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<sst xmlns="http://schemas.openxmlformats.org/spreadsheetml/2006/main" count="45" uniqueCount="43">
  <si>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</si>
  <si>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</si>
  <si>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</si>
  <si>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</si>
  <si>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</si>
  <si>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</si>
  <si>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</si>
  <si>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</si>
  <si>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</si>
  <si>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</si>
  <si>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</si>
  <si>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</si>
  <si>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</si>
  <si>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</si>
  <si>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</si>
  <si>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</si>
  <si>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</si>
  <si>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</si>
  <si>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</si>
  <si>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</si>
  <si>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</si>
  <si>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</si>
  <si>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</si>
  <si>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</si>
  <si>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</si>
  <si>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</si>
  <si>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</si>
  <si>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</si>
  <si>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</si>
  <si>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</si>
  <si>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</si>
  <si>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</si>
  <si>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# of data points:</t>
  </si>
  <si>
    <t>V939 Cyg / GSC 03942-01682</t>
  </si>
  <si>
    <t>Thought to be a pulsator</t>
  </si>
  <si>
    <t>IBVS 5643, 5731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</si>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</sst>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V939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A!$D$22:$D$44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4926849"/>
        <c:axId val="1688458"/>
      </c:scatterChart>
      <c:val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crossBetween val="midCat"/>
        <c:dispUnits/>
      </c:val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925"/>
          <c:w val="0.901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47625</xdr:rowOff>
    </xdr:from>
    <xdr:to>
      <xdr:col>16</xdr:col>
      <xdr:colOff>619125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953125" y="476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C5" sqref="C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3" ht="12.75">
      <c r="A2" t="s">
        <v>28</v>
      </c>
      <c r="C2" s="15" t="s">
        <v>34</v>
      </c>
    </row>
    <row r="3" ht="12.75">
      <c r="C3" s="15" t="s">
        <v>35</v>
      </c>
    </row>
    <row r="4" spans="1:4" ht="12.75">
      <c r="A4" s="8" t="s">
        <v>0</v>
      </c>
      <c r="C4" s="3">
        <v>37917.62</v>
      </c>
      <c r="D4" s="4">
        <v>0.558</v>
      </c>
    </row>
    <row r="5" spans="1:3" ht="12.75">
      <c r="A5" s="22" t="s">
        <v>42</v>
      </c>
      <c r="C5" s="23">
        <v>-9.5</v>
      </c>
    </row>
    <row r="6" ht="12.75">
      <c r="A6" s="8" t="s">
        <v>1</v>
      </c>
    </row>
    <row r="7" spans="1:4" ht="12.75">
      <c r="A7" t="s">
        <v>2</v>
      </c>
      <c r="C7">
        <f>+C4</f>
        <v>37917.62</v>
      </c>
      <c r="D7">
        <v>0.558</v>
      </c>
    </row>
    <row r="8" spans="1:3" ht="12.75">
      <c r="A8" t="s">
        <v>3</v>
      </c>
      <c r="C8">
        <f>+D4</f>
        <v>0.558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 t="e">
        <f>INTERCEPT(G21:G26,F21:F26)</f>
        <v>#DIV/0!</v>
      </c>
      <c r="D11" s="6"/>
    </row>
    <row r="12" spans="1:6" ht="12.75">
      <c r="A12" t="s">
        <v>17</v>
      </c>
      <c r="C12" t="e">
        <f>SLOPE(G21:G26,F21:F26)</f>
        <v>#DIV/0!</v>
      </c>
      <c r="D12" s="6"/>
      <c r="E12" s="16" t="s">
        <v>36</v>
      </c>
      <c r="F12" s="17">
        <v>1</v>
      </c>
    </row>
    <row r="13" spans="1:6" ht="12.75">
      <c r="A13" t="s">
        <v>22</v>
      </c>
      <c r="C13" s="6" t="s">
        <v>14</v>
      </c>
      <c r="D13" s="6"/>
      <c r="E13" s="16" t="s">
        <v>37</v>
      </c>
      <c r="F13" s="18">
        <f ca="1">NOW()+15018.5+$C$5/24</f>
        <v>59896.82822476851</v>
      </c>
    </row>
    <row r="14" spans="1:6" ht="12.75">
      <c r="A14" t="s">
        <v>27</v>
      </c>
      <c r="E14" s="16" t="s">
        <v>38</v>
      </c>
      <c r="F14" s="19">
        <f>ROUND(2*(F13-$C$7)/$C$8,0)/2+F12</f>
        <v>39390.5</v>
      </c>
    </row>
    <row r="15" spans="1:6" ht="12.75">
      <c r="A15" s="5" t="s">
        <v>18</v>
      </c>
      <c r="C15" s="11" t="e">
        <f>(C7+C11)+(C8+C12)*INT(MAX(F21:F3533))</f>
        <v>#DIV/0!</v>
      </c>
      <c r="E15" s="16" t="s">
        <v>39</v>
      </c>
      <c r="F15" s="15" t="e">
        <f>ROUND(2*(F13-$C$15)/$C$16,0)/2+F12</f>
        <v>#DIV/0!</v>
      </c>
    </row>
    <row r="16" spans="1:6" ht="12.75">
      <c r="A16" s="8" t="s">
        <v>4</v>
      </c>
      <c r="C16" s="12" t="e">
        <f>+C8+C12</f>
        <v>#DIV/0!</v>
      </c>
      <c r="E16" s="16" t="s">
        <v>40</v>
      </c>
      <c r="F16" s="20" t="e">
        <f>+$C$15+$C$16*F15-15018.5-$C$5/24</f>
        <v>#DIV/0!</v>
      </c>
    </row>
    <row r="17" spans="1:6" ht="13.5" thickBot="1">
      <c r="A17" s="13" t="s">
        <v>32</v>
      </c>
      <c r="C17">
        <f>COUNT(C21:C2191)</f>
        <v>1</v>
      </c>
      <c r="F17" s="21" t="s">
        <v>41</v>
      </c>
    </row>
    <row r="18" spans="1:4" ht="12.75">
      <c r="A18" s="8" t="s">
        <v>5</v>
      </c>
      <c r="C18" s="3" t="e">
        <f>+C15</f>
        <v>#DIV/0!</v>
      </c>
      <c r="D18" s="4" t="e">
        <f>+C16</f>
        <v>#DIV/0!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17" ht="12.75">
      <c r="A21" t="s">
        <v>12</v>
      </c>
      <c r="C21" s="14">
        <v>37917.62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+C$11+C$12*F21</f>
        <v>#DIV/0!</v>
      </c>
      <c r="Q21" s="2">
        <f>+C21-15018.5</f>
        <v>22899.120000000003</v>
      </c>
    </row>
    <row r="22" spans="3:17" ht="12.75">
      <c r="C22" s="14"/>
      <c r="D22" s="14"/>
      <c r="Q22" s="2"/>
    </row>
    <row r="23" spans="3:17" ht="12.75">
      <c r="C23" s="14"/>
      <c r="D23" s="14"/>
      <c r="Q23" s="2"/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2022-11-13T06:52:55Z</dcterms:modified>
  <cp:category/>
  <cp:version/>
  <cp:contentType/>
  <cp:contentStatus/>
</cp:coreProperties>
</file>