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<sst xmlns="http://schemas.openxmlformats.org/spreadsheetml/2006/main" count="49" uniqueCount="47">
  <si>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</si>
  <si>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</si>
  <si>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</si>
  <si>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</si>
  <si>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</si>
  <si>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</si>
  <si>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</si>
  <si>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</si>
  <si>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</si>
  <si>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</si>
  <si>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</si>
  <si>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</si>
  <si>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</si>
  <si>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</si>
  <si>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</si>
  <si>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</si>
  <si>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</si>
  <si>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</si>
  <si>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</si>
  <si>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</si>
  <si>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</si>
  <si>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</si>
  <si>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</si>
  <si>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</si>
  <si>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</si>
  <si>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</si>
  <si>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</si>
  <si>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</si>
  <si>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</si>
  <si>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</si>
  <si>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</si>
  <si>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</si>
  <si>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</si>
  <si>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</si>
  <si>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</si>
  <si>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</si>
  <si>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</si>
  <si>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</si>
  <si>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</si>
  <si>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</si>
  <si>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</si>
  <si>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FO Del</t>
  </si>
  <si>
    <t>G1092-0616</t>
  </si>
  <si>
    <t>EA</t>
  </si>
  <si>
    <t>Malkov</t>
  </si>
  <si>
    <t>OEJV 0211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</si>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</sst>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34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 Del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3643555"/>
        <c:axId val="57247676"/>
      </c:scatterChart>
      <c:valAx>
        <c:axId val="4364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7676"/>
        <c:crosses val="autoZero"/>
        <c:crossBetween val="midCat"/>
        <c:dispUnits/>
      </c:valAx>
      <c:valAx>
        <c:axId val="5724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tr">
        <f>F1&amp;" / GSC "&amp;RIGHT(I1,9)</f>
        <v>FO Del / GSC 1092-0616</v>
      </c>
      <c r="F1" s="30" t="s">
        <v>41</v>
      </c>
      <c r="G1" s="31">
        <v>0</v>
      </c>
      <c r="H1" s="32"/>
      <c r="I1" s="33" t="s">
        <v>42</v>
      </c>
      <c r="J1" s="34" t="s">
        <v>41</v>
      </c>
      <c r="K1" s="35">
        <v>20.40476</v>
      </c>
      <c r="L1" s="36">
        <v>10.1839</v>
      </c>
      <c r="M1" s="39">
        <v>25535.406</v>
      </c>
      <c r="N1" s="39">
        <v>1.19541</v>
      </c>
      <c r="O1" s="40" t="s">
        <v>43</v>
      </c>
      <c r="P1">
        <v>13.8</v>
      </c>
    </row>
    <row r="2" spans="1:4" ht="12.75">
      <c r="A2" t="s">
        <v>23</v>
      </c>
      <c r="B2" t="str">
        <f>O1</f>
        <v>EA</v>
      </c>
      <c r="C2" s="29"/>
      <c r="D2" s="3"/>
    </row>
    <row r="3" ht="13.5" thickBot="1"/>
    <row r="4" spans="1:5" ht="14.25" thickBot="1" thickTop="1">
      <c r="A4" s="5" t="s">
        <v>0</v>
      </c>
      <c r="C4" s="27">
        <v>25535.406</v>
      </c>
      <c r="D4" s="28">
        <v>1.19541</v>
      </c>
      <c r="E4" s="41"/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25535.406</v>
      </c>
      <c r="D7" s="42" t="s">
        <v>44</v>
      </c>
    </row>
    <row r="8" spans="1:4" ht="12.75">
      <c r="A8" t="s">
        <v>3</v>
      </c>
      <c r="C8" s="8">
        <f>N1</f>
        <v>1.19541</v>
      </c>
      <c r="D8" s="42" t="str">
        <f>D7</f>
        <v>Malkov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-3.0661418481750893E-06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58031.34809</v>
      </c>
      <c r="E15" s="14" t="s">
        <v>34</v>
      </c>
      <c r="F15" s="37">
        <v>1</v>
      </c>
    </row>
    <row r="16" spans="1:6" ht="12.75">
      <c r="A16" s="16" t="s">
        <v>4</v>
      </c>
      <c r="B16" s="10"/>
      <c r="C16" s="17">
        <f>+C8+C12</f>
        <v>1.1954069338581519</v>
      </c>
      <c r="E16" s="14" t="s">
        <v>30</v>
      </c>
      <c r="F16" s="38">
        <f ca="1">NOW()+15018.5+$C$5/24</f>
        <v>59897.7595869213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28746</v>
      </c>
    </row>
    <row r="18" spans="1:6" ht="14.25" thickBot="1" thickTop="1">
      <c r="A18" s="16" t="s">
        <v>5</v>
      </c>
      <c r="B18" s="10"/>
      <c r="C18" s="19">
        <f>+C15</f>
        <v>58031.34809</v>
      </c>
      <c r="D18" s="20">
        <f>+C16</f>
        <v>1.1954069338581519</v>
      </c>
      <c r="E18" s="14" t="s">
        <v>36</v>
      </c>
      <c r="F18" s="23">
        <f>ROUND(2*(F16-$C$15)/$C$16,0)/2+F15</f>
        <v>1562.5</v>
      </c>
    </row>
    <row r="19" spans="5:6" ht="13.5" thickTop="1">
      <c r="E19" s="14" t="s">
        <v>31</v>
      </c>
      <c r="F19" s="18">
        <f>+$C$15+$C$16*F18-15018.5-$C$5/24</f>
        <v>44881.0672574867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tr">
        <f>D7</f>
        <v>Malkov</v>
      </c>
      <c r="C21" s="8">
        <f>C$7</f>
        <v>25535.406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10516.905999999999</v>
      </c>
    </row>
    <row r="22" spans="1:17" ht="12.75">
      <c r="A22" t="s">
        <v>45</v>
      </c>
      <c r="B22" s="3" t="s">
        <v>46</v>
      </c>
      <c r="C22" s="8">
        <v>58031.34809</v>
      </c>
      <c r="D22" s="8">
        <v>0.0002</v>
      </c>
      <c r="E22">
        <f>+(C22-C$7)/C$8</f>
        <v>27183.93027496842</v>
      </c>
      <c r="F22">
        <f>ROUND(2*E22,0)/2</f>
        <v>27184</v>
      </c>
      <c r="G22">
        <f>+C22-(C$7+F22*C$8)</f>
        <v>-0.08335000000079162</v>
      </c>
      <c r="K22">
        <f>+G22</f>
        <v>-0.08335000000079162</v>
      </c>
      <c r="O22">
        <f>+C$11+C$12*$F22</f>
        <v>-0.08335000000079162</v>
      </c>
      <c r="Q22" s="2">
        <f>+C22-15018.5</f>
        <v>43012.84809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2022-11-14T05:13:48Z</dcterms:modified>
  <cp:category/>
  <cp:version/>
  <cp:contentType/>
  <cp:contentStatus/>
</cp:coreProperties>
</file>