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<sst xmlns="http://schemas.openxmlformats.org/spreadsheetml/2006/main" count="56" uniqueCount="49">
  <si>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</si>
  <si>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</si>
  <si>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</si>
  <si>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</si>
  <si>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</si>
  <si>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</si>
  <si>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</si>
  <si>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</si>
  <si>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</si>
  <si>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</si>
  <si>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</si>
  <si>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</si>
  <si>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</si>
  <si>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</si>
  <si>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</si>
  <si>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</si>
  <si>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</si>
  <si>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</si>
  <si>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</si>
  <si>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</si>
  <si>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</si>
  <si>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</si>
  <si>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</si>
  <si>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</si>
  <si>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</si>
  <si>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</si>
  <si>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</si>
  <si>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</si>
  <si>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</si>
  <si>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</si>
  <si>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</si>
  <si>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</si>
  <si>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</si>
  <si>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</si>
  <si>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</si>
  <si>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</si>
  <si>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</si>
  <si>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</si>
  <si>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</si>
  <si>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</si>
  <si>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</si>
  <si>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QQ Lyr / na</t>
  </si>
  <si>
    <t>EB</t>
  </si>
  <si>
    <t>Malkov</t>
  </si>
  <si>
    <t>not avail.</t>
  </si>
  <si>
    <t>IBVS 6033</t>
  </si>
  <si>
    <t>I</t>
  </si>
  <si>
    <t>IBVS 6094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</si>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</sst>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QQ Lyr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0.0012</c:v>
                  </c:pt>
                  <c:pt idx="2">
                    <c:v>0.0054</c:v>
                  </c:pt>
                  <c:pt idx="3">
                    <c:v>0.0048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0.0012</c:v>
                  </c:pt>
                  <c:pt idx="2">
                    <c:v>0.0054</c:v>
                  </c:pt>
                  <c:pt idx="3">
                    <c:v>0.0048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0.0054</c:v>
                  </c:pt>
                  <c:pt idx="3">
                    <c:v>0.0048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0.0054</c:v>
                  </c:pt>
                  <c:pt idx="3">
                    <c:v>0.0048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0.0054</c:v>
                  </c:pt>
                  <c:pt idx="3">
                    <c:v>0.0048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0.0054</c:v>
                  </c:pt>
                  <c:pt idx="3">
                    <c:v>0.0048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0.0054</c:v>
                  </c:pt>
                  <c:pt idx="3">
                    <c:v>0.0048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0.0054</c:v>
                  </c:pt>
                  <c:pt idx="3">
                    <c:v>0.0048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0.0054</c:v>
                  </c:pt>
                  <c:pt idx="3">
                    <c:v>0.0048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0.0054</c:v>
                  </c:pt>
                  <c:pt idx="3">
                    <c:v>0.0048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0.0054</c:v>
                  </c:pt>
                  <c:pt idx="3">
                    <c:v>0.0048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0.0054</c:v>
                  </c:pt>
                  <c:pt idx="3">
                    <c:v>0.0048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0.0054</c:v>
                  </c:pt>
                  <c:pt idx="3">
                    <c:v>0.0048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0.0054</c:v>
                  </c:pt>
                  <c:pt idx="3">
                    <c:v>0.0048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1430351"/>
        <c:axId val="37328840"/>
      </c:scatterChart>
      <c:valAx>
        <c:axId val="41430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28840"/>
        <c:crosses val="autoZero"/>
        <c:crossBetween val="midCat"/>
        <c:dispUnits/>
      </c:valAx>
      <c:valAx>
        <c:axId val="37328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303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93375"/>
          <c:w val="0.760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814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24</v>
      </c>
      <c r="B2" s="28" t="s">
        <v>42</v>
      </c>
      <c r="C2" s="3"/>
      <c r="D2" s="3"/>
    </row>
    <row r="3" ht="13.5" thickBot="1"/>
    <row r="4" spans="1:4" ht="14.25" thickBot="1" thickTop="1">
      <c r="A4" s="5" t="s">
        <v>0</v>
      </c>
      <c r="C4" s="30" t="s">
        <v>44</v>
      </c>
      <c r="D4" s="31" t="s">
        <v>44</v>
      </c>
    </row>
    <row r="6" ht="12.75">
      <c r="A6" s="5" t="s">
        <v>1</v>
      </c>
    </row>
    <row r="7" spans="1:4" ht="12.75">
      <c r="A7" t="s">
        <v>2</v>
      </c>
      <c r="C7" s="8">
        <v>34134.473</v>
      </c>
      <c r="D7" s="29" t="s">
        <v>43</v>
      </c>
    </row>
    <row r="8" spans="1:4" ht="12.75">
      <c r="A8" t="s">
        <v>3</v>
      </c>
      <c r="C8" s="8">
        <v>1.7467022</v>
      </c>
      <c r="D8" s="29" t="s">
        <v>43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-0.0003446590184260634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3.4899257080576654E-05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59903.68157685185</v>
      </c>
    </row>
    <row r="15" spans="1:5" ht="12.75">
      <c r="A15" s="12" t="s">
        <v>17</v>
      </c>
      <c r="B15" s="10"/>
      <c r="C15" s="13">
        <f>(C7+C11)+(C8+C12)*INT(MAX(F21:F3533))</f>
        <v>56550.3498501071</v>
      </c>
      <c r="D15" s="14" t="s">
        <v>39</v>
      </c>
      <c r="E15" s="15">
        <f>ROUND(2*(E14-$C$7)/$C$8,0)/2+E13</f>
        <v>14754</v>
      </c>
    </row>
    <row r="16" spans="1:5" ht="12.75">
      <c r="A16" s="16" t="s">
        <v>4</v>
      </c>
      <c r="B16" s="10"/>
      <c r="C16" s="17">
        <f>+C8+C12</f>
        <v>1.7467370992570808</v>
      </c>
      <c r="D16" s="14" t="s">
        <v>40</v>
      </c>
      <c r="E16" s="24">
        <f>ROUND(2*(E14-$C$15)/$C$16,0)/2+E13</f>
        <v>1921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44887.72765111329</v>
      </c>
    </row>
    <row r="18" spans="1:5" ht="14.25" thickBot="1" thickTop="1">
      <c r="A18" s="16" t="s">
        <v>5</v>
      </c>
      <c r="B18" s="10"/>
      <c r="C18" s="19">
        <f>+C15</f>
        <v>56550.3498501071</v>
      </c>
      <c r="D18" s="20">
        <f>+C16</f>
        <v>1.7467370992570808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43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s="28" t="s">
        <v>43</v>
      </c>
      <c r="C21" s="8">
        <v>34134.473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-0.0003446590184260634</v>
      </c>
      <c r="Q21" s="2">
        <f>+C21-15018.5</f>
        <v>19115.972999999998</v>
      </c>
    </row>
    <row r="22" spans="1:17" ht="12.75">
      <c r="A22" s="32" t="s">
        <v>45</v>
      </c>
      <c r="B22" s="33" t="s">
        <v>46</v>
      </c>
      <c r="C22" s="34">
        <v>55769.552</v>
      </c>
      <c r="D22" s="34">
        <v>0.0012</v>
      </c>
      <c r="E22">
        <f>+(C22-C$7)/C$8</f>
        <v>12386.243630997891</v>
      </c>
      <c r="F22">
        <f>ROUND(2*E22,0)/2</f>
        <v>12386</v>
      </c>
      <c r="G22">
        <f>+C22-(C$7+F22*C$8)</f>
        <v>0.4255507999987458</v>
      </c>
      <c r="H22">
        <f>+G22</f>
        <v>0.4255507999987458</v>
      </c>
      <c r="O22">
        <f>+C$11+C$12*$F22</f>
        <v>0.43191753918159637</v>
      </c>
      <c r="Q22" s="2">
        <f>+C22-15018.5</f>
        <v>40751.052</v>
      </c>
    </row>
    <row r="23" spans="1:17" ht="12.75">
      <c r="A23" s="35" t="s">
        <v>47</v>
      </c>
      <c r="B23" s="36" t="s">
        <v>48</v>
      </c>
      <c r="C23" s="37">
        <v>56184.4009</v>
      </c>
      <c r="D23" s="37">
        <v>0.0054</v>
      </c>
      <c r="E23">
        <f>+(C23-C$7)/C$8</f>
        <v>12623.747711544647</v>
      </c>
      <c r="F23">
        <f>ROUND(2*E23,0)/2</f>
        <v>12623.5</v>
      </c>
      <c r="G23">
        <f>+C23-(C$7+F23*C$8)</f>
        <v>0.43267829999967944</v>
      </c>
      <c r="H23">
        <f>+G23</f>
        <v>0.43267829999967944</v>
      </c>
      <c r="O23">
        <f>+C$11+C$12*$F23</f>
        <v>0.44020611273823335</v>
      </c>
      <c r="Q23" s="2">
        <f>+C23-15018.5</f>
        <v>41165.9009</v>
      </c>
    </row>
    <row r="24" spans="1:17" ht="12.75">
      <c r="A24" s="35" t="s">
        <v>47</v>
      </c>
      <c r="B24" s="36" t="s">
        <v>46</v>
      </c>
      <c r="C24" s="37">
        <v>56550.3634</v>
      </c>
      <c r="D24" s="37">
        <v>0.0048</v>
      </c>
      <c r="E24">
        <f>+(C24-C$7)/C$8</f>
        <v>12833.263964515532</v>
      </c>
      <c r="F24" s="38">
        <f>ROUND(2*E24,0)/2-0.5</f>
        <v>12833</v>
      </c>
      <c r="G24">
        <f>+C24-(C$7+F24*C$8)</f>
        <v>0.46106739999959245</v>
      </c>
      <c r="H24">
        <f>+G24</f>
        <v>0.46106739999959245</v>
      </c>
      <c r="O24">
        <f>+C$11+C$12*$F24</f>
        <v>0.44751750709661414</v>
      </c>
      <c r="Q24" s="2">
        <f>+C24-15018.5</f>
        <v>41531.8634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2022-11-20T03:21:28Z</dcterms:modified>
  <cp:category/>
  <cp:version/>
  <cp:contentType/>
  <cp:contentStatus/>
</cp:coreProperties>
</file>