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<sst xmlns="http://schemas.openxmlformats.org/spreadsheetml/2006/main" count="56" uniqueCount="50">
  <si>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</si>
  <si>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</si>
  <si>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</si>
  <si>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</si>
  <si>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</si>
  <si>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</si>
  <si>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</si>
  <si>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</si>
  <si>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</si>
  <si>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</si>
  <si>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</si>
  <si>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</si>
  <si>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</si>
  <si>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</si>
  <si>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</si>
  <si>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</si>
  <si>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</si>
  <si>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</si>
  <si>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</si>
  <si>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</si>
  <si>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</si>
  <si>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</si>
  <si>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</si>
  <si>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</si>
  <si>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</si>
  <si>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</si>
  <si>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</si>
  <si>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</si>
  <si>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</si>
  <si>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</si>
  <si>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</si>
  <si>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</si>
  <si>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</si>
  <si>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</si>
  <si>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</si>
  <si>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</si>
  <si>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</si>
  <si>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</si>
  <si>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</si>
  <si>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</si>
  <si>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</si>
  <si>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</si>
  <si>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</si>
  <si>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V0953 Mon / GSC 4847-2418</t>
  </si>
  <si>
    <t>EW</t>
  </si>
  <si>
    <t>IBVS 6029</t>
  </si>
  <si>
    <t>I</t>
  </si>
  <si>
    <t>IBVS 6063</t>
  </si>
  <si>
    <t>II</t>
  </si>
  <si>
    <t>IBVS 6149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</si>
</sst>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V0953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0.0006</c:v>
                  </c:pt>
                  <c:pt idx="3">
                    <c:v>0.0034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8419998"/>
        <c:axId val="54453391"/>
      </c:scatterChart>
      <c:valAx>
        <c:axId val="284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3391"/>
        <c:crosses val="autoZero"/>
        <c:crossBetween val="midCat"/>
        <c:dispUnits/>
      </c:valAx>
      <c:valAx>
        <c:axId val="54453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99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54797.803</v>
      </c>
      <c r="D7" s="30" t="s">
        <v>42</v>
      </c>
    </row>
    <row r="8" spans="1:4" ht="12.75">
      <c r="A8" t="s">
        <v>3</v>
      </c>
      <c r="C8" s="8">
        <v>0.426941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-0.0024414774954744974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-3.97774503687995E-06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59903.75042546296</v>
      </c>
    </row>
    <row r="15" spans="1:5" ht="12.75">
      <c r="A15" s="12" t="s">
        <v>17</v>
      </c>
      <c r="B15" s="10"/>
      <c r="C15" s="13">
        <f>(C7+C11)+(C8+C12)*INT(MAX(F21:F3533))</f>
        <v>56726.27508804817</v>
      </c>
      <c r="D15" s="14" t="s">
        <v>39</v>
      </c>
      <c r="E15" s="15">
        <f>ROUND(2*(E14-$C$7)/$C$8,0)/2+E13</f>
        <v>11960.5</v>
      </c>
    </row>
    <row r="16" spans="1:5" ht="12.75">
      <c r="A16" s="16" t="s">
        <v>4</v>
      </c>
      <c r="B16" s="10"/>
      <c r="C16" s="17">
        <f>+C8+C12</f>
        <v>0.42693702225496316</v>
      </c>
      <c r="D16" s="14" t="s">
        <v>40</v>
      </c>
      <c r="E16" s="24">
        <f>ROUND(2*(E14-$C$15)/$C$16,0)/2+E13</f>
        <v>7443.5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44886.07664653632</v>
      </c>
    </row>
    <row r="18" spans="1:5" ht="14.25" thickBot="1" thickTop="1">
      <c r="A18" s="16" t="s">
        <v>5</v>
      </c>
      <c r="B18" s="10"/>
      <c r="C18" s="19">
        <f>+C15</f>
        <v>56726.27508804817</v>
      </c>
      <c r="D18" s="20">
        <f>+C16</f>
        <v>0.42693702225496316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54797.803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-0.0024414774954744974</v>
      </c>
      <c r="Q21" s="2">
        <f>+C21-15018.5</f>
        <v>39779.303</v>
      </c>
    </row>
    <row r="22" spans="1:17" ht="12.75">
      <c r="A22" s="31" t="s">
        <v>45</v>
      </c>
      <c r="B22" s="32" t="s">
        <v>46</v>
      </c>
      <c r="C22" s="31">
        <v>55990.6559</v>
      </c>
      <c r="D22" s="31">
        <v>0.0009</v>
      </c>
      <c r="E22">
        <f>+(C22-C$7)/C$8</f>
        <v>2793.952560189811</v>
      </c>
      <c r="F22">
        <f>ROUND(2*E22,0)/2</f>
        <v>2794</v>
      </c>
      <c r="G22">
        <f>+C22-(C$7+F22*C$8)</f>
        <v>-0.020254000002751127</v>
      </c>
      <c r="H22">
        <f>+G22</f>
        <v>-0.020254000002751127</v>
      </c>
      <c r="O22">
        <f>+C$11+C$12*$F22</f>
        <v>-0.013555297128517078</v>
      </c>
      <c r="Q22" s="2">
        <f>+C22-15018.5</f>
        <v>40972.1559</v>
      </c>
    </row>
    <row r="23" spans="1:17" ht="12.75">
      <c r="A23" s="33" t="s">
        <v>47</v>
      </c>
      <c r="B23" s="34" t="s">
        <v>48</v>
      </c>
      <c r="C23" s="35">
        <v>56297.8443</v>
      </c>
      <c r="D23" s="35">
        <v>0.0006</v>
      </c>
      <c r="E23">
        <f>+(C23-C$7)/C$8</f>
        <v>3513.4627501223754</v>
      </c>
      <c r="F23">
        <f>ROUND(2*E23,0)/2</f>
        <v>3513.5</v>
      </c>
      <c r="G23">
        <f>+C23-(C$7+F23*C$8)</f>
        <v>-0.015903500003332738</v>
      </c>
      <c r="H23">
        <f>+G23</f>
        <v>-0.015903500003332738</v>
      </c>
      <c r="O23">
        <f>+C$11+C$12*$F23</f>
        <v>-0.0164172846825522</v>
      </c>
      <c r="Q23" s="2">
        <f>+C23-15018.5</f>
        <v>41279.3443</v>
      </c>
    </row>
    <row r="24" spans="1:17" ht="12.75">
      <c r="A24" s="36" t="s">
        <v>49</v>
      </c>
      <c r="B24" s="37" t="s">
        <v>46</v>
      </c>
      <c r="C24" s="36">
        <v>56726.4923</v>
      </c>
      <c r="D24" s="36">
        <v>0.0034</v>
      </c>
      <c r="E24">
        <f>+(C24-C$7)/C$8</f>
        <v>4517.460960647954</v>
      </c>
      <c r="F24">
        <f>ROUND(2*E24,0)/2</f>
        <v>4517.5</v>
      </c>
      <c r="G24">
        <f>+C24-(C$7+F24*C$8)</f>
        <v>-0.01666750000003958</v>
      </c>
      <c r="H24">
        <f>+G24</f>
        <v>-0.01666750000003958</v>
      </c>
      <c r="O24">
        <f>+C$11+C$12*$F24</f>
        <v>-0.020410940699579667</v>
      </c>
      <c r="Q24" s="2">
        <f>+C24-15018.5</f>
        <v>41707.9923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2022-11-20T05:00:36Z</dcterms:modified>
  <cp:category/>
  <cp:version/>
  <cp:contentType/>
  <cp:contentStatus/>
</cp:coreProperties>
</file>