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43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<sst xmlns="http://schemas.openxmlformats.org/spreadsheetml/2006/main" count="49" uniqueCount="48">
  <si>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</si>
  <si>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</si>
  <si>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</si>
  <si>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</si>
  <si>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</si>
  <si>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</si>
  <si>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</si>
  <si>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</si>
  <si>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</si>
  <si>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</si>
  <si>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</si>
  <si>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</si>
  <si>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</si>
  <si>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</si>
  <si>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</si>
  <si>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</si>
  <si>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</si>
  <si>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</si>
  <si>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</si>
  <si>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</si>
  <si>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</si>
  <si>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</si>
  <si>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</si>
  <si>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</si>
  <si>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</si>
  <si>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</si>
  <si>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</si>
  <si>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</si>
  <si>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</si>
  <si>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</si>
  <si>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</si>
  <si>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</si>
  <si>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</si>
  <si>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</si>
  <si>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</si>
  <si>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</si>
  <si>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</si>
  <si>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</si>
  <si>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</si>
  <si>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</si>
  <si>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</si>
  <si>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</si>
  <si>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</si>
  <si>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V2784 Ori / GSC 0143-1246</t>
  </si>
  <si>
    <t>G0143-1246</t>
  </si>
  <si>
    <t xml:space="preserve">EA        </t>
  </si>
  <si>
    <t>IBVS 6007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</si>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</sst>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V2784 Ori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8313409"/>
        <c:axId val="55058634"/>
      </c:scatterChart>
      <c:valAx>
        <c:axId val="58313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8634"/>
        <c:crosses val="autoZero"/>
        <c:crossBetween val="midCat"/>
        <c:dispUnits/>
      </c:valAx>
      <c:valAx>
        <c:axId val="5505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340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9675"/>
          <c:y val="0.9335"/>
          <c:w val="0.756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33800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E1" s="30"/>
      <c r="F1" t="s">
        <v>44</v>
      </c>
    </row>
    <row r="2" spans="1:5" ht="12.75">
      <c r="A2" t="s">
        <v>24</v>
      </c>
      <c r="B2" t="s">
        <v>45</v>
      </c>
      <c r="C2" s="3"/>
      <c r="D2" s="3"/>
      <c r="E2">
        <v>0</v>
      </c>
    </row>
    <row r="3" ht="13.5" thickBot="1"/>
    <row r="4" spans="1:4" ht="13.5" thickBot="1">
      <c r="A4" s="5" t="s">
        <v>0</v>
      </c>
      <c r="C4" s="29">
        <v>54420.8172</v>
      </c>
      <c r="D4" s="31">
        <v>1.831256</v>
      </c>
    </row>
    <row r="6" ht="12.75">
      <c r="A6" s="5" t="s">
        <v>1</v>
      </c>
    </row>
    <row r="7" spans="1:4" ht="12.75">
      <c r="A7" t="s">
        <v>2</v>
      </c>
      <c r="C7" s="8">
        <v>54420.8172</v>
      </c>
      <c r="D7" s="28" t="e">
        <v>#N/A</v>
      </c>
    </row>
    <row r="8" spans="1:4" ht="12.75">
      <c r="A8" t="s">
        <v>3</v>
      </c>
      <c r="C8" s="8">
        <v>1.831256</v>
      </c>
      <c r="D8" s="28" t="e">
        <v>#N/A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-8.55102040745527E-06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40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59904.79607060185</v>
      </c>
    </row>
    <row r="15" spans="1:5" ht="12.75">
      <c r="A15" s="12" t="s">
        <v>17</v>
      </c>
      <c r="B15" s="10"/>
      <c r="C15" s="13">
        <f>(C7+C11)+(C8+C12)*INT(MAX(F21:F3533))</f>
        <v>55497.5907</v>
      </c>
      <c r="D15" s="14" t="s">
        <v>41</v>
      </c>
      <c r="E15" s="15">
        <f>ROUND(2*(E14-$C$7)/$C$8,0)/2+E13</f>
        <v>2995.5</v>
      </c>
    </row>
    <row r="16" spans="1:5" ht="12.75">
      <c r="A16" s="16" t="s">
        <v>4</v>
      </c>
      <c r="B16" s="10"/>
      <c r="C16" s="17">
        <f>+C8+C12</f>
        <v>1.8312474489795925</v>
      </c>
      <c r="D16" s="14" t="s">
        <v>34</v>
      </c>
      <c r="E16" s="24">
        <f>ROUND(2*(E14-$C$15)/$C$16,0)/2+E13</f>
        <v>2407.5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35</v>
      </c>
      <c r="E17" s="18">
        <f>+$C$15+$C$16*E16-15018.5-$C$9/24</f>
        <v>44888.214766751706</v>
      </c>
    </row>
    <row r="18" spans="1:5" ht="14.25" thickBot="1" thickTop="1">
      <c r="A18" s="16" t="s">
        <v>5</v>
      </c>
      <c r="B18" s="10"/>
      <c r="C18" s="19">
        <f>+C15</f>
        <v>55497.5907</v>
      </c>
      <c r="D18" s="20">
        <f>+C16</f>
        <v>1.8312474489795925</v>
      </c>
      <c r="E18" s="21" t="s">
        <v>36</v>
      </c>
    </row>
    <row r="19" spans="1:5" ht="13.5" thickTop="1">
      <c r="A19" s="25" t="s">
        <v>37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39</v>
      </c>
    </row>
    <row r="21" spans="1:17" ht="12.75">
      <c r="A21" s="28" t="s">
        <v>42</v>
      </c>
      <c r="C21" s="8">
        <v>54420.8172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39402.3172</v>
      </c>
    </row>
    <row r="22" spans="1:17" ht="12.75">
      <c r="A22" s="32" t="s">
        <v>46</v>
      </c>
      <c r="B22" s="33" t="s">
        <v>47</v>
      </c>
      <c r="C22" s="32">
        <v>55497.5907</v>
      </c>
      <c r="D22" s="32">
        <v>0.00055</v>
      </c>
      <c r="E22">
        <f>+(C22-C$7)/C$8</f>
        <v>587.9972543434686</v>
      </c>
      <c r="F22">
        <f>ROUND(2*E22,0)/2</f>
        <v>588</v>
      </c>
      <c r="G22">
        <f>+C22-(C$7+F22*C$8)</f>
        <v>-0.005027999999583699</v>
      </c>
      <c r="I22">
        <f>+G22</f>
        <v>-0.005027999999583699</v>
      </c>
      <c r="O22">
        <f>+C$11+C$12*$F22</f>
        <v>-0.005027999999583699</v>
      </c>
      <c r="Q22" s="2">
        <f>+C22-15018.5</f>
        <v>40479.0907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2022-11-21T06:06:20Z</dcterms:modified>
  <cp:category/>
  <cp:version/>
  <cp:contentType/>
  <cp:contentStatus/>
</cp:coreProperties>
</file>