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<sst xmlns="http://schemas.openxmlformats.org/spreadsheetml/2006/main" count="62" uniqueCount="54">
  <si>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</si>
  <si>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</si>
  <si>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</si>
  <si>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</si>
  <si>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</si>
  <si>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</si>
  <si>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</si>
  <si>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</si>
  <si>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</si>
  <si>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</si>
  <si>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</si>
  <si>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</si>
  <si>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</si>
  <si>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</si>
  <si>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</si>
  <si>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</si>
  <si>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</si>
  <si>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</si>
  <si>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</si>
  <si>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</si>
  <si>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</si>
  <si>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</si>
  <si>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</si>
  <si>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</si>
  <si>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</si>
  <si>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</si>
  <si>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</si>
  <si>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</si>
  <si>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</si>
  <si>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</si>
  <si>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</si>
  <si>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</si>
  <si>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</si>
  <si>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</si>
  <si>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</si>
  <si>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</si>
  <si>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</si>
  <si>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</si>
  <si>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</si>
  <si>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</si>
  <si>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</si>
  <si>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</si>
  <si>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</si>
  <si>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G0085-1357</t>
  </si>
  <si>
    <t>IBVS 5960</t>
  </si>
  <si>
    <t>II</t>
  </si>
  <si>
    <t>I</t>
  </si>
  <si>
    <t>IBVS 6011</t>
  </si>
  <si>
    <t>IBVS 6042</t>
  </si>
  <si>
    <t>GSC 0085-1357</t>
  </si>
  <si>
    <t>G0085-1357_Ori.xls</t>
  </si>
  <si>
    <t>EC</t>
  </si>
  <si>
    <t>Ori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</si>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</sst>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0085-1357 -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0.003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valAx>
        <c:axId val="50467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53804.538</v>
      </c>
      <c r="D7" s="30" t="s">
        <v>53</v>
      </c>
    </row>
    <row r="8" spans="1:4" ht="12.75">
      <c r="A8" t="s">
        <v>3</v>
      </c>
      <c r="C8" s="8">
        <v>0.2839726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-0.022006499866847384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5.707064812651695E-06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59904.79774421296</v>
      </c>
    </row>
    <row r="15" spans="1:5" ht="12.75">
      <c r="A15" s="12" t="s">
        <v>17</v>
      </c>
      <c r="B15" s="10"/>
      <c r="C15" s="13">
        <f>(C7+C11)+(C8+C12)*INT(MAX(F21:F3533))</f>
        <v>56245.87749933633</v>
      </c>
      <c r="D15" s="14" t="s">
        <v>39</v>
      </c>
      <c r="E15" s="15">
        <f>ROUND(2*(E14-$C$7)/$C$8,0)/2+E13</f>
        <v>21483</v>
      </c>
    </row>
    <row r="16" spans="1:5" ht="12.75">
      <c r="A16" s="16" t="s">
        <v>4</v>
      </c>
      <c r="B16" s="10"/>
      <c r="C16" s="17">
        <f>+C8+C12</f>
        <v>0.2839783070648127</v>
      </c>
      <c r="D16" s="14" t="s">
        <v>40</v>
      </c>
      <c r="E16" s="24">
        <f>ROUND(2*(E14-$C$15)/$C$16,0)/2+E13</f>
        <v>12885.5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44886.975808353316</v>
      </c>
    </row>
    <row r="18" spans="1:5" ht="14.25" thickBot="1" thickTop="1">
      <c r="A18" s="16" t="s">
        <v>5</v>
      </c>
      <c r="B18" s="10"/>
      <c r="C18" s="19">
        <f>+C15</f>
        <v>56245.87749933633</v>
      </c>
      <c r="D18" s="20">
        <f>+C16</f>
        <v>0.2839783070648127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0.009900422559885208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53804.538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-0.022006499866847384</v>
      </c>
      <c r="Q21" s="2">
        <f aca="true" t="shared" si="4" ref="Q21:Q26">+C21-15018.5</f>
        <v>38786.038</v>
      </c>
      <c r="S21">
        <f aca="true" t="shared" si="5" ref="S21:S26">+(O21-G21)^2</f>
        <v>0.0004842860363895539</v>
      </c>
    </row>
    <row r="22" spans="1:19" ht="12.75">
      <c r="A22" s="33" t="s">
        <v>44</v>
      </c>
      <c r="B22" s="34" t="s">
        <v>45</v>
      </c>
      <c r="C22" s="33">
        <v>55508.8129</v>
      </c>
      <c r="D22" s="33">
        <v>0.0004</v>
      </c>
      <c r="E22">
        <f t="shared" si="0"/>
        <v>6001.546980236813</v>
      </c>
      <c r="F22">
        <f t="shared" si="1"/>
        <v>6001.5</v>
      </c>
      <c r="G22">
        <f t="shared" si="2"/>
        <v>0.01334109999879729</v>
      </c>
      <c r="I22">
        <f>+G22</f>
        <v>0.01334109999879729</v>
      </c>
      <c r="O22">
        <f t="shared" si="3"/>
        <v>0.012244449606281765</v>
      </c>
      <c r="Q22" s="2">
        <f t="shared" si="4"/>
        <v>40490.3129</v>
      </c>
      <c r="S22">
        <f t="shared" si="5"/>
        <v>1.2026420834044542E-06</v>
      </c>
    </row>
    <row r="23" spans="1:19" ht="12.75">
      <c r="A23" s="33" t="s">
        <v>44</v>
      </c>
      <c r="B23" s="34" t="s">
        <v>46</v>
      </c>
      <c r="C23" s="33">
        <v>55508.9526</v>
      </c>
      <c r="D23" s="33">
        <v>0.0005</v>
      </c>
      <c r="E23">
        <f t="shared" si="0"/>
        <v>6002.038929107936</v>
      </c>
      <c r="F23">
        <f t="shared" si="1"/>
        <v>6002</v>
      </c>
      <c r="G23">
        <f t="shared" si="2"/>
        <v>0.011054799993871711</v>
      </c>
      <c r="I23">
        <f>+G23</f>
        <v>0.011054799993871711</v>
      </c>
      <c r="O23">
        <f t="shared" si="3"/>
        <v>0.01224730313868809</v>
      </c>
      <c r="Q23" s="2">
        <f t="shared" si="4"/>
        <v>40490.4526</v>
      </c>
      <c r="S23">
        <f t="shared" si="5"/>
        <v>1.422063750396953E-06</v>
      </c>
    </row>
    <row r="24" spans="1:19" ht="12.75">
      <c r="A24" s="33" t="s">
        <v>47</v>
      </c>
      <c r="B24" s="34" t="s">
        <v>46</v>
      </c>
      <c r="C24" s="33">
        <v>55883.804</v>
      </c>
      <c r="D24" s="33">
        <v>0.003</v>
      </c>
      <c r="E24">
        <f t="shared" si="0"/>
        <v>7322.065579566464</v>
      </c>
      <c r="F24">
        <f t="shared" si="1"/>
        <v>7322</v>
      </c>
      <c r="G24">
        <f t="shared" si="2"/>
        <v>0.01862279999477323</v>
      </c>
      <c r="I24">
        <f>+G24</f>
        <v>0.01862279999477323</v>
      </c>
      <c r="O24">
        <f t="shared" si="3"/>
        <v>0.01978062869138833</v>
      </c>
      <c r="Q24" s="2">
        <f t="shared" si="4"/>
        <v>40865.304</v>
      </c>
      <c r="S24">
        <f t="shared" si="5"/>
        <v>1.340567290705418E-06</v>
      </c>
    </row>
    <row r="25" spans="1:19" ht="12.75">
      <c r="A25" s="33" t="s">
        <v>47</v>
      </c>
      <c r="B25" s="34" t="s">
        <v>45</v>
      </c>
      <c r="C25" s="33">
        <v>55883.9485</v>
      </c>
      <c r="D25" s="33">
        <v>0.0008</v>
      </c>
      <c r="E25">
        <f t="shared" si="0"/>
        <v>7322.574431476833</v>
      </c>
      <c r="F25">
        <f t="shared" si="1"/>
        <v>7322.5</v>
      </c>
      <c r="G25">
        <f t="shared" si="2"/>
        <v>0.02113649999955669</v>
      </c>
      <c r="I25">
        <f>+G25</f>
        <v>0.02113649999955669</v>
      </c>
      <c r="O25">
        <f t="shared" si="3"/>
        <v>0.019783482223794654</v>
      </c>
      <c r="Q25" s="2">
        <f t="shared" si="4"/>
        <v>40865.4485</v>
      </c>
      <c r="S25">
        <f t="shared" si="5"/>
        <v>1.8306571015280471E-06</v>
      </c>
    </row>
    <row r="26" spans="1:19" ht="12.75">
      <c r="A26" s="35" t="s">
        <v>48</v>
      </c>
      <c r="B26" s="36" t="s">
        <v>46</v>
      </c>
      <c r="C26" s="37">
        <v>56245.8774</v>
      </c>
      <c r="D26" s="37">
        <v>0.0004</v>
      </c>
      <c r="E26">
        <f t="shared" si="0"/>
        <v>8597.09493098981</v>
      </c>
      <c r="F26">
        <f t="shared" si="1"/>
        <v>8597</v>
      </c>
      <c r="G26">
        <f t="shared" si="2"/>
        <v>0.02695780000067316</v>
      </c>
      <c r="I26">
        <f>+G26</f>
        <v>0.02695780000067316</v>
      </c>
      <c r="O26">
        <f t="shared" si="3"/>
        <v>0.027057136327519236</v>
      </c>
      <c r="Q26" s="2">
        <f t="shared" si="4"/>
        <v>41227.3774</v>
      </c>
      <c r="S26">
        <f t="shared" si="5"/>
        <v>9.86770583127053E-09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2022-11-21T06:08:45Z</dcterms:modified>
  <cp:category/>
  <cp:version/>
  <cp:contentType/>
  <cp:contentStatus/>
</cp:coreProperties>
</file>