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<sst xmlns="http://schemas.openxmlformats.org/spreadsheetml/2006/main" count="54" uniqueCount="51">
  <si>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</si>
  <si>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</si>
  <si>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</si>
  <si>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</si>
  <si>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</si>
  <si>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</si>
  <si>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</si>
  <si>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</si>
  <si>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</si>
  <si>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</si>
  <si>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</si>
  <si>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</si>
  <si>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</si>
  <si>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</si>
  <si>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</si>
  <si>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</si>
  <si>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</si>
  <si>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</si>
  <si>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</si>
  <si>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</si>
  <si>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</si>
  <si>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</si>
  <si>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</si>
  <si>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</si>
  <si>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</si>
  <si>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</si>
  <si>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</si>
  <si>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</si>
  <si>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</si>
  <si>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</si>
  <si>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</si>
  <si>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</si>
  <si>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</si>
  <si>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</si>
  <si>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</si>
  <si>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</si>
  <si>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</si>
  <si>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</si>
  <si>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</si>
  <si>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</si>
  <si>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</si>
  <si>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</si>
  <si>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</si>
  <si>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OX Per</t>
  </si>
  <si>
    <t>OX Per / GSC 2386-0791</t>
  </si>
  <si>
    <t>G2386-0791</t>
  </si>
  <si>
    <t>EA</t>
  </si>
  <si>
    <t>Malkov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</si>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</sst>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0.0015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0861738"/>
        <c:axId val="30646779"/>
      </c:scatterChart>
      <c:valAx>
        <c:axId val="1086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crossBetween val="midCat"/>
        <c:dispUnits/>
      </c:valAx>
      <c:valAx>
        <c:axId val="30646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30" t="s">
        <v>43</v>
      </c>
      <c r="F1" t="s">
        <v>45</v>
      </c>
    </row>
    <row r="2" spans="1:5" ht="12.75">
      <c r="A2" t="s">
        <v>24</v>
      </c>
      <c r="B2" t="s">
        <v>46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29334.307</v>
      </c>
      <c r="D4" s="9">
        <v>3.05621</v>
      </c>
    </row>
    <row r="6" ht="12.75">
      <c r="A6" s="5" t="s">
        <v>1</v>
      </c>
    </row>
    <row r="7" spans="1:4" ht="12.75">
      <c r="A7" t="s">
        <v>2</v>
      </c>
      <c r="C7">
        <v>29334.307</v>
      </c>
      <c r="D7" s="31" t="s">
        <v>47</v>
      </c>
    </row>
    <row r="8" spans="1:4" ht="12.75">
      <c r="A8" t="s">
        <v>3</v>
      </c>
      <c r="C8">
        <v>3.05621</v>
      </c>
      <c r="D8" s="31" t="s">
        <v>47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2.4476864133704535E-05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-1.271070035816347E-05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59906.57093287037</v>
      </c>
    </row>
    <row r="15" spans="1:5" ht="12.75">
      <c r="A15" s="14" t="s">
        <v>17</v>
      </c>
      <c r="B15" s="12"/>
      <c r="C15" s="15">
        <f>(C7+C11)+(C8+C12)*INT(MAX(F21:F3533))</f>
        <v>55944.61682240885</v>
      </c>
      <c r="D15" s="16" t="s">
        <v>41</v>
      </c>
      <c r="E15" s="17">
        <f>ROUND(2*(E14-$C$7)/$C$8,0)/2+E13</f>
        <v>10004.5</v>
      </c>
    </row>
    <row r="16" spans="1:5" ht="12.75">
      <c r="A16" s="18" t="s">
        <v>4</v>
      </c>
      <c r="B16" s="12"/>
      <c r="C16" s="19">
        <f>+C8+C12</f>
        <v>3.056197289299642</v>
      </c>
      <c r="D16" s="16" t="s">
        <v>34</v>
      </c>
      <c r="E16" s="26">
        <f>ROUND(2*(E14-$C$15)/$C$16,0)/2+E13</f>
        <v>1297.5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35</v>
      </c>
      <c r="E17" s="20">
        <f>+$C$15+$C$16*E16-15018.5-$C$9/24</f>
        <v>44891.92863860847</v>
      </c>
    </row>
    <row r="18" spans="1:5" ht="14.25" thickBot="1" thickTop="1">
      <c r="A18" s="18" t="s">
        <v>5</v>
      </c>
      <c r="B18" s="12"/>
      <c r="C18" s="21">
        <f>+C15</f>
        <v>55944.61682240885</v>
      </c>
      <c r="D18" s="22">
        <f>+C16</f>
        <v>3.056197289299642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f>C4</f>
        <v>29334.307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2.4476864133704535E-05</v>
      </c>
      <c r="Q21" s="2">
        <f>+C21-15018.5</f>
        <v>14315.807</v>
      </c>
    </row>
    <row r="22" spans="1:17" ht="12.75">
      <c r="A22" s="32" t="s">
        <v>48</v>
      </c>
      <c r="B22" s="33" t="s">
        <v>49</v>
      </c>
      <c r="C22" s="32">
        <v>55571.7625</v>
      </c>
      <c r="D22" s="32">
        <v>0.0015</v>
      </c>
      <c r="E22">
        <f>+(C22-C$7)/C$8</f>
        <v>8584.964874795905</v>
      </c>
      <c r="F22">
        <f>ROUND(2*E22,0)/2</f>
        <v>8585</v>
      </c>
      <c r="G22">
        <f>+C22-(C$7+F22*C$8)</f>
        <v>-0.10735000000568107</v>
      </c>
      <c r="I22">
        <f>+G22</f>
        <v>-0.10735000000568107</v>
      </c>
      <c r="O22">
        <f>+C$11+C$12*$F22</f>
        <v>-0.10909688571069968</v>
      </c>
      <c r="Q22" s="2">
        <f>+C22-15018.5</f>
        <v>40553.2625</v>
      </c>
    </row>
    <row r="23" spans="1:17" ht="12.75">
      <c r="A23" s="34" t="s">
        <v>50</v>
      </c>
      <c r="B23" s="35" t="s">
        <v>49</v>
      </c>
      <c r="C23" s="34">
        <v>55944.6151</v>
      </c>
      <c r="D23" s="34">
        <v>0.0007</v>
      </c>
      <c r="E23">
        <f>+(C23-C$7)/C$8</f>
        <v>8706.963232238622</v>
      </c>
      <c r="F23">
        <f>ROUND(2*E23,0)/2</f>
        <v>8707</v>
      </c>
      <c r="G23">
        <f>+C23-(C$7+F23*C$8)</f>
        <v>-0.11236999999528052</v>
      </c>
      <c r="I23">
        <f>+G23</f>
        <v>-0.11236999999528052</v>
      </c>
      <c r="O23">
        <f>+C$11+C$12*$F23</f>
        <v>-0.11064759115439564</v>
      </c>
      <c r="Q23" s="2">
        <f>+C23-15018.5</f>
        <v>40926.1151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2022-11-23T00:42:08Z</dcterms:modified>
  <cp:category/>
  <cp:version/>
  <cp:contentType/>
  <cp:contentStatus/>
</cp:coreProperties>
</file>