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0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<sst xmlns="http://schemas.openxmlformats.org/spreadsheetml/2006/main" count="52" uniqueCount="50">
  <si>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</si>
  <si>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</si>
  <si>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</si>
  <si>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</si>
  <si>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</si>
  <si>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</si>
  <si>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</si>
  <si>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</si>
  <si>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</si>
  <si>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</si>
  <si>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</si>
  <si>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</si>
  <si>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</si>
  <si>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</si>
  <si>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</si>
  <si>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</si>
  <si>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</si>
  <si>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</si>
  <si>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</si>
  <si>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</si>
  <si>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</si>
  <si>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</si>
  <si>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</si>
  <si>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</si>
  <si>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</si>
  <si>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</si>
  <si>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</si>
  <si>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</si>
  <si>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</si>
  <si>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</si>
  <si>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</si>
  <si>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</si>
  <si>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</si>
  <si>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</si>
  <si>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</si>
  <si>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</si>
  <si>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</si>
  <si>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</si>
  <si>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</si>
  <si>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</si>
  <si>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</si>
  <si>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</si>
  <si>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</si>
  <si>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V0947 Per</t>
  </si>
  <si>
    <t xml:space="preserve">V0947 Per / GSC 362-2866 </t>
  </si>
  <si>
    <t xml:space="preserve">G2362-2866 </t>
  </si>
  <si>
    <t>EW</t>
  </si>
  <si>
    <t>IBVS 6011</t>
  </si>
  <si>
    <t>I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</si>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</sst>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V947 Per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8205273"/>
        <c:axId val="6738594"/>
      </c:scatterChart>
      <c:valAx>
        <c:axId val="8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8594"/>
        <c:crosses val="autoZero"/>
        <c:crossBetween val="midCat"/>
        <c:dispUnits/>
      </c:valAx>
      <c:valAx>
        <c:axId val="6738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52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0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28" t="s">
        <v>43</v>
      </c>
      <c r="F1" t="s">
        <v>45</v>
      </c>
    </row>
    <row r="2" spans="1:5" ht="12.75">
      <c r="A2" t="s">
        <v>24</v>
      </c>
      <c r="B2" t="s">
        <v>46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53756.34206</v>
      </c>
      <c r="D4" s="31">
        <v>0.29768</v>
      </c>
    </row>
    <row r="6" ht="12.75">
      <c r="A6" s="5" t="s">
        <v>1</v>
      </c>
    </row>
    <row r="7" spans="1:4" ht="12.75">
      <c r="A7" t="s">
        <v>2</v>
      </c>
      <c r="C7" s="8">
        <v>53756.34206</v>
      </c>
      <c r="D7" s="29" t="e">
        <v>#N/A</v>
      </c>
    </row>
    <row r="8" spans="1:4" ht="12.75">
      <c r="A8" t="s">
        <v>3</v>
      </c>
      <c r="C8" s="8">
        <v>0.29768</v>
      </c>
      <c r="D8" s="29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-7.383653458786776E-08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7.50335386771724E-06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59906.61680555555</v>
      </c>
    </row>
    <row r="15" spans="1:5" ht="12.75">
      <c r="A15" s="12" t="s">
        <v>17</v>
      </c>
      <c r="B15" s="10"/>
      <c r="C15" s="13">
        <f>(C7+C11)+(C8+C12)*INT(MAX(F21:F3533))</f>
        <v>55929.75852191276</v>
      </c>
      <c r="D15" s="14" t="s">
        <v>41</v>
      </c>
      <c r="E15" s="15">
        <f>ROUND(2*(E14-$C$7)/$C$8,0)/2+E13</f>
        <v>20661.5</v>
      </c>
    </row>
    <row r="16" spans="1:5" ht="12.75">
      <c r="A16" s="16" t="s">
        <v>4</v>
      </c>
      <c r="B16" s="10"/>
      <c r="C16" s="17">
        <f>+C8+C12</f>
        <v>0.29768750335386773</v>
      </c>
      <c r="D16" s="14" t="s">
        <v>34</v>
      </c>
      <c r="E16" s="24">
        <f>ROUND(2*(E14-$C$15)/$C$16,0)/2+E13</f>
        <v>13360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35</v>
      </c>
      <c r="E17" s="18">
        <f>+$C$15+$C$16*E16-15018.5-$C$9/24</f>
        <v>44888.759400053765</v>
      </c>
    </row>
    <row r="18" spans="1:5" ht="14.25" thickBot="1" thickTop="1">
      <c r="A18" s="16" t="s">
        <v>5</v>
      </c>
      <c r="B18" s="10"/>
      <c r="C18" s="19">
        <f>+C15</f>
        <v>55929.75852191276</v>
      </c>
      <c r="D18" s="20">
        <f>+C16</f>
        <v>0.29768750335386773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29" t="s">
        <v>42</v>
      </c>
      <c r="C21" s="8">
        <v>53756.34206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-7.383653458786776E-08</v>
      </c>
      <c r="Q21" s="2">
        <f>+C21-15018.5</f>
        <v>38737.84206</v>
      </c>
    </row>
    <row r="22" spans="1:17" ht="12.75">
      <c r="A22" s="32" t="s">
        <v>47</v>
      </c>
      <c r="B22" s="33" t="s">
        <v>48</v>
      </c>
      <c r="C22" s="32">
        <v>55929.6086</v>
      </c>
      <c r="D22" s="32">
        <v>0.0007</v>
      </c>
      <c r="E22">
        <f>+(C22-C$7)/C$8</f>
        <v>7300.680395055082</v>
      </c>
      <c r="F22">
        <f>ROUND(2*E22,0)/2</f>
        <v>7300.5</v>
      </c>
      <c r="G22">
        <f>+C22-(C$7+F22*C$8)</f>
        <v>0.05369999999675201</v>
      </c>
      <c r="I22">
        <f>+G22</f>
        <v>0.05369999999675201</v>
      </c>
      <c r="O22">
        <f>+C$11+C$12*$F22</f>
        <v>0.05477816107473512</v>
      </c>
      <c r="Q22" s="2">
        <f>+C22-15018.5</f>
        <v>40911.1086</v>
      </c>
    </row>
    <row r="23" spans="1:17" ht="12.75">
      <c r="A23" s="32" t="s">
        <v>47</v>
      </c>
      <c r="B23" s="33" t="s">
        <v>49</v>
      </c>
      <c r="C23" s="32">
        <v>55929.7596</v>
      </c>
      <c r="D23" s="32">
        <v>0.0005</v>
      </c>
      <c r="E23">
        <f>+(C23-C$7)/C$8</f>
        <v>7301.187651169023</v>
      </c>
      <c r="F23">
        <f>ROUND(2*E23,0)/2</f>
        <v>7301</v>
      </c>
      <c r="G23">
        <f>+C23-(C$7+F23*C$8)</f>
        <v>0.055859999993117526</v>
      </c>
      <c r="I23">
        <f>+G23</f>
        <v>0.055859999993117526</v>
      </c>
      <c r="O23">
        <f>+C$11+C$12*$F23</f>
        <v>0.05478191275166898</v>
      </c>
      <c r="Q23" s="2">
        <f>+C23-15018.5</f>
        <v>40911.2596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2022-11-23T01:48:12Z</dcterms:modified>
  <cp:category/>
  <cp:version/>
  <cp:contentType/>
  <cp:contentStatus/>
</cp:coreProperties>
</file>