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335" windowHeight="144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<sst xmlns="http://schemas.openxmlformats.org/spreadsheetml/2006/main" count="55" uniqueCount="51">
  <si>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</si>
  <si>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</si>
  <si>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</si>
  <si>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</si>
  <si>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</si>
  <si>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</si>
  <si>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</si>
  <si>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</si>
  <si>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</si>
  <si>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</si>
  <si>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</si>
  <si>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</si>
  <si>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</si>
  <si>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</si>
  <si>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</si>
  <si>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</si>
  <si>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</si>
  <si>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</si>
  <si>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</si>
  <si>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</si>
  <si>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</si>
  <si>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</si>
  <si>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</si>
  <si>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</si>
  <si>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</si>
  <si>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</si>
  <si>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</si>
  <si>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</si>
  <si>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</si>
  <si>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</si>
  <si>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</si>
  <si>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</si>
  <si>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</si>
  <si>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</si>
  <si>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</si>
  <si>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</si>
  <si>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</si>
  <si>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</si>
  <si>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</si>
  <si>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</si>
  <si>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</si>
  <si>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MW Pup</t>
  </si>
  <si>
    <t>G7658-1223</t>
  </si>
  <si>
    <t>EA/DM</t>
  </si>
  <si>
    <t>pr_0</t>
  </si>
  <si>
    <t xml:space="preserve">A0V           </t>
  </si>
  <si>
    <t>MW Pup / GSC 7658-1223</t>
  </si>
  <si>
    <t>Kreiner</t>
  </si>
  <si>
    <t>GCVS</t>
  </si>
  <si>
    <t>I</t>
  </si>
  <si>
    <t>OEJV 0181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</si>
</sst>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15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24" borderId="5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  <xf numFmtId="0" fontId="8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MW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6166798"/>
        <c:axId val="35739135"/>
      </c:scatterChart>
      <c:val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9135"/>
        <c:crosses val="autoZero"/>
        <c:crossBetween val="midCat"/>
        <c:dispUnits/>
      </c:valAx>
      <c:valAx>
        <c:axId val="3573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67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46</v>
      </c>
      <c r="F1" s="38" t="s">
        <v>41</v>
      </c>
      <c r="G1" s="30">
        <v>0</v>
      </c>
      <c r="H1" s="31"/>
      <c r="I1" s="39" t="s">
        <v>42</v>
      </c>
      <c r="J1" s="40" t="s">
        <v>41</v>
      </c>
      <c r="K1" s="41">
        <v>7.560169999999999</v>
      </c>
      <c r="L1" s="33">
        <v>-44.5447</v>
      </c>
      <c r="M1" s="34">
        <v>52501</v>
      </c>
      <c r="N1" s="34">
        <v>1.71089</v>
      </c>
      <c r="O1" s="32" t="s">
        <v>43</v>
      </c>
      <c r="P1" s="42">
        <v>8.8</v>
      </c>
      <c r="Q1" s="42">
        <v>9.2</v>
      </c>
      <c r="R1" s="43" t="s">
        <v>44</v>
      </c>
      <c r="S1" s="32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4" ht="14.25" thickBot="1" thickTop="1">
      <c r="A4" s="5" t="s">
        <v>0</v>
      </c>
      <c r="C4" s="26">
        <v>34336.45</v>
      </c>
      <c r="D4" s="27">
        <v>2.398735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52501</v>
      </c>
      <c r="D7" s="32" t="s">
        <v>47</v>
      </c>
    </row>
    <row r="8" spans="1:4" ht="12.75">
      <c r="A8" t="s">
        <v>3</v>
      </c>
      <c r="C8" s="8">
        <v>1.71089</v>
      </c>
      <c r="D8" s="28" t="e">
        <v>#N/A</v>
      </c>
    </row>
    <row r="9" spans="1:4" ht="12.75">
      <c r="A9" s="24" t="s">
        <v>32</v>
      </c>
      <c r="B9" s="37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0.013585398583967208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4.476698270276512E-06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57811.63004107001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1.7108944766982703</v>
      </c>
      <c r="E16" s="14" t="s">
        <v>30</v>
      </c>
      <c r="F16" s="36">
        <f ca="1">NOW()+15018.5+$C$5/24</f>
        <v>59906.74670960648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4329.5</v>
      </c>
    </row>
    <row r="18" spans="1:6" ht="14.25" thickBot="1" thickTop="1">
      <c r="A18" s="16" t="s">
        <v>5</v>
      </c>
      <c r="B18" s="10"/>
      <c r="C18" s="19">
        <f>+C15</f>
        <v>57811.63004107001</v>
      </c>
      <c r="D18" s="20">
        <f>+C16</f>
        <v>1.7108944766982703</v>
      </c>
      <c r="E18" s="14" t="s">
        <v>36</v>
      </c>
      <c r="F18" s="23">
        <f>ROUND(2*(F16-$C$15)/$C$16,0)/2+F15</f>
        <v>1225.5</v>
      </c>
    </row>
    <row r="19" spans="5:6" ht="13.5" thickTop="1">
      <c r="E19" s="14" t="s">
        <v>31</v>
      </c>
      <c r="F19" s="18">
        <f>+$C$15+$C$16*F18-15018.5-$C$5/24</f>
        <v>44890.22705559708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52501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0.013585398583967208</v>
      </c>
      <c r="Q21" s="2">
        <f>+C21-15018.5</f>
        <v>37482.5</v>
      </c>
    </row>
    <row r="22" spans="1:17" ht="12.75">
      <c r="A22" t="s">
        <v>48</v>
      </c>
      <c r="C22" s="8">
        <v>34336.45</v>
      </c>
      <c r="D22" s="8"/>
      <c r="E22">
        <f>+(C22-C$7)/C$8</f>
        <v>-10617.018043240654</v>
      </c>
      <c r="F22">
        <f>ROUND(2*E22,0)/2</f>
        <v>-10617</v>
      </c>
      <c r="G22">
        <f>+C22-(C$7+F22*C$8)</f>
        <v>-0.03087000000232365</v>
      </c>
      <c r="H22">
        <f>+G22</f>
        <v>-0.03087000000232365</v>
      </c>
      <c r="O22">
        <f>+C$11+C$12*$F22</f>
        <v>-0.033943706951558524</v>
      </c>
      <c r="Q22" s="2">
        <f>+C22-15018.5</f>
        <v>19317.949999999997</v>
      </c>
    </row>
    <row r="23" spans="1:17" ht="12.75">
      <c r="A23" s="44" t="s">
        <v>50</v>
      </c>
      <c r="B23" s="45" t="s">
        <v>49</v>
      </c>
      <c r="C23" s="46">
        <v>57812.496</v>
      </c>
      <c r="D23" s="47">
        <v>0.003</v>
      </c>
      <c r="E23">
        <f>+(C23-C$7)/C$8</f>
        <v>3104.5222077398307</v>
      </c>
      <c r="F23">
        <f>ROUND(2*E23,0)/2</f>
        <v>3104.5</v>
      </c>
      <c r="G23">
        <f>+C23-(C$7+F23*C$8)</f>
        <v>0.03799499999877298</v>
      </c>
      <c r="K23">
        <f>+G23</f>
        <v>0.03799499999877298</v>
      </c>
      <c r="O23">
        <f>+C$11+C$12*$F23</f>
        <v>0.02748330836404064</v>
      </c>
      <c r="Q23" s="2">
        <f>+C23-15018.5</f>
        <v>42793.996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2022-11-23T04:55:15Z</dcterms:modified>
  <cp:category/>
  <cp:version/>
  <cp:contentType/>
  <cp:contentStatus/>
</cp:coreProperties>
</file>