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9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<sst xmlns="http://schemas.openxmlformats.org/spreadsheetml/2006/main" count="47" uniqueCount="46">
  <si>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</si>
  <si>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</si>
  <si>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</si>
  <si>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</si>
  <si>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</si>
  <si>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</si>
  <si>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</si>
  <si>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</si>
  <si>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</si>
  <si>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</si>
  <si>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</si>
  <si>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</si>
  <si>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</si>
  <si>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</si>
  <si>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</si>
  <si>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</si>
  <si>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</si>
  <si>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</si>
  <si>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</si>
  <si>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</si>
  <si>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</si>
  <si>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</si>
  <si>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</si>
  <si>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</si>
  <si>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</si>
  <si>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</si>
  <si>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</si>
  <si>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</si>
  <si>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</si>
  <si>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</si>
  <si>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</si>
  <si>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</si>
  <si>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</si>
  <si>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</si>
  <si>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</si>
  <si>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</si>
  <si>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</si>
  <si>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</si>
  <si>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</si>
  <si>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</si>
  <si>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EP TrA / GSC 9031-0862</t>
  </si>
  <si>
    <t>EA</t>
  </si>
  <si>
    <t>OEJV 0130</t>
  </si>
  <si>
    <t>I</t>
  </si>
  <si>
    <t>OEJV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</si>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</sst>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 TrA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0575507"/>
        <c:axId val="8308652"/>
      </c:scatterChart>
      <c:val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crossBetween val="midCat"/>
        <c:dispUnits/>
      </c:valAx>
      <c:valAx>
        <c:axId val="830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55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7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5" ht="12.75">
      <c r="A2" t="s">
        <v>25</v>
      </c>
      <c r="B2" t="s">
        <v>41</v>
      </c>
      <c r="D2" s="3"/>
      <c r="E2" s="29">
        <f ca="1">NOW()</f>
        <v>44889.60548449074</v>
      </c>
    </row>
    <row r="3" ht="13.5" thickBot="1">
      <c r="E3" t="e">
        <f>TEXT(E2,"0000-00 00:00")</f>
        <v>#VALUE!</v>
      </c>
    </row>
    <row r="4" spans="1:4" ht="14.25" thickBot="1" thickTop="1">
      <c r="A4" s="5" t="s">
        <v>0</v>
      </c>
      <c r="C4" s="8">
        <v>38204.36</v>
      </c>
      <c r="D4" s="9">
        <v>2.14165</v>
      </c>
    </row>
    <row r="6" ht="12.75">
      <c r="A6" s="5" t="s">
        <v>1</v>
      </c>
    </row>
    <row r="7" spans="1:3" ht="12.75">
      <c r="A7" t="s">
        <v>2</v>
      </c>
      <c r="C7">
        <f>+C4</f>
        <v>38204.36</v>
      </c>
    </row>
    <row r="8" spans="1:3" ht="12.75">
      <c r="A8" t="s">
        <v>3</v>
      </c>
      <c r="C8">
        <f>+D4</f>
        <v>2.14165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4.366899302040328E-05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59907.709651157405</v>
      </c>
    </row>
    <row r="15" spans="1:5" ht="12.75">
      <c r="A15" s="14" t="s">
        <v>18</v>
      </c>
      <c r="B15" s="12"/>
      <c r="C15" s="15">
        <f>(C7+C11)+(C8+C12)*INT(MAX(F21:F3533))</f>
        <v>55389.31</v>
      </c>
      <c r="D15" s="16" t="s">
        <v>38</v>
      </c>
      <c r="E15" s="17">
        <f>ROUND(2*(E14-$C$7)/$C$8,0)/2+E13</f>
        <v>10135</v>
      </c>
    </row>
    <row r="16" spans="1:5" ht="12.75">
      <c r="A16" s="18" t="s">
        <v>4</v>
      </c>
      <c r="B16" s="12"/>
      <c r="C16" s="19">
        <f>+C8+C12</f>
        <v>2.14169366899302</v>
      </c>
      <c r="D16" s="16" t="s">
        <v>39</v>
      </c>
      <c r="E16" s="26">
        <f>ROUND(2*(E14-$C$15)/$C$16,0)/2+E13</f>
        <v>2110.5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44891.2503217431</v>
      </c>
    </row>
    <row r="18" spans="1:5" ht="14.25" thickBot="1" thickTop="1">
      <c r="A18" s="18" t="s">
        <v>5</v>
      </c>
      <c r="B18" s="12"/>
      <c r="C18" s="21">
        <f>+C15</f>
        <v>55389.31</v>
      </c>
      <c r="D18" s="22">
        <f>+C16</f>
        <v>2.14169366899302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44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38204.36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23185.86</v>
      </c>
    </row>
    <row r="22" spans="1:17" ht="12.75">
      <c r="A22" s="30" t="s">
        <v>42</v>
      </c>
      <c r="B22" s="31" t="s">
        <v>43</v>
      </c>
      <c r="C22" s="32">
        <v>55389.31</v>
      </c>
      <c r="D22" s="32">
        <v>0.01</v>
      </c>
      <c r="E22">
        <f>+(C22-C$7)/C$8</f>
        <v>8024.163612168188</v>
      </c>
      <c r="F22">
        <f>ROUND(2*E22,0)/2</f>
        <v>8024</v>
      </c>
      <c r="G22">
        <f>+C22-(C$7+F22*C$8)</f>
        <v>0.3503999999957159</v>
      </c>
      <c r="I22">
        <f>+G22</f>
        <v>0.3503999999957159</v>
      </c>
      <c r="O22">
        <f>+C$11+C$12*$F22</f>
        <v>0.3503999999957159</v>
      </c>
      <c r="Q22" s="2">
        <f>+C22-15018.5</f>
        <v>40370.81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2022-11-24T04:01:53Z</dcterms:modified>
  <cp:category/>
  <cp:version/>
  <cp:contentType/>
  <cp:contentStatus/>
</cp:coreProperties>
</file>