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<sst xmlns="http://schemas.openxmlformats.org/spreadsheetml/2006/main" count="62" uniqueCount="55">
  <si>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</si>
  <si>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</si>
  <si>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</si>
  <si>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</si>
  <si>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</si>
  <si>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</si>
  <si>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</si>
  <si>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</si>
  <si>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</si>
  <si>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</si>
  <si>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</si>
  <si>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</si>
  <si>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</si>
  <si>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</si>
  <si>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</si>
  <si>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</si>
  <si>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</si>
  <si>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</si>
  <si>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</si>
  <si>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</si>
  <si>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</si>
  <si>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</si>
  <si>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</si>
  <si>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</si>
  <si>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</si>
  <si>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</si>
  <si>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</si>
  <si>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</si>
  <si>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</si>
  <si>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</si>
  <si>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</si>
  <si>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</si>
  <si>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</si>
  <si>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</si>
  <si>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</si>
  <si>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</si>
  <si>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</si>
  <si>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</si>
  <si>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</si>
  <si>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</si>
  <si>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</si>
  <si>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</si>
  <si>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</si>
  <si>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G0296-0009</t>
  </si>
  <si>
    <t>IBVS 5894</t>
  </si>
  <si>
    <t>I</t>
  </si>
  <si>
    <t>IBVS 5945</t>
  </si>
  <si>
    <t>II</t>
  </si>
  <si>
    <t>IBVS 5992</t>
  </si>
  <si>
    <t>IBVS 6029</t>
  </si>
  <si>
    <t>GSC 0296-0009</t>
  </si>
  <si>
    <t>G0296-0009_Vir.xls</t>
  </si>
  <si>
    <t>EW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</si>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</sst>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0296-0009 -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076587"/>
        <c:axId val="61144964"/>
      </c:scatterChart>
      <c:valAx>
        <c:axId val="440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crossBetween val="midCat"/>
        <c:dispUnits/>
      </c:valAx>
      <c:valAx>
        <c:axId val="611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6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54649.516</v>
      </c>
      <c r="D7" s="30" t="s">
        <v>54</v>
      </c>
    </row>
    <row r="8" spans="1:4" ht="12.75">
      <c r="A8" t="s">
        <v>3</v>
      </c>
      <c r="C8" s="8">
        <v>0.417704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0.00021137725922522332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9.324032259436639E-07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59907.826476504626</v>
      </c>
    </row>
    <row r="15" spans="1:5" ht="12.75">
      <c r="A15" s="12" t="s">
        <v>17</v>
      </c>
      <c r="B15" s="10"/>
      <c r="C15" s="13">
        <f>(C7+C11)+(C8+C12)*INT(MAX(F21:F3533))</f>
        <v>56054.67560398171</v>
      </c>
      <c r="D15" s="14" t="s">
        <v>39</v>
      </c>
      <c r="E15" s="15">
        <f>ROUND(2*(E14-$C$7)/$C$8,0)/2+E13</f>
        <v>12589.5</v>
      </c>
    </row>
    <row r="16" spans="1:5" ht="12.75">
      <c r="A16" s="16" t="s">
        <v>4</v>
      </c>
      <c r="B16" s="10"/>
      <c r="C16" s="17">
        <f>+C8+C12</f>
        <v>0.417704932403226</v>
      </c>
      <c r="D16" s="14" t="s">
        <v>40</v>
      </c>
      <c r="E16" s="24">
        <f>ROUND(2*(E14-$C$15)/$C$16,0)/2+E13</f>
        <v>9225.5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44890.10829120101</v>
      </c>
    </row>
    <row r="18" spans="1:5" ht="14.25" thickBot="1" thickTop="1">
      <c r="A18" s="16" t="s">
        <v>5</v>
      </c>
      <c r="B18" s="10"/>
      <c r="C18" s="19">
        <f>+C15</f>
        <v>56054.67560398171</v>
      </c>
      <c r="D18" s="20">
        <f>+C16</f>
        <v>0.417704932403226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0.0007990618942774185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54649.516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0.00021137725922522332</v>
      </c>
      <c r="Q21" s="2">
        <f aca="true" t="shared" si="4" ref="Q21:Q26">+C21-15018.5</f>
        <v>39631.016</v>
      </c>
      <c r="S21">
        <f aca="true" t="shared" si="5" ref="S21:S26">+(O21-G21)^2</f>
        <v>4.468034571756726E-08</v>
      </c>
    </row>
    <row r="22" spans="1:19" ht="12.75">
      <c r="A22" s="33" t="s">
        <v>44</v>
      </c>
      <c r="B22" s="34" t="s">
        <v>45</v>
      </c>
      <c r="C22" s="33">
        <v>54955.6932</v>
      </c>
      <c r="D22" s="33">
        <v>0.0005</v>
      </c>
      <c r="E22">
        <f t="shared" si="0"/>
        <v>733.000402198682</v>
      </c>
      <c r="F22">
        <f t="shared" si="1"/>
        <v>733</v>
      </c>
      <c r="G22">
        <f t="shared" si="2"/>
        <v>0.00016799999866634607</v>
      </c>
      <c r="I22">
        <f>+G22</f>
        <v>0.00016799999866634607</v>
      </c>
      <c r="O22">
        <f t="shared" si="3"/>
        <v>0.0008948288238419289</v>
      </c>
      <c r="Q22" s="2">
        <f t="shared" si="4"/>
        <v>39937.1932</v>
      </c>
      <c r="S22">
        <f t="shared" si="5"/>
        <v>5.282801411061179E-07</v>
      </c>
    </row>
    <row r="23" spans="1:19" ht="12.75">
      <c r="A23" s="33" t="s">
        <v>46</v>
      </c>
      <c r="B23" s="34" t="s">
        <v>47</v>
      </c>
      <c r="C23" s="33">
        <v>55276.7013</v>
      </c>
      <c r="D23" s="33">
        <v>0.0005</v>
      </c>
      <c r="E23">
        <f t="shared" si="0"/>
        <v>1501.5065692452008</v>
      </c>
      <c r="F23">
        <f t="shared" si="1"/>
        <v>1501.5</v>
      </c>
      <c r="G23">
        <f t="shared" si="2"/>
        <v>0.0027439999976195395</v>
      </c>
      <c r="I23">
        <f>+G23</f>
        <v>0.0027439999976195395</v>
      </c>
      <c r="O23">
        <f t="shared" si="3"/>
        <v>0.0016113807029796345</v>
      </c>
      <c r="Q23" s="2">
        <f t="shared" si="4"/>
        <v>40258.2013</v>
      </c>
      <c r="S23">
        <f t="shared" si="5"/>
        <v>1.282826466590596E-06</v>
      </c>
    </row>
    <row r="24" spans="1:19" ht="12.75">
      <c r="A24" s="33" t="s">
        <v>48</v>
      </c>
      <c r="B24" s="34" t="s">
        <v>47</v>
      </c>
      <c r="C24" s="33">
        <v>55615.877</v>
      </c>
      <c r="D24" s="33">
        <v>0.0005</v>
      </c>
      <c r="E24">
        <f t="shared" si="0"/>
        <v>2313.50669373527</v>
      </c>
      <c r="F24">
        <f t="shared" si="1"/>
        <v>2313.5</v>
      </c>
      <c r="G24">
        <f t="shared" si="2"/>
        <v>0.0027960000006714836</v>
      </c>
      <c r="I24">
        <f>+G24</f>
        <v>0.0027960000006714836</v>
      </c>
      <c r="O24">
        <f t="shared" si="3"/>
        <v>0.0023684921224458896</v>
      </c>
      <c r="Q24" s="2">
        <f t="shared" si="4"/>
        <v>40597.377</v>
      </c>
      <c r="S24">
        <f t="shared" si="5"/>
        <v>1.8276298594494927E-07</v>
      </c>
    </row>
    <row r="25" spans="1:19" ht="12.75">
      <c r="A25" s="35" t="s">
        <v>49</v>
      </c>
      <c r="B25" s="36" t="s">
        <v>45</v>
      </c>
      <c r="C25" s="35">
        <v>56054.6746</v>
      </c>
      <c r="D25" s="35">
        <v>0.0002</v>
      </c>
      <c r="E25">
        <f t="shared" si="0"/>
        <v>3364.0056116292762</v>
      </c>
      <c r="F25">
        <f t="shared" si="1"/>
        <v>3364</v>
      </c>
      <c r="G25">
        <f t="shared" si="2"/>
        <v>0.002343999993172474</v>
      </c>
      <c r="I25">
        <f>+G25</f>
        <v>0.002343999993172474</v>
      </c>
      <c r="O25">
        <f t="shared" si="3"/>
        <v>0.0033479817112997087</v>
      </c>
      <c r="Q25" s="2">
        <f t="shared" si="4"/>
        <v>41036.1746</v>
      </c>
      <c r="S25">
        <f t="shared" si="5"/>
        <v>1.0079792903337136E-06</v>
      </c>
    </row>
    <row r="26" spans="1:19" ht="12.75">
      <c r="A26" s="35" t="s">
        <v>49</v>
      </c>
      <c r="B26" s="36" t="s">
        <v>47</v>
      </c>
      <c r="C26" s="35">
        <v>55983.875</v>
      </c>
      <c r="D26" s="35">
        <v>0.0004</v>
      </c>
      <c r="E26">
        <f t="shared" si="0"/>
        <v>3194.5085515101523</v>
      </c>
      <c r="F26">
        <f t="shared" si="1"/>
        <v>3194.5</v>
      </c>
      <c r="G26">
        <f t="shared" si="2"/>
        <v>0.0035719999941647984</v>
      </c>
      <c r="I26">
        <f>+G26</f>
        <v>0.0035719999941647984</v>
      </c>
      <c r="O26">
        <f t="shared" si="3"/>
        <v>0.0031899393645022575</v>
      </c>
      <c r="Q26" s="2">
        <f t="shared" si="4"/>
        <v>40965.375</v>
      </c>
      <c r="S26">
        <f t="shared" si="5"/>
        <v>1.4597032473813721E-07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2022-11-24T06:50:07Z</dcterms:modified>
  <cp:category/>
  <cp:version/>
  <cp:contentType/>
  <cp:contentStatus/>
</cp:coreProperties>
</file>