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9B8171C-BD30-406C-9F3E-E2DF90ECE0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5" i="1" l="1"/>
  <c r="F35" i="1" s="1"/>
  <c r="G35" i="1" s="1"/>
  <c r="K35" i="1" s="1"/>
  <c r="Q35" i="1"/>
  <c r="E34" i="1"/>
  <c r="F34" i="1" s="1"/>
  <c r="G34" i="1" s="1"/>
  <c r="K34" i="1" s="1"/>
  <c r="Q34" i="1"/>
  <c r="E31" i="1"/>
  <c r="F31" i="1"/>
  <c r="G31" i="1"/>
  <c r="K31" i="1"/>
  <c r="E32" i="1"/>
  <c r="F32" i="1"/>
  <c r="G32" i="1"/>
  <c r="K32" i="1"/>
  <c r="E33" i="1"/>
  <c r="F33" i="1"/>
  <c r="G33" i="1"/>
  <c r="K33" i="1"/>
  <c r="E29" i="1"/>
  <c r="F29" i="1"/>
  <c r="G29" i="1"/>
  <c r="K29" i="1"/>
  <c r="E23" i="1"/>
  <c r="F23" i="1"/>
  <c r="G23" i="1"/>
  <c r="K23" i="1"/>
  <c r="E24" i="1"/>
  <c r="F24" i="1"/>
  <c r="G24" i="1"/>
  <c r="J24" i="1"/>
  <c r="E25" i="1"/>
  <c r="F25" i="1"/>
  <c r="G25" i="1"/>
  <c r="J25" i="1"/>
  <c r="E26" i="1"/>
  <c r="F26" i="1"/>
  <c r="G26" i="1"/>
  <c r="J26" i="1"/>
  <c r="E27" i="1"/>
  <c r="F27" i="1"/>
  <c r="G27" i="1"/>
  <c r="K27" i="1"/>
  <c r="E28" i="1"/>
  <c r="F28" i="1"/>
  <c r="G28" i="1"/>
  <c r="K28" i="1"/>
  <c r="E30" i="1"/>
  <c r="F30" i="1"/>
  <c r="G30" i="1"/>
  <c r="K30" i="1"/>
  <c r="Q31" i="1"/>
  <c r="Q32" i="1"/>
  <c r="Q33" i="1"/>
  <c r="Q29" i="1"/>
  <c r="Q30" i="1"/>
  <c r="E21" i="1"/>
  <c r="F21" i="1"/>
  <c r="G21" i="1"/>
  <c r="J21" i="1"/>
  <c r="E22" i="1"/>
  <c r="F22" i="1"/>
  <c r="U22" i="1"/>
  <c r="Q28" i="1"/>
  <c r="D9" i="1"/>
  <c r="C9" i="1"/>
  <c r="Q27" i="1"/>
  <c r="Q26" i="1"/>
  <c r="Q25" i="1"/>
  <c r="Q24" i="1"/>
  <c r="Q23" i="1"/>
  <c r="F16" i="1"/>
  <c r="F17" i="1" s="1"/>
  <c r="Q21" i="1"/>
  <c r="Q22" i="1"/>
  <c r="C17" i="1"/>
  <c r="C12" i="1"/>
  <c r="C11" i="1"/>
  <c r="O35" i="1" l="1"/>
  <c r="O34" i="1"/>
  <c r="O29" i="1"/>
  <c r="C15" i="1"/>
  <c r="O31" i="1"/>
  <c r="O28" i="1"/>
  <c r="O24" i="1"/>
  <c r="O26" i="1"/>
  <c r="O21" i="1"/>
  <c r="O32" i="1"/>
  <c r="O30" i="1"/>
  <c r="O27" i="1"/>
  <c r="O33" i="1"/>
  <c r="O25" i="1"/>
  <c r="O22" i="1"/>
  <c r="O23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<sst xmlns="http://schemas.openxmlformats.org/spreadsheetml/2006/main" count="74" uniqueCount="60">
  <si>
    <t>IBVS 6244</t>
  </si>
  <si>
    <t>JAVSO..45..121</t>
  </si>
  <si>
    <t>PE</t>
  </si>
  <si>
    <t>IBVS 6196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</si>
  <si>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</si>
  <si>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</si>
  <si>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</si>
  <si>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</si>
  <si>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</si>
  <si>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</si>
  <si>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</si>
  <si>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</si>
  <si>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</si>
  <si>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</si>
  <si>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</si>
  <si>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</si>
  <si>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</si>
  <si>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</si>
  <si>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</si>
  <si>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</si>
  <si>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</si>
  <si>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</si>
  <si>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</si>
  <si>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</si>
  <si>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</si>
  <si>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</si>
  <si>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</si>
  <si>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</si>
  <si>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</si>
  <si>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</si>
  <si>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</si>
  <si>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</si>
  <si>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</si>
  <si>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</si>
  <si>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</si>
  <si>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</si>
  <si>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</si>
  <si>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</si>
  <si>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</si>
  <si>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</si>
  <si>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V0459 Aur / GSC 2426-0414</t>
  </si>
  <si>
    <t>EB</t>
  </si>
  <si>
    <t>not avail.</t>
  </si>
  <si>
    <t>IBVS 5462</t>
  </si>
  <si>
    <t>I</t>
  </si>
  <si>
    <t>IBVS 5871</t>
  </si>
  <si>
    <t>II</t>
  </si>
  <si>
    <t>OEJV 0160</t>
  </si>
  <si>
    <t>Add cycle</t>
  </si>
  <si>
    <t>Old Cycle</t>
  </si>
  <si>
    <t>IBVS 6118</t>
  </si>
  <si>
    <t>IBVS 6149</t>
  </si>
  <si>
    <t>IBVS 6152</t>
  </si>
  <si>
    <t>BAD?</t>
  </si>
  <si>
    <t>vis</t>
  </si>
  <si>
    <t>JAVSO..46..184</t>
  </si>
  <si>
    <t>JAVSO..47..263</t>
  </si>
  <si>
    <t>OEJV 0211</t>
  </si>
  <si>
    <t>VSB, 91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</si>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</sst>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4" applyNumberFormat="0" applyFill="0" applyAlignment="0" applyProtection="0"/>
    <xf numFmtId="0" fontId="24" fillId="22" borderId="0" applyNumberFormat="0" applyBorder="0" applyAlignment="0" applyProtection="0"/>
    <xf numFmtId="0" fontId="6" fillId="0" borderId="0"/>
    <xf numFmtId="0" fontId="18" fillId="0" borderId="0"/>
    <xf numFmtId="0" fontId="18" fillId="23" borderId="5" applyNumberFormat="0" applyFont="0" applyAlignment="0" applyProtection="0"/>
    <xf numFmtId="0" fontId="25" fillId="20" borderId="6" applyNumberFormat="0" applyAlignment="0" applyProtection="0"/>
    <xf numFmtId="0" fontId="26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27" fillId="0" borderId="0" applyNumberFormat="0" applyFill="0" applyBorder="0" applyAlignment="0" applyProtection="0"/>
  </cellStyleXfs>
  <cellXfs count="56">
    <xf numFmtId="0" fontId="0" fillId="0" borderId="0" xfId="0" applyAlignment="1"/>
    <xf numFmtId="0" fontId="3" fillId="0" borderId="0" xfId="0" applyFont="1" applyAlignment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9" fillId="0" borderId="0" xfId="0" applyFont="1">
      <alignment vertical="top"/>
    </xf>
    <xf numFmtId="22" fontId="8" fillId="0" borderId="0" xfId="0" applyNumberFormat="1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center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5" fillId="0" borderId="0" xfId="41" applyFont="1" applyAlignment="1">
      <alignment horizontal="left"/>
    </xf>
    <xf numFmtId="0" fontId="28" fillId="0" borderId="0" xfId="0" applyFont="1">
      <alignment vertical="top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41" applyFont="1"/>
    <xf numFmtId="0" fontId="28" fillId="0" borderId="0" xfId="41" applyFont="1" applyAlignment="1">
      <alignment horizontal="center"/>
    </xf>
    <xf numFmtId="0" fontId="28" fillId="0" borderId="0" xfId="41" applyFont="1" applyAlignment="1">
      <alignment horizontal="left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>
      <alignment vertical="top"/>
    </xf>
    <xf numFmtId="0" fontId="6" fillId="0" borderId="8" xfId="0" applyFont="1" applyBorder="1" applyAlignment="1">
      <alignment horizontal="center"/>
    </xf>
    <xf numFmtId="0" fontId="6" fillId="0" borderId="9" xfId="0" applyFont="1" applyBorder="1">
      <alignment vertical="top"/>
    </xf>
    <xf numFmtId="0" fontId="6" fillId="0" borderId="10" xfId="0" applyFont="1" applyBorder="1">
      <alignment vertical="top"/>
    </xf>
    <xf numFmtId="14" fontId="6" fillId="0" borderId="0" xfId="0" applyNumberFormat="1" applyFont="1" applyAlignment="1"/>
    <xf numFmtId="0" fontId="5" fillId="0" borderId="0" xfId="0" applyFont="1">
      <alignment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41" applyFont="1" applyAlignment="1">
      <alignment wrapText="1"/>
    </xf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6" fillId="0" borderId="0" xfId="42" applyFont="1"/>
    <xf numFmtId="0" fontId="6" fillId="0" borderId="0" xfId="42" applyFont="1" applyAlignment="1">
      <alignment horizontal="center" wrapText="1"/>
    </xf>
    <xf numFmtId="0" fontId="6" fillId="0" borderId="0" xfId="42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165" fontId="29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V0459 Aur - O-C Diagr.</a:t>
            </a:r>
          </a:p>
        </c:rich>
      </c:tx>
      <c:layout>
        <c:manualLayout>
          <c:xMode val="edge"/>
          <c:yMode val="edge"/>
          <c:x val="0.3852573018080667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959666203059"/>
          <c:y val="0.14035127795846455"/>
          <c:w val="0.8261474269819193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70-478F-9062-5FA681DBDBD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70-478F-9062-5FA681DBDBD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0">
                  <c:v>0</c:v>
                </c:pt>
                <c:pt idx="3">
                  <c:v>-3.3019999973475933E-3</c:v>
                </c:pt>
                <c:pt idx="4">
                  <c:v>1.7175000029965304E-3</c:v>
                </c:pt>
                <c:pt idx="5">
                  <c:v>-1.0519999996176921E-3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70-478F-9062-5FA681DBDBD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2">
                  <c:v>1.7410000000381842E-3</c:v>
                </c:pt>
                <c:pt idx="6">
                  <c:v>-6.6000000515487045E-5</c:v>
                </c:pt>
                <c:pt idx="7">
                  <c:v>-1.1394999964977615E-3</c:v>
                </c:pt>
                <c:pt idx="8">
                  <c:v>1.1809998613898642E-3</c:v>
                </c:pt>
                <c:pt idx="9">
                  <c:v>-9.5149999833665788E-4</c:v>
                </c:pt>
                <c:pt idx="10">
                  <c:v>6.1200000054668635E-3</c:v>
                </c:pt>
                <c:pt idx="11">
                  <c:v>-5.2090000026510097E-3</c:v>
                </c:pt>
                <c:pt idx="12">
                  <c:v>-8.5350000008475035E-3</c:v>
                </c:pt>
                <c:pt idx="13">
                  <c:v>1.8519999430282041E-3</c:v>
                </c:pt>
                <c:pt idx="14">
                  <c:v>1.0062499997729901E-2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770-478F-9062-5FA681DBDBD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770-478F-9062-5FA681DBDBD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70-478F-9062-5FA681DBDBD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770-478F-9062-5FA681DBDBD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-1.7637376510176088E-3</c:v>
                </c:pt>
                <c:pt idx="1">
                  <c:v>-8.8406682926886839E-4</c:v>
                </c:pt>
                <c:pt idx="2">
                  <c:v>-5.4668218480155486E-4</c:v>
                </c:pt>
                <c:pt idx="3">
                  <c:v>-1.2537736993012438E-4</c:v>
                </c:pt>
                <c:pt idx="4">
                  <c:v>-1.1408861604327611E-4</c:v>
                </c:pt>
                <c:pt idx="5">
                  <c:v>2.3719379518814766E-5</c:v>
                </c:pt>
                <c:pt idx="6">
                  <c:v>1.6088838901183867E-4</c:v>
                </c:pt>
                <c:pt idx="7">
                  <c:v>2.9528845887223957E-4</c:v>
                </c:pt>
                <c:pt idx="8">
                  <c:v>3.0955914774806643E-4</c:v>
                </c:pt>
                <c:pt idx="9">
                  <c:v>3.2766375303829465E-4</c:v>
                </c:pt>
                <c:pt idx="10">
                  <c:v>4.6845368358936455E-4</c:v>
                </c:pt>
                <c:pt idx="11">
                  <c:v>6.034927395188322E-4</c:v>
                </c:pt>
                <c:pt idx="12">
                  <c:v>6.4523982936453509E-4</c:v>
                </c:pt>
                <c:pt idx="13">
                  <c:v>9.2170780191413917E-4</c:v>
                </c:pt>
                <c:pt idx="14">
                  <c:v>1.2128724540522813E-3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770-478F-9062-5FA681DBDBD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  <c:pt idx="1">
                  <c:v>7.2695000002568122E-2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770-478F-9062-5FA681DB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622296"/>
        <c:axId val="1"/>
      </c:scatterChart>
      <c:valAx>
        <c:axId val="466622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129346314325454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6222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04867872044508"/>
          <c:y val="0.92397937099967764"/>
          <c:w val="0.668984700973574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V0459 Aur - O-C Diagr.</a:t>
            </a:r>
          </a:p>
        </c:rich>
      </c:tx>
      <c:layout>
        <c:manualLayout>
          <c:xMode val="edge"/>
          <c:yMode val="edge"/>
          <c:x val="0.37537584828923409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3994189017784567"/>
          <c:w val="0.8243255330411462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5A-47BF-AA14-033E72677E1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5A-47BF-AA14-033E72677E1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0">
                  <c:v>0</c:v>
                </c:pt>
                <c:pt idx="3">
                  <c:v>-3.3019999973475933E-3</c:v>
                </c:pt>
                <c:pt idx="4">
                  <c:v>1.7175000029965304E-3</c:v>
                </c:pt>
                <c:pt idx="5">
                  <c:v>-1.0519999996176921E-3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5A-47BF-AA14-033E72677E1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2">
                  <c:v>1.7410000000381842E-3</c:v>
                </c:pt>
                <c:pt idx="6">
                  <c:v>-6.6000000515487045E-5</c:v>
                </c:pt>
                <c:pt idx="7">
                  <c:v>-1.1394999964977615E-3</c:v>
                </c:pt>
                <c:pt idx="8">
                  <c:v>1.1809998613898642E-3</c:v>
                </c:pt>
                <c:pt idx="9">
                  <c:v>-9.5149999833665788E-4</c:v>
                </c:pt>
                <c:pt idx="10">
                  <c:v>6.1200000054668635E-3</c:v>
                </c:pt>
                <c:pt idx="11">
                  <c:v>-5.2090000026510097E-3</c:v>
                </c:pt>
                <c:pt idx="12">
                  <c:v>-8.5350000008475035E-3</c:v>
                </c:pt>
                <c:pt idx="13">
                  <c:v>1.8519999430282041E-3</c:v>
                </c:pt>
                <c:pt idx="14">
                  <c:v>1.0062499997729901E-2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5A-47BF-AA14-033E72677E1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5A-47BF-AA14-033E72677E1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95A-47BF-AA14-033E72677E1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2.9999999999999997E-4</c:v>
                  </c:pt>
                  <c:pt idx="1">
                    <c:v>5.9999999999999995E-4</c:v>
                  </c:pt>
                  <c:pt idx="2">
                    <c:v>4.0000000000000002E-4</c:v>
                  </c:pt>
                  <c:pt idx="3">
                    <c:v>7.4000000000000003E-3</c:v>
                  </c:pt>
                  <c:pt idx="4">
                    <c:v>1.8E-3</c:v>
                  </c:pt>
                  <c:pt idx="5">
                    <c:v>1.1999999999999999E-3</c:v>
                  </c:pt>
                  <c:pt idx="6">
                    <c:v>3.8999999999999998E-3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3.0000000000000001E-3</c:v>
                  </c:pt>
                  <c:pt idx="10">
                    <c:v>8.0000000000000004E-4</c:v>
                  </c:pt>
                  <c:pt idx="11">
                    <c:v>5.9999999999999995E-4</c:v>
                  </c:pt>
                  <c:pt idx="12">
                    <c:v>8.0000000000000004E-4</c:v>
                  </c:pt>
                  <c:pt idx="14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95A-47BF-AA14-033E72677E1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-1.7637376510176088E-3</c:v>
                </c:pt>
                <c:pt idx="1">
                  <c:v>-8.8406682926886839E-4</c:v>
                </c:pt>
                <c:pt idx="2">
                  <c:v>-5.4668218480155486E-4</c:v>
                </c:pt>
                <c:pt idx="3">
                  <c:v>-1.2537736993012438E-4</c:v>
                </c:pt>
                <c:pt idx="4">
                  <c:v>-1.1408861604327611E-4</c:v>
                </c:pt>
                <c:pt idx="5">
                  <c:v>2.3719379518814766E-5</c:v>
                </c:pt>
                <c:pt idx="6">
                  <c:v>1.6088838901183867E-4</c:v>
                </c:pt>
                <c:pt idx="7">
                  <c:v>2.9528845887223957E-4</c:v>
                </c:pt>
                <c:pt idx="8">
                  <c:v>3.0955914774806643E-4</c:v>
                </c:pt>
                <c:pt idx="9">
                  <c:v>3.2766375303829465E-4</c:v>
                </c:pt>
                <c:pt idx="10">
                  <c:v>4.6845368358936455E-4</c:v>
                </c:pt>
                <c:pt idx="11">
                  <c:v>6.034927395188322E-4</c:v>
                </c:pt>
                <c:pt idx="12">
                  <c:v>6.4523982936453509E-4</c:v>
                </c:pt>
                <c:pt idx="13">
                  <c:v>9.2170780191413917E-4</c:v>
                </c:pt>
                <c:pt idx="14">
                  <c:v>1.2128724540522813E-3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95A-47BF-AA14-033E72677E1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2065</c:v>
                </c:pt>
                <c:pt idx="2">
                  <c:v>2857</c:v>
                </c:pt>
                <c:pt idx="3">
                  <c:v>3846</c:v>
                </c:pt>
                <c:pt idx="4">
                  <c:v>3872.5</c:v>
                </c:pt>
                <c:pt idx="5">
                  <c:v>4196</c:v>
                </c:pt>
                <c:pt idx="6">
                  <c:v>4518</c:v>
                </c:pt>
                <c:pt idx="7">
                  <c:v>4833.5</c:v>
                </c:pt>
                <c:pt idx="8">
                  <c:v>4867</c:v>
                </c:pt>
                <c:pt idx="9">
                  <c:v>4909.5</c:v>
                </c:pt>
                <c:pt idx="10">
                  <c:v>5240</c:v>
                </c:pt>
                <c:pt idx="11">
                  <c:v>5557</c:v>
                </c:pt>
                <c:pt idx="12">
                  <c:v>5655</c:v>
                </c:pt>
                <c:pt idx="13">
                  <c:v>6304</c:v>
                </c:pt>
                <c:pt idx="14">
                  <c:v>6987.5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  <c:pt idx="1">
                  <c:v>7.2695000002568122E-2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95A-47BF-AA14-033E72677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625248"/>
        <c:axId val="1"/>
      </c:scatterChart>
      <c:valAx>
        <c:axId val="466625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52631371529013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625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70602098161153"/>
          <c:y val="0.92419947506561673"/>
          <c:w val="0.7222233256878926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1114425</xdr:colOff>
      <xdr:row>0</xdr:row>
      <xdr:rowOff>0</xdr:rowOff>
    </xdr:from>
    <xdr:to>
      <xdr:col>17</xdr:col>
      <xdr:colOff>590550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8C508EF1-472F-7217-1964-C30D699E1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27</xdr:col>
      <xdr:colOff>171450</xdr:colOff>
      <xdr:row>19</xdr:row>
      <xdr:rowOff>9525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AF962582-63C5-6DAB-DEF2-76075C990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vsolj.cetus-net.org/bulletin.html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s://www.aavso.org/ejaavso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40</v>
      </c>
    </row>
    <row r="2" spans="1:6" s="31" customFormat="1" ht="12.95" customHeight="1" x14ac:dyDescent="0.2">
      <c r="A2" s="31" t="s">
        <v>29</v>
      </c>
      <c r="B2" s="31" t="s">
        <v>41</v>
      </c>
      <c r="C2" s="32"/>
      <c r="D2" s="32"/>
    </row>
    <row r="3" spans="1:6" s="31" customFormat="1" ht="12.95" customHeight="1" thickBot="1" x14ac:dyDescent="0.25"/>
    <row r="4" spans="1:6" s="31" customFormat="1" ht="12.95" customHeight="1" thickTop="1" thickBot="1" x14ac:dyDescent="0.25">
      <c r="A4" s="33" t="s">
        <v>6</v>
      </c>
      <c r="C4" s="34" t="s">
        <v>42</v>
      </c>
      <c r="D4" s="35" t="s">
        <v>42</v>
      </c>
    </row>
    <row r="5" spans="1:6" s="31" customFormat="1" ht="12.95" customHeight="1" thickTop="1" x14ac:dyDescent="0.2">
      <c r="A5" s="4" t="s">
        <v>34</v>
      </c>
      <c r="B5" s="36"/>
      <c r="C5" s="5">
        <v>-9.5</v>
      </c>
      <c r="D5" s="36" t="s">
        <v>35</v>
      </c>
    </row>
    <row r="6" spans="1:6" s="31" customFormat="1" ht="12.95" customHeight="1" x14ac:dyDescent="0.2">
      <c r="A6" s="33" t="s">
        <v>7</v>
      </c>
    </row>
    <row r="7" spans="1:6" s="31" customFormat="1" ht="12.95" customHeight="1" x14ac:dyDescent="0.2">
      <c r="A7" s="31" t="s">
        <v>8</v>
      </c>
      <c r="C7" s="31">
        <v>52583.481299999999</v>
      </c>
    </row>
    <row r="8" spans="1:6" s="31" customFormat="1" ht="12.95" customHeight="1" x14ac:dyDescent="0.2">
      <c r="A8" s="31" t="s">
        <v>9</v>
      </c>
      <c r="C8" s="31">
        <v>1.0626370000000001</v>
      </c>
    </row>
    <row r="9" spans="1:6" s="31" customFormat="1" ht="12.95" customHeight="1" x14ac:dyDescent="0.2">
      <c r="A9" s="8" t="s">
        <v>39</v>
      </c>
      <c r="B9" s="13">
        <v>21</v>
      </c>
      <c r="C9" s="11" t="str">
        <f>"F"&amp;B9</f>
        <v>F21</v>
      </c>
      <c r="D9" s="12" t="str">
        <f>"G"&amp;B9</f>
        <v>G21</v>
      </c>
    </row>
    <row r="10" spans="1:6" s="31" customFormat="1" ht="12.95" customHeight="1" thickBot="1" x14ac:dyDescent="0.25">
      <c r="A10" s="36"/>
      <c r="B10" s="36"/>
      <c r="C10" s="37" t="s">
        <v>25</v>
      </c>
      <c r="D10" s="37" t="s">
        <v>26</v>
      </c>
      <c r="E10" s="36"/>
    </row>
    <row r="11" spans="1:6" s="31" customFormat="1" ht="12.95" customHeight="1" x14ac:dyDescent="0.2">
      <c r="A11" s="36" t="s">
        <v>21</v>
      </c>
      <c r="B11" s="36"/>
      <c r="C11" s="10">
        <f ca="1">INTERCEPT(INDIRECT($D$9):G991,INDIRECT($C$9):F991)</f>
        <v>-1.7637376510176088E-3</v>
      </c>
      <c r="D11" s="32"/>
      <c r="E11" s="36"/>
    </row>
    <row r="12" spans="1:6" s="31" customFormat="1" ht="12.95" customHeight="1" x14ac:dyDescent="0.2">
      <c r="A12" s="36" t="s">
        <v>22</v>
      </c>
      <c r="B12" s="36"/>
      <c r="C12" s="10">
        <f ca="1">SLOPE(INDIRECT($D$9):G991,INDIRECT($C$9):F991)</f>
        <v>4.2599071271125442E-7</v>
      </c>
      <c r="D12" s="32"/>
      <c r="E12" s="36"/>
    </row>
    <row r="13" spans="1:6" s="31" customFormat="1" ht="12.95" customHeight="1" x14ac:dyDescent="0.2">
      <c r="A13" s="36" t="s">
        <v>24</v>
      </c>
      <c r="B13" s="36"/>
      <c r="C13" s="32" t="s">
        <v>19</v>
      </c>
    </row>
    <row r="14" spans="1:6" s="31" customFormat="1" ht="12.95" customHeight="1" x14ac:dyDescent="0.2">
      <c r="A14" s="36"/>
      <c r="B14" s="36"/>
      <c r="C14" s="36"/>
    </row>
    <row r="15" spans="1:6" s="31" customFormat="1" ht="12.95" customHeight="1" x14ac:dyDescent="0.2">
      <c r="A15" s="6" t="s">
        <v>23</v>
      </c>
      <c r="B15" s="36"/>
      <c r="C15" s="7">
        <f ca="1">(C7+C11)+(C8+C12)*INT(MAX(F21:F3532))</f>
        <v>60008.127231659455</v>
      </c>
      <c r="E15" s="8" t="s">
        <v>48</v>
      </c>
      <c r="F15" s="5">
        <v>1</v>
      </c>
    </row>
    <row r="16" spans="1:6" s="31" customFormat="1" ht="12.95" customHeight="1" x14ac:dyDescent="0.2">
      <c r="A16" s="6" t="s">
        <v>10</v>
      </c>
      <c r="B16" s="36"/>
      <c r="C16" s="7">
        <f ca="1">+C8+C12</f>
        <v>1.0626374259907128</v>
      </c>
      <c r="E16" s="8" t="s">
        <v>36</v>
      </c>
      <c r="F16" s="10">
        <f ca="1">NOW()+15018.5+$C$5/24</f>
        <v>60324.668351736109</v>
      </c>
    </row>
    <row r="17" spans="1:21" s="31" customFormat="1" ht="12.95" customHeight="1" thickBot="1" x14ac:dyDescent="0.25">
      <c r="A17" s="8" t="s">
        <v>33</v>
      </c>
      <c r="B17" s="36"/>
      <c r="C17" s="36">
        <f>COUNT(C21:C2190)</f>
        <v>15</v>
      </c>
      <c r="E17" s="8" t="s">
        <v>49</v>
      </c>
      <c r="F17" s="10">
        <f ca="1">ROUND(2*(F16-$C$7)/$C$8,0)/2+F15</f>
        <v>7286</v>
      </c>
    </row>
    <row r="18" spans="1:21" s="31" customFormat="1" ht="12.95" customHeight="1" thickTop="1" thickBot="1" x14ac:dyDescent="0.25">
      <c r="A18" s="6" t="s">
        <v>11</v>
      </c>
      <c r="B18" s="36"/>
      <c r="C18" s="38">
        <f ca="1">+C15</f>
        <v>60008.127231659455</v>
      </c>
      <c r="D18" s="39">
        <f ca="1">+C16</f>
        <v>1.0626374259907128</v>
      </c>
      <c r="E18" s="8" t="s">
        <v>37</v>
      </c>
      <c r="F18" s="12">
        <f ca="1">ROUND(2*(F16-$C$15)/$C$16,0)/2+F15</f>
        <v>299</v>
      </c>
    </row>
    <row r="19" spans="1:21" s="31" customFormat="1" ht="12.95" customHeight="1" thickTop="1" x14ac:dyDescent="0.2">
      <c r="E19" s="8" t="s">
        <v>38</v>
      </c>
      <c r="F19" s="9">
        <f ca="1">+$C$15+$C$16*F18-15018.5-$C$5/24</f>
        <v>45307.751655364016</v>
      </c>
    </row>
    <row r="20" spans="1:21" s="31" customFormat="1" ht="12.95" customHeight="1" thickBot="1" x14ac:dyDescent="0.25">
      <c r="A20" s="37" t="s">
        <v>12</v>
      </c>
      <c r="B20" s="37" t="s">
        <v>13</v>
      </c>
      <c r="C20" s="52" t="s">
        <v>14</v>
      </c>
      <c r="D20" s="55" t="s">
        <v>18</v>
      </c>
      <c r="E20" s="37" t="s">
        <v>15</v>
      </c>
      <c r="F20" s="37" t="s">
        <v>16</v>
      </c>
      <c r="G20" s="37" t="s">
        <v>17</v>
      </c>
      <c r="H20" s="2" t="s">
        <v>5</v>
      </c>
      <c r="I20" s="2" t="s">
        <v>54</v>
      </c>
      <c r="J20" s="2" t="s">
        <v>2</v>
      </c>
      <c r="K20" s="2" t="s">
        <v>4</v>
      </c>
      <c r="L20" s="2" t="s">
        <v>30</v>
      </c>
      <c r="M20" s="2" t="s">
        <v>31</v>
      </c>
      <c r="N20" s="2" t="s">
        <v>32</v>
      </c>
      <c r="O20" s="2" t="s">
        <v>28</v>
      </c>
      <c r="P20" s="2" t="s">
        <v>27</v>
      </c>
      <c r="Q20" s="37" t="s">
        <v>20</v>
      </c>
      <c r="U20" s="17" t="s">
        <v>53</v>
      </c>
    </row>
    <row r="21" spans="1:21" s="31" customFormat="1" ht="12.95" customHeight="1" x14ac:dyDescent="0.2">
      <c r="A21" s="14" t="s">
        <v>43</v>
      </c>
      <c r="B21" s="14" t="s">
        <v>44</v>
      </c>
      <c r="C21" s="16">
        <v>52583.481299999999</v>
      </c>
      <c r="D21" s="16">
        <v>2.9999999999999997E-4</v>
      </c>
      <c r="E21" s="31">
        <f t="shared" ref="E21:E33" si="0">+(C21-C$7)/C$8</f>
        <v>0</v>
      </c>
      <c r="F21" s="31">
        <f t="shared" ref="F21:F33" si="1">ROUND(2*E21,0)/2</f>
        <v>0</v>
      </c>
      <c r="G21" s="31">
        <f>+C21-(C$7+F21*C$8)</f>
        <v>0</v>
      </c>
      <c r="J21" s="31">
        <f>+G21</f>
        <v>0</v>
      </c>
      <c r="O21" s="31">
        <f t="shared" ref="O21:O33" ca="1" si="2">+C$11+C$12*$F21</f>
        <v>-1.7637376510176088E-3</v>
      </c>
      <c r="Q21" s="40">
        <f t="shared" ref="Q21:Q33" si="3">+C21-15018.5</f>
        <v>37564.981299999999</v>
      </c>
    </row>
    <row r="22" spans="1:21" s="31" customFormat="1" ht="12.95" customHeight="1" x14ac:dyDescent="0.2">
      <c r="A22" s="14" t="s">
        <v>45</v>
      </c>
      <c r="B22" s="15" t="s">
        <v>46</v>
      </c>
      <c r="C22" s="14">
        <v>54777.899400000002</v>
      </c>
      <c r="D22" s="14">
        <v>5.9999999999999995E-4</v>
      </c>
      <c r="E22" s="31">
        <f t="shared" si="0"/>
        <v>2065.0684100026656</v>
      </c>
      <c r="F22" s="31">
        <f t="shared" si="1"/>
        <v>2065</v>
      </c>
      <c r="O22" s="31">
        <f t="shared" ca="1" si="2"/>
        <v>-8.8406682926886839E-4</v>
      </c>
      <c r="Q22" s="40">
        <f t="shared" si="3"/>
        <v>39759.399400000002</v>
      </c>
      <c r="U22" s="31">
        <f>+C22-(C$7+F22*C$8)</f>
        <v>7.2695000002568122E-2</v>
      </c>
    </row>
    <row r="23" spans="1:21" s="31" customFormat="1" ht="12.95" customHeight="1" x14ac:dyDescent="0.2">
      <c r="A23" s="41" t="s">
        <v>47</v>
      </c>
      <c r="B23" s="15" t="s">
        <v>44</v>
      </c>
      <c r="C23" s="14">
        <v>55619.436950000003</v>
      </c>
      <c r="D23" s="14">
        <v>4.0000000000000002E-4</v>
      </c>
      <c r="E23" s="31">
        <f t="shared" si="0"/>
        <v>2857.0016383769844</v>
      </c>
      <c r="F23" s="31">
        <f t="shared" si="1"/>
        <v>2857</v>
      </c>
      <c r="G23" s="31">
        <f t="shared" ref="G23:G33" si="4">+C23-(C$7+F23*C$8)</f>
        <v>1.7410000000381842E-3</v>
      </c>
      <c r="K23" s="31">
        <f>+G23</f>
        <v>1.7410000000381842E-3</v>
      </c>
      <c r="O23" s="31">
        <f t="shared" ca="1" si="2"/>
        <v>-5.4668218480155486E-4</v>
      </c>
      <c r="Q23" s="40">
        <f t="shared" si="3"/>
        <v>40600.936950000003</v>
      </c>
    </row>
    <row r="24" spans="1:21" s="31" customFormat="1" ht="12.95" customHeight="1" x14ac:dyDescent="0.2">
      <c r="A24" s="42" t="s">
        <v>50</v>
      </c>
      <c r="B24" s="43" t="s">
        <v>44</v>
      </c>
      <c r="C24" s="14">
        <v>56670.3799</v>
      </c>
      <c r="D24" s="44">
        <v>7.4000000000000003E-3</v>
      </c>
      <c r="E24" s="31">
        <f t="shared" si="0"/>
        <v>3845.9968926359616</v>
      </c>
      <c r="F24" s="31">
        <f t="shared" si="1"/>
        <v>3846</v>
      </c>
      <c r="G24" s="31">
        <f t="shared" si="4"/>
        <v>-3.3019999973475933E-3</v>
      </c>
      <c r="J24" s="31">
        <f>+G24</f>
        <v>-3.3019999973475933E-3</v>
      </c>
      <c r="O24" s="31">
        <f t="shared" ca="1" si="2"/>
        <v>-1.2537736993012438E-4</v>
      </c>
      <c r="Q24" s="40">
        <f t="shared" si="3"/>
        <v>41651.8799</v>
      </c>
    </row>
    <row r="25" spans="1:21" s="31" customFormat="1" ht="12.95" customHeight="1" x14ac:dyDescent="0.2">
      <c r="A25" s="44" t="s">
        <v>51</v>
      </c>
      <c r="B25" s="43" t="s">
        <v>44</v>
      </c>
      <c r="C25" s="44">
        <v>56698.544800000003</v>
      </c>
      <c r="D25" s="44">
        <v>1.8E-3</v>
      </c>
      <c r="E25" s="31">
        <f t="shared" si="0"/>
        <v>3872.5016162621887</v>
      </c>
      <c r="F25" s="31">
        <f t="shared" si="1"/>
        <v>3872.5</v>
      </c>
      <c r="G25" s="31">
        <f t="shared" si="4"/>
        <v>1.7175000029965304E-3</v>
      </c>
      <c r="J25" s="31">
        <f>+G25</f>
        <v>1.7175000029965304E-3</v>
      </c>
      <c r="O25" s="31">
        <f t="shared" ca="1" si="2"/>
        <v>-1.1408861604327611E-4</v>
      </c>
      <c r="Q25" s="40">
        <f t="shared" si="3"/>
        <v>41680.044800000003</v>
      </c>
    </row>
    <row r="26" spans="1:21" s="31" customFormat="1" ht="12.95" customHeight="1" x14ac:dyDescent="0.2">
      <c r="A26" s="44" t="s">
        <v>52</v>
      </c>
      <c r="B26" s="15"/>
      <c r="C26" s="44">
        <v>57042.305099999998</v>
      </c>
      <c r="D26" s="44">
        <v>1.1999999999999999E-3</v>
      </c>
      <c r="E26" s="31">
        <f t="shared" si="0"/>
        <v>4195.9990100100013</v>
      </c>
      <c r="F26" s="31">
        <f t="shared" si="1"/>
        <v>4196</v>
      </c>
      <c r="G26" s="31">
        <f t="shared" si="4"/>
        <v>-1.0519999996176921E-3</v>
      </c>
      <c r="J26" s="31">
        <f>+G26</f>
        <v>-1.0519999996176921E-3</v>
      </c>
      <c r="O26" s="31">
        <f t="shared" ca="1" si="2"/>
        <v>2.3719379518814766E-5</v>
      </c>
      <c r="Q26" s="40">
        <f t="shared" si="3"/>
        <v>42023.805099999998</v>
      </c>
    </row>
    <row r="27" spans="1:21" s="31" customFormat="1" ht="12.95" customHeight="1" x14ac:dyDescent="0.2">
      <c r="A27" s="45" t="s">
        <v>3</v>
      </c>
      <c r="B27" s="46" t="s">
        <v>44</v>
      </c>
      <c r="C27" s="47">
        <v>57384.475200000001</v>
      </c>
      <c r="D27" s="47">
        <v>3.8999999999999998E-3</v>
      </c>
      <c r="E27" s="31">
        <f t="shared" si="0"/>
        <v>4517.9999378903622</v>
      </c>
      <c r="F27" s="31">
        <f t="shared" si="1"/>
        <v>4518</v>
      </c>
      <c r="G27" s="31">
        <f t="shared" si="4"/>
        <v>-6.6000000515487045E-5</v>
      </c>
      <c r="K27" s="31">
        <f t="shared" ref="K27:K33" si="5">+G27</f>
        <v>-6.6000000515487045E-5</v>
      </c>
      <c r="O27" s="31">
        <f t="shared" ca="1" si="2"/>
        <v>1.6088838901183867E-4</v>
      </c>
      <c r="Q27" s="40">
        <f t="shared" si="3"/>
        <v>42365.975200000001</v>
      </c>
    </row>
    <row r="28" spans="1:21" s="31" customFormat="1" ht="12.95" customHeight="1" x14ac:dyDescent="0.2">
      <c r="A28" s="18" t="s">
        <v>1</v>
      </c>
      <c r="B28" s="19" t="s">
        <v>46</v>
      </c>
      <c r="C28" s="20">
        <v>57719.736100000002</v>
      </c>
      <c r="D28" s="20">
        <v>2.0000000000000001E-4</v>
      </c>
      <c r="E28" s="31">
        <f t="shared" si="0"/>
        <v>4833.4989276676815</v>
      </c>
      <c r="F28" s="31">
        <f t="shared" si="1"/>
        <v>4833.5</v>
      </c>
      <c r="G28" s="31">
        <f t="shared" si="4"/>
        <v>-1.1394999964977615E-3</v>
      </c>
      <c r="K28" s="31">
        <f t="shared" si="5"/>
        <v>-1.1394999964977615E-3</v>
      </c>
      <c r="O28" s="31">
        <f t="shared" ca="1" si="2"/>
        <v>2.9528845887223957E-4</v>
      </c>
      <c r="Q28" s="40">
        <f t="shared" si="3"/>
        <v>42701.236100000002</v>
      </c>
    </row>
    <row r="29" spans="1:21" s="31" customFormat="1" ht="12.95" customHeight="1" x14ac:dyDescent="0.2">
      <c r="A29" s="24" t="s">
        <v>57</v>
      </c>
      <c r="B29" s="25" t="s">
        <v>44</v>
      </c>
      <c r="C29" s="26">
        <v>57755.33675999986</v>
      </c>
      <c r="D29" s="26">
        <v>5.9999999999999995E-4</v>
      </c>
      <c r="E29" s="31">
        <f t="shared" si="0"/>
        <v>4867.0011113859773</v>
      </c>
      <c r="F29" s="31">
        <f t="shared" si="1"/>
        <v>4867</v>
      </c>
      <c r="G29" s="31">
        <f t="shared" si="4"/>
        <v>1.1809998613898642E-3</v>
      </c>
      <c r="K29" s="31">
        <f t="shared" si="5"/>
        <v>1.1809998613898642E-3</v>
      </c>
      <c r="O29" s="31">
        <f t="shared" ca="1" si="2"/>
        <v>3.0955914774806643E-4</v>
      </c>
      <c r="Q29" s="40">
        <f t="shared" si="3"/>
        <v>42736.83675999986</v>
      </c>
    </row>
    <row r="30" spans="1:21" s="31" customFormat="1" ht="12.95" customHeight="1" x14ac:dyDescent="0.2">
      <c r="A30" s="48" t="s">
        <v>0</v>
      </c>
      <c r="B30" s="49" t="s">
        <v>44</v>
      </c>
      <c r="C30" s="50">
        <v>57800.496700000003</v>
      </c>
      <c r="D30" s="50">
        <v>3.0000000000000001E-3</v>
      </c>
      <c r="E30" s="31">
        <f t="shared" si="0"/>
        <v>4909.499104586047</v>
      </c>
      <c r="F30" s="31">
        <f t="shared" si="1"/>
        <v>4909.5</v>
      </c>
      <c r="G30" s="31">
        <f t="shared" si="4"/>
        <v>-9.5149999833665788E-4</v>
      </c>
      <c r="K30" s="31">
        <f t="shared" si="5"/>
        <v>-9.5149999833665788E-4</v>
      </c>
      <c r="O30" s="31">
        <f t="shared" ca="1" si="2"/>
        <v>3.2766375303829465E-4</v>
      </c>
      <c r="Q30" s="40">
        <f t="shared" si="3"/>
        <v>42781.996700000003</v>
      </c>
    </row>
    <row r="31" spans="1:21" s="31" customFormat="1" ht="12.95" customHeight="1" x14ac:dyDescent="0.2">
      <c r="A31" s="21" t="s">
        <v>55</v>
      </c>
      <c r="B31" s="22" t="s">
        <v>44</v>
      </c>
      <c r="C31" s="23">
        <v>58151.705300000001</v>
      </c>
      <c r="D31" s="23">
        <v>8.0000000000000004E-4</v>
      </c>
      <c r="E31" s="31">
        <f t="shared" si="0"/>
        <v>5240.0057592573958</v>
      </c>
      <c r="F31" s="31">
        <f t="shared" si="1"/>
        <v>5240</v>
      </c>
      <c r="G31" s="31">
        <f t="shared" si="4"/>
        <v>6.1200000054668635E-3</v>
      </c>
      <c r="K31" s="31">
        <f t="shared" si="5"/>
        <v>6.1200000054668635E-3</v>
      </c>
      <c r="O31" s="31">
        <f t="shared" ca="1" si="2"/>
        <v>4.6845368358936455E-4</v>
      </c>
      <c r="Q31" s="40">
        <f t="shared" si="3"/>
        <v>43133.205300000001</v>
      </c>
    </row>
    <row r="32" spans="1:21" s="31" customFormat="1" ht="12.95" customHeight="1" x14ac:dyDescent="0.2">
      <c r="A32" s="21" t="s">
        <v>56</v>
      </c>
      <c r="B32" s="22" t="s">
        <v>44</v>
      </c>
      <c r="C32" s="23">
        <v>58488.549899999998</v>
      </c>
      <c r="D32" s="23">
        <v>5.9999999999999995E-4</v>
      </c>
      <c r="E32" s="31">
        <f t="shared" si="0"/>
        <v>5556.9950980438271</v>
      </c>
      <c r="F32" s="31">
        <f t="shared" si="1"/>
        <v>5557</v>
      </c>
      <c r="G32" s="31">
        <f t="shared" si="4"/>
        <v>-5.2090000026510097E-3</v>
      </c>
      <c r="K32" s="31">
        <f t="shared" si="5"/>
        <v>-5.2090000026510097E-3</v>
      </c>
      <c r="O32" s="31">
        <f t="shared" ca="1" si="2"/>
        <v>6.034927395188322E-4</v>
      </c>
      <c r="Q32" s="40">
        <f t="shared" si="3"/>
        <v>43470.049899999998</v>
      </c>
    </row>
    <row r="33" spans="1:17" s="31" customFormat="1" ht="12.95" customHeight="1" x14ac:dyDescent="0.2">
      <c r="A33" s="21" t="s">
        <v>56</v>
      </c>
      <c r="B33" s="22" t="s">
        <v>44</v>
      </c>
      <c r="C33" s="23">
        <v>58592.684999999998</v>
      </c>
      <c r="D33" s="23">
        <v>8.0000000000000004E-4</v>
      </c>
      <c r="E33" s="31">
        <f t="shared" si="0"/>
        <v>5654.9919680944649</v>
      </c>
      <c r="F33" s="31">
        <f t="shared" si="1"/>
        <v>5655</v>
      </c>
      <c r="G33" s="31">
        <f t="shared" si="4"/>
        <v>-8.5350000008475035E-3</v>
      </c>
      <c r="K33" s="31">
        <f t="shared" si="5"/>
        <v>-8.5350000008475035E-3</v>
      </c>
      <c r="O33" s="31">
        <f t="shared" ca="1" si="2"/>
        <v>6.4523982936453509E-4</v>
      </c>
      <c r="Q33" s="40">
        <f t="shared" si="3"/>
        <v>43574.184999999998</v>
      </c>
    </row>
    <row r="34" spans="1:17" s="31" customFormat="1" ht="12.95" customHeight="1" x14ac:dyDescent="0.2">
      <c r="A34" s="27" t="s">
        <v>58</v>
      </c>
      <c r="B34" s="28" t="s">
        <v>44</v>
      </c>
      <c r="C34" s="53">
        <v>59282.346799999941</v>
      </c>
      <c r="D34" s="54"/>
      <c r="E34" s="31">
        <f t="shared" ref="E34" si="6">+(C34-C$7)/C$8</f>
        <v>6304.0017428340452</v>
      </c>
      <c r="F34" s="31">
        <f t="shared" ref="F34" si="7">ROUND(2*E34,0)/2</f>
        <v>6304</v>
      </c>
      <c r="G34" s="31">
        <f t="shared" ref="G34" si="8">+C34-(C$7+F34*C$8)</f>
        <v>1.8519999430282041E-3</v>
      </c>
      <c r="K34" s="31">
        <f t="shared" ref="K34" si="9">+G34</f>
        <v>1.8519999430282041E-3</v>
      </c>
      <c r="O34" s="31">
        <f t="shared" ref="O34" ca="1" si="10">+C$11+C$12*$F34</f>
        <v>9.2170780191413917E-4</v>
      </c>
      <c r="Q34" s="40">
        <f t="shared" ref="Q34" si="11">+C34-15018.5</f>
        <v>44263.846799999941</v>
      </c>
    </row>
    <row r="35" spans="1:17" s="31" customFormat="1" ht="12.95" customHeight="1" x14ac:dyDescent="0.2">
      <c r="A35" s="29" t="s">
        <v>59</v>
      </c>
      <c r="B35" s="30" t="s">
        <v>46</v>
      </c>
      <c r="C35" s="54">
        <v>60008.667399999998</v>
      </c>
      <c r="D35" s="54">
        <v>8.0000000000000004E-4</v>
      </c>
      <c r="E35" s="31">
        <f t="shared" ref="E35" si="12">+(C35-C$7)/C$8</f>
        <v>6987.5094693672427</v>
      </c>
      <c r="F35" s="31">
        <f t="shared" ref="F35" si="13">ROUND(2*E35,0)/2</f>
        <v>6987.5</v>
      </c>
      <c r="G35" s="31">
        <f t="shared" ref="G35" si="14">+C35-(C$7+F35*C$8)</f>
        <v>1.0062499997729901E-2</v>
      </c>
      <c r="K35" s="31">
        <f t="shared" ref="K35" si="15">+G35</f>
        <v>1.0062499997729901E-2</v>
      </c>
      <c r="O35" s="31">
        <f t="shared" ref="O35" ca="1" si="16">+C$11+C$12*$F35</f>
        <v>1.2128724540522813E-3</v>
      </c>
      <c r="Q35" s="40">
        <f t="shared" ref="Q35" si="17">+C35-15018.5</f>
        <v>44990.167399999998</v>
      </c>
    </row>
    <row r="36" spans="1:17" s="31" customFormat="1" ht="12.95" customHeight="1" x14ac:dyDescent="0.2">
      <c r="C36" s="51"/>
      <c r="D36" s="51"/>
    </row>
    <row r="37" spans="1:17" s="31" customFormat="1" ht="12.95" customHeight="1" x14ac:dyDescent="0.2">
      <c r="C37" s="51"/>
      <c r="D37" s="51"/>
    </row>
    <row r="38" spans="1:17" s="31" customFormat="1" ht="12.95" customHeight="1" x14ac:dyDescent="0.2">
      <c r="C38" s="51"/>
      <c r="D38" s="51"/>
    </row>
    <row r="39" spans="1:17" s="31" customFormat="1" ht="12.95" customHeight="1" x14ac:dyDescent="0.2">
      <c r="C39" s="51"/>
      <c r="D39" s="51"/>
    </row>
    <row r="40" spans="1:17" s="31" customFormat="1" ht="12.95" customHeight="1" x14ac:dyDescent="0.2">
      <c r="C40" s="51"/>
      <c r="D40" s="51"/>
    </row>
    <row r="41" spans="1:17" s="31" customFormat="1" ht="12.95" customHeight="1" x14ac:dyDescent="0.2">
      <c r="C41" s="51"/>
      <c r="D41" s="51"/>
    </row>
    <row r="42" spans="1:17" s="31" customFormat="1" ht="12.95" customHeight="1" x14ac:dyDescent="0.2">
      <c r="C42" s="51"/>
      <c r="D42" s="51"/>
    </row>
    <row r="43" spans="1:17" s="31" customFormat="1" ht="12.95" customHeight="1" x14ac:dyDescent="0.2">
      <c r="C43" s="51"/>
      <c r="D43" s="51"/>
    </row>
    <row r="44" spans="1:17" s="31" customFormat="1" ht="12.95" customHeight="1" x14ac:dyDescent="0.2">
      <c r="C44" s="51"/>
      <c r="D44" s="51"/>
    </row>
    <row r="45" spans="1:17" s="31" customFormat="1" ht="12.95" customHeight="1" x14ac:dyDescent="0.2">
      <c r="C45" s="51"/>
      <c r="D45" s="51"/>
    </row>
    <row r="46" spans="1:17" s="31" customFormat="1" ht="12.95" customHeight="1" x14ac:dyDescent="0.2">
      <c r="C46" s="51"/>
      <c r="D46" s="51"/>
    </row>
    <row r="47" spans="1:17" s="31" customFormat="1" ht="12.95" customHeight="1" x14ac:dyDescent="0.2">
      <c r="C47" s="51"/>
      <c r="D47" s="51"/>
    </row>
    <row r="48" spans="1:17" s="31" customFormat="1" ht="12.95" customHeight="1" x14ac:dyDescent="0.2">
      <c r="C48" s="51"/>
      <c r="D48" s="51"/>
    </row>
    <row r="49" spans="3:4" s="31" customFormat="1" ht="12.95" customHeight="1" x14ac:dyDescent="0.2">
      <c r="C49" s="51"/>
      <c r="D49" s="51"/>
    </row>
    <row r="50" spans="3:4" s="31" customFormat="1" ht="12.95" customHeight="1" x14ac:dyDescent="0.2">
      <c r="C50" s="51"/>
      <c r="D50" s="51"/>
    </row>
    <row r="51" spans="3:4" s="31" customFormat="1" ht="12.95" customHeight="1" x14ac:dyDescent="0.2">
      <c r="C51" s="51"/>
      <c r="D51" s="51"/>
    </row>
    <row r="52" spans="3:4" s="31" customFormat="1" ht="12.95" customHeight="1" x14ac:dyDescent="0.2">
      <c r="C52" s="51"/>
      <c r="D52" s="51"/>
    </row>
    <row r="53" spans="3:4" s="31" customFormat="1" ht="12.95" customHeight="1" x14ac:dyDescent="0.2">
      <c r="C53" s="51"/>
      <c r="D53" s="51"/>
    </row>
    <row r="54" spans="3:4" s="31" customFormat="1" ht="12.95" customHeight="1" x14ac:dyDescent="0.2">
      <c r="C54" s="51"/>
      <c r="D54" s="51"/>
    </row>
    <row r="55" spans="3:4" s="31" customFormat="1" ht="12.95" customHeight="1" x14ac:dyDescent="0.2">
      <c r="C55" s="51"/>
      <c r="D55" s="51"/>
    </row>
    <row r="56" spans="3:4" s="31" customFormat="1" ht="12.95" customHeight="1" x14ac:dyDescent="0.2">
      <c r="C56" s="51"/>
      <c r="D56" s="51"/>
    </row>
    <row r="57" spans="3:4" s="31" customFormat="1" ht="12.95" customHeight="1" x14ac:dyDescent="0.2">
      <c r="C57" s="51"/>
      <c r="D57" s="51"/>
    </row>
    <row r="58" spans="3:4" s="31" customFormat="1" ht="12.95" customHeight="1" x14ac:dyDescent="0.2">
      <c r="C58" s="51"/>
      <c r="D58" s="51"/>
    </row>
    <row r="59" spans="3:4" s="31" customFormat="1" ht="12.95" customHeight="1" x14ac:dyDescent="0.2">
      <c r="C59" s="51"/>
      <c r="D59" s="51"/>
    </row>
    <row r="60" spans="3:4" s="31" customFormat="1" ht="12.95" customHeight="1" x14ac:dyDescent="0.2">
      <c r="C60" s="51"/>
      <c r="D60" s="51"/>
    </row>
    <row r="61" spans="3:4" s="31" customFormat="1" ht="12.95" customHeight="1" x14ac:dyDescent="0.2">
      <c r="C61" s="51"/>
      <c r="D61" s="51"/>
    </row>
    <row r="62" spans="3:4" s="31" customFormat="1" ht="12.95" customHeight="1" x14ac:dyDescent="0.2">
      <c r="C62" s="51"/>
      <c r="D62" s="51"/>
    </row>
    <row r="63" spans="3:4" s="31" customFormat="1" ht="12.95" customHeight="1" x14ac:dyDescent="0.2">
      <c r="C63" s="51"/>
      <c r="D63" s="51"/>
    </row>
    <row r="64" spans="3:4" s="31" customFormat="1" ht="12.95" customHeight="1" x14ac:dyDescent="0.2">
      <c r="C64" s="51"/>
      <c r="D64" s="51"/>
    </row>
    <row r="65" spans="3:4" s="31" customFormat="1" ht="12.95" customHeight="1" x14ac:dyDescent="0.2">
      <c r="C65" s="51"/>
      <c r="D65" s="51"/>
    </row>
    <row r="66" spans="3:4" s="31" customFormat="1" ht="12.95" customHeight="1" x14ac:dyDescent="0.2">
      <c r="C66" s="51"/>
      <c r="D66" s="51"/>
    </row>
    <row r="67" spans="3:4" s="31" customFormat="1" ht="12.95" customHeight="1" x14ac:dyDescent="0.2">
      <c r="C67" s="51"/>
      <c r="D67" s="51"/>
    </row>
    <row r="68" spans="3:4" s="31" customFormat="1" ht="12.95" customHeight="1" x14ac:dyDescent="0.2">
      <c r="C68" s="51"/>
      <c r="D68" s="51"/>
    </row>
    <row r="69" spans="3:4" s="31" customFormat="1" ht="12.95" customHeight="1" x14ac:dyDescent="0.2">
      <c r="C69" s="51"/>
      <c r="D69" s="51"/>
    </row>
    <row r="70" spans="3:4" s="31" customFormat="1" ht="12.95" customHeight="1" x14ac:dyDescent="0.2">
      <c r="C70" s="51"/>
      <c r="D70" s="51"/>
    </row>
    <row r="71" spans="3:4" s="31" customFormat="1" ht="12.95" customHeight="1" x14ac:dyDescent="0.2">
      <c r="C71" s="51"/>
      <c r="D71" s="51"/>
    </row>
    <row r="72" spans="3:4" s="31" customFormat="1" ht="12.95" customHeight="1" x14ac:dyDescent="0.2">
      <c r="C72" s="51"/>
      <c r="D72" s="51"/>
    </row>
    <row r="73" spans="3:4" s="31" customFormat="1" ht="12.95" customHeight="1" x14ac:dyDescent="0.2">
      <c r="C73" s="51"/>
      <c r="D73" s="51"/>
    </row>
    <row r="74" spans="3:4" s="31" customFormat="1" ht="12.95" customHeight="1" x14ac:dyDescent="0.2">
      <c r="C74" s="51"/>
      <c r="D74" s="51"/>
    </row>
    <row r="75" spans="3:4" s="31" customFormat="1" ht="12.95" customHeight="1" x14ac:dyDescent="0.2">
      <c r="C75" s="51"/>
      <c r="D75" s="51"/>
    </row>
    <row r="76" spans="3:4" s="31" customFormat="1" ht="12.95" customHeight="1" x14ac:dyDescent="0.2">
      <c r="C76" s="51"/>
      <c r="D76" s="51"/>
    </row>
    <row r="77" spans="3:4" s="31" customFormat="1" ht="12.95" customHeight="1" x14ac:dyDescent="0.2">
      <c r="C77" s="51"/>
      <c r="D77" s="51"/>
    </row>
    <row r="78" spans="3:4" s="31" customFormat="1" ht="12.95" customHeight="1" x14ac:dyDescent="0.2">
      <c r="C78" s="51"/>
      <c r="D78" s="51"/>
    </row>
    <row r="79" spans="3:4" s="31" customFormat="1" ht="12.95" customHeight="1" x14ac:dyDescent="0.2">
      <c r="C79" s="51"/>
      <c r="D79" s="51"/>
    </row>
    <row r="80" spans="3:4" s="31" customFormat="1" ht="12.95" customHeight="1" x14ac:dyDescent="0.2">
      <c r="C80" s="51"/>
      <c r="D80" s="51"/>
    </row>
    <row r="81" spans="3:4" s="31" customFormat="1" ht="12.95" customHeight="1" x14ac:dyDescent="0.2">
      <c r="C81" s="51"/>
      <c r="D81" s="51"/>
    </row>
    <row r="82" spans="3:4" s="31" customFormat="1" ht="12.95" customHeight="1" x14ac:dyDescent="0.2">
      <c r="C82" s="51"/>
      <c r="D82" s="51"/>
    </row>
    <row r="83" spans="3:4" s="31" customFormat="1" ht="12.95" customHeight="1" x14ac:dyDescent="0.2">
      <c r="C83" s="51"/>
      <c r="D83" s="51"/>
    </row>
    <row r="84" spans="3:4" s="31" customFormat="1" ht="12.95" customHeight="1" x14ac:dyDescent="0.2">
      <c r="C84" s="51"/>
      <c r="D84" s="51"/>
    </row>
    <row r="85" spans="3:4" s="31" customFormat="1" ht="12.95" customHeight="1" x14ac:dyDescent="0.2">
      <c r="C85" s="51"/>
      <c r="D85" s="51"/>
    </row>
    <row r="86" spans="3:4" s="31" customFormat="1" ht="12.95" customHeight="1" x14ac:dyDescent="0.2">
      <c r="C86" s="51"/>
      <c r="D86" s="51"/>
    </row>
    <row r="87" spans="3:4" s="31" customFormat="1" ht="12.95" customHeight="1" x14ac:dyDescent="0.2">
      <c r="C87" s="51"/>
      <c r="D87" s="51"/>
    </row>
    <row r="88" spans="3:4" s="31" customFormat="1" ht="12.95" customHeight="1" x14ac:dyDescent="0.2">
      <c r="C88" s="51"/>
      <c r="D88" s="51"/>
    </row>
    <row r="89" spans="3:4" s="31" customFormat="1" ht="12.95" customHeight="1" x14ac:dyDescent="0.2">
      <c r="C89" s="51"/>
      <c r="D89" s="51"/>
    </row>
    <row r="90" spans="3:4" s="31" customFormat="1" ht="12.95" customHeight="1" x14ac:dyDescent="0.2">
      <c r="C90" s="51"/>
      <c r="D90" s="51"/>
    </row>
    <row r="91" spans="3:4" s="31" customFormat="1" ht="12.95" customHeight="1" x14ac:dyDescent="0.2">
      <c r="C91" s="51"/>
      <c r="D91" s="51"/>
    </row>
    <row r="92" spans="3:4" s="31" customFormat="1" ht="12.95" customHeight="1" x14ac:dyDescent="0.2">
      <c r="C92" s="51"/>
      <c r="D92" s="51"/>
    </row>
    <row r="93" spans="3:4" s="31" customFormat="1" ht="12.95" customHeight="1" x14ac:dyDescent="0.2">
      <c r="C93" s="51"/>
      <c r="D93" s="51"/>
    </row>
    <row r="94" spans="3:4" s="31" customFormat="1" ht="12.95" customHeight="1" x14ac:dyDescent="0.2">
      <c r="C94" s="51"/>
      <c r="D94" s="51"/>
    </row>
    <row r="95" spans="3:4" s="31" customFormat="1" ht="12.95" customHeight="1" x14ac:dyDescent="0.2">
      <c r="C95" s="51"/>
      <c r="D95" s="51"/>
    </row>
    <row r="96" spans="3:4" s="31" customFormat="1" ht="12.95" customHeight="1" x14ac:dyDescent="0.2">
      <c r="C96" s="51"/>
      <c r="D96" s="51"/>
    </row>
    <row r="97" spans="3:4" s="31" customFormat="1" ht="12.95" customHeight="1" x14ac:dyDescent="0.2">
      <c r="C97" s="51"/>
      <c r="D97" s="51"/>
    </row>
    <row r="98" spans="3:4" s="31" customFormat="1" ht="12.95" customHeight="1" x14ac:dyDescent="0.2">
      <c r="C98" s="51"/>
      <c r="D98" s="51"/>
    </row>
    <row r="99" spans="3:4" s="31" customFormat="1" ht="12.95" customHeight="1" x14ac:dyDescent="0.2">
      <c r="C99" s="51"/>
      <c r="D99" s="51"/>
    </row>
    <row r="100" spans="3:4" s="31" customFormat="1" ht="12.95" customHeight="1" x14ac:dyDescent="0.2">
      <c r="C100" s="51"/>
      <c r="D100" s="51"/>
    </row>
    <row r="101" spans="3:4" s="31" customFormat="1" ht="12.95" customHeight="1" x14ac:dyDescent="0.2">
      <c r="C101" s="51"/>
      <c r="D101" s="51"/>
    </row>
    <row r="102" spans="3:4" s="31" customFormat="1" ht="12.95" customHeight="1" x14ac:dyDescent="0.2">
      <c r="C102" s="51"/>
      <c r="D102" s="51"/>
    </row>
    <row r="103" spans="3:4" s="31" customFormat="1" ht="12.95" customHeight="1" x14ac:dyDescent="0.2">
      <c r="C103" s="51"/>
      <c r="D103" s="51"/>
    </row>
    <row r="104" spans="3:4" s="31" customFormat="1" ht="12.95" customHeight="1" x14ac:dyDescent="0.2">
      <c r="C104" s="51"/>
      <c r="D104" s="51"/>
    </row>
    <row r="105" spans="3:4" s="31" customFormat="1" ht="12.95" customHeight="1" x14ac:dyDescent="0.2">
      <c r="C105" s="51"/>
      <c r="D105" s="51"/>
    </row>
    <row r="106" spans="3:4" s="31" customFormat="1" ht="12.95" customHeight="1" x14ac:dyDescent="0.2">
      <c r="C106" s="51"/>
      <c r="D106" s="51"/>
    </row>
    <row r="107" spans="3:4" s="31" customFormat="1" ht="12.95" customHeight="1" x14ac:dyDescent="0.2">
      <c r="C107" s="51"/>
      <c r="D107" s="51"/>
    </row>
    <row r="108" spans="3:4" s="31" customFormat="1" ht="12.95" customHeight="1" x14ac:dyDescent="0.2">
      <c r="C108" s="51"/>
      <c r="D108" s="51"/>
    </row>
    <row r="109" spans="3:4" s="31" customFormat="1" ht="12.95" customHeight="1" x14ac:dyDescent="0.2">
      <c r="C109" s="51"/>
      <c r="D109" s="51"/>
    </row>
    <row r="110" spans="3:4" s="31" customFormat="1" ht="12.95" customHeight="1" x14ac:dyDescent="0.2">
      <c r="C110" s="51"/>
      <c r="D110" s="51"/>
    </row>
    <row r="111" spans="3:4" s="31" customFormat="1" ht="12.95" customHeight="1" x14ac:dyDescent="0.2">
      <c r="C111" s="51"/>
      <c r="D111" s="51"/>
    </row>
    <row r="112" spans="3:4" s="31" customFormat="1" ht="12.95" customHeight="1" x14ac:dyDescent="0.2">
      <c r="C112" s="51"/>
      <c r="D112" s="51"/>
    </row>
    <row r="113" spans="3:4" s="31" customFormat="1" ht="12.95" customHeight="1" x14ac:dyDescent="0.2">
      <c r="C113" s="51"/>
      <c r="D113" s="51"/>
    </row>
    <row r="114" spans="3:4" s="31" customFormat="1" ht="12.95" customHeight="1" x14ac:dyDescent="0.2">
      <c r="C114" s="51"/>
      <c r="D114" s="51"/>
    </row>
    <row r="115" spans="3:4" s="31" customFormat="1" ht="12.95" customHeight="1" x14ac:dyDescent="0.2">
      <c r="C115" s="51"/>
      <c r="D115" s="51"/>
    </row>
    <row r="116" spans="3:4" s="31" customFormat="1" ht="12.95" customHeight="1" x14ac:dyDescent="0.2">
      <c r="C116" s="51"/>
      <c r="D116" s="51"/>
    </row>
    <row r="117" spans="3:4" s="31" customFormat="1" ht="12.95" customHeight="1" x14ac:dyDescent="0.2">
      <c r="C117" s="51"/>
      <c r="D117" s="51"/>
    </row>
    <row r="118" spans="3:4" s="31" customFormat="1" ht="12.95" customHeight="1" x14ac:dyDescent="0.2">
      <c r="C118" s="51"/>
      <c r="D118" s="51"/>
    </row>
    <row r="119" spans="3:4" s="31" customFormat="1" ht="12.95" customHeight="1" x14ac:dyDescent="0.2">
      <c r="C119" s="51"/>
      <c r="D119" s="51"/>
    </row>
    <row r="120" spans="3:4" s="31" customFormat="1" ht="12.95" customHeight="1" x14ac:dyDescent="0.2">
      <c r="C120" s="51"/>
      <c r="D120" s="51"/>
    </row>
    <row r="121" spans="3:4" s="31" customFormat="1" ht="12.95" customHeight="1" x14ac:dyDescent="0.2">
      <c r="C121" s="51"/>
      <c r="D121" s="51"/>
    </row>
    <row r="122" spans="3:4" s="31" customFormat="1" ht="12.95" customHeight="1" x14ac:dyDescent="0.2">
      <c r="C122" s="51"/>
      <c r="D122" s="51"/>
    </row>
    <row r="123" spans="3:4" s="31" customFormat="1" ht="12.95" customHeight="1" x14ac:dyDescent="0.2">
      <c r="C123" s="51"/>
      <c r="D123" s="51"/>
    </row>
    <row r="124" spans="3:4" s="31" customFormat="1" ht="12.95" customHeight="1" x14ac:dyDescent="0.2">
      <c r="C124" s="51"/>
      <c r="D124" s="51"/>
    </row>
    <row r="125" spans="3:4" s="31" customFormat="1" ht="12.95" customHeight="1" x14ac:dyDescent="0.2">
      <c r="C125" s="51"/>
      <c r="D125" s="51"/>
    </row>
    <row r="126" spans="3:4" s="31" customFormat="1" ht="12.95" customHeight="1" x14ac:dyDescent="0.2">
      <c r="C126" s="51"/>
      <c r="D126" s="51"/>
    </row>
    <row r="127" spans="3:4" s="31" customFormat="1" ht="12.95" customHeight="1" x14ac:dyDescent="0.2">
      <c r="C127" s="51"/>
      <c r="D127" s="51"/>
    </row>
    <row r="128" spans="3:4" s="31" customFormat="1" ht="12.95" customHeight="1" x14ac:dyDescent="0.2">
      <c r="C128" s="51"/>
      <c r="D128" s="51"/>
    </row>
    <row r="129" spans="3:4" s="31" customFormat="1" ht="12.95" customHeight="1" x14ac:dyDescent="0.2">
      <c r="C129" s="51"/>
      <c r="D129" s="51"/>
    </row>
    <row r="130" spans="3:4" s="31" customFormat="1" ht="12.95" customHeight="1" x14ac:dyDescent="0.2">
      <c r="C130" s="51"/>
      <c r="D130" s="51"/>
    </row>
    <row r="131" spans="3:4" s="31" customFormat="1" ht="12.95" customHeight="1" x14ac:dyDescent="0.2">
      <c r="C131" s="51"/>
      <c r="D131" s="51"/>
    </row>
    <row r="132" spans="3:4" s="31" customFormat="1" ht="12.95" customHeight="1" x14ac:dyDescent="0.2">
      <c r="C132" s="51"/>
      <c r="D132" s="51"/>
    </row>
    <row r="133" spans="3:4" s="31" customFormat="1" ht="12.95" customHeight="1" x14ac:dyDescent="0.2">
      <c r="C133" s="51"/>
      <c r="D133" s="51"/>
    </row>
    <row r="134" spans="3:4" s="31" customFormat="1" ht="12.95" customHeight="1" x14ac:dyDescent="0.2">
      <c r="C134" s="51"/>
      <c r="D134" s="51"/>
    </row>
    <row r="135" spans="3:4" s="31" customFormat="1" ht="12.95" customHeight="1" x14ac:dyDescent="0.2">
      <c r="C135" s="51"/>
      <c r="D135" s="51"/>
    </row>
    <row r="136" spans="3:4" s="31" customFormat="1" ht="12.95" customHeight="1" x14ac:dyDescent="0.2">
      <c r="C136" s="51"/>
      <c r="D136" s="51"/>
    </row>
    <row r="137" spans="3:4" s="31" customFormat="1" ht="12.95" customHeight="1" x14ac:dyDescent="0.2">
      <c r="C137" s="51"/>
      <c r="D137" s="51"/>
    </row>
    <row r="138" spans="3:4" s="31" customFormat="1" ht="12.95" customHeight="1" x14ac:dyDescent="0.2">
      <c r="C138" s="51"/>
      <c r="D138" s="51"/>
    </row>
    <row r="139" spans="3:4" s="31" customFormat="1" ht="12.95" customHeight="1" x14ac:dyDescent="0.2">
      <c r="C139" s="51"/>
      <c r="D139" s="51"/>
    </row>
    <row r="140" spans="3:4" s="31" customFormat="1" ht="12.95" customHeight="1" x14ac:dyDescent="0.2">
      <c r="C140" s="51"/>
      <c r="D140" s="51"/>
    </row>
    <row r="141" spans="3:4" s="31" customFormat="1" ht="12.95" customHeight="1" x14ac:dyDescent="0.2">
      <c r="C141" s="51"/>
      <c r="D141" s="51"/>
    </row>
    <row r="142" spans="3:4" s="31" customFormat="1" ht="12.95" customHeight="1" x14ac:dyDescent="0.2">
      <c r="C142" s="51"/>
      <c r="D142" s="51"/>
    </row>
    <row r="143" spans="3:4" s="31" customFormat="1" ht="12.95" customHeight="1" x14ac:dyDescent="0.2">
      <c r="C143" s="51"/>
      <c r="D143" s="51"/>
    </row>
    <row r="144" spans="3:4" s="31" customFormat="1" ht="12.95" customHeight="1" x14ac:dyDescent="0.2">
      <c r="C144" s="51"/>
      <c r="D144" s="51"/>
    </row>
    <row r="145" spans="3:4" s="31" customFormat="1" ht="12.95" customHeight="1" x14ac:dyDescent="0.2">
      <c r="C145" s="51"/>
      <c r="D145" s="51"/>
    </row>
    <row r="146" spans="3:4" s="31" customFormat="1" ht="12.95" customHeight="1" x14ac:dyDescent="0.2">
      <c r="C146" s="51"/>
      <c r="D146" s="51"/>
    </row>
    <row r="147" spans="3:4" s="31" customFormat="1" ht="12.95" customHeight="1" x14ac:dyDescent="0.2">
      <c r="C147" s="51"/>
      <c r="D147" s="51"/>
    </row>
    <row r="148" spans="3:4" s="31" customFormat="1" ht="12.95" customHeight="1" x14ac:dyDescent="0.2">
      <c r="C148" s="51"/>
      <c r="D148" s="51"/>
    </row>
    <row r="149" spans="3:4" s="31" customFormat="1" ht="12.95" customHeight="1" x14ac:dyDescent="0.2">
      <c r="C149" s="51"/>
      <c r="D149" s="51"/>
    </row>
    <row r="150" spans="3:4" s="31" customFormat="1" ht="12.95" customHeight="1" x14ac:dyDescent="0.2">
      <c r="C150" s="51"/>
      <c r="D150" s="51"/>
    </row>
    <row r="151" spans="3:4" s="31" customFormat="1" ht="12.95" customHeight="1" x14ac:dyDescent="0.2">
      <c r="C151" s="51"/>
      <c r="D151" s="51"/>
    </row>
    <row r="152" spans="3:4" s="31" customFormat="1" ht="12.95" customHeight="1" x14ac:dyDescent="0.2">
      <c r="C152" s="51"/>
      <c r="D152" s="51"/>
    </row>
    <row r="153" spans="3:4" s="31" customFormat="1" ht="12.95" customHeight="1" x14ac:dyDescent="0.2">
      <c r="C153" s="51"/>
      <c r="D153" s="51"/>
    </row>
    <row r="154" spans="3:4" s="31" customFormat="1" ht="12.95" customHeight="1" x14ac:dyDescent="0.2">
      <c r="C154" s="51"/>
      <c r="D154" s="51"/>
    </row>
    <row r="155" spans="3:4" s="31" customFormat="1" ht="12.95" customHeight="1" x14ac:dyDescent="0.2">
      <c r="C155" s="51"/>
      <c r="D155" s="51"/>
    </row>
    <row r="156" spans="3:4" s="31" customFormat="1" ht="12.95" customHeight="1" x14ac:dyDescent="0.2">
      <c r="C156" s="51"/>
      <c r="D156" s="51"/>
    </row>
    <row r="157" spans="3:4" s="31" customFormat="1" ht="12.95" customHeight="1" x14ac:dyDescent="0.2">
      <c r="C157" s="51"/>
      <c r="D157" s="51"/>
    </row>
    <row r="158" spans="3:4" s="31" customFormat="1" ht="12.95" customHeight="1" x14ac:dyDescent="0.2">
      <c r="C158" s="51"/>
      <c r="D158" s="51"/>
    </row>
    <row r="159" spans="3:4" s="31" customFormat="1" ht="12.95" customHeight="1" x14ac:dyDescent="0.2">
      <c r="C159" s="51"/>
      <c r="D159" s="51"/>
    </row>
    <row r="160" spans="3:4" s="31" customFormat="1" ht="12.95" customHeight="1" x14ac:dyDescent="0.2">
      <c r="C160" s="51"/>
      <c r="D160" s="51"/>
    </row>
    <row r="161" spans="3:4" s="31" customFormat="1" ht="12.95" customHeight="1" x14ac:dyDescent="0.2">
      <c r="C161" s="51"/>
      <c r="D161" s="51"/>
    </row>
    <row r="162" spans="3:4" s="31" customFormat="1" ht="12.95" customHeight="1" x14ac:dyDescent="0.2">
      <c r="C162" s="51"/>
      <c r="D162" s="51"/>
    </row>
    <row r="163" spans="3:4" s="31" customFormat="1" ht="12.95" customHeight="1" x14ac:dyDescent="0.2">
      <c r="C163" s="51"/>
      <c r="D163" s="51"/>
    </row>
    <row r="164" spans="3:4" s="31" customFormat="1" ht="12.95" customHeight="1" x14ac:dyDescent="0.2">
      <c r="C164" s="51"/>
      <c r="D164" s="51"/>
    </row>
    <row r="165" spans="3:4" s="31" customFormat="1" ht="12.95" customHeight="1" x14ac:dyDescent="0.2">
      <c r="C165" s="51"/>
      <c r="D165" s="51"/>
    </row>
    <row r="166" spans="3:4" s="31" customFormat="1" ht="12.95" customHeight="1" x14ac:dyDescent="0.2">
      <c r="C166" s="51"/>
      <c r="D166" s="51"/>
    </row>
    <row r="167" spans="3:4" s="31" customFormat="1" ht="12.95" customHeight="1" x14ac:dyDescent="0.2">
      <c r="C167" s="51"/>
      <c r="D167" s="51"/>
    </row>
    <row r="168" spans="3:4" s="31" customFormat="1" ht="12.95" customHeight="1" x14ac:dyDescent="0.2">
      <c r="C168" s="51"/>
      <c r="D168" s="51"/>
    </row>
    <row r="169" spans="3:4" s="31" customFormat="1" ht="12.95" customHeight="1" x14ac:dyDescent="0.2">
      <c r="C169" s="51"/>
      <c r="D169" s="51"/>
    </row>
    <row r="170" spans="3:4" s="31" customFormat="1" ht="12.95" customHeight="1" x14ac:dyDescent="0.2">
      <c r="C170" s="51"/>
      <c r="D170" s="51"/>
    </row>
    <row r="171" spans="3:4" s="31" customFormat="1" ht="12.95" customHeight="1" x14ac:dyDescent="0.2">
      <c r="C171" s="51"/>
      <c r="D171" s="51"/>
    </row>
    <row r="172" spans="3:4" s="31" customFormat="1" ht="12.95" customHeight="1" x14ac:dyDescent="0.2">
      <c r="C172" s="51"/>
      <c r="D172" s="51"/>
    </row>
    <row r="173" spans="3:4" s="31" customFormat="1" ht="12.95" customHeight="1" x14ac:dyDescent="0.2">
      <c r="C173" s="51"/>
      <c r="D173" s="51"/>
    </row>
    <row r="174" spans="3:4" s="31" customFormat="1" ht="12.95" customHeight="1" x14ac:dyDescent="0.2">
      <c r="C174" s="51"/>
      <c r="D174" s="51"/>
    </row>
    <row r="175" spans="3:4" s="31" customFormat="1" ht="12.95" customHeight="1" x14ac:dyDescent="0.2">
      <c r="C175" s="51"/>
      <c r="D175" s="51"/>
    </row>
    <row r="176" spans="3:4" s="31" customFormat="1" ht="12.95" customHeight="1" x14ac:dyDescent="0.2">
      <c r="C176" s="51"/>
      <c r="D176" s="51"/>
    </row>
    <row r="177" spans="3:4" s="31" customFormat="1" ht="12.95" customHeight="1" x14ac:dyDescent="0.2">
      <c r="C177" s="51"/>
      <c r="D177" s="51"/>
    </row>
    <row r="178" spans="3:4" s="31" customFormat="1" ht="12.95" customHeight="1" x14ac:dyDescent="0.2">
      <c r="C178" s="51"/>
      <c r="D178" s="51"/>
    </row>
    <row r="179" spans="3:4" s="31" customFormat="1" ht="12.95" customHeight="1" x14ac:dyDescent="0.2">
      <c r="C179" s="51"/>
      <c r="D179" s="51"/>
    </row>
    <row r="180" spans="3:4" s="31" customFormat="1" ht="12.95" customHeight="1" x14ac:dyDescent="0.2">
      <c r="C180" s="51"/>
      <c r="D180" s="51"/>
    </row>
    <row r="181" spans="3:4" s="31" customFormat="1" ht="12.95" customHeight="1" x14ac:dyDescent="0.2">
      <c r="C181" s="51"/>
      <c r="D181" s="51"/>
    </row>
    <row r="182" spans="3:4" s="31" customFormat="1" ht="12.95" customHeight="1" x14ac:dyDescent="0.2">
      <c r="C182" s="51"/>
      <c r="D182" s="51"/>
    </row>
    <row r="183" spans="3:4" s="31" customFormat="1" ht="12.95" customHeight="1" x14ac:dyDescent="0.2">
      <c r="C183" s="51"/>
      <c r="D183" s="51"/>
    </row>
    <row r="184" spans="3:4" s="31" customFormat="1" ht="12.95" customHeight="1" x14ac:dyDescent="0.2">
      <c r="C184" s="51"/>
      <c r="D184" s="51"/>
    </row>
    <row r="185" spans="3:4" s="31" customFormat="1" ht="12.95" customHeight="1" x14ac:dyDescent="0.2">
      <c r="C185" s="51"/>
      <c r="D185" s="51"/>
    </row>
    <row r="186" spans="3:4" s="31" customFormat="1" ht="12.95" customHeight="1" x14ac:dyDescent="0.2">
      <c r="C186" s="51"/>
      <c r="D186" s="51"/>
    </row>
    <row r="187" spans="3:4" s="31" customFormat="1" ht="12.95" customHeight="1" x14ac:dyDescent="0.2">
      <c r="C187" s="51"/>
      <c r="D187" s="51"/>
    </row>
    <row r="188" spans="3:4" s="31" customFormat="1" ht="12.95" customHeight="1" x14ac:dyDescent="0.2">
      <c r="C188" s="51"/>
      <c r="D188" s="51"/>
    </row>
    <row r="189" spans="3:4" s="31" customFormat="1" ht="12.95" customHeight="1" x14ac:dyDescent="0.2">
      <c r="C189" s="51"/>
      <c r="D189" s="51"/>
    </row>
    <row r="190" spans="3:4" s="31" customFormat="1" ht="12.95" customHeight="1" x14ac:dyDescent="0.2">
      <c r="C190" s="51"/>
      <c r="D190" s="51"/>
    </row>
    <row r="191" spans="3:4" s="31" customFormat="1" ht="12.95" customHeight="1" x14ac:dyDescent="0.2">
      <c r="C191" s="51"/>
      <c r="D191" s="51"/>
    </row>
    <row r="192" spans="3:4" s="31" customFormat="1" ht="12.95" customHeight="1" x14ac:dyDescent="0.2">
      <c r="C192" s="51"/>
      <c r="D192" s="51"/>
    </row>
    <row r="193" spans="3:4" s="31" customFormat="1" ht="12.95" customHeight="1" x14ac:dyDescent="0.2">
      <c r="C193" s="51"/>
      <c r="D193" s="51"/>
    </row>
    <row r="194" spans="3:4" s="31" customFormat="1" ht="12.95" customHeight="1" x14ac:dyDescent="0.2">
      <c r="C194" s="51"/>
      <c r="D194" s="51"/>
    </row>
    <row r="195" spans="3:4" s="31" customFormat="1" ht="12.95" customHeight="1" x14ac:dyDescent="0.2">
      <c r="C195" s="51"/>
      <c r="D195" s="51"/>
    </row>
    <row r="196" spans="3:4" s="31" customFormat="1" ht="12.95" customHeight="1" x14ac:dyDescent="0.2">
      <c r="C196" s="51"/>
      <c r="D196" s="51"/>
    </row>
    <row r="197" spans="3:4" s="31" customFormat="1" ht="12.95" customHeight="1" x14ac:dyDescent="0.2">
      <c r="C197" s="51"/>
      <c r="D197" s="51"/>
    </row>
    <row r="198" spans="3:4" s="31" customFormat="1" ht="12.95" customHeight="1" x14ac:dyDescent="0.2">
      <c r="C198" s="51"/>
      <c r="D198" s="51"/>
    </row>
    <row r="199" spans="3:4" s="31" customFormat="1" ht="12.95" customHeight="1" x14ac:dyDescent="0.2">
      <c r="C199" s="51"/>
      <c r="D199" s="51"/>
    </row>
    <row r="200" spans="3:4" s="31" customFormat="1" ht="12.95" customHeight="1" x14ac:dyDescent="0.2">
      <c r="C200" s="51"/>
      <c r="D200" s="51"/>
    </row>
    <row r="201" spans="3:4" s="31" customFormat="1" ht="12.95" customHeight="1" x14ac:dyDescent="0.2">
      <c r="C201" s="51"/>
      <c r="D201" s="51"/>
    </row>
    <row r="202" spans="3:4" s="31" customFormat="1" ht="12.95" customHeight="1" x14ac:dyDescent="0.2">
      <c r="C202" s="51"/>
      <c r="D202" s="51"/>
    </row>
    <row r="203" spans="3:4" s="31" customFormat="1" ht="12.95" customHeight="1" x14ac:dyDescent="0.2">
      <c r="C203" s="51"/>
      <c r="D203" s="51"/>
    </row>
    <row r="204" spans="3:4" s="31" customFormat="1" ht="12.95" customHeight="1" x14ac:dyDescent="0.2">
      <c r="C204" s="51"/>
      <c r="D204" s="51"/>
    </row>
    <row r="205" spans="3:4" s="31" customFormat="1" ht="12.95" customHeight="1" x14ac:dyDescent="0.2">
      <c r="C205" s="51"/>
      <c r="D205" s="51"/>
    </row>
    <row r="206" spans="3:4" s="31" customFormat="1" ht="12.95" customHeight="1" x14ac:dyDescent="0.2">
      <c r="C206" s="51"/>
      <c r="D206" s="51"/>
    </row>
    <row r="207" spans="3:4" s="31" customFormat="1" ht="12.95" customHeight="1" x14ac:dyDescent="0.2">
      <c r="C207" s="51"/>
      <c r="D207" s="51"/>
    </row>
    <row r="208" spans="3:4" s="31" customFormat="1" ht="12.95" customHeight="1" x14ac:dyDescent="0.2">
      <c r="C208" s="51"/>
      <c r="D208" s="51"/>
    </row>
    <row r="209" spans="3:4" s="31" customFormat="1" ht="12.95" customHeight="1" x14ac:dyDescent="0.2">
      <c r="C209" s="51"/>
      <c r="D209" s="51"/>
    </row>
    <row r="210" spans="3:4" s="31" customFormat="1" ht="12.95" customHeight="1" x14ac:dyDescent="0.2">
      <c r="C210" s="51"/>
      <c r="D210" s="51"/>
    </row>
    <row r="211" spans="3:4" s="31" customFormat="1" ht="12.95" customHeight="1" x14ac:dyDescent="0.2">
      <c r="C211" s="51"/>
      <c r="D211" s="51"/>
    </row>
    <row r="212" spans="3:4" s="31" customFormat="1" ht="12.95" customHeight="1" x14ac:dyDescent="0.2">
      <c r="C212" s="51"/>
      <c r="D212" s="51"/>
    </row>
    <row r="213" spans="3:4" s="31" customFormat="1" ht="12.95" customHeight="1" x14ac:dyDescent="0.2">
      <c r="C213" s="51"/>
      <c r="D213" s="51"/>
    </row>
    <row r="214" spans="3:4" s="31" customFormat="1" ht="12.95" customHeight="1" x14ac:dyDescent="0.2">
      <c r="C214" s="51"/>
      <c r="D214" s="51"/>
    </row>
    <row r="215" spans="3:4" s="31" customFormat="1" ht="12.95" customHeight="1" x14ac:dyDescent="0.2">
      <c r="C215" s="51"/>
      <c r="D215" s="51"/>
    </row>
    <row r="216" spans="3:4" x14ac:dyDescent="0.2">
      <c r="C216" s="3"/>
      <c r="D216" s="3"/>
    </row>
    <row r="217" spans="3:4" x14ac:dyDescent="0.2">
      <c r="C217" s="3"/>
      <c r="D217" s="3"/>
    </row>
    <row r="218" spans="3:4" x14ac:dyDescent="0.2">
      <c r="C218" s="3"/>
      <c r="D218" s="3"/>
    </row>
    <row r="219" spans="3:4" x14ac:dyDescent="0.2">
      <c r="C219" s="3"/>
      <c r="D219" s="3"/>
    </row>
    <row r="220" spans="3:4" x14ac:dyDescent="0.2">
      <c r="C220" s="3"/>
      <c r="D220" s="3"/>
    </row>
    <row r="221" spans="3:4" x14ac:dyDescent="0.2">
      <c r="C221" s="3"/>
      <c r="D221" s="3"/>
    </row>
    <row r="222" spans="3:4" x14ac:dyDescent="0.2">
      <c r="C222" s="3"/>
      <c r="D222" s="3"/>
    </row>
    <row r="223" spans="3:4" x14ac:dyDescent="0.2">
      <c r="C223" s="3"/>
      <c r="D223" s="3"/>
    </row>
    <row r="224" spans="3:4" x14ac:dyDescent="0.2">
      <c r="C224" s="3"/>
      <c r="D224" s="3"/>
    </row>
    <row r="225" spans="3:4" x14ac:dyDescent="0.2">
      <c r="C225" s="3"/>
      <c r="D225" s="3"/>
    </row>
    <row r="226" spans="3:4" x14ac:dyDescent="0.2">
      <c r="C226" s="3"/>
      <c r="D226" s="3"/>
    </row>
    <row r="227" spans="3:4" x14ac:dyDescent="0.2">
      <c r="C227" s="3"/>
      <c r="D227" s="3"/>
    </row>
    <row r="228" spans="3:4" x14ac:dyDescent="0.2">
      <c r="C228" s="3"/>
      <c r="D228" s="3"/>
    </row>
    <row r="229" spans="3:4" x14ac:dyDescent="0.2">
      <c r="C229" s="3"/>
      <c r="D229" s="3"/>
    </row>
    <row r="230" spans="3:4" x14ac:dyDescent="0.2">
      <c r="C230" s="3"/>
      <c r="D230" s="3"/>
    </row>
    <row r="231" spans="3:4" x14ac:dyDescent="0.2">
      <c r="C231" s="3"/>
      <c r="D231" s="3"/>
    </row>
    <row r="232" spans="3:4" x14ac:dyDescent="0.2">
      <c r="C232" s="3"/>
      <c r="D232" s="3"/>
    </row>
    <row r="233" spans="3:4" x14ac:dyDescent="0.2">
      <c r="C233" s="3"/>
      <c r="D233" s="3"/>
    </row>
    <row r="234" spans="3:4" x14ac:dyDescent="0.2">
      <c r="C234" s="3"/>
      <c r="D234" s="3"/>
    </row>
    <row r="235" spans="3:4" x14ac:dyDescent="0.2">
      <c r="C235" s="3"/>
      <c r="D235" s="3"/>
    </row>
    <row r="236" spans="3:4" x14ac:dyDescent="0.2">
      <c r="C236" s="3"/>
      <c r="D236" s="3"/>
    </row>
    <row r="237" spans="3:4" x14ac:dyDescent="0.2">
      <c r="C237" s="3"/>
      <c r="D237" s="3"/>
    </row>
    <row r="238" spans="3:4" x14ac:dyDescent="0.2">
      <c r="C238" s="3"/>
      <c r="D238" s="3"/>
    </row>
    <row r="239" spans="3:4" x14ac:dyDescent="0.2">
      <c r="C239" s="3"/>
      <c r="D239" s="3"/>
    </row>
    <row r="240" spans="3:4" x14ac:dyDescent="0.2">
      <c r="C240" s="3"/>
      <c r="D240" s="3"/>
    </row>
    <row r="241" spans="3:4" x14ac:dyDescent="0.2">
      <c r="C241" s="3"/>
      <c r="D241" s="3"/>
    </row>
    <row r="242" spans="3:4" x14ac:dyDescent="0.2">
      <c r="C242" s="3"/>
      <c r="D242" s="3"/>
    </row>
    <row r="243" spans="3:4" x14ac:dyDescent="0.2">
      <c r="C243" s="3"/>
      <c r="D243" s="3"/>
    </row>
    <row r="244" spans="3:4" x14ac:dyDescent="0.2">
      <c r="C244" s="3"/>
      <c r="D244" s="3"/>
    </row>
    <row r="245" spans="3:4" x14ac:dyDescent="0.2">
      <c r="C245" s="3"/>
      <c r="D245" s="3"/>
    </row>
    <row r="246" spans="3:4" x14ac:dyDescent="0.2">
      <c r="C246" s="3"/>
      <c r="D246" s="3"/>
    </row>
    <row r="247" spans="3:4" x14ac:dyDescent="0.2">
      <c r="C247" s="3"/>
      <c r="D247" s="3"/>
    </row>
    <row r="248" spans="3:4" x14ac:dyDescent="0.2">
      <c r="C248" s="3"/>
      <c r="D248" s="3"/>
    </row>
    <row r="249" spans="3:4" x14ac:dyDescent="0.2">
      <c r="C249" s="3"/>
      <c r="D249" s="3"/>
    </row>
    <row r="250" spans="3:4" x14ac:dyDescent="0.2">
      <c r="C250" s="3"/>
      <c r="D250" s="3"/>
    </row>
    <row r="251" spans="3:4" x14ac:dyDescent="0.2">
      <c r="C251" s="3"/>
      <c r="D251" s="3"/>
    </row>
    <row r="252" spans="3:4" x14ac:dyDescent="0.2">
      <c r="C252" s="3"/>
      <c r="D252" s="3"/>
    </row>
    <row r="253" spans="3:4" x14ac:dyDescent="0.2">
      <c r="C253" s="3"/>
      <c r="D253" s="3"/>
    </row>
    <row r="254" spans="3:4" x14ac:dyDescent="0.2">
      <c r="C254" s="3"/>
      <c r="D254" s="3"/>
    </row>
    <row r="255" spans="3:4" x14ac:dyDescent="0.2">
      <c r="C255" s="3"/>
      <c r="D255" s="3"/>
    </row>
    <row r="256" spans="3:4" x14ac:dyDescent="0.2">
      <c r="C256" s="3"/>
      <c r="D256" s="3"/>
    </row>
    <row r="257" spans="3:4" x14ac:dyDescent="0.2">
      <c r="C257" s="3"/>
      <c r="D257" s="3"/>
    </row>
    <row r="258" spans="3:4" x14ac:dyDescent="0.2">
      <c r="C258" s="3"/>
      <c r="D258" s="3"/>
    </row>
    <row r="259" spans="3:4" x14ac:dyDescent="0.2">
      <c r="C259" s="3"/>
      <c r="D259" s="3"/>
    </row>
    <row r="260" spans="3:4" x14ac:dyDescent="0.2">
      <c r="C260" s="3"/>
      <c r="D260" s="3"/>
    </row>
    <row r="261" spans="3:4" x14ac:dyDescent="0.2">
      <c r="C261" s="3"/>
      <c r="D261" s="3"/>
    </row>
    <row r="262" spans="3:4" x14ac:dyDescent="0.2">
      <c r="C262" s="3"/>
      <c r="D262" s="3"/>
    </row>
    <row r="263" spans="3:4" x14ac:dyDescent="0.2">
      <c r="C263" s="3"/>
      <c r="D263" s="3"/>
    </row>
    <row r="264" spans="3:4" x14ac:dyDescent="0.2">
      <c r="C264" s="3"/>
      <c r="D264" s="3"/>
    </row>
    <row r="265" spans="3:4" x14ac:dyDescent="0.2">
      <c r="C265" s="3"/>
      <c r="D265" s="3"/>
    </row>
    <row r="266" spans="3:4" x14ac:dyDescent="0.2">
      <c r="C266" s="3"/>
      <c r="D266" s="3"/>
    </row>
    <row r="267" spans="3:4" x14ac:dyDescent="0.2">
      <c r="C267" s="3"/>
      <c r="D267" s="3"/>
    </row>
    <row r="268" spans="3:4" x14ac:dyDescent="0.2">
      <c r="C268" s="3"/>
      <c r="D268" s="3"/>
    </row>
    <row r="269" spans="3:4" x14ac:dyDescent="0.2">
      <c r="C269" s="3"/>
      <c r="D269" s="3"/>
    </row>
    <row r="270" spans="3:4" x14ac:dyDescent="0.2">
      <c r="C270" s="3"/>
      <c r="D270" s="3"/>
    </row>
    <row r="271" spans="3:4" x14ac:dyDescent="0.2">
      <c r="C271" s="3"/>
      <c r="D271" s="3"/>
    </row>
    <row r="272" spans="3:4" x14ac:dyDescent="0.2">
      <c r="C272" s="3"/>
      <c r="D272" s="3"/>
    </row>
    <row r="273" spans="3:4" x14ac:dyDescent="0.2">
      <c r="C273" s="3"/>
      <c r="D273" s="3"/>
    </row>
    <row r="274" spans="3:4" x14ac:dyDescent="0.2">
      <c r="C274" s="3"/>
      <c r="D274" s="3"/>
    </row>
    <row r="275" spans="3:4" x14ac:dyDescent="0.2">
      <c r="C275" s="3"/>
      <c r="D275" s="3"/>
    </row>
    <row r="276" spans="3:4" x14ac:dyDescent="0.2">
      <c r="C276" s="3"/>
      <c r="D276" s="3"/>
    </row>
    <row r="277" spans="3:4" x14ac:dyDescent="0.2">
      <c r="C277" s="3"/>
      <c r="D277" s="3"/>
    </row>
    <row r="278" spans="3:4" x14ac:dyDescent="0.2">
      <c r="C278" s="3"/>
      <c r="D278" s="3"/>
    </row>
    <row r="279" spans="3:4" x14ac:dyDescent="0.2">
      <c r="C279" s="3"/>
      <c r="D279" s="3"/>
    </row>
    <row r="280" spans="3:4" x14ac:dyDescent="0.2">
      <c r="C280" s="3"/>
      <c r="D280" s="3"/>
    </row>
    <row r="281" spans="3:4" x14ac:dyDescent="0.2">
      <c r="C281" s="3"/>
      <c r="D281" s="3"/>
    </row>
    <row r="282" spans="3:4" x14ac:dyDescent="0.2">
      <c r="C282" s="3"/>
      <c r="D282" s="3"/>
    </row>
    <row r="283" spans="3:4" x14ac:dyDescent="0.2">
      <c r="C283" s="3"/>
      <c r="D283" s="3"/>
    </row>
    <row r="284" spans="3:4" x14ac:dyDescent="0.2">
      <c r="C284" s="3"/>
      <c r="D284" s="3"/>
    </row>
    <row r="285" spans="3:4" x14ac:dyDescent="0.2">
      <c r="C285" s="3"/>
      <c r="D285" s="3"/>
    </row>
    <row r="286" spans="3:4" x14ac:dyDescent="0.2">
      <c r="C286" s="3"/>
      <c r="D286" s="3"/>
    </row>
    <row r="287" spans="3:4" x14ac:dyDescent="0.2">
      <c r="C287" s="3"/>
      <c r="D287" s="3"/>
    </row>
    <row r="288" spans="3:4" x14ac:dyDescent="0.2">
      <c r="C288" s="3"/>
      <c r="D288" s="3"/>
    </row>
    <row r="289" spans="3:4" x14ac:dyDescent="0.2">
      <c r="C289" s="3"/>
      <c r="D289" s="3"/>
    </row>
    <row r="290" spans="3:4" x14ac:dyDescent="0.2">
      <c r="C290" s="3"/>
      <c r="D290" s="3"/>
    </row>
    <row r="291" spans="3:4" x14ac:dyDescent="0.2">
      <c r="C291" s="3"/>
      <c r="D291" s="3"/>
    </row>
    <row r="292" spans="3:4" x14ac:dyDescent="0.2">
      <c r="C292" s="3"/>
      <c r="D292" s="3"/>
    </row>
    <row r="293" spans="3:4" x14ac:dyDescent="0.2">
      <c r="C293" s="3"/>
      <c r="D293" s="3"/>
    </row>
    <row r="294" spans="3:4" x14ac:dyDescent="0.2">
      <c r="C294" s="3"/>
      <c r="D294" s="3"/>
    </row>
    <row r="295" spans="3:4" x14ac:dyDescent="0.2">
      <c r="C295" s="3"/>
      <c r="D295" s="3"/>
    </row>
    <row r="296" spans="3:4" x14ac:dyDescent="0.2">
      <c r="C296" s="3"/>
      <c r="D296" s="3"/>
    </row>
    <row r="297" spans="3:4" x14ac:dyDescent="0.2">
      <c r="C297" s="3"/>
      <c r="D297" s="3"/>
    </row>
    <row r="298" spans="3:4" x14ac:dyDescent="0.2">
      <c r="C298" s="3"/>
      <c r="D298" s="3"/>
    </row>
    <row r="299" spans="3:4" x14ac:dyDescent="0.2">
      <c r="C299" s="3"/>
      <c r="D299" s="3"/>
    </row>
    <row r="300" spans="3:4" x14ac:dyDescent="0.2">
      <c r="C300" s="3"/>
      <c r="D300" s="3"/>
    </row>
    <row r="301" spans="3:4" x14ac:dyDescent="0.2">
      <c r="C301" s="3"/>
      <c r="D301" s="3"/>
    </row>
    <row r="302" spans="3:4" x14ac:dyDescent="0.2">
      <c r="C302" s="3"/>
      <c r="D302" s="3"/>
    </row>
    <row r="303" spans="3:4" x14ac:dyDescent="0.2">
      <c r="C303" s="3"/>
      <c r="D303" s="3"/>
    </row>
    <row r="304" spans="3:4" x14ac:dyDescent="0.2">
      <c r="C304" s="3"/>
      <c r="D304" s="3"/>
    </row>
    <row r="305" spans="3:4" x14ac:dyDescent="0.2">
      <c r="C305" s="3"/>
      <c r="D305" s="3"/>
    </row>
    <row r="306" spans="3:4" x14ac:dyDescent="0.2">
      <c r="C306" s="3"/>
      <c r="D306" s="3"/>
    </row>
    <row r="307" spans="3:4" x14ac:dyDescent="0.2">
      <c r="C307" s="3"/>
      <c r="D307" s="3"/>
    </row>
    <row r="308" spans="3:4" x14ac:dyDescent="0.2">
      <c r="C308" s="3"/>
      <c r="D308" s="3"/>
    </row>
    <row r="309" spans="3:4" x14ac:dyDescent="0.2">
      <c r="C309" s="3"/>
      <c r="D309" s="3"/>
    </row>
    <row r="310" spans="3:4" x14ac:dyDescent="0.2">
      <c r="C310" s="3"/>
      <c r="D310" s="3"/>
    </row>
    <row r="311" spans="3:4" x14ac:dyDescent="0.2">
      <c r="C311" s="3"/>
      <c r="D311" s="3"/>
    </row>
    <row r="312" spans="3:4" x14ac:dyDescent="0.2">
      <c r="C312" s="3"/>
      <c r="D312" s="3"/>
    </row>
    <row r="313" spans="3:4" x14ac:dyDescent="0.2">
      <c r="C313" s="3"/>
      <c r="D313" s="3"/>
    </row>
    <row r="314" spans="3:4" x14ac:dyDescent="0.2">
      <c r="C314" s="3"/>
      <c r="D314" s="3"/>
    </row>
    <row r="315" spans="3:4" x14ac:dyDescent="0.2">
      <c r="C315" s="3"/>
      <c r="D315" s="3"/>
    </row>
    <row r="316" spans="3:4" x14ac:dyDescent="0.2">
      <c r="C316" s="3"/>
      <c r="D316" s="3"/>
    </row>
    <row r="317" spans="3:4" x14ac:dyDescent="0.2">
      <c r="C317" s="3"/>
      <c r="D317" s="3"/>
    </row>
    <row r="318" spans="3:4" x14ac:dyDescent="0.2">
      <c r="C318" s="3"/>
      <c r="D318" s="3"/>
    </row>
    <row r="319" spans="3:4" x14ac:dyDescent="0.2">
      <c r="C319" s="3"/>
      <c r="D319" s="3"/>
    </row>
    <row r="320" spans="3:4" x14ac:dyDescent="0.2">
      <c r="C320" s="3"/>
      <c r="D320" s="3"/>
    </row>
    <row r="321" spans="3:4" x14ac:dyDescent="0.2">
      <c r="C321" s="3"/>
      <c r="D321" s="3"/>
    </row>
    <row r="322" spans="3:4" x14ac:dyDescent="0.2">
      <c r="C322" s="3"/>
      <c r="D322" s="3"/>
    </row>
    <row r="323" spans="3:4" x14ac:dyDescent="0.2">
      <c r="C323" s="3"/>
      <c r="D323" s="3"/>
    </row>
    <row r="324" spans="3:4" x14ac:dyDescent="0.2">
      <c r="C324" s="3"/>
      <c r="D324" s="3"/>
    </row>
    <row r="325" spans="3:4" x14ac:dyDescent="0.2">
      <c r="C325" s="3"/>
      <c r="D325" s="3"/>
    </row>
    <row r="326" spans="3:4" x14ac:dyDescent="0.2">
      <c r="C326" s="3"/>
      <c r="D326" s="3"/>
    </row>
    <row r="327" spans="3:4" x14ac:dyDescent="0.2">
      <c r="C327" s="3"/>
      <c r="D327" s="3"/>
    </row>
    <row r="328" spans="3:4" x14ac:dyDescent="0.2">
      <c r="C328" s="3"/>
      <c r="D328" s="3"/>
    </row>
    <row r="329" spans="3:4" x14ac:dyDescent="0.2">
      <c r="C329" s="3"/>
      <c r="D329" s="3"/>
    </row>
    <row r="330" spans="3:4" x14ac:dyDescent="0.2">
      <c r="C330" s="3"/>
      <c r="D330" s="3"/>
    </row>
    <row r="331" spans="3:4" x14ac:dyDescent="0.2">
      <c r="C331" s="3"/>
      <c r="D331" s="3"/>
    </row>
    <row r="332" spans="3:4" x14ac:dyDescent="0.2">
      <c r="C332" s="3"/>
      <c r="D332" s="3"/>
    </row>
    <row r="333" spans="3:4" x14ac:dyDescent="0.2">
      <c r="C333" s="3"/>
      <c r="D333" s="3"/>
    </row>
    <row r="334" spans="3:4" x14ac:dyDescent="0.2">
      <c r="C334" s="3"/>
      <c r="D334" s="3"/>
    </row>
    <row r="335" spans="3:4" x14ac:dyDescent="0.2">
      <c r="C335" s="3"/>
      <c r="D335" s="3"/>
    </row>
    <row r="336" spans="3:4" x14ac:dyDescent="0.2">
      <c r="C336" s="3"/>
      <c r="D336" s="3"/>
    </row>
    <row r="337" spans="3:4" x14ac:dyDescent="0.2">
      <c r="C337" s="3"/>
      <c r="D337" s="3"/>
    </row>
    <row r="338" spans="3:4" x14ac:dyDescent="0.2">
      <c r="C338" s="3"/>
      <c r="D338" s="3"/>
    </row>
    <row r="339" spans="3:4" x14ac:dyDescent="0.2">
      <c r="C339" s="3"/>
      <c r="D339" s="3"/>
    </row>
    <row r="340" spans="3:4" x14ac:dyDescent="0.2">
      <c r="C340" s="3"/>
      <c r="D340" s="3"/>
    </row>
    <row r="341" spans="3:4" x14ac:dyDescent="0.2">
      <c r="C341" s="3"/>
      <c r="D341" s="3"/>
    </row>
    <row r="342" spans="3:4" x14ac:dyDescent="0.2">
      <c r="C342" s="3"/>
      <c r="D342" s="3"/>
    </row>
    <row r="343" spans="3:4" x14ac:dyDescent="0.2">
      <c r="C343" s="3"/>
      <c r="D343" s="3"/>
    </row>
    <row r="344" spans="3:4" x14ac:dyDescent="0.2">
      <c r="C344" s="3"/>
      <c r="D344" s="3"/>
    </row>
    <row r="345" spans="3:4" x14ac:dyDescent="0.2">
      <c r="C345" s="3"/>
      <c r="D345" s="3"/>
    </row>
    <row r="346" spans="3:4" x14ac:dyDescent="0.2">
      <c r="C346" s="3"/>
      <c r="D346" s="3"/>
    </row>
    <row r="347" spans="3:4" x14ac:dyDescent="0.2">
      <c r="C347" s="3"/>
      <c r="D347" s="3"/>
    </row>
    <row r="348" spans="3:4" x14ac:dyDescent="0.2">
      <c r="C348" s="3"/>
      <c r="D348" s="3"/>
    </row>
    <row r="349" spans="3:4" x14ac:dyDescent="0.2">
      <c r="C349" s="3"/>
      <c r="D349" s="3"/>
    </row>
    <row r="350" spans="3:4" x14ac:dyDescent="0.2">
      <c r="C350" s="3"/>
      <c r="D350" s="3"/>
    </row>
    <row r="351" spans="3:4" x14ac:dyDescent="0.2">
      <c r="C351" s="3"/>
      <c r="D351" s="3"/>
    </row>
    <row r="352" spans="3:4" x14ac:dyDescent="0.2">
      <c r="C352" s="3"/>
      <c r="D352" s="3"/>
    </row>
    <row r="353" spans="3:4" x14ac:dyDescent="0.2">
      <c r="C353" s="3"/>
      <c r="D353" s="3"/>
    </row>
    <row r="354" spans="3:4" x14ac:dyDescent="0.2">
      <c r="C354" s="3"/>
      <c r="D354" s="3"/>
    </row>
    <row r="355" spans="3:4" x14ac:dyDescent="0.2">
      <c r="C355" s="3"/>
      <c r="D355" s="3"/>
    </row>
    <row r="356" spans="3:4" x14ac:dyDescent="0.2">
      <c r="C356" s="3"/>
      <c r="D356" s="3"/>
    </row>
    <row r="357" spans="3:4" x14ac:dyDescent="0.2">
      <c r="C357" s="3"/>
      <c r="D357" s="3"/>
    </row>
    <row r="358" spans="3:4" x14ac:dyDescent="0.2">
      <c r="C358" s="3"/>
      <c r="D358" s="3"/>
    </row>
    <row r="359" spans="3:4" x14ac:dyDescent="0.2">
      <c r="C359" s="3"/>
      <c r="D359" s="3"/>
    </row>
    <row r="360" spans="3:4" x14ac:dyDescent="0.2">
      <c r="C360" s="3"/>
      <c r="D360" s="3"/>
    </row>
    <row r="361" spans="3:4" x14ac:dyDescent="0.2">
      <c r="C361" s="3"/>
      <c r="D361" s="3"/>
    </row>
    <row r="362" spans="3:4" x14ac:dyDescent="0.2">
      <c r="C362" s="3"/>
      <c r="D362" s="3"/>
    </row>
    <row r="363" spans="3:4" x14ac:dyDescent="0.2">
      <c r="C363" s="3"/>
      <c r="D363" s="3"/>
    </row>
    <row r="364" spans="3:4" x14ac:dyDescent="0.2">
      <c r="C364" s="3"/>
      <c r="D364" s="3"/>
    </row>
    <row r="365" spans="3:4" x14ac:dyDescent="0.2">
      <c r="C365" s="3"/>
      <c r="D365" s="3"/>
    </row>
    <row r="366" spans="3:4" x14ac:dyDescent="0.2">
      <c r="C366" s="3"/>
      <c r="D366" s="3"/>
    </row>
    <row r="367" spans="3:4" x14ac:dyDescent="0.2">
      <c r="C367" s="3"/>
      <c r="D367" s="3"/>
    </row>
    <row r="368" spans="3:4" x14ac:dyDescent="0.2">
      <c r="C368" s="3"/>
      <c r="D368" s="3"/>
    </row>
    <row r="369" spans="3:4" x14ac:dyDescent="0.2">
      <c r="C369" s="3"/>
      <c r="D369" s="3"/>
    </row>
    <row r="370" spans="3:4" x14ac:dyDescent="0.2">
      <c r="C370" s="3"/>
      <c r="D370" s="3"/>
    </row>
    <row r="371" spans="3:4" x14ac:dyDescent="0.2">
      <c r="C371" s="3"/>
      <c r="D371" s="3"/>
    </row>
    <row r="372" spans="3:4" x14ac:dyDescent="0.2">
      <c r="C372" s="3"/>
      <c r="D372" s="3"/>
    </row>
    <row r="373" spans="3:4" x14ac:dyDescent="0.2">
      <c r="C373" s="3"/>
      <c r="D373" s="3"/>
    </row>
    <row r="374" spans="3:4" x14ac:dyDescent="0.2">
      <c r="C374" s="3"/>
      <c r="D374" s="3"/>
    </row>
    <row r="375" spans="3:4" x14ac:dyDescent="0.2">
      <c r="C375" s="3"/>
      <c r="D375" s="3"/>
    </row>
    <row r="376" spans="3:4" x14ac:dyDescent="0.2">
      <c r="C376" s="3"/>
      <c r="D376" s="3"/>
    </row>
    <row r="377" spans="3:4" x14ac:dyDescent="0.2">
      <c r="C377" s="3"/>
      <c r="D377" s="3"/>
    </row>
    <row r="378" spans="3:4" x14ac:dyDescent="0.2">
      <c r="C378" s="3"/>
      <c r="D378" s="3"/>
    </row>
    <row r="379" spans="3:4" x14ac:dyDescent="0.2">
      <c r="C379" s="3"/>
      <c r="D379" s="3"/>
    </row>
    <row r="380" spans="3:4" x14ac:dyDescent="0.2">
      <c r="C380" s="3"/>
      <c r="D380" s="3"/>
    </row>
    <row r="381" spans="3:4" x14ac:dyDescent="0.2">
      <c r="C381" s="3"/>
      <c r="D381" s="3"/>
    </row>
    <row r="382" spans="3:4" x14ac:dyDescent="0.2">
      <c r="C382" s="3"/>
      <c r="D382" s="3"/>
    </row>
    <row r="383" spans="3:4" x14ac:dyDescent="0.2">
      <c r="C383" s="3"/>
      <c r="D383" s="3"/>
    </row>
    <row r="384" spans="3:4" x14ac:dyDescent="0.2">
      <c r="C384" s="3"/>
      <c r="D384" s="3"/>
    </row>
    <row r="385" spans="3:4" x14ac:dyDescent="0.2">
      <c r="C385" s="3"/>
      <c r="D385" s="3"/>
    </row>
    <row r="386" spans="3:4" x14ac:dyDescent="0.2">
      <c r="C386" s="3"/>
      <c r="D386" s="3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  <row r="6918" spans="3:4" x14ac:dyDescent="0.2">
      <c r="C6918" s="3"/>
      <c r="D6918" s="3"/>
    </row>
    <row r="6919" spans="3:4" x14ac:dyDescent="0.2">
      <c r="C6919" s="3"/>
      <c r="D6919" s="3"/>
    </row>
    <row r="6920" spans="3:4" x14ac:dyDescent="0.2">
      <c r="C6920" s="3"/>
      <c r="D6920" s="3"/>
    </row>
    <row r="6921" spans="3:4" x14ac:dyDescent="0.2">
      <c r="C6921" s="3"/>
      <c r="D6921" s="3"/>
    </row>
    <row r="6922" spans="3:4" x14ac:dyDescent="0.2">
      <c r="C6922" s="3"/>
      <c r="D6922" s="3"/>
    </row>
    <row r="6923" spans="3:4" x14ac:dyDescent="0.2">
      <c r="C6923" s="3"/>
      <c r="D6923" s="3"/>
    </row>
    <row r="6924" spans="3:4" x14ac:dyDescent="0.2">
      <c r="C6924" s="3"/>
      <c r="D6924" s="3"/>
    </row>
    <row r="6925" spans="3:4" x14ac:dyDescent="0.2">
      <c r="C6925" s="3"/>
      <c r="D6925" s="3"/>
    </row>
    <row r="6926" spans="3:4" x14ac:dyDescent="0.2">
      <c r="C6926" s="3"/>
      <c r="D6926" s="3"/>
    </row>
    <row r="6927" spans="3:4" x14ac:dyDescent="0.2">
      <c r="C6927" s="3"/>
      <c r="D6927" s="3"/>
    </row>
    <row r="6928" spans="3:4" x14ac:dyDescent="0.2">
      <c r="C6928" s="3"/>
      <c r="D6928" s="3"/>
    </row>
    <row r="6929" spans="3:4" x14ac:dyDescent="0.2">
      <c r="C6929" s="3"/>
      <c r="D6929" s="3"/>
    </row>
    <row r="6930" spans="3:4" x14ac:dyDescent="0.2">
      <c r="C6930" s="3"/>
      <c r="D6930" s="3"/>
    </row>
    <row r="6931" spans="3:4" x14ac:dyDescent="0.2">
      <c r="C6931" s="3"/>
      <c r="D6931" s="3"/>
    </row>
    <row r="6932" spans="3:4" x14ac:dyDescent="0.2">
      <c r="C6932" s="3"/>
      <c r="D6932" s="3"/>
    </row>
    <row r="6933" spans="3:4" x14ac:dyDescent="0.2">
      <c r="C6933" s="3"/>
      <c r="D6933" s="3"/>
    </row>
    <row r="6934" spans="3:4" x14ac:dyDescent="0.2">
      <c r="C6934" s="3"/>
      <c r="D6934" s="3"/>
    </row>
    <row r="6935" spans="3:4" x14ac:dyDescent="0.2">
      <c r="C6935" s="3"/>
      <c r="D6935" s="3"/>
    </row>
    <row r="6936" spans="3:4" x14ac:dyDescent="0.2">
      <c r="C6936" s="3"/>
      <c r="D6936" s="3"/>
    </row>
    <row r="6937" spans="3:4" x14ac:dyDescent="0.2">
      <c r="C6937" s="3"/>
      <c r="D6937" s="3"/>
    </row>
    <row r="6938" spans="3:4" x14ac:dyDescent="0.2">
      <c r="C6938" s="3"/>
      <c r="D6938" s="3"/>
    </row>
    <row r="6939" spans="3:4" x14ac:dyDescent="0.2">
      <c r="C6939" s="3"/>
      <c r="D6939" s="3"/>
    </row>
  </sheetData>
  <protectedRanges>
    <protectedRange sqref="A30:D33" name="Range1"/>
  </protectedRanges>
  <phoneticPr fontId="7" type="noConversion"/>
  <hyperlinks>
    <hyperlink ref="H3136" r:id="rId1" display="http://vsolj.cetus-net.org/bulletin.html" xr:uid="{00000000-0004-0000-0000-000000000000}"/>
    <hyperlink ref="H64619" r:id="rId2" display="http://vsolj.cetus-net.org/bulletin.html" xr:uid="{00000000-0004-0000-0000-000001000000}"/>
    <hyperlink ref="H64612" r:id="rId3" display="http://vsolj.cetus-net.org/bulletin.html" xr:uid="{00000000-0004-0000-0000-000002000000}"/>
    <hyperlink ref="AP2109" r:id="rId4" display="http://cdsbib.u-strasbg.fr/cgi-bin/cdsbib?1990RMxAA..21..381G" xr:uid="{00000000-0004-0000-0000-000003000000}"/>
    <hyperlink ref="AP2112" r:id="rId5" display="http://cdsbib.u-strasbg.fr/cgi-bin/cdsbib?1990RMxAA..21..381G" xr:uid="{00000000-0004-0000-0000-000004000000}"/>
    <hyperlink ref="AP2110" r:id="rId6" display="http://cdsbib.u-strasbg.fr/cgi-bin/cdsbib?1990RMxAA..21..381G" xr:uid="{00000000-0004-0000-0000-000005000000}"/>
    <hyperlink ref="AP2088" r:id="rId7" display="http://cdsbib.u-strasbg.fr/cgi-bin/cdsbib?1990RMxAA..21..381G" xr:uid="{00000000-0004-0000-0000-000006000000}"/>
    <hyperlink ref="I64619" r:id="rId8" display="http://vsolj.cetus-net.org/bulletin.html" xr:uid="{00000000-0004-0000-0000-000007000000}"/>
    <hyperlink ref="AQ2222" r:id="rId9" display="http://cdsbib.u-strasbg.fr/cgi-bin/cdsbib?1990RMxAA..21..381G" xr:uid="{00000000-0004-0000-0000-000008000000}"/>
    <hyperlink ref="AQ491" r:id="rId10" display="http://cdsbib.u-strasbg.fr/cgi-bin/cdsbib?1990RMxAA..21..381G" xr:uid="{00000000-0004-0000-0000-000009000000}"/>
    <hyperlink ref="AQ2223" r:id="rId11" display="http://cdsbib.u-strasbg.fr/cgi-bin/cdsbib?1990RMxAA..21..381G" xr:uid="{00000000-0004-0000-0000-00000A000000}"/>
    <hyperlink ref="H64616" r:id="rId12" display="https://www.aavso.org/ejaavso" xr:uid="{00000000-0004-0000-0000-00000B000000}"/>
    <hyperlink ref="H64775" r:id="rId13" display="http://vsolj.cetus-net.org/bulletin.html" xr:uid="{00000000-0004-0000-0000-00000C000000}"/>
    <hyperlink ref="H64768" r:id="rId14" display="https://www.aavso.org/ejaavso" xr:uid="{00000000-0004-0000-0000-00000D000000}"/>
    <hyperlink ref="AP1626" r:id="rId15" display="http://cdsbib.u-strasbg.fr/cgi-bin/cdsbib?1990RMxAA..21..381G" xr:uid="{00000000-0004-0000-0000-00000E000000}"/>
    <hyperlink ref="AP1623" r:id="rId16" display="http://cdsbib.u-strasbg.fr/cgi-bin/cdsbib?1990RMxAA..21..381G" xr:uid="{00000000-0004-0000-0000-00000F000000}"/>
    <hyperlink ref="AP1625" r:id="rId17" display="http://cdsbib.u-strasbg.fr/cgi-bin/cdsbib?1990RMxAA..21..381G" xr:uid="{00000000-0004-0000-0000-000010000000}"/>
    <hyperlink ref="AP1601" r:id="rId18" display="http://cdsbib.u-strasbg.fr/cgi-bin/cdsbib?1990RMxAA..21..381G" xr:uid="{00000000-0004-0000-0000-000011000000}"/>
    <hyperlink ref="I64775" r:id="rId19" display="http://vsolj.cetus-net.org/bulletin.html" xr:uid="{00000000-0004-0000-0000-000012000000}"/>
    <hyperlink ref="AQ1762" r:id="rId20" display="http://cdsbib.u-strasbg.fr/cgi-bin/cdsbib?1990RMxAA..21..381G" xr:uid="{00000000-0004-0000-0000-000013000000}"/>
    <hyperlink ref="AQ3406" r:id="rId21" display="http://cdsbib.u-strasbg.fr/cgi-bin/cdsbib?1990RMxAA..21..381G" xr:uid="{00000000-0004-0000-0000-000014000000}"/>
    <hyperlink ref="AQ1763" r:id="rId22" display="http://cdsbib.u-strasbg.fr/cgi-bin/cdsbib?1990RMxAA..21..381G" xr:uid="{00000000-0004-0000-0000-000015000000}"/>
    <hyperlink ref="H64772" r:id="rId23" display="https://www.aavso.org/ejaavso" xr:uid="{00000000-0004-0000-0000-000016000000}"/>
    <hyperlink ref="H2613" r:id="rId24" display="http://vsolj.cetus-net.org/bulletin.html" xr:uid="{00000000-0004-0000-0000-000017000000}"/>
    <hyperlink ref="AP5851" r:id="rId25" display="http://cdsbib.u-strasbg.fr/cgi-bin/cdsbib?1990RMxAA..21..381G" xr:uid="{00000000-0004-0000-0000-000018000000}"/>
    <hyperlink ref="AP5854" r:id="rId26" display="http://cdsbib.u-strasbg.fr/cgi-bin/cdsbib?1990RMxAA..21..381G" xr:uid="{00000000-0004-0000-0000-000019000000}"/>
    <hyperlink ref="AP5852" r:id="rId27" display="http://cdsbib.u-strasbg.fr/cgi-bin/cdsbib?1990RMxAA..21..381G" xr:uid="{00000000-0004-0000-0000-00001A000000}"/>
    <hyperlink ref="AP5830" r:id="rId28" display="http://cdsbib.u-strasbg.fr/cgi-bin/cdsbib?1990RMxAA..21..381G" xr:uid="{00000000-0004-0000-0000-00001B000000}"/>
    <hyperlink ref="I2613" r:id="rId29" display="http://vsolj.cetus-net.org/bulletin.html" xr:uid="{00000000-0004-0000-0000-00001C000000}"/>
    <hyperlink ref="AQ5964" r:id="rId30" display="http://cdsbib.u-strasbg.fr/cgi-bin/cdsbib?1990RMxAA..21..381G" xr:uid="{00000000-0004-0000-0000-00001D000000}"/>
    <hyperlink ref="AQ516" r:id="rId31" display="http://cdsbib.u-strasbg.fr/cgi-bin/cdsbib?1990RMxAA..21..381G" xr:uid="{00000000-0004-0000-0000-00001E000000}"/>
    <hyperlink ref="AQ5965" r:id="rId32" display="http://cdsbib.u-strasbg.fr/cgi-bin/cdsbib?1990RMxAA..21..381G" xr:uid="{00000000-0004-0000-0000-00001F000000}"/>
  </hyperlinks>
  <pageMargins left="0.75" right="0.75" top="1" bottom="1" header="0.5" footer="0.5"/>
  <pageSetup orientation="portrait" horizontalDpi="300" verticalDpi="300" r:id="rId33"/>
  <headerFooter alignWithMargins="0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2024-01-15T03:02:25Z</dcterms:modified>
</cp:coreProperties>
</file>