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15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<sst xmlns="http://schemas.openxmlformats.org/spreadsheetml/2006/main" count="55" uniqueCount="49">
  <si>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</si>
  <si>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</si>
  <si>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</si>
  <si>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</si>
  <si>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</si>
  <si>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</si>
  <si>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</si>
  <si>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</si>
  <si>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</si>
  <si>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</si>
  <si>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</si>
  <si>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</si>
  <si>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</si>
  <si>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</si>
  <si>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</si>
  <si>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</si>
  <si>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</si>
  <si>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</si>
  <si>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</si>
  <si>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</si>
  <si>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</si>
  <si>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</si>
  <si>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</si>
  <si>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</si>
  <si>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</si>
  <si>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</si>
  <si>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</si>
  <si>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</si>
  <si>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</si>
  <si>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</si>
  <si>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</si>
  <si>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</si>
  <si>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</si>
  <si>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</si>
  <si>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</si>
  <si>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</si>
  <si>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</si>
  <si>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</si>
  <si>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</si>
  <si>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</si>
  <si>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</si>
  <si>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AY CMi / GSC 0762-1771</t>
  </si>
  <si>
    <t>Malkov</t>
  </si>
  <si>
    <t>OEJV 116</t>
  </si>
  <si>
    <t>I</t>
  </si>
  <si>
    <t>OEJV 0130</t>
  </si>
  <si>
    <t>OEJV</t>
  </si>
  <si>
    <t>EA</t>
  </si>
  <si>
    <t>OEJV 0172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</si>
</sst>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72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172" fontId="14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AY CMi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4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0.02</c:v>
                  </c:pt>
                  <c:pt idx="2">
                    <c:v>0.003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5713474"/>
        <c:axId val="7203539"/>
      </c:scatterChart>
      <c:valAx>
        <c:axId val="1571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3539"/>
        <c:crosses val="autoZero"/>
        <c:crossBetween val="midCat"/>
        <c:dispUnits/>
      </c:valAx>
      <c:valAx>
        <c:axId val="720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34"/>
          <c:w val="0.664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25</v>
      </c>
      <c r="B2" t="s">
        <v>47</v>
      </c>
      <c r="D2" s="3"/>
    </row>
    <row r="3" ht="13.5" thickBot="1"/>
    <row r="4" spans="1:4" ht="14.25" thickBot="1" thickTop="1">
      <c r="A4" s="5" t="s">
        <v>0</v>
      </c>
      <c r="C4" s="8">
        <v>31555.37</v>
      </c>
      <c r="D4" s="9">
        <v>10.45623</v>
      </c>
    </row>
    <row r="5" ht="13.5" thickTop="1"/>
    <row r="6" ht="12.75">
      <c r="A6" s="5" t="s">
        <v>1</v>
      </c>
    </row>
    <row r="7" spans="1:4" ht="12.75">
      <c r="A7" t="s">
        <v>2</v>
      </c>
      <c r="C7">
        <v>31555.37</v>
      </c>
      <c r="D7" s="29" t="s">
        <v>42</v>
      </c>
    </row>
    <row r="8" spans="1:4" ht="12.75">
      <c r="A8" t="s">
        <v>3</v>
      </c>
      <c r="C8">
        <v>10.45623</v>
      </c>
      <c r="D8" s="29" t="s">
        <v>42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-13.659921048592429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0.006183862770144959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38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59895.84012881944</v>
      </c>
    </row>
    <row r="15" spans="1:5" ht="12.75">
      <c r="A15" s="14" t="s">
        <v>18</v>
      </c>
      <c r="B15" s="12"/>
      <c r="C15" s="15">
        <f>(C7+C11)+(C8+C12)*INT(MAX(F21:F3533))</f>
        <v>57017.687834796714</v>
      </c>
      <c r="D15" s="16" t="s">
        <v>39</v>
      </c>
      <c r="E15" s="17">
        <f>ROUND(2*(E14-$C$7)/$C$8,0)/2+E13</f>
        <v>2711.5</v>
      </c>
    </row>
    <row r="16" spans="1:5" ht="12.75">
      <c r="A16" s="18" t="s">
        <v>4</v>
      </c>
      <c r="B16" s="12"/>
      <c r="C16" s="19">
        <f>+C8+C12</f>
        <v>10.462413862770145</v>
      </c>
      <c r="D16" s="16" t="s">
        <v>40</v>
      </c>
      <c r="E16" s="26">
        <f>ROUND(2*(E14-$C$15)/$C$16,0)/2+E13</f>
        <v>276</v>
      </c>
    </row>
    <row r="17" spans="1:5" ht="13.5" thickBot="1">
      <c r="A17" s="16" t="s">
        <v>31</v>
      </c>
      <c r="B17" s="12"/>
      <c r="C17" s="12">
        <f>COUNT(C21:C2191)</f>
        <v>5</v>
      </c>
      <c r="D17" s="16" t="s">
        <v>35</v>
      </c>
      <c r="E17" s="20">
        <f>+$C$15+$C$16*E16-15018.5-$C$9/24</f>
        <v>44887.20989425461</v>
      </c>
    </row>
    <row r="18" spans="1:5" ht="14.25" thickBot="1" thickTop="1">
      <c r="A18" s="18" t="s">
        <v>5</v>
      </c>
      <c r="B18" s="12"/>
      <c r="C18" s="21">
        <f>+C15</f>
        <v>57017.687834796714</v>
      </c>
      <c r="D18" s="22">
        <f>+C16</f>
        <v>10.462413862770145</v>
      </c>
      <c r="E18" s="23" t="s">
        <v>36</v>
      </c>
    </row>
    <row r="19" spans="1:5" ht="13.5" thickTop="1">
      <c r="A19" s="27" t="s">
        <v>37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30</v>
      </c>
      <c r="I20" s="7" t="s">
        <v>46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s="29" t="s">
        <v>12</v>
      </c>
      <c r="C21">
        <v>31555.37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-13.659921048592429</v>
      </c>
      <c r="Q21" s="2">
        <f>+C21-15018.5</f>
        <v>16536.87</v>
      </c>
    </row>
    <row r="22" spans="1:17" ht="12.75">
      <c r="A22" s="30" t="s">
        <v>43</v>
      </c>
      <c r="B22" s="31" t="s">
        <v>44</v>
      </c>
      <c r="C22" s="32">
        <v>54474.478</v>
      </c>
      <c r="D22" s="32">
        <v>0.02</v>
      </c>
      <c r="E22">
        <f>+(C22-C$7)/C$8</f>
        <v>2191.9093210459223</v>
      </c>
      <c r="F22">
        <f>ROUND(2*E22,0)/2</f>
        <v>2192</v>
      </c>
      <c r="G22">
        <f>+C22-(C$7+F22*C$8)</f>
        <v>-0.9481599999999162</v>
      </c>
      <c r="I22">
        <f>+G22</f>
        <v>-0.9481599999999162</v>
      </c>
      <c r="O22">
        <f>+C$11+C$12*$F22</f>
        <v>-0.10489385643467841</v>
      </c>
      <c r="Q22" s="2">
        <f>+C22-15018.5</f>
        <v>39455.978</v>
      </c>
    </row>
    <row r="23" spans="1:17" ht="12.75">
      <c r="A23" s="33" t="s">
        <v>45</v>
      </c>
      <c r="B23" s="34" t="s">
        <v>44</v>
      </c>
      <c r="C23" s="35">
        <v>55219.343</v>
      </c>
      <c r="D23" s="35">
        <v>0.003</v>
      </c>
      <c r="E23">
        <f>+(C23-C$7)/C$8</f>
        <v>2263.1457992029636</v>
      </c>
      <c r="F23">
        <f>ROUND(2*E23,0)/2</f>
        <v>2263</v>
      </c>
      <c r="G23">
        <f>+C23-(C$7+F23*C$8)</f>
        <v>1.5245100000029197</v>
      </c>
      <c r="I23">
        <f>+G23</f>
        <v>1.5245100000029197</v>
      </c>
      <c r="O23">
        <f>+C$11+C$12*$F23</f>
        <v>0.33416040024561333</v>
      </c>
      <c r="Q23" s="2">
        <f>+C23-15018.5</f>
        <v>40200.843</v>
      </c>
    </row>
    <row r="24" spans="1:17" ht="12.75">
      <c r="A24" s="36" t="s">
        <v>48</v>
      </c>
      <c r="B24" s="37" t="s">
        <v>44</v>
      </c>
      <c r="C24" s="38">
        <v>57022.741</v>
      </c>
      <c r="D24" s="38">
        <v>0.003</v>
      </c>
      <c r="E24">
        <f>+(C24-C$7)/C$8</f>
        <v>2435.616947982208</v>
      </c>
      <c r="F24">
        <f>ROUND(2*E24,0)/2</f>
        <v>2435.5</v>
      </c>
      <c r="G24">
        <f>+C24-(C$7+F24*C$8)</f>
        <v>1.2228350000004866</v>
      </c>
      <c r="I24">
        <f>+G24</f>
        <v>1.2228350000004866</v>
      </c>
      <c r="O24">
        <f>+C$11+C$12*$F24</f>
        <v>1.4008767280956196</v>
      </c>
      <c r="Q24" s="2">
        <f>+C24-15018.5</f>
        <v>42004.241</v>
      </c>
    </row>
    <row r="25" spans="1:17" ht="12.75">
      <c r="A25" s="36" t="s">
        <v>48</v>
      </c>
      <c r="B25" s="37" t="s">
        <v>44</v>
      </c>
      <c r="C25" s="38">
        <v>57022.75</v>
      </c>
      <c r="D25" s="38">
        <v>0.003</v>
      </c>
      <c r="E25">
        <f>+(C25-C$7)/C$8</f>
        <v>2435.6178087130834</v>
      </c>
      <c r="F25">
        <f>ROUND(2*E25,0)/2</f>
        <v>2435.5</v>
      </c>
      <c r="G25">
        <f>+C25-(C$7+F25*C$8)</f>
        <v>1.2318349999986822</v>
      </c>
      <c r="I25">
        <f>+G25</f>
        <v>1.2318349999986822</v>
      </c>
      <c r="O25">
        <f>+C$11+C$12*$F25</f>
        <v>1.4008767280956196</v>
      </c>
      <c r="Q25" s="2">
        <f>+C25-15018.5</f>
        <v>42004.25</v>
      </c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2022-11-12T07:09:47Z</dcterms:modified>
  <cp:category/>
  <cp:version/>
  <cp:contentType/>
  <cp:contentStatus/>
</cp:coreProperties>
</file>