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<sst xmlns="http://schemas.openxmlformats.org/spreadsheetml/2006/main" count="58" uniqueCount="52">
  <si>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</si>
  <si>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</si>
  <si>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</si>
  <si>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</si>
  <si>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</si>
  <si>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</si>
  <si>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</si>
  <si>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</si>
  <si>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</si>
  <si>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</si>
  <si>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</si>
  <si>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</si>
  <si>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</si>
  <si>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</si>
  <si>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</si>
  <si>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</si>
  <si>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</si>
  <si>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</si>
  <si>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</si>
  <si>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</si>
  <si>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</si>
  <si>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</si>
  <si>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</si>
  <si>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</si>
  <si>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</si>
  <si>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</si>
  <si>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</si>
  <si>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</si>
  <si>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</si>
  <si>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</si>
  <si>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</si>
  <si>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</si>
  <si>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</si>
  <si>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</si>
  <si>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</si>
  <si>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</si>
  <si>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</si>
  <si>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</si>
  <si>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</si>
  <si>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</si>
  <si>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</si>
  <si>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</si>
  <si>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V0471 CrA</t>
  </si>
  <si>
    <t>V0471 CrA / GSC 7899-6510</t>
  </si>
  <si>
    <t>CrA_V0471.xls</t>
  </si>
  <si>
    <t>EA</t>
  </si>
  <si>
    <t>CrA</t>
  </si>
  <si>
    <t>G7899-6510</t>
  </si>
  <si>
    <t>Malkov</t>
  </si>
  <si>
    <t>VSS_2013-01-28</t>
  </si>
  <si>
    <t>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</si>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</sst>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33" borderId="11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V0471 CrA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3782450"/>
        <c:axId val="35606595"/>
      </c:scatterChart>
      <c:val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crossBetween val="midCat"/>
        <c:dispUnits/>
      </c:val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30877.333</v>
      </c>
      <c r="D7" s="30" t="s">
        <v>48</v>
      </c>
    </row>
    <row r="8" spans="1:4" ht="12.75">
      <c r="A8" t="s">
        <v>3</v>
      </c>
      <c r="C8" s="8">
        <v>2.486044</v>
      </c>
      <c r="D8" s="30" t="s">
        <v>48</v>
      </c>
    </row>
    <row r="9" spans="1:5" ht="12.75">
      <c r="A9" s="9" t="s">
        <v>30</v>
      </c>
      <c r="B9" s="10"/>
      <c r="C9" s="11">
        <v>8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-9.417680518764016E-08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-2.999940497359788E-05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59897.41318055556</v>
      </c>
    </row>
    <row r="15" spans="1:5" ht="12.75">
      <c r="A15" s="12" t="s">
        <v>17</v>
      </c>
      <c r="B15" s="10"/>
      <c r="C15" s="13">
        <f>(C7+C11)+(C8+C12)*INT(MAX(F21:F3533))</f>
        <v>56537.96951404768</v>
      </c>
      <c r="D15" s="14" t="s">
        <v>38</v>
      </c>
      <c r="E15" s="15">
        <f>ROUND(2*(E14-$C$7)/$C$8,0)/2+E13</f>
        <v>11674</v>
      </c>
    </row>
    <row r="16" spans="1:5" ht="12.75">
      <c r="A16" s="16" t="s">
        <v>4</v>
      </c>
      <c r="B16" s="10"/>
      <c r="C16" s="17">
        <f>+C8+C12</f>
        <v>2.4860140005950266</v>
      </c>
      <c r="D16" s="14" t="s">
        <v>39</v>
      </c>
      <c r="E16" s="24">
        <f>ROUND(2*(E14-$C$15)/$C$16,0)/2+E13</f>
        <v>1352.5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44881.47011651912</v>
      </c>
    </row>
    <row r="18" spans="1:5" ht="14.25" thickBot="1" thickTop="1">
      <c r="A18" s="16" t="s">
        <v>5</v>
      </c>
      <c r="B18" s="10"/>
      <c r="C18" s="19">
        <f>+C15</f>
        <v>56537.96951404768</v>
      </c>
      <c r="D18" s="20">
        <f>+C16</f>
        <v>2.4860140005950266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0.0004859994097563826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30877.333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-9.417680518764016E-08</v>
      </c>
      <c r="Q21" s="2">
        <f>+C21-15018.5</f>
        <v>15858.832999999999</v>
      </c>
      <c r="S21">
        <f>+(O21-G21)^2</f>
        <v>8.869270635350727E-15</v>
      </c>
    </row>
    <row r="22" spans="1:19" ht="12.75">
      <c r="A22" s="33" t="s">
        <v>49</v>
      </c>
      <c r="B22" s="34" t="s">
        <v>50</v>
      </c>
      <c r="C22" s="35">
        <v>56532.997</v>
      </c>
      <c r="D22" s="35">
        <v>0.003</v>
      </c>
      <c r="E22">
        <f>+(C22-C$7)/C$8</f>
        <v>10319.875271716834</v>
      </c>
      <c r="F22">
        <f>ROUND(2*E22,0)/2</f>
        <v>10320</v>
      </c>
      <c r="G22">
        <f>+C22-(C$7+F22*C$8)</f>
        <v>-0.3100799999956507</v>
      </c>
      <c r="I22">
        <f>+G22</f>
        <v>-0.3100799999956507</v>
      </c>
      <c r="O22">
        <f>+C$11+C$12*$F22</f>
        <v>-0.30959395350433533</v>
      </c>
      <c r="Q22" s="2">
        <f>+C22-15018.5</f>
        <v>41514.497</v>
      </c>
      <c r="S22">
        <f>+(O22-G22)^2</f>
        <v>2.3624119172000636E-07</v>
      </c>
    </row>
    <row r="23" spans="1:19" ht="12.75">
      <c r="A23" s="33" t="s">
        <v>49</v>
      </c>
      <c r="B23" s="34" t="s">
        <v>50</v>
      </c>
      <c r="C23" s="35">
        <v>56537.97</v>
      </c>
      <c r="D23" s="35">
        <v>0.01</v>
      </c>
      <c r="E23">
        <f>+(C23-C$7)/C$8</f>
        <v>10321.875638564725</v>
      </c>
      <c r="F23">
        <f>ROUND(2*E23,0)/2</f>
        <v>10322</v>
      </c>
      <c r="G23">
        <f>+C23-(C$7+F23*C$8)</f>
        <v>-0.3091679999997723</v>
      </c>
      <c r="I23">
        <f>+G23</f>
        <v>-0.3091679999997723</v>
      </c>
      <c r="O23">
        <f>+C$11+C$12*$F23</f>
        <v>-0.3096539523142825</v>
      </c>
      <c r="Q23" s="2">
        <f>+C23-15018.5</f>
        <v>41519.47</v>
      </c>
      <c r="S23">
        <f>+(O23-G23)^2</f>
        <v>2.361496519778275E-07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2022-11-13T03:24:58Z</dcterms:modified>
  <cp:category/>
  <cp:version/>
  <cp:contentType/>
  <cp:contentStatus/>
</cp:coreProperties>
</file>