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F93C5AE5-85AB-4C6E-85DC-5DEF357552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4" r:id="rId2"/>
    <sheet name="B" sheetId="2" r:id="rId3"/>
    <sheet name="C" sheetId="3" r:id="rId4"/>
  </sheets>
  <calcPr calcId="181029"/>
</workbook>
</file>

<file path=xl/calcChain.xml><?xml version="1.0" encoding="utf-8"?>
<calcChain xmlns="http://schemas.openxmlformats.org/spreadsheetml/2006/main">
  <c r="E475" i="1" l="1"/>
  <c r="F475" i="1" s="1"/>
  <c r="G475" i="1" s="1"/>
  <c r="Q475" i="1"/>
  <c r="E474" i="1"/>
  <c r="F474" i="1" s="1"/>
  <c r="G474" i="1" s="1"/>
  <c r="Q474" i="1"/>
  <c r="Q457" i="1"/>
  <c r="Q460" i="1"/>
  <c r="Q461" i="1"/>
  <c r="Q462" i="1"/>
  <c r="Q465" i="1"/>
  <c r="Q468" i="1"/>
  <c r="Q470" i="1"/>
  <c r="Q471" i="1"/>
  <c r="Q472" i="1"/>
  <c r="Q473" i="1"/>
  <c r="Q469" i="1"/>
  <c r="Q464" i="1"/>
  <c r="Q466" i="1"/>
  <c r="Q467" i="1"/>
  <c r="Q463" i="1"/>
  <c r="C13" i="1"/>
  <c r="Q450" i="1"/>
  <c r="Q451" i="1"/>
  <c r="Q453" i="1"/>
  <c r="Q454" i="1"/>
  <c r="Q455" i="1"/>
  <c r="Q456" i="1"/>
  <c r="Q458" i="1"/>
  <c r="Q459" i="1"/>
  <c r="Q452" i="1"/>
  <c r="Q444" i="1"/>
  <c r="Q445" i="1"/>
  <c r="Q446" i="1"/>
  <c r="Q447" i="1"/>
  <c r="Q448" i="1"/>
  <c r="Q449" i="1"/>
  <c r="Q436" i="1"/>
  <c r="Q443" i="1"/>
  <c r="Q437" i="1"/>
  <c r="Q442" i="1"/>
  <c r="Q441" i="1"/>
  <c r="Q439" i="1"/>
  <c r="Q438" i="1"/>
  <c r="Q440" i="1"/>
  <c r="C7" i="1"/>
  <c r="E242" i="1" s="1"/>
  <c r="C8" i="1"/>
  <c r="E317" i="1"/>
  <c r="F317" i="1" s="1"/>
  <c r="G317" i="1" s="1"/>
  <c r="R317" i="1" s="1"/>
  <c r="C14" i="1"/>
  <c r="E131" i="1"/>
  <c r="F131" i="1" s="1"/>
  <c r="G131" i="1" s="1"/>
  <c r="I131" i="1" s="1"/>
  <c r="E160" i="1"/>
  <c r="E183" i="1"/>
  <c r="F183" i="1" s="1"/>
  <c r="G183" i="1" s="1"/>
  <c r="E189" i="1"/>
  <c r="F189" i="1" s="1"/>
  <c r="E194" i="1"/>
  <c r="E204" i="1"/>
  <c r="F204" i="1" s="1"/>
  <c r="E217" i="1"/>
  <c r="F217" i="1" s="1"/>
  <c r="D14" i="1"/>
  <c r="D13" i="1"/>
  <c r="Q39" i="1"/>
  <c r="Q45" i="1"/>
  <c r="Q48" i="1"/>
  <c r="Q54" i="1"/>
  <c r="Q56" i="1"/>
  <c r="Q57" i="1"/>
  <c r="Q59" i="1"/>
  <c r="Q64" i="1"/>
  <c r="Q68" i="1"/>
  <c r="Q69" i="1"/>
  <c r="Q80" i="1"/>
  <c r="Q89" i="1"/>
  <c r="Q115" i="1"/>
  <c r="Q128" i="1"/>
  <c r="Q129" i="1"/>
  <c r="Q273" i="1"/>
  <c r="Q364" i="1"/>
  <c r="Q366" i="1"/>
  <c r="Q373" i="1"/>
  <c r="Q383" i="1"/>
  <c r="Q36" i="1"/>
  <c r="Q434" i="1"/>
  <c r="Q422" i="1"/>
  <c r="J422" i="1"/>
  <c r="Q410" i="1"/>
  <c r="Q405" i="1"/>
  <c r="Q402" i="1"/>
  <c r="Q398" i="1"/>
  <c r="Q396" i="1"/>
  <c r="Q394" i="1"/>
  <c r="Q392" i="1"/>
  <c r="Q390" i="1"/>
  <c r="Q387" i="1"/>
  <c r="Q386" i="1"/>
  <c r="Q385" i="1"/>
  <c r="Q381" i="1"/>
  <c r="Q380" i="1"/>
  <c r="Q379" i="1"/>
  <c r="Q377" i="1"/>
  <c r="Q372" i="1"/>
  <c r="Q369" i="1"/>
  <c r="Q367" i="1"/>
  <c r="Q363" i="1"/>
  <c r="Q359" i="1"/>
  <c r="Q358" i="1"/>
  <c r="Q357" i="1"/>
  <c r="Q356" i="1"/>
  <c r="Q350" i="1"/>
  <c r="Q346" i="1"/>
  <c r="Q345" i="1"/>
  <c r="Q344" i="1"/>
  <c r="Q341" i="1"/>
  <c r="Q330" i="1"/>
  <c r="Q290" i="1"/>
  <c r="Q274" i="1"/>
  <c r="Q252" i="1"/>
  <c r="Q149" i="1"/>
  <c r="Q147" i="1"/>
  <c r="Q143" i="1"/>
  <c r="Q135" i="1"/>
  <c r="Q132" i="1"/>
  <c r="Q125" i="1"/>
  <c r="Q124" i="1"/>
  <c r="Q123" i="1"/>
  <c r="Q122" i="1"/>
  <c r="Q116" i="1"/>
  <c r="Q112" i="1"/>
  <c r="Q111" i="1"/>
  <c r="Q110" i="1"/>
  <c r="Q109" i="1"/>
  <c r="Q106" i="1"/>
  <c r="Q105" i="1"/>
  <c r="Q104" i="1"/>
  <c r="Q99" i="1"/>
  <c r="Q98" i="1"/>
  <c r="Q93" i="1"/>
  <c r="Q88" i="1"/>
  <c r="Q87" i="1"/>
  <c r="Q86" i="1"/>
  <c r="Q85" i="1"/>
  <c r="Q84" i="1"/>
  <c r="Q82" i="1"/>
  <c r="Q81" i="1"/>
  <c r="Q76" i="1"/>
  <c r="Q75" i="1"/>
  <c r="Q74" i="1"/>
  <c r="Q73" i="1"/>
  <c r="Q72" i="1"/>
  <c r="Q71" i="1"/>
  <c r="Q70" i="1"/>
  <c r="Q67" i="1"/>
  <c r="Q66" i="1"/>
  <c r="Q65" i="1"/>
  <c r="Q63" i="1"/>
  <c r="Q62" i="1"/>
  <c r="Q61" i="1"/>
  <c r="Q60" i="1"/>
  <c r="Q58" i="1"/>
  <c r="Q55" i="1"/>
  <c r="Q53" i="1"/>
  <c r="Q52" i="1"/>
  <c r="Q51" i="1"/>
  <c r="Q50" i="1"/>
  <c r="Q49" i="1"/>
  <c r="Q47" i="1"/>
  <c r="Q46" i="1"/>
  <c r="Q44" i="1"/>
  <c r="Q43" i="1"/>
  <c r="Q42" i="1"/>
  <c r="Q41" i="1"/>
  <c r="Q40" i="1"/>
  <c r="Q38" i="1"/>
  <c r="Q37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435" i="1"/>
  <c r="G392" i="4"/>
  <c r="C392" i="4"/>
  <c r="G262" i="4"/>
  <c r="C262" i="4"/>
  <c r="G261" i="4"/>
  <c r="C261" i="4"/>
  <c r="G260" i="4"/>
  <c r="C260" i="4"/>
  <c r="G259" i="4"/>
  <c r="C259" i="4"/>
  <c r="G258" i="4"/>
  <c r="C258" i="4"/>
  <c r="G257" i="4"/>
  <c r="C257" i="4"/>
  <c r="G256" i="4"/>
  <c r="C256" i="4"/>
  <c r="G255" i="4"/>
  <c r="C255" i="4"/>
  <c r="G254" i="4"/>
  <c r="C254" i="4"/>
  <c r="G253" i="4"/>
  <c r="C253" i="4"/>
  <c r="G252" i="4"/>
  <c r="C252" i="4"/>
  <c r="G391" i="4"/>
  <c r="C391" i="4"/>
  <c r="G251" i="4"/>
  <c r="C251" i="4"/>
  <c r="G250" i="4"/>
  <c r="C250" i="4"/>
  <c r="G249" i="4"/>
  <c r="C249" i="4"/>
  <c r="G248" i="4"/>
  <c r="C248" i="4"/>
  <c r="G247" i="4"/>
  <c r="C247" i="4"/>
  <c r="G246" i="4"/>
  <c r="C246" i="4"/>
  <c r="G245" i="4"/>
  <c r="C245" i="4"/>
  <c r="G244" i="4"/>
  <c r="C244" i="4"/>
  <c r="G243" i="4"/>
  <c r="C243" i="4"/>
  <c r="G242" i="4"/>
  <c r="C242" i="4"/>
  <c r="G241" i="4"/>
  <c r="C241" i="4"/>
  <c r="G390" i="4"/>
  <c r="C390" i="4"/>
  <c r="G240" i="4"/>
  <c r="C240" i="4"/>
  <c r="G239" i="4"/>
  <c r="C239" i="4"/>
  <c r="G238" i="4"/>
  <c r="C238" i="4"/>
  <c r="G389" i="4"/>
  <c r="C389" i="4"/>
  <c r="E389" i="4"/>
  <c r="G388" i="4"/>
  <c r="C388" i="4"/>
  <c r="G237" i="4"/>
  <c r="C237" i="4"/>
  <c r="G387" i="4"/>
  <c r="C387" i="4"/>
  <c r="E387" i="4"/>
  <c r="G386" i="4"/>
  <c r="C386" i="4"/>
  <c r="G236" i="4"/>
  <c r="C236" i="4"/>
  <c r="G235" i="4"/>
  <c r="C235" i="4"/>
  <c r="G385" i="4"/>
  <c r="C385" i="4"/>
  <c r="G234" i="4"/>
  <c r="C234" i="4"/>
  <c r="G384" i="4"/>
  <c r="C384" i="4"/>
  <c r="G233" i="4"/>
  <c r="C233" i="4"/>
  <c r="G383" i="4"/>
  <c r="C383" i="4"/>
  <c r="G232" i="4"/>
  <c r="C232" i="4"/>
  <c r="G382" i="4"/>
  <c r="C382" i="4"/>
  <c r="G231" i="4"/>
  <c r="C231" i="4"/>
  <c r="G381" i="4"/>
  <c r="C381" i="4"/>
  <c r="G380" i="4"/>
  <c r="C380" i="4"/>
  <c r="E380" i="4"/>
  <c r="G230" i="4"/>
  <c r="C230" i="4"/>
  <c r="G379" i="4"/>
  <c r="C379" i="4"/>
  <c r="G378" i="4"/>
  <c r="C378" i="4"/>
  <c r="G377" i="4"/>
  <c r="C377" i="4"/>
  <c r="G376" i="4"/>
  <c r="C376" i="4"/>
  <c r="G375" i="4"/>
  <c r="C375" i="4"/>
  <c r="G374" i="4"/>
  <c r="C374" i="4"/>
  <c r="G373" i="4"/>
  <c r="C373" i="4"/>
  <c r="G372" i="4"/>
  <c r="C372" i="4"/>
  <c r="G229" i="4"/>
  <c r="C229" i="4"/>
  <c r="G371" i="4"/>
  <c r="C371" i="4"/>
  <c r="G370" i="4"/>
  <c r="C370" i="4"/>
  <c r="G228" i="4"/>
  <c r="C228" i="4"/>
  <c r="G227" i="4"/>
  <c r="C227" i="4"/>
  <c r="G369" i="4"/>
  <c r="C369" i="4"/>
  <c r="G368" i="4"/>
  <c r="C368" i="4"/>
  <c r="G367" i="4"/>
  <c r="C367" i="4"/>
  <c r="G366" i="4"/>
  <c r="C366" i="4"/>
  <c r="G365" i="4"/>
  <c r="C365" i="4"/>
  <c r="G226" i="4"/>
  <c r="C226" i="4"/>
  <c r="G225" i="4"/>
  <c r="C225" i="4"/>
  <c r="G364" i="4"/>
  <c r="C364" i="4"/>
  <c r="G363" i="4"/>
  <c r="C363" i="4"/>
  <c r="G362" i="4"/>
  <c r="C362" i="4"/>
  <c r="G361" i="4"/>
  <c r="C361" i="4"/>
  <c r="G224" i="4"/>
  <c r="C224" i="4"/>
  <c r="G223" i="4"/>
  <c r="C223" i="4"/>
  <c r="G222" i="4"/>
  <c r="C222" i="4"/>
  <c r="G360" i="4"/>
  <c r="C360" i="4"/>
  <c r="G221" i="4"/>
  <c r="C221" i="4"/>
  <c r="G220" i="4"/>
  <c r="C220" i="4"/>
  <c r="G219" i="4"/>
  <c r="C219" i="4"/>
  <c r="G359" i="4"/>
  <c r="C359" i="4"/>
  <c r="G358" i="4"/>
  <c r="C358" i="4"/>
  <c r="G357" i="4"/>
  <c r="C357" i="4"/>
  <c r="G218" i="4"/>
  <c r="C218" i="4"/>
  <c r="G217" i="4"/>
  <c r="C217" i="4"/>
  <c r="G356" i="4"/>
  <c r="C356" i="4"/>
  <c r="G216" i="4"/>
  <c r="C216" i="4"/>
  <c r="G215" i="4"/>
  <c r="C215" i="4"/>
  <c r="G214" i="4"/>
  <c r="C214" i="4"/>
  <c r="G213" i="4"/>
  <c r="C213" i="4"/>
  <c r="G212" i="4"/>
  <c r="C212" i="4"/>
  <c r="G211" i="4"/>
  <c r="C211" i="4"/>
  <c r="G210" i="4"/>
  <c r="C210" i="4"/>
  <c r="G209" i="4"/>
  <c r="C209" i="4"/>
  <c r="G355" i="4"/>
  <c r="C355" i="4"/>
  <c r="G208" i="4"/>
  <c r="C208" i="4"/>
  <c r="G207" i="4"/>
  <c r="C207" i="4"/>
  <c r="G206" i="4"/>
  <c r="C206" i="4"/>
  <c r="G205" i="4"/>
  <c r="C205" i="4"/>
  <c r="G204" i="4"/>
  <c r="C204" i="4"/>
  <c r="G203" i="4"/>
  <c r="C203" i="4"/>
  <c r="G202" i="4"/>
  <c r="C202" i="4"/>
  <c r="G201" i="4"/>
  <c r="C201" i="4"/>
  <c r="G200" i="4"/>
  <c r="C200" i="4"/>
  <c r="G199" i="4"/>
  <c r="C199" i="4"/>
  <c r="G198" i="4"/>
  <c r="C198" i="4"/>
  <c r="G197" i="4"/>
  <c r="C197" i="4"/>
  <c r="G196" i="4"/>
  <c r="C196" i="4"/>
  <c r="G195" i="4"/>
  <c r="C195" i="4"/>
  <c r="G194" i="4"/>
  <c r="C194" i="4"/>
  <c r="G193" i="4"/>
  <c r="C193" i="4"/>
  <c r="G192" i="4"/>
  <c r="C192" i="4"/>
  <c r="G191" i="4"/>
  <c r="C191" i="4"/>
  <c r="G190" i="4"/>
  <c r="C190" i="4"/>
  <c r="G189" i="4"/>
  <c r="C189" i="4"/>
  <c r="G188" i="4"/>
  <c r="C188" i="4"/>
  <c r="G187" i="4"/>
  <c r="C187" i="4"/>
  <c r="G186" i="4"/>
  <c r="C186" i="4"/>
  <c r="G185" i="4"/>
  <c r="C185" i="4"/>
  <c r="G184" i="4"/>
  <c r="C184" i="4"/>
  <c r="G183" i="4"/>
  <c r="C183" i="4"/>
  <c r="G182" i="4"/>
  <c r="C182" i="4"/>
  <c r="G181" i="4"/>
  <c r="C181" i="4"/>
  <c r="G180" i="4"/>
  <c r="C180" i="4"/>
  <c r="G179" i="4"/>
  <c r="C179" i="4"/>
  <c r="G178" i="4"/>
  <c r="C178" i="4"/>
  <c r="G177" i="4"/>
  <c r="C177" i="4"/>
  <c r="G176" i="4"/>
  <c r="C176" i="4"/>
  <c r="G175" i="4"/>
  <c r="C175" i="4"/>
  <c r="G174" i="4"/>
  <c r="C174" i="4"/>
  <c r="G173" i="4"/>
  <c r="C173" i="4"/>
  <c r="G172" i="4"/>
  <c r="C172" i="4"/>
  <c r="G354" i="4"/>
  <c r="C354" i="4"/>
  <c r="G171" i="4"/>
  <c r="C171" i="4"/>
  <c r="G170" i="4"/>
  <c r="C170" i="4"/>
  <c r="G169" i="4"/>
  <c r="C169" i="4"/>
  <c r="G168" i="4"/>
  <c r="C168" i="4"/>
  <c r="G167" i="4"/>
  <c r="C167" i="4"/>
  <c r="G166" i="4"/>
  <c r="C166" i="4"/>
  <c r="G165" i="4"/>
  <c r="C165" i="4"/>
  <c r="G164" i="4"/>
  <c r="C164" i="4"/>
  <c r="G163" i="4"/>
  <c r="C163" i="4"/>
  <c r="G162" i="4"/>
  <c r="C162" i="4"/>
  <c r="G161" i="4"/>
  <c r="C161" i="4"/>
  <c r="G160" i="4"/>
  <c r="C160" i="4"/>
  <c r="G159" i="4"/>
  <c r="C159" i="4"/>
  <c r="G158" i="4"/>
  <c r="C158" i="4"/>
  <c r="G353" i="4"/>
  <c r="C353" i="4"/>
  <c r="G352" i="4"/>
  <c r="C352" i="4"/>
  <c r="G157" i="4"/>
  <c r="C157" i="4"/>
  <c r="G156" i="4"/>
  <c r="C156" i="4"/>
  <c r="G155" i="4"/>
  <c r="C155" i="4"/>
  <c r="G154" i="4"/>
  <c r="C154" i="4"/>
  <c r="G153" i="4"/>
  <c r="C153" i="4"/>
  <c r="G152" i="4"/>
  <c r="C152" i="4"/>
  <c r="G151" i="4"/>
  <c r="C151" i="4"/>
  <c r="G150" i="4"/>
  <c r="C150" i="4"/>
  <c r="G149" i="4"/>
  <c r="C149" i="4"/>
  <c r="G148" i="4"/>
  <c r="C148" i="4"/>
  <c r="G147" i="4"/>
  <c r="C147" i="4"/>
  <c r="G146" i="4"/>
  <c r="C146" i="4"/>
  <c r="G145" i="4"/>
  <c r="C145" i="4"/>
  <c r="G144" i="4"/>
  <c r="C144" i="4"/>
  <c r="G143" i="4"/>
  <c r="C143" i="4"/>
  <c r="G142" i="4"/>
  <c r="C142" i="4"/>
  <c r="G141" i="4"/>
  <c r="C141" i="4"/>
  <c r="G140" i="4"/>
  <c r="C140" i="4"/>
  <c r="G139" i="4"/>
  <c r="C139" i="4"/>
  <c r="G138" i="4"/>
  <c r="C138" i="4"/>
  <c r="G351" i="4"/>
  <c r="C351" i="4"/>
  <c r="G137" i="4"/>
  <c r="C137" i="4"/>
  <c r="G136" i="4"/>
  <c r="C136" i="4"/>
  <c r="G135" i="4"/>
  <c r="C135" i="4"/>
  <c r="G134" i="4"/>
  <c r="C134" i="4"/>
  <c r="G133" i="4"/>
  <c r="C133" i="4"/>
  <c r="G132" i="4"/>
  <c r="C132" i="4"/>
  <c r="G131" i="4"/>
  <c r="C131" i="4"/>
  <c r="G130" i="4"/>
  <c r="C130" i="4"/>
  <c r="G129" i="4"/>
  <c r="C129" i="4"/>
  <c r="G128" i="4"/>
  <c r="C128" i="4"/>
  <c r="G127" i="4"/>
  <c r="C127" i="4"/>
  <c r="G126" i="4"/>
  <c r="C126" i="4"/>
  <c r="G125" i="4"/>
  <c r="C125" i="4"/>
  <c r="G124" i="4"/>
  <c r="C124" i="4"/>
  <c r="G123" i="4"/>
  <c r="C123" i="4"/>
  <c r="G122" i="4"/>
  <c r="C122" i="4"/>
  <c r="G121" i="4"/>
  <c r="C121" i="4"/>
  <c r="G120" i="4"/>
  <c r="C120" i="4"/>
  <c r="G119" i="4"/>
  <c r="C119" i="4"/>
  <c r="G118" i="4"/>
  <c r="C118" i="4"/>
  <c r="G117" i="4"/>
  <c r="C117" i="4"/>
  <c r="G116" i="4"/>
  <c r="C116" i="4"/>
  <c r="G115" i="4"/>
  <c r="C115" i="4"/>
  <c r="G114" i="4"/>
  <c r="C114" i="4"/>
  <c r="G113" i="4"/>
  <c r="C113" i="4"/>
  <c r="G112" i="4"/>
  <c r="C112" i="4"/>
  <c r="G111" i="4"/>
  <c r="C111" i="4"/>
  <c r="G110" i="4"/>
  <c r="C110" i="4"/>
  <c r="G109" i="4"/>
  <c r="C109" i="4"/>
  <c r="G108" i="4"/>
  <c r="C108" i="4"/>
  <c r="G107" i="4"/>
  <c r="C107" i="4"/>
  <c r="G106" i="4"/>
  <c r="C106" i="4"/>
  <c r="G105" i="4"/>
  <c r="C105" i="4"/>
  <c r="G104" i="4"/>
  <c r="C104" i="4"/>
  <c r="G103" i="4"/>
  <c r="C103" i="4"/>
  <c r="G102" i="4"/>
  <c r="C102" i="4"/>
  <c r="G101" i="4"/>
  <c r="C101" i="4"/>
  <c r="G100" i="4"/>
  <c r="C100" i="4"/>
  <c r="G99" i="4"/>
  <c r="C99" i="4"/>
  <c r="G98" i="4"/>
  <c r="C98" i="4"/>
  <c r="G97" i="4"/>
  <c r="C97" i="4"/>
  <c r="G96" i="4"/>
  <c r="C96" i="4"/>
  <c r="G95" i="4"/>
  <c r="C95" i="4"/>
  <c r="G94" i="4"/>
  <c r="C94" i="4"/>
  <c r="G93" i="4"/>
  <c r="C93" i="4"/>
  <c r="G92" i="4"/>
  <c r="C92" i="4"/>
  <c r="G91" i="4"/>
  <c r="C91" i="4"/>
  <c r="G90" i="4"/>
  <c r="C90" i="4"/>
  <c r="G89" i="4"/>
  <c r="C89" i="4"/>
  <c r="G88" i="4"/>
  <c r="C88" i="4"/>
  <c r="G87" i="4"/>
  <c r="C87" i="4"/>
  <c r="G86" i="4"/>
  <c r="C86" i="4"/>
  <c r="G85" i="4"/>
  <c r="C85" i="4"/>
  <c r="G84" i="4"/>
  <c r="C84" i="4"/>
  <c r="G83" i="4"/>
  <c r="C83" i="4"/>
  <c r="G82" i="4"/>
  <c r="C82" i="4"/>
  <c r="G81" i="4"/>
  <c r="C81" i="4"/>
  <c r="G80" i="4"/>
  <c r="C80" i="4"/>
  <c r="G79" i="4"/>
  <c r="C79" i="4"/>
  <c r="G78" i="4"/>
  <c r="C78" i="4"/>
  <c r="G77" i="4"/>
  <c r="C77" i="4"/>
  <c r="G76" i="4"/>
  <c r="C76" i="4"/>
  <c r="G75" i="4"/>
  <c r="C75" i="4"/>
  <c r="G74" i="4"/>
  <c r="C74" i="4"/>
  <c r="G73" i="4"/>
  <c r="C73" i="4"/>
  <c r="G72" i="4"/>
  <c r="C72" i="4"/>
  <c r="G71" i="4"/>
  <c r="C71" i="4"/>
  <c r="G70" i="4"/>
  <c r="C70" i="4"/>
  <c r="G69" i="4"/>
  <c r="C69" i="4"/>
  <c r="G68" i="4"/>
  <c r="C68" i="4"/>
  <c r="G67" i="4"/>
  <c r="C67" i="4"/>
  <c r="G66" i="4"/>
  <c r="C66" i="4"/>
  <c r="G65" i="4"/>
  <c r="C65" i="4"/>
  <c r="G64" i="4"/>
  <c r="C64" i="4"/>
  <c r="G63" i="4"/>
  <c r="C63" i="4"/>
  <c r="G62" i="4"/>
  <c r="C62" i="4"/>
  <c r="G61" i="4"/>
  <c r="C61" i="4"/>
  <c r="G60" i="4"/>
  <c r="C60" i="4"/>
  <c r="G59" i="4"/>
  <c r="C59" i="4"/>
  <c r="G58" i="4"/>
  <c r="C58" i="4"/>
  <c r="G57" i="4"/>
  <c r="C57" i="4"/>
  <c r="G56" i="4"/>
  <c r="C56" i="4"/>
  <c r="G55" i="4"/>
  <c r="C55" i="4"/>
  <c r="G54" i="4"/>
  <c r="C54" i="4"/>
  <c r="G53" i="4"/>
  <c r="C53" i="4"/>
  <c r="G52" i="4"/>
  <c r="C52" i="4"/>
  <c r="G51" i="4"/>
  <c r="C51" i="4"/>
  <c r="G50" i="4"/>
  <c r="C50" i="4"/>
  <c r="G49" i="4"/>
  <c r="C49" i="4"/>
  <c r="G48" i="4"/>
  <c r="C48" i="4"/>
  <c r="G47" i="4"/>
  <c r="C47" i="4"/>
  <c r="G46" i="4"/>
  <c r="C46" i="4"/>
  <c r="G45" i="4"/>
  <c r="C45" i="4"/>
  <c r="G44" i="4"/>
  <c r="C44" i="4"/>
  <c r="G350" i="4"/>
  <c r="C350" i="4"/>
  <c r="G349" i="4"/>
  <c r="C349" i="4"/>
  <c r="G43" i="4"/>
  <c r="C43" i="4"/>
  <c r="G348" i="4"/>
  <c r="C348" i="4"/>
  <c r="G42" i="4"/>
  <c r="C42" i="4"/>
  <c r="G41" i="4"/>
  <c r="C41" i="4"/>
  <c r="G40" i="4"/>
  <c r="C40" i="4"/>
  <c r="G39" i="4"/>
  <c r="C39" i="4"/>
  <c r="G38" i="4"/>
  <c r="C38" i="4"/>
  <c r="G347" i="4"/>
  <c r="C347" i="4"/>
  <c r="G37" i="4"/>
  <c r="C37" i="4"/>
  <c r="G346" i="4"/>
  <c r="C346" i="4"/>
  <c r="G36" i="4"/>
  <c r="C36" i="4"/>
  <c r="E36" i="4"/>
  <c r="G35" i="4"/>
  <c r="C35" i="4"/>
  <c r="G345" i="4"/>
  <c r="C345" i="4"/>
  <c r="G344" i="4"/>
  <c r="C344" i="4"/>
  <c r="G34" i="4"/>
  <c r="C34" i="4"/>
  <c r="G33" i="4"/>
  <c r="C33" i="4"/>
  <c r="G343" i="4"/>
  <c r="C343" i="4"/>
  <c r="G342" i="4"/>
  <c r="C342" i="4"/>
  <c r="G341" i="4"/>
  <c r="C341" i="4"/>
  <c r="G340" i="4"/>
  <c r="C340" i="4"/>
  <c r="G32" i="4"/>
  <c r="C32" i="4"/>
  <c r="G31" i="4"/>
  <c r="C31" i="4"/>
  <c r="G30" i="4"/>
  <c r="C30" i="4"/>
  <c r="G29" i="4"/>
  <c r="C29" i="4"/>
  <c r="G28" i="4"/>
  <c r="C28" i="4"/>
  <c r="G339" i="4"/>
  <c r="C339" i="4"/>
  <c r="G338" i="4"/>
  <c r="C338" i="4"/>
  <c r="G27" i="4"/>
  <c r="C27" i="4"/>
  <c r="G26" i="4"/>
  <c r="C26" i="4"/>
  <c r="G337" i="4"/>
  <c r="C337" i="4"/>
  <c r="G336" i="4"/>
  <c r="C336" i="4"/>
  <c r="G335" i="4"/>
  <c r="C335" i="4"/>
  <c r="G334" i="4"/>
  <c r="C334" i="4"/>
  <c r="G25" i="4"/>
  <c r="C25" i="4"/>
  <c r="G24" i="4"/>
  <c r="C24" i="4"/>
  <c r="G333" i="4"/>
  <c r="C333" i="4"/>
  <c r="G332" i="4"/>
  <c r="C332" i="4"/>
  <c r="G331" i="4"/>
  <c r="C331" i="4"/>
  <c r="G23" i="4"/>
  <c r="C23" i="4"/>
  <c r="G22" i="4"/>
  <c r="C22" i="4"/>
  <c r="G21" i="4"/>
  <c r="C21" i="4"/>
  <c r="G330" i="4"/>
  <c r="C330" i="4"/>
  <c r="G329" i="4"/>
  <c r="C329" i="4"/>
  <c r="G20" i="4"/>
  <c r="C20" i="4"/>
  <c r="G19" i="4"/>
  <c r="C19" i="4"/>
  <c r="G18" i="4"/>
  <c r="C18" i="4"/>
  <c r="G17" i="4"/>
  <c r="C17" i="4"/>
  <c r="G328" i="4"/>
  <c r="C328" i="4"/>
  <c r="G16" i="4"/>
  <c r="C16" i="4"/>
  <c r="G15" i="4"/>
  <c r="C15" i="4"/>
  <c r="G14" i="4"/>
  <c r="C14" i="4"/>
  <c r="G327" i="4"/>
  <c r="C327" i="4"/>
  <c r="G326" i="4"/>
  <c r="C326" i="4"/>
  <c r="G325" i="4"/>
  <c r="C325" i="4"/>
  <c r="G324" i="4"/>
  <c r="C324" i="4"/>
  <c r="G323" i="4"/>
  <c r="C323" i="4"/>
  <c r="G322" i="4"/>
  <c r="C322" i="4"/>
  <c r="G321" i="4"/>
  <c r="C321" i="4"/>
  <c r="G320" i="4"/>
  <c r="C320" i="4"/>
  <c r="G319" i="4"/>
  <c r="C319" i="4"/>
  <c r="G13" i="4"/>
  <c r="C13" i="4"/>
  <c r="G12" i="4"/>
  <c r="C12" i="4"/>
  <c r="G11" i="4"/>
  <c r="C11" i="4"/>
  <c r="G318" i="4"/>
  <c r="C318" i="4"/>
  <c r="G317" i="4"/>
  <c r="C317" i="4"/>
  <c r="G316" i="4"/>
  <c r="C316" i="4"/>
  <c r="G315" i="4"/>
  <c r="C315" i="4"/>
  <c r="G314" i="4"/>
  <c r="C314" i="4"/>
  <c r="G313" i="4"/>
  <c r="C313" i="4"/>
  <c r="G312" i="4"/>
  <c r="C312" i="4"/>
  <c r="G311" i="4"/>
  <c r="C311" i="4"/>
  <c r="G310" i="4"/>
  <c r="C310" i="4"/>
  <c r="G309" i="4"/>
  <c r="C309" i="4"/>
  <c r="G308" i="4"/>
  <c r="C308" i="4"/>
  <c r="G307" i="4"/>
  <c r="C307" i="4"/>
  <c r="G306" i="4"/>
  <c r="C306" i="4"/>
  <c r="G305" i="4"/>
  <c r="C305" i="4"/>
  <c r="G304" i="4"/>
  <c r="C304" i="4"/>
  <c r="G303" i="4"/>
  <c r="C303" i="4"/>
  <c r="G302" i="4"/>
  <c r="C302" i="4"/>
  <c r="G301" i="4"/>
  <c r="C301" i="4"/>
  <c r="G300" i="4"/>
  <c r="C300" i="4"/>
  <c r="G299" i="4"/>
  <c r="C299" i="4"/>
  <c r="G298" i="4"/>
  <c r="C298" i="4"/>
  <c r="G297" i="4"/>
  <c r="C297" i="4"/>
  <c r="G296" i="4"/>
  <c r="C296" i="4"/>
  <c r="G295" i="4"/>
  <c r="C295" i="4"/>
  <c r="G294" i="4"/>
  <c r="C294" i="4"/>
  <c r="G293" i="4"/>
  <c r="C293" i="4"/>
  <c r="G292" i="4"/>
  <c r="C292" i="4"/>
  <c r="G291" i="4"/>
  <c r="C291" i="4"/>
  <c r="G290" i="4"/>
  <c r="C290" i="4"/>
  <c r="G289" i="4"/>
  <c r="C289" i="4"/>
  <c r="G288" i="4"/>
  <c r="C288" i="4"/>
  <c r="G287" i="4"/>
  <c r="C287" i="4"/>
  <c r="G286" i="4"/>
  <c r="C286" i="4"/>
  <c r="G285" i="4"/>
  <c r="C285" i="4"/>
  <c r="G284" i="4"/>
  <c r="C284" i="4"/>
  <c r="G283" i="4"/>
  <c r="C283" i="4"/>
  <c r="G282" i="4"/>
  <c r="C282" i="4"/>
  <c r="G281" i="4"/>
  <c r="C281" i="4"/>
  <c r="G280" i="4"/>
  <c r="C280" i="4"/>
  <c r="G279" i="4"/>
  <c r="C279" i="4"/>
  <c r="G278" i="4"/>
  <c r="C278" i="4"/>
  <c r="G277" i="4"/>
  <c r="C277" i="4"/>
  <c r="G276" i="4"/>
  <c r="C276" i="4"/>
  <c r="G275" i="4"/>
  <c r="C275" i="4"/>
  <c r="G274" i="4"/>
  <c r="C274" i="4"/>
  <c r="G273" i="4"/>
  <c r="C273" i="4"/>
  <c r="G272" i="4"/>
  <c r="C272" i="4"/>
  <c r="G271" i="4"/>
  <c r="C271" i="4"/>
  <c r="G270" i="4"/>
  <c r="C270" i="4"/>
  <c r="G269" i="4"/>
  <c r="C269" i="4"/>
  <c r="G268" i="4"/>
  <c r="C268" i="4"/>
  <c r="G267" i="4"/>
  <c r="C267" i="4"/>
  <c r="G266" i="4"/>
  <c r="C266" i="4"/>
  <c r="G265" i="4"/>
  <c r="C265" i="4"/>
  <c r="G264" i="4"/>
  <c r="C264" i="4"/>
  <c r="G263" i="4"/>
  <c r="C263" i="4"/>
  <c r="A101" i="4"/>
  <c r="H101" i="4"/>
  <c r="B101" i="4"/>
  <c r="D101" i="4"/>
  <c r="A102" i="4"/>
  <c r="H102" i="4"/>
  <c r="B102" i="4"/>
  <c r="D102" i="4"/>
  <c r="A103" i="4"/>
  <c r="H103" i="4"/>
  <c r="B103" i="4"/>
  <c r="D103" i="4"/>
  <c r="A104" i="4"/>
  <c r="H104" i="4"/>
  <c r="B104" i="4"/>
  <c r="D104" i="4"/>
  <c r="A105" i="4"/>
  <c r="H105" i="4"/>
  <c r="B105" i="4"/>
  <c r="D105" i="4"/>
  <c r="A106" i="4"/>
  <c r="H106" i="4"/>
  <c r="B106" i="4"/>
  <c r="D106" i="4"/>
  <c r="A107" i="4"/>
  <c r="H107" i="4"/>
  <c r="B107" i="4"/>
  <c r="D107" i="4"/>
  <c r="A108" i="4"/>
  <c r="H108" i="4"/>
  <c r="B108" i="4"/>
  <c r="D108" i="4"/>
  <c r="A109" i="4"/>
  <c r="H109" i="4"/>
  <c r="B109" i="4"/>
  <c r="D109" i="4"/>
  <c r="A110" i="4"/>
  <c r="H110" i="4"/>
  <c r="B110" i="4"/>
  <c r="D110" i="4"/>
  <c r="A111" i="4"/>
  <c r="H111" i="4"/>
  <c r="B111" i="4"/>
  <c r="D111" i="4"/>
  <c r="A112" i="4"/>
  <c r="H112" i="4"/>
  <c r="B112" i="4"/>
  <c r="D112" i="4"/>
  <c r="A113" i="4"/>
  <c r="H113" i="4"/>
  <c r="B113" i="4"/>
  <c r="D113" i="4"/>
  <c r="A114" i="4"/>
  <c r="H114" i="4"/>
  <c r="B114" i="4"/>
  <c r="D114" i="4"/>
  <c r="A115" i="4"/>
  <c r="H115" i="4"/>
  <c r="B115" i="4"/>
  <c r="D115" i="4"/>
  <c r="A116" i="4"/>
  <c r="H116" i="4"/>
  <c r="B116" i="4"/>
  <c r="D116" i="4"/>
  <c r="A117" i="4"/>
  <c r="H117" i="4"/>
  <c r="B117" i="4"/>
  <c r="D117" i="4"/>
  <c r="A118" i="4"/>
  <c r="H118" i="4"/>
  <c r="B118" i="4"/>
  <c r="D118" i="4"/>
  <c r="A119" i="4"/>
  <c r="H119" i="4"/>
  <c r="B119" i="4"/>
  <c r="D119" i="4"/>
  <c r="A120" i="4"/>
  <c r="H120" i="4"/>
  <c r="B120" i="4"/>
  <c r="D120" i="4"/>
  <c r="A121" i="4"/>
  <c r="H121" i="4"/>
  <c r="B121" i="4"/>
  <c r="D121" i="4"/>
  <c r="A122" i="4"/>
  <c r="H122" i="4"/>
  <c r="B122" i="4"/>
  <c r="D122" i="4"/>
  <c r="A123" i="4"/>
  <c r="H123" i="4"/>
  <c r="B123" i="4"/>
  <c r="D123" i="4"/>
  <c r="A124" i="4"/>
  <c r="H124" i="4"/>
  <c r="B124" i="4"/>
  <c r="D124" i="4"/>
  <c r="A125" i="4"/>
  <c r="H125" i="4"/>
  <c r="B125" i="4"/>
  <c r="D125" i="4"/>
  <c r="A126" i="4"/>
  <c r="H126" i="4"/>
  <c r="B126" i="4"/>
  <c r="D126" i="4"/>
  <c r="A127" i="4"/>
  <c r="H127" i="4"/>
  <c r="B127" i="4"/>
  <c r="D127" i="4"/>
  <c r="A128" i="4"/>
  <c r="H128" i="4"/>
  <c r="B128" i="4"/>
  <c r="D128" i="4"/>
  <c r="A129" i="4"/>
  <c r="H129" i="4"/>
  <c r="B129" i="4"/>
  <c r="D129" i="4"/>
  <c r="A130" i="4"/>
  <c r="H130" i="4"/>
  <c r="B130" i="4"/>
  <c r="D130" i="4"/>
  <c r="A131" i="4"/>
  <c r="H131" i="4"/>
  <c r="B131" i="4"/>
  <c r="D131" i="4"/>
  <c r="A132" i="4"/>
  <c r="H132" i="4"/>
  <c r="B132" i="4"/>
  <c r="D132" i="4"/>
  <c r="A133" i="4"/>
  <c r="H133" i="4"/>
  <c r="B133" i="4"/>
  <c r="D133" i="4"/>
  <c r="A134" i="4"/>
  <c r="H134" i="4"/>
  <c r="B134" i="4"/>
  <c r="D134" i="4"/>
  <c r="A135" i="4"/>
  <c r="H135" i="4"/>
  <c r="B135" i="4"/>
  <c r="D135" i="4"/>
  <c r="A136" i="4"/>
  <c r="H136" i="4"/>
  <c r="B136" i="4"/>
  <c r="D136" i="4"/>
  <c r="A137" i="4"/>
  <c r="H137" i="4"/>
  <c r="B137" i="4"/>
  <c r="D137" i="4"/>
  <c r="A351" i="4"/>
  <c r="H351" i="4"/>
  <c r="B351" i="4"/>
  <c r="D351" i="4"/>
  <c r="A138" i="4"/>
  <c r="H138" i="4"/>
  <c r="B138" i="4"/>
  <c r="D138" i="4"/>
  <c r="A139" i="4"/>
  <c r="H139" i="4"/>
  <c r="B139" i="4"/>
  <c r="D139" i="4"/>
  <c r="A140" i="4"/>
  <c r="H140" i="4"/>
  <c r="B140" i="4"/>
  <c r="D140" i="4"/>
  <c r="A141" i="4"/>
  <c r="H141" i="4"/>
  <c r="B141" i="4"/>
  <c r="D141" i="4"/>
  <c r="A142" i="4"/>
  <c r="H142" i="4"/>
  <c r="B142" i="4"/>
  <c r="D142" i="4"/>
  <c r="A143" i="4"/>
  <c r="H143" i="4"/>
  <c r="B143" i="4"/>
  <c r="D143" i="4"/>
  <c r="A144" i="4"/>
  <c r="H144" i="4"/>
  <c r="B144" i="4"/>
  <c r="D144" i="4"/>
  <c r="A145" i="4"/>
  <c r="H145" i="4"/>
  <c r="B145" i="4"/>
  <c r="D145" i="4"/>
  <c r="A146" i="4"/>
  <c r="H146" i="4"/>
  <c r="B146" i="4"/>
  <c r="D146" i="4"/>
  <c r="A147" i="4"/>
  <c r="H147" i="4"/>
  <c r="B147" i="4"/>
  <c r="D147" i="4"/>
  <c r="A148" i="4"/>
  <c r="H148" i="4"/>
  <c r="B148" i="4"/>
  <c r="D148" i="4"/>
  <c r="A149" i="4"/>
  <c r="H149" i="4"/>
  <c r="B149" i="4"/>
  <c r="D149" i="4"/>
  <c r="A150" i="4"/>
  <c r="H150" i="4"/>
  <c r="B150" i="4"/>
  <c r="D150" i="4"/>
  <c r="A151" i="4"/>
  <c r="H151" i="4"/>
  <c r="B151" i="4"/>
  <c r="D151" i="4"/>
  <c r="A152" i="4"/>
  <c r="H152" i="4"/>
  <c r="B152" i="4"/>
  <c r="D152" i="4"/>
  <c r="A153" i="4"/>
  <c r="H153" i="4"/>
  <c r="B153" i="4"/>
  <c r="D153" i="4"/>
  <c r="A154" i="4"/>
  <c r="H154" i="4"/>
  <c r="B154" i="4"/>
  <c r="D154" i="4"/>
  <c r="A155" i="4"/>
  <c r="H155" i="4"/>
  <c r="B155" i="4"/>
  <c r="D155" i="4"/>
  <c r="A156" i="4"/>
  <c r="H156" i="4"/>
  <c r="B156" i="4"/>
  <c r="D156" i="4"/>
  <c r="A157" i="4"/>
  <c r="H157" i="4"/>
  <c r="B157" i="4"/>
  <c r="D157" i="4"/>
  <c r="A352" i="4"/>
  <c r="H352" i="4"/>
  <c r="B352" i="4"/>
  <c r="D352" i="4"/>
  <c r="A353" i="4"/>
  <c r="H353" i="4"/>
  <c r="B353" i="4"/>
  <c r="D353" i="4"/>
  <c r="A158" i="4"/>
  <c r="H158" i="4"/>
  <c r="B158" i="4"/>
  <c r="D158" i="4"/>
  <c r="A159" i="4"/>
  <c r="H159" i="4"/>
  <c r="B159" i="4"/>
  <c r="D159" i="4"/>
  <c r="A160" i="4"/>
  <c r="H160" i="4"/>
  <c r="B160" i="4"/>
  <c r="D160" i="4"/>
  <c r="A161" i="4"/>
  <c r="H161" i="4"/>
  <c r="B161" i="4"/>
  <c r="D161" i="4"/>
  <c r="A162" i="4"/>
  <c r="H162" i="4"/>
  <c r="B162" i="4"/>
  <c r="D162" i="4"/>
  <c r="A163" i="4"/>
  <c r="H163" i="4"/>
  <c r="B163" i="4"/>
  <c r="D163" i="4"/>
  <c r="A164" i="4"/>
  <c r="H164" i="4"/>
  <c r="B164" i="4"/>
  <c r="D164" i="4"/>
  <c r="A165" i="4"/>
  <c r="H165" i="4"/>
  <c r="B165" i="4"/>
  <c r="D165" i="4"/>
  <c r="A166" i="4"/>
  <c r="H166" i="4"/>
  <c r="B166" i="4"/>
  <c r="D166" i="4"/>
  <c r="A167" i="4"/>
  <c r="H167" i="4"/>
  <c r="B167" i="4"/>
  <c r="D167" i="4"/>
  <c r="A168" i="4"/>
  <c r="H168" i="4"/>
  <c r="B168" i="4"/>
  <c r="D168" i="4"/>
  <c r="A169" i="4"/>
  <c r="H169" i="4"/>
  <c r="B169" i="4"/>
  <c r="D169" i="4"/>
  <c r="A170" i="4"/>
  <c r="H170" i="4"/>
  <c r="B170" i="4"/>
  <c r="D170" i="4"/>
  <c r="A171" i="4"/>
  <c r="H171" i="4"/>
  <c r="B171" i="4"/>
  <c r="D171" i="4"/>
  <c r="A354" i="4"/>
  <c r="H354" i="4"/>
  <c r="B354" i="4"/>
  <c r="D354" i="4"/>
  <c r="A172" i="4"/>
  <c r="H172" i="4"/>
  <c r="B172" i="4"/>
  <c r="D172" i="4"/>
  <c r="A173" i="4"/>
  <c r="H173" i="4"/>
  <c r="B173" i="4"/>
  <c r="D173" i="4"/>
  <c r="A174" i="4"/>
  <c r="H174" i="4"/>
  <c r="B174" i="4"/>
  <c r="D174" i="4"/>
  <c r="A175" i="4"/>
  <c r="H175" i="4"/>
  <c r="B175" i="4"/>
  <c r="D175" i="4"/>
  <c r="A176" i="4"/>
  <c r="H176" i="4"/>
  <c r="B176" i="4"/>
  <c r="D176" i="4"/>
  <c r="A177" i="4"/>
  <c r="H177" i="4"/>
  <c r="B177" i="4"/>
  <c r="D177" i="4"/>
  <c r="A178" i="4"/>
  <c r="H178" i="4"/>
  <c r="B178" i="4"/>
  <c r="D178" i="4"/>
  <c r="A179" i="4"/>
  <c r="H179" i="4"/>
  <c r="B179" i="4"/>
  <c r="D179" i="4"/>
  <c r="A180" i="4"/>
  <c r="H180" i="4"/>
  <c r="B180" i="4"/>
  <c r="D180" i="4"/>
  <c r="A181" i="4"/>
  <c r="H181" i="4"/>
  <c r="B181" i="4"/>
  <c r="D181" i="4"/>
  <c r="A182" i="4"/>
  <c r="H182" i="4"/>
  <c r="B182" i="4"/>
  <c r="D182" i="4"/>
  <c r="A183" i="4"/>
  <c r="H183" i="4"/>
  <c r="B183" i="4"/>
  <c r="D183" i="4"/>
  <c r="A184" i="4"/>
  <c r="H184" i="4"/>
  <c r="B184" i="4"/>
  <c r="D184" i="4"/>
  <c r="A185" i="4"/>
  <c r="H185" i="4"/>
  <c r="B185" i="4"/>
  <c r="D185" i="4"/>
  <c r="A186" i="4"/>
  <c r="H186" i="4"/>
  <c r="B186" i="4"/>
  <c r="D186" i="4"/>
  <c r="A187" i="4"/>
  <c r="H187" i="4"/>
  <c r="B187" i="4"/>
  <c r="D187" i="4"/>
  <c r="A188" i="4"/>
  <c r="H188" i="4"/>
  <c r="B188" i="4"/>
  <c r="D188" i="4"/>
  <c r="A189" i="4"/>
  <c r="H189" i="4"/>
  <c r="B189" i="4"/>
  <c r="D189" i="4"/>
  <c r="A190" i="4"/>
  <c r="H190" i="4"/>
  <c r="B190" i="4"/>
  <c r="D190" i="4"/>
  <c r="A191" i="4"/>
  <c r="H191" i="4"/>
  <c r="B191" i="4"/>
  <c r="D191" i="4"/>
  <c r="A192" i="4"/>
  <c r="H192" i="4"/>
  <c r="B192" i="4"/>
  <c r="D192" i="4"/>
  <c r="A193" i="4"/>
  <c r="H193" i="4"/>
  <c r="B193" i="4"/>
  <c r="D193" i="4"/>
  <c r="A194" i="4"/>
  <c r="H194" i="4"/>
  <c r="B194" i="4"/>
  <c r="D194" i="4"/>
  <c r="A195" i="4"/>
  <c r="H195" i="4"/>
  <c r="B195" i="4"/>
  <c r="D195" i="4"/>
  <c r="A196" i="4"/>
  <c r="H196" i="4"/>
  <c r="B196" i="4"/>
  <c r="D196" i="4"/>
  <c r="A197" i="4"/>
  <c r="H197" i="4"/>
  <c r="B197" i="4"/>
  <c r="D197" i="4"/>
  <c r="A198" i="4"/>
  <c r="H198" i="4"/>
  <c r="B198" i="4"/>
  <c r="D198" i="4"/>
  <c r="A199" i="4"/>
  <c r="H199" i="4"/>
  <c r="B199" i="4"/>
  <c r="D199" i="4"/>
  <c r="A200" i="4"/>
  <c r="H200" i="4"/>
  <c r="B200" i="4"/>
  <c r="D200" i="4"/>
  <c r="A201" i="4"/>
  <c r="H201" i="4"/>
  <c r="B201" i="4"/>
  <c r="D201" i="4"/>
  <c r="A202" i="4"/>
  <c r="H202" i="4"/>
  <c r="B202" i="4"/>
  <c r="D202" i="4"/>
  <c r="A203" i="4"/>
  <c r="H203" i="4"/>
  <c r="B203" i="4"/>
  <c r="D203" i="4"/>
  <c r="A204" i="4"/>
  <c r="H204" i="4"/>
  <c r="B204" i="4"/>
  <c r="D204" i="4"/>
  <c r="A205" i="4"/>
  <c r="H205" i="4"/>
  <c r="B205" i="4"/>
  <c r="D205" i="4"/>
  <c r="A206" i="4"/>
  <c r="H206" i="4"/>
  <c r="B206" i="4"/>
  <c r="D206" i="4"/>
  <c r="A207" i="4"/>
  <c r="H207" i="4"/>
  <c r="B207" i="4"/>
  <c r="D207" i="4"/>
  <c r="A208" i="4"/>
  <c r="H208" i="4"/>
  <c r="B208" i="4"/>
  <c r="D208" i="4"/>
  <c r="A355" i="4"/>
  <c r="H355" i="4"/>
  <c r="B355" i="4"/>
  <c r="D355" i="4"/>
  <c r="A209" i="4"/>
  <c r="H209" i="4"/>
  <c r="B209" i="4"/>
  <c r="D209" i="4"/>
  <c r="A210" i="4"/>
  <c r="H210" i="4"/>
  <c r="B210" i="4"/>
  <c r="D210" i="4"/>
  <c r="A211" i="4"/>
  <c r="H211" i="4"/>
  <c r="B211" i="4"/>
  <c r="D211" i="4"/>
  <c r="A212" i="4"/>
  <c r="H212" i="4"/>
  <c r="B212" i="4"/>
  <c r="D212" i="4"/>
  <c r="A213" i="4"/>
  <c r="H213" i="4"/>
  <c r="B213" i="4"/>
  <c r="D213" i="4"/>
  <c r="A214" i="4"/>
  <c r="H214" i="4"/>
  <c r="B214" i="4"/>
  <c r="D214" i="4"/>
  <c r="A215" i="4"/>
  <c r="H215" i="4"/>
  <c r="B215" i="4"/>
  <c r="D215" i="4"/>
  <c r="A216" i="4"/>
  <c r="H216" i="4"/>
  <c r="B216" i="4"/>
  <c r="D216" i="4"/>
  <c r="A356" i="4"/>
  <c r="H356" i="4"/>
  <c r="B356" i="4"/>
  <c r="D356" i="4"/>
  <c r="A217" i="4"/>
  <c r="H217" i="4"/>
  <c r="B217" i="4"/>
  <c r="D217" i="4"/>
  <c r="A218" i="4"/>
  <c r="H218" i="4"/>
  <c r="B218" i="4"/>
  <c r="D218" i="4"/>
  <c r="A357" i="4"/>
  <c r="H357" i="4"/>
  <c r="B357" i="4"/>
  <c r="D357" i="4"/>
  <c r="A358" i="4"/>
  <c r="H358" i="4"/>
  <c r="B358" i="4"/>
  <c r="D358" i="4"/>
  <c r="A359" i="4"/>
  <c r="H359" i="4"/>
  <c r="B359" i="4"/>
  <c r="D359" i="4"/>
  <c r="A219" i="4"/>
  <c r="H219" i="4"/>
  <c r="B219" i="4"/>
  <c r="D219" i="4"/>
  <c r="A220" i="4"/>
  <c r="H220" i="4"/>
  <c r="B220" i="4"/>
  <c r="D220" i="4"/>
  <c r="A221" i="4"/>
  <c r="H221" i="4"/>
  <c r="B221" i="4"/>
  <c r="D221" i="4"/>
  <c r="A360" i="4"/>
  <c r="H360" i="4"/>
  <c r="B360" i="4"/>
  <c r="D360" i="4"/>
  <c r="A222" i="4"/>
  <c r="H222" i="4"/>
  <c r="B222" i="4"/>
  <c r="D222" i="4"/>
  <c r="A223" i="4"/>
  <c r="H223" i="4"/>
  <c r="B223" i="4"/>
  <c r="D223" i="4"/>
  <c r="A224" i="4"/>
  <c r="H224" i="4"/>
  <c r="B224" i="4"/>
  <c r="D224" i="4"/>
  <c r="A361" i="4"/>
  <c r="H361" i="4"/>
  <c r="B361" i="4"/>
  <c r="D361" i="4"/>
  <c r="A362" i="4"/>
  <c r="H362" i="4"/>
  <c r="B362" i="4"/>
  <c r="D362" i="4"/>
  <c r="A363" i="4"/>
  <c r="H363" i="4"/>
  <c r="B363" i="4"/>
  <c r="D363" i="4"/>
  <c r="A364" i="4"/>
  <c r="H364" i="4"/>
  <c r="B364" i="4"/>
  <c r="D364" i="4"/>
  <c r="A225" i="4"/>
  <c r="H225" i="4"/>
  <c r="B225" i="4"/>
  <c r="D225" i="4"/>
  <c r="A226" i="4"/>
  <c r="H226" i="4"/>
  <c r="B226" i="4"/>
  <c r="D226" i="4"/>
  <c r="A365" i="4"/>
  <c r="H365" i="4"/>
  <c r="B365" i="4"/>
  <c r="D365" i="4"/>
  <c r="A366" i="4"/>
  <c r="H366" i="4"/>
  <c r="B366" i="4"/>
  <c r="D366" i="4"/>
  <c r="A367" i="4"/>
  <c r="H367" i="4"/>
  <c r="B367" i="4"/>
  <c r="D367" i="4"/>
  <c r="A368" i="4"/>
  <c r="H368" i="4"/>
  <c r="B368" i="4"/>
  <c r="D368" i="4"/>
  <c r="A369" i="4"/>
  <c r="H369" i="4"/>
  <c r="B369" i="4"/>
  <c r="D369" i="4"/>
  <c r="A227" i="4"/>
  <c r="H227" i="4"/>
  <c r="B227" i="4"/>
  <c r="D227" i="4"/>
  <c r="A228" i="4"/>
  <c r="H228" i="4"/>
  <c r="B228" i="4"/>
  <c r="D228" i="4"/>
  <c r="A370" i="4"/>
  <c r="H370" i="4"/>
  <c r="B370" i="4"/>
  <c r="D370" i="4"/>
  <c r="A371" i="4"/>
  <c r="H371" i="4"/>
  <c r="B371" i="4"/>
  <c r="D371" i="4"/>
  <c r="A229" i="4"/>
  <c r="H229" i="4"/>
  <c r="B229" i="4"/>
  <c r="D229" i="4"/>
  <c r="A372" i="4"/>
  <c r="H372" i="4"/>
  <c r="B372" i="4"/>
  <c r="D372" i="4"/>
  <c r="A373" i="4"/>
  <c r="H373" i="4"/>
  <c r="B373" i="4"/>
  <c r="D373" i="4"/>
  <c r="A374" i="4"/>
  <c r="H374" i="4"/>
  <c r="B374" i="4"/>
  <c r="D374" i="4"/>
  <c r="A375" i="4"/>
  <c r="H375" i="4"/>
  <c r="B375" i="4"/>
  <c r="D375" i="4"/>
  <c r="A376" i="4"/>
  <c r="H376" i="4"/>
  <c r="B376" i="4"/>
  <c r="D376" i="4"/>
  <c r="A377" i="4"/>
  <c r="H377" i="4"/>
  <c r="B377" i="4"/>
  <c r="D377" i="4"/>
  <c r="A378" i="4"/>
  <c r="H378" i="4"/>
  <c r="B378" i="4"/>
  <c r="D378" i="4"/>
  <c r="A379" i="4"/>
  <c r="H379" i="4"/>
  <c r="B379" i="4"/>
  <c r="D379" i="4"/>
  <c r="A230" i="4"/>
  <c r="H230" i="4"/>
  <c r="B230" i="4"/>
  <c r="D230" i="4"/>
  <c r="A380" i="4"/>
  <c r="H380" i="4"/>
  <c r="B380" i="4"/>
  <c r="D380" i="4"/>
  <c r="A381" i="4"/>
  <c r="H381" i="4"/>
  <c r="B381" i="4"/>
  <c r="D381" i="4"/>
  <c r="A231" i="4"/>
  <c r="H231" i="4"/>
  <c r="B231" i="4"/>
  <c r="D231" i="4"/>
  <c r="A382" i="4"/>
  <c r="H382" i="4"/>
  <c r="B382" i="4"/>
  <c r="D382" i="4"/>
  <c r="A232" i="4"/>
  <c r="H232" i="4"/>
  <c r="B232" i="4"/>
  <c r="D232" i="4"/>
  <c r="A383" i="4"/>
  <c r="H383" i="4"/>
  <c r="B383" i="4"/>
  <c r="D383" i="4"/>
  <c r="A233" i="4"/>
  <c r="H233" i="4"/>
  <c r="B233" i="4"/>
  <c r="D233" i="4"/>
  <c r="A384" i="4"/>
  <c r="H384" i="4"/>
  <c r="B384" i="4"/>
  <c r="D384" i="4"/>
  <c r="A234" i="4"/>
  <c r="H234" i="4"/>
  <c r="B234" i="4"/>
  <c r="D234" i="4"/>
  <c r="A385" i="4"/>
  <c r="H385" i="4"/>
  <c r="B385" i="4"/>
  <c r="D385" i="4"/>
  <c r="A235" i="4"/>
  <c r="H235" i="4"/>
  <c r="B235" i="4"/>
  <c r="D235" i="4"/>
  <c r="A236" i="4"/>
  <c r="H236" i="4"/>
  <c r="B236" i="4"/>
  <c r="D236" i="4"/>
  <c r="A386" i="4"/>
  <c r="H386" i="4"/>
  <c r="B386" i="4"/>
  <c r="D386" i="4"/>
  <c r="A387" i="4"/>
  <c r="H387" i="4"/>
  <c r="B387" i="4"/>
  <c r="D387" i="4"/>
  <c r="A237" i="4"/>
  <c r="H237" i="4"/>
  <c r="B237" i="4"/>
  <c r="D237" i="4"/>
  <c r="A388" i="4"/>
  <c r="H388" i="4"/>
  <c r="B388" i="4"/>
  <c r="D388" i="4"/>
  <c r="A389" i="4"/>
  <c r="H389" i="4"/>
  <c r="B389" i="4"/>
  <c r="D389" i="4"/>
  <c r="A238" i="4"/>
  <c r="H238" i="4"/>
  <c r="B238" i="4"/>
  <c r="D238" i="4"/>
  <c r="A239" i="4"/>
  <c r="H239" i="4"/>
  <c r="B239" i="4"/>
  <c r="D239" i="4"/>
  <c r="A240" i="4"/>
  <c r="H240" i="4"/>
  <c r="B240" i="4"/>
  <c r="D240" i="4"/>
  <c r="A390" i="4"/>
  <c r="H390" i="4"/>
  <c r="B390" i="4"/>
  <c r="D390" i="4"/>
  <c r="A241" i="4"/>
  <c r="H241" i="4"/>
  <c r="B241" i="4"/>
  <c r="D241" i="4"/>
  <c r="A242" i="4"/>
  <c r="H242" i="4"/>
  <c r="B242" i="4"/>
  <c r="D242" i="4"/>
  <c r="A243" i="4"/>
  <c r="H243" i="4"/>
  <c r="B243" i="4"/>
  <c r="D243" i="4"/>
  <c r="A244" i="4"/>
  <c r="H244" i="4"/>
  <c r="B244" i="4"/>
  <c r="D244" i="4"/>
  <c r="A245" i="4"/>
  <c r="H245" i="4"/>
  <c r="B245" i="4"/>
  <c r="D245" i="4"/>
  <c r="A246" i="4"/>
  <c r="H246" i="4"/>
  <c r="B246" i="4"/>
  <c r="D246" i="4"/>
  <c r="A247" i="4"/>
  <c r="H247" i="4"/>
  <c r="B247" i="4"/>
  <c r="D247" i="4"/>
  <c r="A248" i="4"/>
  <c r="H248" i="4"/>
  <c r="B248" i="4"/>
  <c r="D248" i="4"/>
  <c r="A249" i="4"/>
  <c r="H249" i="4"/>
  <c r="B249" i="4"/>
  <c r="D249" i="4"/>
  <c r="A250" i="4"/>
  <c r="H250" i="4"/>
  <c r="B250" i="4"/>
  <c r="D250" i="4"/>
  <c r="A251" i="4"/>
  <c r="H251" i="4"/>
  <c r="B251" i="4"/>
  <c r="D251" i="4"/>
  <c r="A391" i="4"/>
  <c r="H391" i="4"/>
  <c r="B391" i="4"/>
  <c r="D391" i="4"/>
  <c r="A252" i="4"/>
  <c r="H252" i="4"/>
  <c r="B252" i="4"/>
  <c r="D252" i="4"/>
  <c r="A253" i="4"/>
  <c r="H253" i="4"/>
  <c r="B253" i="4"/>
  <c r="D253" i="4"/>
  <c r="A254" i="4"/>
  <c r="H254" i="4"/>
  <c r="B254" i="4"/>
  <c r="D254" i="4"/>
  <c r="A255" i="4"/>
  <c r="H255" i="4"/>
  <c r="B255" i="4"/>
  <c r="D255" i="4"/>
  <c r="A256" i="4"/>
  <c r="H256" i="4"/>
  <c r="B256" i="4"/>
  <c r="D256" i="4"/>
  <c r="A257" i="4"/>
  <c r="H257" i="4"/>
  <c r="B257" i="4"/>
  <c r="D257" i="4"/>
  <c r="A258" i="4"/>
  <c r="H258" i="4"/>
  <c r="B258" i="4"/>
  <c r="D258" i="4"/>
  <c r="A259" i="4"/>
  <c r="H259" i="4"/>
  <c r="B259" i="4"/>
  <c r="D259" i="4"/>
  <c r="A260" i="4"/>
  <c r="H260" i="4"/>
  <c r="B260" i="4"/>
  <c r="D260" i="4"/>
  <c r="A261" i="4"/>
  <c r="H261" i="4"/>
  <c r="B261" i="4"/>
  <c r="D261" i="4"/>
  <c r="A262" i="4"/>
  <c r="H262" i="4"/>
  <c r="B262" i="4"/>
  <c r="D262" i="4"/>
  <c r="A392" i="4"/>
  <c r="H392" i="4"/>
  <c r="B392" i="4"/>
  <c r="D392" i="4"/>
  <c r="H100" i="4"/>
  <c r="B100" i="4"/>
  <c r="D100" i="4"/>
  <c r="A100" i="4"/>
  <c r="H99" i="4"/>
  <c r="B99" i="4"/>
  <c r="D99" i="4"/>
  <c r="A99" i="4"/>
  <c r="H98" i="4"/>
  <c r="B98" i="4"/>
  <c r="D98" i="4"/>
  <c r="A98" i="4"/>
  <c r="H97" i="4"/>
  <c r="B97" i="4"/>
  <c r="D97" i="4"/>
  <c r="A97" i="4"/>
  <c r="H96" i="4"/>
  <c r="B96" i="4"/>
  <c r="D96" i="4"/>
  <c r="A96" i="4"/>
  <c r="H95" i="4"/>
  <c r="B95" i="4"/>
  <c r="D95" i="4"/>
  <c r="A95" i="4"/>
  <c r="H94" i="4"/>
  <c r="B94" i="4"/>
  <c r="D94" i="4"/>
  <c r="A94" i="4"/>
  <c r="H93" i="4"/>
  <c r="B93" i="4"/>
  <c r="D93" i="4"/>
  <c r="A93" i="4"/>
  <c r="H92" i="4"/>
  <c r="B92" i="4"/>
  <c r="D92" i="4"/>
  <c r="A92" i="4"/>
  <c r="H91" i="4"/>
  <c r="B91" i="4"/>
  <c r="D91" i="4"/>
  <c r="A91" i="4"/>
  <c r="H90" i="4"/>
  <c r="B90" i="4"/>
  <c r="D90" i="4"/>
  <c r="A90" i="4"/>
  <c r="H89" i="4"/>
  <c r="B89" i="4"/>
  <c r="D89" i="4"/>
  <c r="A89" i="4"/>
  <c r="H88" i="4"/>
  <c r="B88" i="4"/>
  <c r="D88" i="4"/>
  <c r="A88" i="4"/>
  <c r="H87" i="4"/>
  <c r="B87" i="4"/>
  <c r="D87" i="4"/>
  <c r="A87" i="4"/>
  <c r="H86" i="4"/>
  <c r="B86" i="4"/>
  <c r="D86" i="4"/>
  <c r="A86" i="4"/>
  <c r="H85" i="4"/>
  <c r="B85" i="4"/>
  <c r="D85" i="4"/>
  <c r="A85" i="4"/>
  <c r="H84" i="4"/>
  <c r="B84" i="4"/>
  <c r="D84" i="4"/>
  <c r="A84" i="4"/>
  <c r="H83" i="4"/>
  <c r="B83" i="4"/>
  <c r="D83" i="4"/>
  <c r="A83" i="4"/>
  <c r="H82" i="4"/>
  <c r="B82" i="4"/>
  <c r="D82" i="4"/>
  <c r="A82" i="4"/>
  <c r="H81" i="4"/>
  <c r="B81" i="4"/>
  <c r="D81" i="4"/>
  <c r="A81" i="4"/>
  <c r="H80" i="4"/>
  <c r="B80" i="4"/>
  <c r="D80" i="4"/>
  <c r="A80" i="4"/>
  <c r="H79" i="4"/>
  <c r="B79" i="4"/>
  <c r="D79" i="4"/>
  <c r="A79" i="4"/>
  <c r="H78" i="4"/>
  <c r="B78" i="4"/>
  <c r="D78" i="4"/>
  <c r="A78" i="4"/>
  <c r="H77" i="4"/>
  <c r="B77" i="4"/>
  <c r="D77" i="4"/>
  <c r="A77" i="4"/>
  <c r="H76" i="4"/>
  <c r="B76" i="4"/>
  <c r="D76" i="4"/>
  <c r="A76" i="4"/>
  <c r="H75" i="4"/>
  <c r="B75" i="4"/>
  <c r="D75" i="4"/>
  <c r="A75" i="4"/>
  <c r="H74" i="4"/>
  <c r="B74" i="4"/>
  <c r="D74" i="4"/>
  <c r="A74" i="4"/>
  <c r="H73" i="4"/>
  <c r="B73" i="4"/>
  <c r="D73" i="4"/>
  <c r="A73" i="4"/>
  <c r="H72" i="4"/>
  <c r="B72" i="4"/>
  <c r="D72" i="4"/>
  <c r="A72" i="4"/>
  <c r="H71" i="4"/>
  <c r="B71" i="4"/>
  <c r="D71" i="4"/>
  <c r="A71" i="4"/>
  <c r="H70" i="4"/>
  <c r="B70" i="4"/>
  <c r="D70" i="4"/>
  <c r="A70" i="4"/>
  <c r="H69" i="4"/>
  <c r="B69" i="4"/>
  <c r="D69" i="4"/>
  <c r="A69" i="4"/>
  <c r="H68" i="4"/>
  <c r="B68" i="4"/>
  <c r="D68" i="4"/>
  <c r="A68" i="4"/>
  <c r="H67" i="4"/>
  <c r="B67" i="4"/>
  <c r="D67" i="4"/>
  <c r="A67" i="4"/>
  <c r="H66" i="4"/>
  <c r="B66" i="4"/>
  <c r="D66" i="4"/>
  <c r="A66" i="4"/>
  <c r="H65" i="4"/>
  <c r="B65" i="4"/>
  <c r="D65" i="4"/>
  <c r="A65" i="4"/>
  <c r="H64" i="4"/>
  <c r="B64" i="4"/>
  <c r="D64" i="4"/>
  <c r="A64" i="4"/>
  <c r="H63" i="4"/>
  <c r="B63" i="4"/>
  <c r="D63" i="4"/>
  <c r="A63" i="4"/>
  <c r="H62" i="4"/>
  <c r="B62" i="4"/>
  <c r="D62" i="4"/>
  <c r="A62" i="4"/>
  <c r="H61" i="4"/>
  <c r="B61" i="4"/>
  <c r="D61" i="4"/>
  <c r="A61" i="4"/>
  <c r="H60" i="4"/>
  <c r="B60" i="4"/>
  <c r="D60" i="4"/>
  <c r="A60" i="4"/>
  <c r="H59" i="4"/>
  <c r="B59" i="4"/>
  <c r="D59" i="4"/>
  <c r="A59" i="4"/>
  <c r="H58" i="4"/>
  <c r="B58" i="4"/>
  <c r="D58" i="4"/>
  <c r="A58" i="4"/>
  <c r="H57" i="4"/>
  <c r="B57" i="4"/>
  <c r="D57" i="4"/>
  <c r="A57" i="4"/>
  <c r="H56" i="4"/>
  <c r="B56" i="4"/>
  <c r="D56" i="4"/>
  <c r="A56" i="4"/>
  <c r="H55" i="4"/>
  <c r="B55" i="4"/>
  <c r="D55" i="4"/>
  <c r="A55" i="4"/>
  <c r="H54" i="4"/>
  <c r="B54" i="4"/>
  <c r="D54" i="4"/>
  <c r="A54" i="4"/>
  <c r="H53" i="4"/>
  <c r="B53" i="4"/>
  <c r="D53" i="4"/>
  <c r="A53" i="4"/>
  <c r="H52" i="4"/>
  <c r="B52" i="4"/>
  <c r="D52" i="4"/>
  <c r="A52" i="4"/>
  <c r="H51" i="4"/>
  <c r="B51" i="4"/>
  <c r="D51" i="4"/>
  <c r="A51" i="4"/>
  <c r="H50" i="4"/>
  <c r="B50" i="4"/>
  <c r="D50" i="4"/>
  <c r="A50" i="4"/>
  <c r="H49" i="4"/>
  <c r="B49" i="4"/>
  <c r="D49" i="4"/>
  <c r="A49" i="4"/>
  <c r="H48" i="4"/>
  <c r="B48" i="4"/>
  <c r="D48" i="4"/>
  <c r="A48" i="4"/>
  <c r="H47" i="4"/>
  <c r="B47" i="4"/>
  <c r="D47" i="4"/>
  <c r="A47" i="4"/>
  <c r="H46" i="4"/>
  <c r="B46" i="4"/>
  <c r="D46" i="4"/>
  <c r="A46" i="4"/>
  <c r="H45" i="4"/>
  <c r="B45" i="4"/>
  <c r="D45" i="4"/>
  <c r="A45" i="4"/>
  <c r="H44" i="4"/>
  <c r="B44" i="4"/>
  <c r="D44" i="4"/>
  <c r="A44" i="4"/>
  <c r="H350" i="4"/>
  <c r="B350" i="4"/>
  <c r="D350" i="4"/>
  <c r="A350" i="4"/>
  <c r="H349" i="4"/>
  <c r="B349" i="4"/>
  <c r="D349" i="4"/>
  <c r="A349" i="4"/>
  <c r="H43" i="4"/>
  <c r="B43" i="4"/>
  <c r="D43" i="4"/>
  <c r="A43" i="4"/>
  <c r="H348" i="4"/>
  <c r="B348" i="4"/>
  <c r="D348" i="4"/>
  <c r="A348" i="4"/>
  <c r="H42" i="4"/>
  <c r="B42" i="4"/>
  <c r="D42" i="4"/>
  <c r="A42" i="4"/>
  <c r="H41" i="4"/>
  <c r="B41" i="4"/>
  <c r="D41" i="4"/>
  <c r="A41" i="4"/>
  <c r="H40" i="4"/>
  <c r="B40" i="4"/>
  <c r="D40" i="4"/>
  <c r="A40" i="4"/>
  <c r="H39" i="4"/>
  <c r="B39" i="4"/>
  <c r="D39" i="4"/>
  <c r="A39" i="4"/>
  <c r="H38" i="4"/>
  <c r="B38" i="4"/>
  <c r="D38" i="4"/>
  <c r="A38" i="4"/>
  <c r="H347" i="4"/>
  <c r="B347" i="4"/>
  <c r="D347" i="4"/>
  <c r="A347" i="4"/>
  <c r="H37" i="4"/>
  <c r="B37" i="4"/>
  <c r="D37" i="4"/>
  <c r="A37" i="4"/>
  <c r="H346" i="4"/>
  <c r="B346" i="4"/>
  <c r="D346" i="4"/>
  <c r="A346" i="4"/>
  <c r="H36" i="4"/>
  <c r="B36" i="4"/>
  <c r="D36" i="4"/>
  <c r="A36" i="4"/>
  <c r="H35" i="4"/>
  <c r="B35" i="4"/>
  <c r="D35" i="4"/>
  <c r="A35" i="4"/>
  <c r="H345" i="4"/>
  <c r="B345" i="4"/>
  <c r="D345" i="4"/>
  <c r="A345" i="4"/>
  <c r="H344" i="4"/>
  <c r="B344" i="4"/>
  <c r="D344" i="4"/>
  <c r="A344" i="4"/>
  <c r="H34" i="4"/>
  <c r="B34" i="4"/>
  <c r="D34" i="4"/>
  <c r="A34" i="4"/>
  <c r="H33" i="4"/>
  <c r="B33" i="4"/>
  <c r="D33" i="4"/>
  <c r="A33" i="4"/>
  <c r="H343" i="4"/>
  <c r="B343" i="4"/>
  <c r="D343" i="4"/>
  <c r="A343" i="4"/>
  <c r="H342" i="4"/>
  <c r="B342" i="4"/>
  <c r="D342" i="4"/>
  <c r="A342" i="4"/>
  <c r="H341" i="4"/>
  <c r="B341" i="4"/>
  <c r="D341" i="4"/>
  <c r="A341" i="4"/>
  <c r="H340" i="4"/>
  <c r="B340" i="4"/>
  <c r="D340" i="4"/>
  <c r="A340" i="4"/>
  <c r="H32" i="4"/>
  <c r="B32" i="4"/>
  <c r="D32" i="4"/>
  <c r="A32" i="4"/>
  <c r="H31" i="4"/>
  <c r="B31" i="4"/>
  <c r="D31" i="4"/>
  <c r="A31" i="4"/>
  <c r="H30" i="4"/>
  <c r="B30" i="4"/>
  <c r="D30" i="4"/>
  <c r="A30" i="4"/>
  <c r="H29" i="4"/>
  <c r="B29" i="4"/>
  <c r="D29" i="4"/>
  <c r="A29" i="4"/>
  <c r="H28" i="4"/>
  <c r="B28" i="4"/>
  <c r="D28" i="4"/>
  <c r="A28" i="4"/>
  <c r="H339" i="4"/>
  <c r="B339" i="4"/>
  <c r="D339" i="4"/>
  <c r="A339" i="4"/>
  <c r="H338" i="4"/>
  <c r="B338" i="4"/>
  <c r="D338" i="4"/>
  <c r="A338" i="4"/>
  <c r="H27" i="4"/>
  <c r="B27" i="4"/>
  <c r="D27" i="4"/>
  <c r="A27" i="4"/>
  <c r="H26" i="4"/>
  <c r="B26" i="4"/>
  <c r="D26" i="4"/>
  <c r="A26" i="4"/>
  <c r="H337" i="4"/>
  <c r="B337" i="4"/>
  <c r="D337" i="4"/>
  <c r="A337" i="4"/>
  <c r="H336" i="4"/>
  <c r="B336" i="4"/>
  <c r="D336" i="4"/>
  <c r="A336" i="4"/>
  <c r="H335" i="4"/>
  <c r="B335" i="4"/>
  <c r="D335" i="4"/>
  <c r="A335" i="4"/>
  <c r="H334" i="4"/>
  <c r="B334" i="4"/>
  <c r="D334" i="4"/>
  <c r="A334" i="4"/>
  <c r="H25" i="4"/>
  <c r="B25" i="4"/>
  <c r="D25" i="4"/>
  <c r="A25" i="4"/>
  <c r="H24" i="4"/>
  <c r="B24" i="4"/>
  <c r="D24" i="4"/>
  <c r="A24" i="4"/>
  <c r="H333" i="4"/>
  <c r="B333" i="4"/>
  <c r="D333" i="4"/>
  <c r="A333" i="4"/>
  <c r="H332" i="4"/>
  <c r="B332" i="4"/>
  <c r="D332" i="4"/>
  <c r="A332" i="4"/>
  <c r="H331" i="4"/>
  <c r="B331" i="4"/>
  <c r="D331" i="4"/>
  <c r="A331" i="4"/>
  <c r="H23" i="4"/>
  <c r="B23" i="4"/>
  <c r="D23" i="4"/>
  <c r="A23" i="4"/>
  <c r="H22" i="4"/>
  <c r="B22" i="4"/>
  <c r="D22" i="4"/>
  <c r="A22" i="4"/>
  <c r="H21" i="4"/>
  <c r="B21" i="4"/>
  <c r="D21" i="4"/>
  <c r="A21" i="4"/>
  <c r="H330" i="4"/>
  <c r="B330" i="4"/>
  <c r="D330" i="4"/>
  <c r="A330" i="4"/>
  <c r="H329" i="4"/>
  <c r="B329" i="4"/>
  <c r="D329" i="4"/>
  <c r="A329" i="4"/>
  <c r="H20" i="4"/>
  <c r="B20" i="4"/>
  <c r="D20" i="4"/>
  <c r="A20" i="4"/>
  <c r="H19" i="4"/>
  <c r="B19" i="4"/>
  <c r="D19" i="4"/>
  <c r="A19" i="4"/>
  <c r="H18" i="4"/>
  <c r="B18" i="4"/>
  <c r="D18" i="4"/>
  <c r="A18" i="4"/>
  <c r="H17" i="4"/>
  <c r="B17" i="4"/>
  <c r="D17" i="4"/>
  <c r="A17" i="4"/>
  <c r="H328" i="4"/>
  <c r="B328" i="4"/>
  <c r="F328" i="4"/>
  <c r="D328" i="4"/>
  <c r="A328" i="4"/>
  <c r="H16" i="4"/>
  <c r="F16" i="4"/>
  <c r="D16" i="4"/>
  <c r="B16" i="4"/>
  <c r="A16" i="4"/>
  <c r="H15" i="4"/>
  <c r="B15" i="4"/>
  <c r="F15" i="4"/>
  <c r="D15" i="4"/>
  <c r="A15" i="4"/>
  <c r="H14" i="4"/>
  <c r="B14" i="4"/>
  <c r="F14" i="4"/>
  <c r="D14" i="4"/>
  <c r="A14" i="4"/>
  <c r="H327" i="4"/>
  <c r="B327" i="4"/>
  <c r="F327" i="4"/>
  <c r="D327" i="4"/>
  <c r="A327" i="4"/>
  <c r="H326" i="4"/>
  <c r="D326" i="4"/>
  <c r="B326" i="4"/>
  <c r="A326" i="4"/>
  <c r="H325" i="4"/>
  <c r="D325" i="4"/>
  <c r="B325" i="4"/>
  <c r="A325" i="4"/>
  <c r="H324" i="4"/>
  <c r="D324" i="4"/>
  <c r="B324" i="4"/>
  <c r="A324" i="4"/>
  <c r="H323" i="4"/>
  <c r="D323" i="4"/>
  <c r="B323" i="4"/>
  <c r="A323" i="4"/>
  <c r="H322" i="4"/>
  <c r="D322" i="4"/>
  <c r="B322" i="4"/>
  <c r="A322" i="4"/>
  <c r="H321" i="4"/>
  <c r="D321" i="4"/>
  <c r="B321" i="4"/>
  <c r="A321" i="4"/>
  <c r="H320" i="4"/>
  <c r="D320" i="4"/>
  <c r="B320" i="4"/>
  <c r="A320" i="4"/>
  <c r="H319" i="4"/>
  <c r="D319" i="4"/>
  <c r="B319" i="4"/>
  <c r="A319" i="4"/>
  <c r="H13" i="4"/>
  <c r="D13" i="4"/>
  <c r="B13" i="4"/>
  <c r="A13" i="4"/>
  <c r="H12" i="4"/>
  <c r="D12" i="4"/>
  <c r="B12" i="4"/>
  <c r="A12" i="4"/>
  <c r="H11" i="4"/>
  <c r="D11" i="4"/>
  <c r="B11" i="4"/>
  <c r="A11" i="4"/>
  <c r="H318" i="4"/>
  <c r="D318" i="4"/>
  <c r="B318" i="4"/>
  <c r="A318" i="4"/>
  <c r="H317" i="4"/>
  <c r="D317" i="4"/>
  <c r="B317" i="4"/>
  <c r="A317" i="4"/>
  <c r="H316" i="4"/>
  <c r="D316" i="4"/>
  <c r="B316" i="4"/>
  <c r="A316" i="4"/>
  <c r="H315" i="4"/>
  <c r="D315" i="4"/>
  <c r="B315" i="4"/>
  <c r="A315" i="4"/>
  <c r="H314" i="4"/>
  <c r="D314" i="4"/>
  <c r="B314" i="4"/>
  <c r="A314" i="4"/>
  <c r="H313" i="4"/>
  <c r="D313" i="4"/>
  <c r="B313" i="4"/>
  <c r="A313" i="4"/>
  <c r="H312" i="4"/>
  <c r="D312" i="4"/>
  <c r="B312" i="4"/>
  <c r="A312" i="4"/>
  <c r="H311" i="4"/>
  <c r="D311" i="4"/>
  <c r="B311" i="4"/>
  <c r="A311" i="4"/>
  <c r="H310" i="4"/>
  <c r="D310" i="4"/>
  <c r="B310" i="4"/>
  <c r="A310" i="4"/>
  <c r="H309" i="4"/>
  <c r="D309" i="4"/>
  <c r="B309" i="4"/>
  <c r="A309" i="4"/>
  <c r="H308" i="4"/>
  <c r="D308" i="4"/>
  <c r="B308" i="4"/>
  <c r="A308" i="4"/>
  <c r="H307" i="4"/>
  <c r="D307" i="4"/>
  <c r="B307" i="4"/>
  <c r="A307" i="4"/>
  <c r="H306" i="4"/>
  <c r="D306" i="4"/>
  <c r="B306" i="4"/>
  <c r="A306" i="4"/>
  <c r="H305" i="4"/>
  <c r="D305" i="4"/>
  <c r="B305" i="4"/>
  <c r="A305" i="4"/>
  <c r="H304" i="4"/>
  <c r="D304" i="4"/>
  <c r="B304" i="4"/>
  <c r="A304" i="4"/>
  <c r="H303" i="4"/>
  <c r="D303" i="4"/>
  <c r="B303" i="4"/>
  <c r="A303" i="4"/>
  <c r="H302" i="4"/>
  <c r="D302" i="4"/>
  <c r="B302" i="4"/>
  <c r="A302" i="4"/>
  <c r="H301" i="4"/>
  <c r="D301" i="4"/>
  <c r="B301" i="4"/>
  <c r="A301" i="4"/>
  <c r="H300" i="4"/>
  <c r="D300" i="4"/>
  <c r="B300" i="4"/>
  <c r="A300" i="4"/>
  <c r="H299" i="4"/>
  <c r="D299" i="4"/>
  <c r="B299" i="4"/>
  <c r="A299" i="4"/>
  <c r="H298" i="4"/>
  <c r="D298" i="4"/>
  <c r="B298" i="4"/>
  <c r="A298" i="4"/>
  <c r="H297" i="4"/>
  <c r="D297" i="4"/>
  <c r="B297" i="4"/>
  <c r="A297" i="4"/>
  <c r="H296" i="4"/>
  <c r="D296" i="4"/>
  <c r="B296" i="4"/>
  <c r="A296" i="4"/>
  <c r="H295" i="4"/>
  <c r="D295" i="4"/>
  <c r="B295" i="4"/>
  <c r="A295" i="4"/>
  <c r="H294" i="4"/>
  <c r="D294" i="4"/>
  <c r="B294" i="4"/>
  <c r="A294" i="4"/>
  <c r="H293" i="4"/>
  <c r="D293" i="4"/>
  <c r="B293" i="4"/>
  <c r="A293" i="4"/>
  <c r="H292" i="4"/>
  <c r="D292" i="4"/>
  <c r="B292" i="4"/>
  <c r="A292" i="4"/>
  <c r="H291" i="4"/>
  <c r="D291" i="4"/>
  <c r="B291" i="4"/>
  <c r="A291" i="4"/>
  <c r="H290" i="4"/>
  <c r="D290" i="4"/>
  <c r="B290" i="4"/>
  <c r="A290" i="4"/>
  <c r="H289" i="4"/>
  <c r="D289" i="4"/>
  <c r="B289" i="4"/>
  <c r="A289" i="4"/>
  <c r="H288" i="4"/>
  <c r="D288" i="4"/>
  <c r="B288" i="4"/>
  <c r="A288" i="4"/>
  <c r="H287" i="4"/>
  <c r="D287" i="4"/>
  <c r="B287" i="4"/>
  <c r="A287" i="4"/>
  <c r="H286" i="4"/>
  <c r="D286" i="4"/>
  <c r="B286" i="4"/>
  <c r="A286" i="4"/>
  <c r="H285" i="4"/>
  <c r="D285" i="4"/>
  <c r="B285" i="4"/>
  <c r="A285" i="4"/>
  <c r="H284" i="4"/>
  <c r="D284" i="4"/>
  <c r="B284" i="4"/>
  <c r="A284" i="4"/>
  <c r="H283" i="4"/>
  <c r="D283" i="4"/>
  <c r="B283" i="4"/>
  <c r="A283" i="4"/>
  <c r="H282" i="4"/>
  <c r="D282" i="4"/>
  <c r="B282" i="4"/>
  <c r="A282" i="4"/>
  <c r="H281" i="4"/>
  <c r="D281" i="4"/>
  <c r="B281" i="4"/>
  <c r="A281" i="4"/>
  <c r="H280" i="4"/>
  <c r="D280" i="4"/>
  <c r="B280" i="4"/>
  <c r="A280" i="4"/>
  <c r="H279" i="4"/>
  <c r="D279" i="4"/>
  <c r="B279" i="4"/>
  <c r="A279" i="4"/>
  <c r="H278" i="4"/>
  <c r="D278" i="4"/>
  <c r="B278" i="4"/>
  <c r="A278" i="4"/>
  <c r="H277" i="4"/>
  <c r="D277" i="4"/>
  <c r="B277" i="4"/>
  <c r="A277" i="4"/>
  <c r="H276" i="4"/>
  <c r="D276" i="4"/>
  <c r="B276" i="4"/>
  <c r="A276" i="4"/>
  <c r="H275" i="4"/>
  <c r="D275" i="4"/>
  <c r="B275" i="4"/>
  <c r="A275" i="4"/>
  <c r="H274" i="4"/>
  <c r="D274" i="4"/>
  <c r="B274" i="4"/>
  <c r="A274" i="4"/>
  <c r="H273" i="4"/>
  <c r="D273" i="4"/>
  <c r="B273" i="4"/>
  <c r="A273" i="4"/>
  <c r="H272" i="4"/>
  <c r="D272" i="4"/>
  <c r="B272" i="4"/>
  <c r="A272" i="4"/>
  <c r="H271" i="4"/>
  <c r="D271" i="4"/>
  <c r="B271" i="4"/>
  <c r="A271" i="4"/>
  <c r="H270" i="4"/>
  <c r="D270" i="4"/>
  <c r="B270" i="4"/>
  <c r="A270" i="4"/>
  <c r="H269" i="4"/>
  <c r="D269" i="4"/>
  <c r="B269" i="4"/>
  <c r="A269" i="4"/>
  <c r="H268" i="4"/>
  <c r="D268" i="4"/>
  <c r="B268" i="4"/>
  <c r="A268" i="4"/>
  <c r="H267" i="4"/>
  <c r="D267" i="4"/>
  <c r="B267" i="4"/>
  <c r="A267" i="4"/>
  <c r="H266" i="4"/>
  <c r="D266" i="4"/>
  <c r="B266" i="4"/>
  <c r="A266" i="4"/>
  <c r="H265" i="4"/>
  <c r="D265" i="4"/>
  <c r="B265" i="4"/>
  <c r="A265" i="4"/>
  <c r="H264" i="4"/>
  <c r="D264" i="4"/>
  <c r="B264" i="4"/>
  <c r="A264" i="4"/>
  <c r="H263" i="4"/>
  <c r="D263" i="4"/>
  <c r="B263" i="4"/>
  <c r="A263" i="4"/>
  <c r="Q423" i="1"/>
  <c r="Q432" i="1"/>
  <c r="Q433" i="1"/>
  <c r="Q431" i="1"/>
  <c r="Q429" i="1"/>
  <c r="Q427" i="1"/>
  <c r="Q428" i="1"/>
  <c r="Q430" i="1"/>
  <c r="F12" i="1"/>
  <c r="Q417" i="1"/>
  <c r="Q418" i="1"/>
  <c r="Q413" i="1"/>
  <c r="Q414" i="1"/>
  <c r="Q415" i="1"/>
  <c r="Q426" i="1"/>
  <c r="Q393" i="1"/>
  <c r="Q425" i="1"/>
  <c r="Q424" i="1"/>
  <c r="Q416" i="1"/>
  <c r="Q411" i="1"/>
  <c r="Q421" i="1"/>
  <c r="Q420" i="1"/>
  <c r="Q419" i="1"/>
  <c r="C17" i="1"/>
  <c r="Q412" i="1"/>
  <c r="Q326" i="1"/>
  <c r="Q328" i="1"/>
  <c r="Q329" i="1"/>
  <c r="Q331" i="1"/>
  <c r="Q333" i="1"/>
  <c r="Q338" i="1"/>
  <c r="Q342" i="1"/>
  <c r="Q389" i="1"/>
  <c r="Q403" i="1"/>
  <c r="Q406" i="1"/>
  <c r="Q409" i="1"/>
  <c r="Q401" i="1"/>
  <c r="Q408" i="1"/>
  <c r="Q97" i="1"/>
  <c r="Q100" i="1"/>
  <c r="Q101" i="1"/>
  <c r="Q102" i="1"/>
  <c r="Q103" i="1"/>
  <c r="Q107" i="1"/>
  <c r="Q108" i="1"/>
  <c r="Q113" i="1"/>
  <c r="Q114" i="1"/>
  <c r="Q117" i="1"/>
  <c r="Q118" i="1"/>
  <c r="Q119" i="1"/>
  <c r="Q120" i="1"/>
  <c r="Q121" i="1"/>
  <c r="Q126" i="1"/>
  <c r="Q127" i="1"/>
  <c r="Q130" i="1"/>
  <c r="Q131" i="1"/>
  <c r="Q133" i="1"/>
  <c r="Q134" i="1"/>
  <c r="Q136" i="1"/>
  <c r="Q137" i="1"/>
  <c r="Q138" i="1"/>
  <c r="Q139" i="1"/>
  <c r="Q140" i="1"/>
  <c r="Q141" i="1"/>
  <c r="Q142" i="1"/>
  <c r="Q144" i="1"/>
  <c r="Q145" i="1"/>
  <c r="Q146" i="1"/>
  <c r="Q148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7" i="1"/>
  <c r="Q332" i="1"/>
  <c r="Q334" i="1"/>
  <c r="Q335" i="1"/>
  <c r="Q336" i="1"/>
  <c r="Q337" i="1"/>
  <c r="Q339" i="1"/>
  <c r="Q340" i="1"/>
  <c r="Q343" i="1"/>
  <c r="Q347" i="1"/>
  <c r="Q348" i="1"/>
  <c r="Q349" i="1"/>
  <c r="Q351" i="1"/>
  <c r="Q352" i="1"/>
  <c r="Q353" i="1"/>
  <c r="Q354" i="1"/>
  <c r="Q355" i="1"/>
  <c r="Q360" i="1"/>
  <c r="Q361" i="1"/>
  <c r="Q362" i="1"/>
  <c r="Q365" i="1"/>
  <c r="Q368" i="1"/>
  <c r="Q370" i="1"/>
  <c r="Q371" i="1"/>
  <c r="Q374" i="1"/>
  <c r="Q375" i="1"/>
  <c r="Q376" i="1"/>
  <c r="Q378" i="1"/>
  <c r="Q382" i="1"/>
  <c r="Q384" i="1"/>
  <c r="Q388" i="1"/>
  <c r="Q391" i="1"/>
  <c r="Q395" i="1"/>
  <c r="Q397" i="1"/>
  <c r="Q400" i="1"/>
  <c r="Q399" i="1"/>
  <c r="Q404" i="1"/>
  <c r="Q407" i="1"/>
  <c r="Q78" i="1"/>
  <c r="Q79" i="1"/>
  <c r="Q83" i="1"/>
  <c r="Q90" i="1"/>
  <c r="Q91" i="1"/>
  <c r="Q92" i="1"/>
  <c r="Q94" i="1"/>
  <c r="Q95" i="1"/>
  <c r="Q96" i="1"/>
  <c r="Q77" i="1"/>
  <c r="E439" i="1"/>
  <c r="F439" i="1" s="1"/>
  <c r="G439" i="1" s="1"/>
  <c r="E341" i="1"/>
  <c r="E356" i="4" s="1"/>
  <c r="E441" i="1"/>
  <c r="F441" i="1" s="1"/>
  <c r="G441" i="1" s="1"/>
  <c r="E128" i="1"/>
  <c r="E344" i="4" s="1"/>
  <c r="K475" i="1" l="1"/>
  <c r="S475" i="1"/>
  <c r="K474" i="1"/>
  <c r="R474" i="1"/>
  <c r="E75" i="1"/>
  <c r="E215" i="1"/>
  <c r="E42" i="1"/>
  <c r="E132" i="1"/>
  <c r="E346" i="1"/>
  <c r="E427" i="1"/>
  <c r="E445" i="1"/>
  <c r="F445" i="1" s="1"/>
  <c r="G445" i="1" s="1"/>
  <c r="E438" i="1"/>
  <c r="F438" i="1" s="1"/>
  <c r="G438" i="1" s="1"/>
  <c r="E355" i="1"/>
  <c r="F355" i="1" s="1"/>
  <c r="G355" i="1" s="1"/>
  <c r="E64" i="1"/>
  <c r="E440" i="1"/>
  <c r="F440" i="1" s="1"/>
  <c r="G440" i="1" s="1"/>
  <c r="E213" i="1"/>
  <c r="E179" i="1"/>
  <c r="E130" i="1"/>
  <c r="E117" i="1"/>
  <c r="E202" i="1"/>
  <c r="E178" i="1"/>
  <c r="E73" i="1"/>
  <c r="E110" i="1"/>
  <c r="E262" i="1"/>
  <c r="E309" i="1"/>
  <c r="F309" i="1" s="1"/>
  <c r="E154" i="1"/>
  <c r="F154" i="1" s="1"/>
  <c r="U154" i="1" s="1"/>
  <c r="E413" i="1"/>
  <c r="E301" i="1"/>
  <c r="E451" i="1"/>
  <c r="F451" i="1" s="1"/>
  <c r="G451" i="1" s="1"/>
  <c r="E447" i="1"/>
  <c r="F447" i="1" s="1"/>
  <c r="G447" i="1" s="1"/>
  <c r="E350" i="1"/>
  <c r="F350" i="1" s="1"/>
  <c r="G350" i="1" s="1"/>
  <c r="J350" i="1" s="1"/>
  <c r="E356" i="1"/>
  <c r="E361" i="4" s="1"/>
  <c r="I317" i="1"/>
  <c r="E212" i="1"/>
  <c r="E203" i="1"/>
  <c r="E190" i="1"/>
  <c r="E188" i="1"/>
  <c r="E174" i="1"/>
  <c r="E148" i="1"/>
  <c r="F148" i="1" s="1"/>
  <c r="U148" i="1" s="1"/>
  <c r="E114" i="1"/>
  <c r="E142" i="1"/>
  <c r="E176" i="1"/>
  <c r="E60" i="1"/>
  <c r="E72" i="1"/>
  <c r="E109" i="1"/>
  <c r="E434" i="1"/>
  <c r="E308" i="1"/>
  <c r="E295" i="1"/>
  <c r="E429" i="1"/>
  <c r="E292" i="1"/>
  <c r="E449" i="1"/>
  <c r="F449" i="1" s="1"/>
  <c r="G449" i="1" s="1"/>
  <c r="E69" i="1"/>
  <c r="G204" i="1"/>
  <c r="E91" i="4"/>
  <c r="E201" i="1"/>
  <c r="F201" i="1" s="1"/>
  <c r="G201" i="1" s="1"/>
  <c r="E197" i="1"/>
  <c r="E186" i="1"/>
  <c r="E168" i="1"/>
  <c r="E127" i="1"/>
  <c r="E98" i="1"/>
  <c r="E175" i="1"/>
  <c r="E24" i="1"/>
  <c r="E43" i="1"/>
  <c r="E285" i="4" s="1"/>
  <c r="E35" i="1"/>
  <c r="E387" i="1"/>
  <c r="F387" i="1" s="1"/>
  <c r="G387" i="1" s="1"/>
  <c r="E306" i="1"/>
  <c r="E260" i="1"/>
  <c r="E411" i="1"/>
  <c r="E265" i="1"/>
  <c r="E39" i="1"/>
  <c r="F13" i="1"/>
  <c r="E104" i="4"/>
  <c r="E196" i="4"/>
  <c r="E211" i="1"/>
  <c r="E185" i="1"/>
  <c r="E146" i="1"/>
  <c r="F146" i="1" s="1"/>
  <c r="U146" i="1" s="1"/>
  <c r="E126" i="1"/>
  <c r="F126" i="1" s="1"/>
  <c r="G126" i="1" s="1"/>
  <c r="R126" i="1" s="1"/>
  <c r="E113" i="1"/>
  <c r="E173" i="1"/>
  <c r="E63" i="1"/>
  <c r="E305" i="4" s="1"/>
  <c r="E40" i="1"/>
  <c r="E88" i="1"/>
  <c r="E386" i="1"/>
  <c r="E289" i="1"/>
  <c r="E232" i="1"/>
  <c r="E103" i="1"/>
  <c r="F103" i="1" s="1"/>
  <c r="E250" i="1"/>
  <c r="F250" i="1" s="1"/>
  <c r="G250" i="1" s="1"/>
  <c r="E456" i="1"/>
  <c r="F456" i="1" s="1"/>
  <c r="G456" i="1" s="1"/>
  <c r="E422" i="1"/>
  <c r="F422" i="1" s="1"/>
  <c r="G422" i="1" s="1"/>
  <c r="S422" i="1" s="1"/>
  <c r="E459" i="1"/>
  <c r="F459" i="1" s="1"/>
  <c r="G459" i="1" s="1"/>
  <c r="E426" i="1"/>
  <c r="E45" i="1"/>
  <c r="E287" i="4" s="1"/>
  <c r="E437" i="1"/>
  <c r="F437" i="1" s="1"/>
  <c r="G437" i="1" s="1"/>
  <c r="J437" i="1" s="1"/>
  <c r="G189" i="1"/>
  <c r="E200" i="1"/>
  <c r="F200" i="1" s="1"/>
  <c r="U200" i="1" s="1"/>
  <c r="E199" i="1"/>
  <c r="E196" i="1"/>
  <c r="E167" i="1"/>
  <c r="E119" i="1"/>
  <c r="E107" i="1"/>
  <c r="E99" i="1"/>
  <c r="E61" i="1"/>
  <c r="E122" i="1"/>
  <c r="E67" i="1"/>
  <c r="E275" i="1"/>
  <c r="E182" i="1"/>
  <c r="F182" i="1" s="1"/>
  <c r="G182" i="1" s="1"/>
  <c r="E70" i="1"/>
  <c r="E246" i="1"/>
  <c r="E443" i="1"/>
  <c r="F443" i="1" s="1"/>
  <c r="G443" i="1" s="1"/>
  <c r="E339" i="1"/>
  <c r="F339" i="1" s="1"/>
  <c r="G339" i="1" s="1"/>
  <c r="E54" i="1"/>
  <c r="E442" i="1"/>
  <c r="F442" i="1" s="1"/>
  <c r="G442" i="1" s="1"/>
  <c r="G217" i="1"/>
  <c r="R217" i="1" s="1"/>
  <c r="R131" i="1"/>
  <c r="E71" i="4"/>
  <c r="E77" i="4"/>
  <c r="E206" i="1"/>
  <c r="E198" i="1"/>
  <c r="E193" i="1"/>
  <c r="E184" i="1"/>
  <c r="E139" i="1"/>
  <c r="F139" i="1" s="1"/>
  <c r="U139" i="1" s="1"/>
  <c r="E108" i="1"/>
  <c r="E170" i="1"/>
  <c r="E143" i="1"/>
  <c r="E105" i="1"/>
  <c r="E137" i="1"/>
  <c r="E380" i="1"/>
  <c r="E270" i="1"/>
  <c r="E163" i="1"/>
  <c r="E222" i="1"/>
  <c r="E80" i="1"/>
  <c r="E454" i="1"/>
  <c r="F454" i="1" s="1"/>
  <c r="G454" i="1" s="1"/>
  <c r="E408" i="1"/>
  <c r="E239" i="4" s="1"/>
  <c r="E450" i="1"/>
  <c r="F450" i="1" s="1"/>
  <c r="G450" i="1" s="1"/>
  <c r="E89" i="1"/>
  <c r="F89" i="1" s="1"/>
  <c r="G89" i="1" s="1"/>
  <c r="S89" i="1" s="1"/>
  <c r="E59" i="1"/>
  <c r="F59" i="1" s="1"/>
  <c r="G59" i="1" s="1"/>
  <c r="E340" i="1"/>
  <c r="F340" i="1" s="1"/>
  <c r="G340" i="1" s="1"/>
  <c r="E57" i="1"/>
  <c r="F57" i="1" s="1"/>
  <c r="G57" i="1" s="1"/>
  <c r="E218" i="1"/>
  <c r="E195" i="1"/>
  <c r="F195" i="1" s="1"/>
  <c r="G195" i="1" s="1"/>
  <c r="E161" i="1"/>
  <c r="E136" i="1"/>
  <c r="E118" i="1"/>
  <c r="E101" i="1"/>
  <c r="E81" i="1"/>
  <c r="E192" i="1"/>
  <c r="E124" i="1"/>
  <c r="E104" i="1"/>
  <c r="E214" i="1"/>
  <c r="E363" i="1"/>
  <c r="E267" i="1"/>
  <c r="E403" i="1"/>
  <c r="F403" i="1" s="1"/>
  <c r="G403" i="1" s="1"/>
  <c r="E94" i="1"/>
  <c r="R440" i="1"/>
  <c r="J440" i="1"/>
  <c r="F128" i="1"/>
  <c r="G128" i="1" s="1"/>
  <c r="S128" i="1" s="1"/>
  <c r="F43" i="1"/>
  <c r="G43" i="1" s="1"/>
  <c r="F54" i="1"/>
  <c r="G54" i="1" s="1"/>
  <c r="J54" i="1" s="1"/>
  <c r="E296" i="4"/>
  <c r="E25" i="4"/>
  <c r="F108" i="1"/>
  <c r="G108" i="1" s="1"/>
  <c r="F386" i="1"/>
  <c r="G386" i="1" s="1"/>
  <c r="E378" i="4"/>
  <c r="E301" i="4"/>
  <c r="F132" i="1"/>
  <c r="G132" i="1" s="1"/>
  <c r="E346" i="4"/>
  <c r="F429" i="1"/>
  <c r="G429" i="1" s="1"/>
  <c r="E258" i="4"/>
  <c r="F301" i="1"/>
  <c r="G301" i="1" s="1"/>
  <c r="E182" i="4"/>
  <c r="E183" i="4"/>
  <c r="F242" i="1"/>
  <c r="G242" i="1" s="1"/>
  <c r="E128" i="4"/>
  <c r="F341" i="1"/>
  <c r="G341" i="1" s="1"/>
  <c r="J341" i="1" s="1"/>
  <c r="F175" i="1"/>
  <c r="G175" i="1" s="1"/>
  <c r="I175" i="1" s="1"/>
  <c r="E64" i="4"/>
  <c r="E335" i="1"/>
  <c r="E151" i="1"/>
  <c r="E177" i="1"/>
  <c r="E457" i="1"/>
  <c r="F457" i="1" s="1"/>
  <c r="G457" i="1" s="1"/>
  <c r="K457" i="1" s="1"/>
  <c r="E468" i="1"/>
  <c r="F468" i="1" s="1"/>
  <c r="G468" i="1" s="1"/>
  <c r="E473" i="1"/>
  <c r="F473" i="1" s="1"/>
  <c r="G473" i="1" s="1"/>
  <c r="K473" i="1" s="1"/>
  <c r="E466" i="1"/>
  <c r="F466" i="1" s="1"/>
  <c r="G466" i="1" s="1"/>
  <c r="E452" i="1"/>
  <c r="F452" i="1" s="1"/>
  <c r="G452" i="1" s="1"/>
  <c r="E463" i="1"/>
  <c r="F463" i="1" s="1"/>
  <c r="G463" i="1" s="1"/>
  <c r="E115" i="1"/>
  <c r="E373" i="1"/>
  <c r="E243" i="1"/>
  <c r="E251" i="1"/>
  <c r="E266" i="1"/>
  <c r="F266" i="1" s="1"/>
  <c r="G266" i="1" s="1"/>
  <c r="E298" i="1"/>
  <c r="E305" i="1"/>
  <c r="E313" i="1"/>
  <c r="E144" i="1"/>
  <c r="E83" i="1"/>
  <c r="F83" i="1" s="1"/>
  <c r="G83" i="1" s="1"/>
  <c r="E120" i="1"/>
  <c r="E152" i="1"/>
  <c r="G103" i="1"/>
  <c r="E401" i="1"/>
  <c r="F401" i="1" s="1"/>
  <c r="G401" i="1" s="1"/>
  <c r="E431" i="1"/>
  <c r="E333" i="1"/>
  <c r="E216" i="1"/>
  <c r="E221" i="1"/>
  <c r="E237" i="1"/>
  <c r="E285" i="1"/>
  <c r="F285" i="1" s="1"/>
  <c r="G285" i="1" s="1"/>
  <c r="E296" i="1"/>
  <c r="E322" i="1"/>
  <c r="E348" i="1"/>
  <c r="E354" i="1"/>
  <c r="F354" i="1" s="1"/>
  <c r="G354" i="1" s="1"/>
  <c r="E330" i="1"/>
  <c r="E384" i="1"/>
  <c r="F384" i="1" s="1"/>
  <c r="G384" i="1" s="1"/>
  <c r="E424" i="1"/>
  <c r="E223" i="1"/>
  <c r="E239" i="1"/>
  <c r="F239" i="1" s="1"/>
  <c r="G239" i="1" s="1"/>
  <c r="R239" i="1" s="1"/>
  <c r="E283" i="1"/>
  <c r="F283" i="1" s="1"/>
  <c r="G283" i="1" s="1"/>
  <c r="E345" i="1"/>
  <c r="E359" i="1"/>
  <c r="E369" i="1"/>
  <c r="E396" i="1"/>
  <c r="E74" i="1"/>
  <c r="E46" i="1"/>
  <c r="E123" i="1"/>
  <c r="E341" i="4" s="1"/>
  <c r="E76" i="1"/>
  <c r="E27" i="1"/>
  <c r="E26" i="1"/>
  <c r="E31" i="1"/>
  <c r="G453" i="1"/>
  <c r="E129" i="1"/>
  <c r="E247" i="1"/>
  <c r="E256" i="1"/>
  <c r="E279" i="1"/>
  <c r="E307" i="1"/>
  <c r="F307" i="1" s="1"/>
  <c r="G307" i="1" s="1"/>
  <c r="E318" i="1"/>
  <c r="E90" i="1"/>
  <c r="E121" i="1"/>
  <c r="E180" i="1"/>
  <c r="E38" i="1"/>
  <c r="E87" i="1"/>
  <c r="E368" i="1"/>
  <c r="F368" i="1" s="1"/>
  <c r="G368" i="1" s="1"/>
  <c r="E388" i="1"/>
  <c r="E412" i="1"/>
  <c r="E156" i="1"/>
  <c r="E414" i="1"/>
  <c r="E326" i="1"/>
  <c r="E338" i="1"/>
  <c r="E406" i="1"/>
  <c r="F406" i="1" s="1"/>
  <c r="G406" i="1" s="1"/>
  <c r="E164" i="1"/>
  <c r="E187" i="1"/>
  <c r="E225" i="1"/>
  <c r="F225" i="1" s="1"/>
  <c r="G225" i="1" s="1"/>
  <c r="E233" i="1"/>
  <c r="E261" i="1"/>
  <c r="E286" i="1"/>
  <c r="E336" i="1"/>
  <c r="E360" i="1"/>
  <c r="E155" i="1"/>
  <c r="F155" i="1" s="1"/>
  <c r="U155" i="1" s="1"/>
  <c r="E351" i="1"/>
  <c r="F351" i="1" s="1"/>
  <c r="U351" i="1" s="1"/>
  <c r="E224" i="1"/>
  <c r="E460" i="1"/>
  <c r="F460" i="1" s="1"/>
  <c r="G460" i="1" s="1"/>
  <c r="R460" i="1" s="1"/>
  <c r="E465" i="1"/>
  <c r="F465" i="1" s="1"/>
  <c r="G465" i="1" s="1"/>
  <c r="E470" i="1"/>
  <c r="F470" i="1" s="1"/>
  <c r="G470" i="1" s="1"/>
  <c r="E469" i="1"/>
  <c r="F469" i="1" s="1"/>
  <c r="G469" i="1" s="1"/>
  <c r="K469" i="1" s="1"/>
  <c r="E467" i="1"/>
  <c r="F467" i="1" s="1"/>
  <c r="G467" i="1" s="1"/>
  <c r="E455" i="1"/>
  <c r="F455" i="1" s="1"/>
  <c r="E444" i="1"/>
  <c r="F444" i="1" s="1"/>
  <c r="G444" i="1" s="1"/>
  <c r="E383" i="1"/>
  <c r="E244" i="1"/>
  <c r="E253" i="1"/>
  <c r="E276" i="1"/>
  <c r="E299" i="1"/>
  <c r="E302" i="1"/>
  <c r="F302" i="1" s="1"/>
  <c r="G302" i="1" s="1"/>
  <c r="E324" i="1"/>
  <c r="E77" i="1"/>
  <c r="E96" i="1"/>
  <c r="E181" i="1"/>
  <c r="F181" i="1" s="1"/>
  <c r="G181" i="1" s="1"/>
  <c r="E281" i="1"/>
  <c r="E391" i="1"/>
  <c r="E432" i="1"/>
  <c r="E430" i="1"/>
  <c r="E419" i="1"/>
  <c r="E165" i="1"/>
  <c r="E191" i="1"/>
  <c r="E219" i="1"/>
  <c r="E229" i="1"/>
  <c r="E238" i="1"/>
  <c r="E310" i="1"/>
  <c r="E327" i="1"/>
  <c r="E349" i="1"/>
  <c r="E95" i="1"/>
  <c r="E159" i="1"/>
  <c r="F159" i="1" s="1"/>
  <c r="U159" i="1" s="1"/>
  <c r="E397" i="1"/>
  <c r="E428" i="1"/>
  <c r="E240" i="1"/>
  <c r="E269" i="1"/>
  <c r="E290" i="1"/>
  <c r="E372" i="1"/>
  <c r="E381" i="1"/>
  <c r="E390" i="1"/>
  <c r="E405" i="1"/>
  <c r="E282" i="1"/>
  <c r="E49" i="1"/>
  <c r="E84" i="1"/>
  <c r="E37" i="1"/>
  <c r="E28" i="1"/>
  <c r="E32" i="1"/>
  <c r="E48" i="1"/>
  <c r="E273" i="1"/>
  <c r="E235" i="1"/>
  <c r="E248" i="1"/>
  <c r="E257" i="1"/>
  <c r="E280" i="1"/>
  <c r="E311" i="1"/>
  <c r="E315" i="1"/>
  <c r="E91" i="1"/>
  <c r="E100" i="1"/>
  <c r="E153" i="1"/>
  <c r="F153" i="1" s="1"/>
  <c r="G153" i="1" s="1"/>
  <c r="E51" i="1"/>
  <c r="E374" i="1"/>
  <c r="F374" i="1" s="1"/>
  <c r="G374" i="1" s="1"/>
  <c r="E395" i="1"/>
  <c r="E416" i="1"/>
  <c r="E435" i="1"/>
  <c r="F435" i="1" s="1"/>
  <c r="G435" i="1" s="1"/>
  <c r="E415" i="1"/>
  <c r="E205" i="1"/>
  <c r="E328" i="1"/>
  <c r="E342" i="1"/>
  <c r="E420" i="1"/>
  <c r="E230" i="1"/>
  <c r="E268" i="1"/>
  <c r="E288" i="1"/>
  <c r="E361" i="1"/>
  <c r="E140" i="1"/>
  <c r="F140" i="1" s="1"/>
  <c r="U140" i="1" s="1"/>
  <c r="E365" i="1"/>
  <c r="F365" i="1" s="1"/>
  <c r="G365" i="1" s="1"/>
  <c r="E433" i="1"/>
  <c r="E226" i="1"/>
  <c r="E461" i="1"/>
  <c r="F461" i="1" s="1"/>
  <c r="G461" i="1" s="1"/>
  <c r="K461" i="1" s="1"/>
  <c r="E471" i="1"/>
  <c r="F471" i="1" s="1"/>
  <c r="G471" i="1" s="1"/>
  <c r="K471" i="1" s="1"/>
  <c r="E464" i="1"/>
  <c r="F464" i="1" s="1"/>
  <c r="G464" i="1" s="1"/>
  <c r="G455" i="1"/>
  <c r="E446" i="1"/>
  <c r="F446" i="1" s="1"/>
  <c r="G446" i="1" s="1"/>
  <c r="R446" i="1" s="1"/>
  <c r="E56" i="1"/>
  <c r="E364" i="1"/>
  <c r="E277" i="1"/>
  <c r="E303" i="1"/>
  <c r="E325" i="1"/>
  <c r="E78" i="1"/>
  <c r="E97" i="1"/>
  <c r="E82" i="1"/>
  <c r="E62" i="1"/>
  <c r="E320" i="1"/>
  <c r="E371" i="1"/>
  <c r="E423" i="1"/>
  <c r="E157" i="1"/>
  <c r="E417" i="1"/>
  <c r="E329" i="1"/>
  <c r="E166" i="1"/>
  <c r="E234" i="1"/>
  <c r="E258" i="1"/>
  <c r="E319" i="1"/>
  <c r="E334" i="1"/>
  <c r="E343" i="1"/>
  <c r="E352" i="1"/>
  <c r="E370" i="1"/>
  <c r="E162" i="1"/>
  <c r="F162" i="1" s="1"/>
  <c r="U162" i="1" s="1"/>
  <c r="E399" i="1"/>
  <c r="E227" i="1"/>
  <c r="E252" i="1"/>
  <c r="E271" i="1"/>
  <c r="E291" i="1"/>
  <c r="G309" i="1"/>
  <c r="E357" i="1"/>
  <c r="E379" i="1"/>
  <c r="E392" i="1"/>
  <c r="E410" i="1"/>
  <c r="E284" i="1"/>
  <c r="F284" i="1" s="1"/>
  <c r="U284" i="1" s="1"/>
  <c r="E65" i="1"/>
  <c r="E85" i="1"/>
  <c r="E106" i="1"/>
  <c r="E147" i="1"/>
  <c r="E44" i="1"/>
  <c r="E66" i="1"/>
  <c r="E41" i="1"/>
  <c r="E33" i="1"/>
  <c r="F33" i="1" s="1"/>
  <c r="G33" i="1" s="1"/>
  <c r="E458" i="1"/>
  <c r="F458" i="1" s="1"/>
  <c r="G458" i="1" s="1"/>
  <c r="E448" i="1"/>
  <c r="F448" i="1" s="1"/>
  <c r="G448" i="1" s="1"/>
  <c r="E436" i="1"/>
  <c r="F436" i="1" s="1"/>
  <c r="G436" i="1" s="1"/>
  <c r="E68" i="1"/>
  <c r="E241" i="1"/>
  <c r="E245" i="1"/>
  <c r="E249" i="1"/>
  <c r="F249" i="1" s="1"/>
  <c r="G249" i="1" s="1"/>
  <c r="E254" i="1"/>
  <c r="E264" i="1"/>
  <c r="E287" i="1"/>
  <c r="E300" i="1"/>
  <c r="E316" i="1"/>
  <c r="E92" i="1"/>
  <c r="E172" i="1"/>
  <c r="E375" i="1"/>
  <c r="E382" i="1"/>
  <c r="F382" i="1" s="1"/>
  <c r="G382" i="1" s="1"/>
  <c r="E404" i="1"/>
  <c r="E425" i="1"/>
  <c r="E134" i="1"/>
  <c r="F134" i="1" s="1"/>
  <c r="G134" i="1" s="1"/>
  <c r="E158" i="1"/>
  <c r="E418" i="1"/>
  <c r="E207" i="1"/>
  <c r="E389" i="1"/>
  <c r="F389" i="1" s="1"/>
  <c r="G389" i="1" s="1"/>
  <c r="E169" i="1"/>
  <c r="E209" i="1"/>
  <c r="E220" i="1"/>
  <c r="E231" i="1"/>
  <c r="E259" i="1"/>
  <c r="E293" i="1"/>
  <c r="E347" i="1"/>
  <c r="E353" i="1"/>
  <c r="E145" i="1"/>
  <c r="F145" i="1" s="1"/>
  <c r="U145" i="1" s="1"/>
  <c r="E376" i="1"/>
  <c r="F376" i="1" s="1"/>
  <c r="G376" i="1" s="1"/>
  <c r="E409" i="1"/>
  <c r="E263" i="1"/>
  <c r="E294" i="1"/>
  <c r="E314" i="1"/>
  <c r="E385" i="1"/>
  <c r="E323" i="1"/>
  <c r="E138" i="1"/>
  <c r="E55" i="1"/>
  <c r="E111" i="1"/>
  <c r="E149" i="1"/>
  <c r="E71" i="1"/>
  <c r="E135" i="1"/>
  <c r="E22" i="1"/>
  <c r="E29" i="1"/>
  <c r="E50" i="1"/>
  <c r="E462" i="1"/>
  <c r="F462" i="1" s="1"/>
  <c r="G462" i="1" s="1"/>
  <c r="R462" i="1" s="1"/>
  <c r="E472" i="1"/>
  <c r="F472" i="1" s="1"/>
  <c r="G472" i="1" s="1"/>
  <c r="E366" i="1"/>
  <c r="E278" i="1"/>
  <c r="F278" i="1" s="1"/>
  <c r="G278" i="1" s="1"/>
  <c r="E304" i="1"/>
  <c r="E312" i="1"/>
  <c r="E208" i="1"/>
  <c r="E79" i="1"/>
  <c r="E102" i="1"/>
  <c r="E133" i="1"/>
  <c r="E297" i="1"/>
  <c r="E400" i="1"/>
  <c r="E150" i="1"/>
  <c r="E331" i="1"/>
  <c r="E421" i="1"/>
  <c r="F421" i="1" s="1"/>
  <c r="G421" i="1" s="1"/>
  <c r="E171" i="1"/>
  <c r="E210" i="1"/>
  <c r="E236" i="1"/>
  <c r="E272" i="1"/>
  <c r="E321" i="1"/>
  <c r="E402" i="1"/>
  <c r="E337" i="1"/>
  <c r="E378" i="1"/>
  <c r="F378" i="1" s="1"/>
  <c r="G378" i="1" s="1"/>
  <c r="E407" i="1"/>
  <c r="E228" i="1"/>
  <c r="E274" i="1"/>
  <c r="E344" i="1"/>
  <c r="E358" i="1"/>
  <c r="E367" i="1"/>
  <c r="E394" i="1"/>
  <c r="E332" i="1"/>
  <c r="E86" i="1"/>
  <c r="F86" i="1" s="1"/>
  <c r="G86" i="1" s="1"/>
  <c r="E116" i="1"/>
  <c r="E112" i="1"/>
  <c r="E34" i="1"/>
  <c r="E47" i="1"/>
  <c r="E93" i="1"/>
  <c r="E23" i="1"/>
  <c r="E25" i="1"/>
  <c r="E30" i="1"/>
  <c r="E53" i="1"/>
  <c r="E141" i="1"/>
  <c r="E21" i="1"/>
  <c r="E52" i="1"/>
  <c r="E125" i="1"/>
  <c r="E58" i="1"/>
  <c r="E36" i="1"/>
  <c r="E398" i="1"/>
  <c r="F398" i="1" s="1"/>
  <c r="G398" i="1" s="1"/>
  <c r="E377" i="1"/>
  <c r="E393" i="1"/>
  <c r="E362" i="1"/>
  <c r="F362" i="1" s="1"/>
  <c r="G362" i="1" s="1"/>
  <c r="E255" i="1"/>
  <c r="F255" i="1" s="1"/>
  <c r="G255" i="1" s="1"/>
  <c r="E453" i="1"/>
  <c r="F453" i="1" s="1"/>
  <c r="J445" i="1"/>
  <c r="S445" i="1"/>
  <c r="S442" i="1"/>
  <c r="J442" i="1"/>
  <c r="S438" i="1"/>
  <c r="J438" i="1"/>
  <c r="R355" i="1"/>
  <c r="J355" i="1"/>
  <c r="J340" i="1"/>
  <c r="R340" i="1"/>
  <c r="S59" i="1"/>
  <c r="J59" i="1"/>
  <c r="S57" i="1"/>
  <c r="J57" i="1"/>
  <c r="K456" i="1"/>
  <c r="R456" i="1"/>
  <c r="J443" i="1"/>
  <c r="R443" i="1"/>
  <c r="S451" i="1"/>
  <c r="K451" i="1"/>
  <c r="J449" i="1"/>
  <c r="R449" i="1"/>
  <c r="K454" i="1"/>
  <c r="R454" i="1"/>
  <c r="R201" i="1"/>
  <c r="I201" i="1"/>
  <c r="I183" i="1"/>
  <c r="R183" i="1"/>
  <c r="R459" i="1"/>
  <c r="K459" i="1"/>
  <c r="J447" i="1"/>
  <c r="S447" i="1"/>
  <c r="R339" i="1"/>
  <c r="J339" i="1"/>
  <c r="S54" i="1"/>
  <c r="R341" i="1"/>
  <c r="K450" i="1"/>
  <c r="R450" i="1"/>
  <c r="J441" i="1"/>
  <c r="R441" i="1"/>
  <c r="R439" i="1"/>
  <c r="J439" i="1"/>
  <c r="E360" i="4"/>
  <c r="F45" i="1"/>
  <c r="G45" i="1" s="1"/>
  <c r="F194" i="1"/>
  <c r="G194" i="1" s="1"/>
  <c r="E82" i="4"/>
  <c r="F24" i="1"/>
  <c r="E266" i="4"/>
  <c r="E299" i="4"/>
  <c r="F408" i="1"/>
  <c r="G408" i="1" s="1"/>
  <c r="F67" i="1"/>
  <c r="G67" i="1" s="1"/>
  <c r="E309" i="4"/>
  <c r="E167" i="4"/>
  <c r="I217" i="1"/>
  <c r="F160" i="1"/>
  <c r="G160" i="1" s="1"/>
  <c r="E50" i="4"/>
  <c r="F295" i="1"/>
  <c r="G295" i="1" s="1"/>
  <c r="E176" i="4"/>
  <c r="J128" i="1"/>
  <c r="F356" i="1"/>
  <c r="G356" i="1" s="1"/>
  <c r="E391" i="4"/>
  <c r="F185" i="1"/>
  <c r="G185" i="1" s="1"/>
  <c r="E73" i="4"/>
  <c r="E65" i="4"/>
  <c r="F176" i="1"/>
  <c r="G176" i="1" s="1"/>
  <c r="F114" i="1"/>
  <c r="G114" i="1" s="1"/>
  <c r="E27" i="4"/>
  <c r="F123" i="1"/>
  <c r="G123" i="1" s="1"/>
  <c r="E88" i="4"/>
  <c r="F193" i="1"/>
  <c r="G193" i="1" s="1"/>
  <c r="E81" i="4"/>
  <c r="J43" i="1"/>
  <c r="R43" i="1"/>
  <c r="S469" i="1"/>
  <c r="K470" i="1"/>
  <c r="R470" i="1"/>
  <c r="K465" i="1"/>
  <c r="S465" i="1"/>
  <c r="K460" i="1"/>
  <c r="K468" i="1"/>
  <c r="R468" i="1"/>
  <c r="K472" i="1"/>
  <c r="S472" i="1"/>
  <c r="K462" i="1"/>
  <c r="F72" i="1" l="1"/>
  <c r="G72" i="1" s="1"/>
  <c r="E314" i="4"/>
  <c r="E385" i="4"/>
  <c r="F63" i="1"/>
  <c r="G63" i="1" s="1"/>
  <c r="F214" i="1"/>
  <c r="G214" i="1" s="1"/>
  <c r="E101" i="4"/>
  <c r="F161" i="1"/>
  <c r="G161" i="1" s="1"/>
  <c r="E51" i="4"/>
  <c r="F270" i="1"/>
  <c r="G270" i="1" s="1"/>
  <c r="E155" i="4"/>
  <c r="R182" i="1"/>
  <c r="I182" i="1"/>
  <c r="F167" i="1"/>
  <c r="G167" i="1" s="1"/>
  <c r="E56" i="4"/>
  <c r="E26" i="4"/>
  <c r="F113" i="1"/>
  <c r="G113" i="1" s="1"/>
  <c r="F306" i="1"/>
  <c r="G306" i="1" s="1"/>
  <c r="E187" i="4"/>
  <c r="F168" i="1"/>
  <c r="G168" i="1" s="1"/>
  <c r="E57" i="4"/>
  <c r="F109" i="1"/>
  <c r="G109" i="1" s="1"/>
  <c r="E334" i="4"/>
  <c r="E76" i="4"/>
  <c r="F188" i="1"/>
  <c r="G188" i="1" s="1"/>
  <c r="F262" i="1"/>
  <c r="G262" i="1" s="1"/>
  <c r="E147" i="4"/>
  <c r="F213" i="1"/>
  <c r="G213" i="1" s="1"/>
  <c r="E100" i="4"/>
  <c r="F104" i="1"/>
  <c r="G104" i="1" s="1"/>
  <c r="E331" i="4"/>
  <c r="F380" i="1"/>
  <c r="G380" i="1" s="1"/>
  <c r="E374" i="4"/>
  <c r="F184" i="1"/>
  <c r="G184" i="1" s="1"/>
  <c r="E72" i="4"/>
  <c r="F275" i="1"/>
  <c r="G275" i="1" s="1"/>
  <c r="E158" i="4"/>
  <c r="E84" i="4"/>
  <c r="F196" i="1"/>
  <c r="G196" i="1" s="1"/>
  <c r="F232" i="1"/>
  <c r="G232" i="1" s="1"/>
  <c r="E119" i="4"/>
  <c r="F186" i="1"/>
  <c r="G186" i="1" s="1"/>
  <c r="E74" i="4"/>
  <c r="F427" i="1"/>
  <c r="G427" i="1" s="1"/>
  <c r="E256" i="4"/>
  <c r="E379" i="4"/>
  <c r="F124" i="1"/>
  <c r="G124" i="1" s="1"/>
  <c r="E342" i="4"/>
  <c r="E105" i="4"/>
  <c r="F218" i="1"/>
  <c r="G218" i="1" s="1"/>
  <c r="F137" i="1"/>
  <c r="G137" i="1" s="1"/>
  <c r="E39" i="4"/>
  <c r="E87" i="4"/>
  <c r="F199" i="1"/>
  <c r="G199" i="1" s="1"/>
  <c r="F289" i="1"/>
  <c r="G289" i="1" s="1"/>
  <c r="E171" i="4"/>
  <c r="F35" i="1"/>
  <c r="G35" i="1" s="1"/>
  <c r="E277" i="4"/>
  <c r="F197" i="1"/>
  <c r="G197" i="1" s="1"/>
  <c r="E85" i="4"/>
  <c r="E302" i="4"/>
  <c r="F60" i="1"/>
  <c r="G60" i="1" s="1"/>
  <c r="E90" i="4"/>
  <c r="F203" i="1"/>
  <c r="G203" i="1" s="1"/>
  <c r="F73" i="1"/>
  <c r="G73" i="1" s="1"/>
  <c r="E315" i="4"/>
  <c r="F346" i="1"/>
  <c r="G346" i="1" s="1"/>
  <c r="E359" i="4"/>
  <c r="F105" i="1"/>
  <c r="G105" i="1" s="1"/>
  <c r="E332" i="4"/>
  <c r="F198" i="1"/>
  <c r="G198" i="1" s="1"/>
  <c r="E86" i="4"/>
  <c r="F122" i="1"/>
  <c r="G122" i="1" s="1"/>
  <c r="E340" i="4"/>
  <c r="F426" i="1"/>
  <c r="G426" i="1" s="1"/>
  <c r="E255" i="4"/>
  <c r="F292" i="1"/>
  <c r="G292" i="1" s="1"/>
  <c r="E173" i="4"/>
  <c r="F212" i="1"/>
  <c r="G212" i="1" s="1"/>
  <c r="E99" i="4"/>
  <c r="F178" i="1"/>
  <c r="G178" i="1" s="1"/>
  <c r="E67" i="4"/>
  <c r="F190" i="1"/>
  <c r="G190" i="1" s="1"/>
  <c r="E78" i="4"/>
  <c r="S461" i="1"/>
  <c r="E327" i="4"/>
  <c r="J89" i="1"/>
  <c r="E83" i="4"/>
  <c r="F94" i="1"/>
  <c r="G94" i="1" s="1"/>
  <c r="E17" i="4"/>
  <c r="F81" i="1"/>
  <c r="G81" i="1" s="1"/>
  <c r="E320" i="4"/>
  <c r="F143" i="1"/>
  <c r="G143" i="1" s="1"/>
  <c r="E348" i="4"/>
  <c r="F206" i="1"/>
  <c r="G206" i="1" s="1"/>
  <c r="E93" i="4"/>
  <c r="F61" i="1"/>
  <c r="G61" i="1" s="1"/>
  <c r="E303" i="4"/>
  <c r="F88" i="1"/>
  <c r="G88" i="1" s="1"/>
  <c r="E326" i="4"/>
  <c r="F211" i="1"/>
  <c r="G211" i="1" s="1"/>
  <c r="E98" i="4"/>
  <c r="E281" i="4"/>
  <c r="F39" i="1"/>
  <c r="G39" i="1" s="1"/>
  <c r="F142" i="1"/>
  <c r="G142" i="1" s="1"/>
  <c r="E42" i="4"/>
  <c r="E89" i="4"/>
  <c r="F202" i="1"/>
  <c r="G202" i="1" s="1"/>
  <c r="F110" i="1"/>
  <c r="G110" i="1" s="1"/>
  <c r="E335" i="4"/>
  <c r="F192" i="1"/>
  <c r="G192" i="1" s="1"/>
  <c r="E80" i="4"/>
  <c r="E112" i="4"/>
  <c r="R175" i="1"/>
  <c r="E275" i="4"/>
  <c r="R403" i="1"/>
  <c r="K403" i="1"/>
  <c r="F101" i="1"/>
  <c r="G101" i="1" s="1"/>
  <c r="E22" i="4"/>
  <c r="F80" i="1"/>
  <c r="G80" i="1" s="1"/>
  <c r="E319" i="4"/>
  <c r="F170" i="1"/>
  <c r="G170" i="1" s="1"/>
  <c r="E59" i="4"/>
  <c r="F99" i="1"/>
  <c r="G99" i="1" s="1"/>
  <c r="E330" i="4"/>
  <c r="F40" i="1"/>
  <c r="G40" i="1" s="1"/>
  <c r="E282" i="4"/>
  <c r="F265" i="1"/>
  <c r="G265" i="1" s="1"/>
  <c r="E151" i="4"/>
  <c r="E150" i="4"/>
  <c r="F413" i="1"/>
  <c r="G413" i="1" s="1"/>
  <c r="R413" i="1" s="1"/>
  <c r="E243" i="4"/>
  <c r="E28" i="4"/>
  <c r="F117" i="1"/>
  <c r="G117" i="1" s="1"/>
  <c r="E306" i="4"/>
  <c r="F64" i="1"/>
  <c r="G64" i="1" s="1"/>
  <c r="F42" i="1"/>
  <c r="G42" i="1" s="1"/>
  <c r="R42" i="1" s="1"/>
  <c r="E284" i="4"/>
  <c r="S471" i="1"/>
  <c r="R473" i="1"/>
  <c r="E33" i="4"/>
  <c r="R437" i="1"/>
  <c r="S350" i="1"/>
  <c r="F267" i="1"/>
  <c r="G267" i="1" s="1"/>
  <c r="I267" i="1" s="1"/>
  <c r="E152" i="4"/>
  <c r="E29" i="4"/>
  <c r="F118" i="1"/>
  <c r="G118" i="1" s="1"/>
  <c r="F222" i="1"/>
  <c r="G222" i="1" s="1"/>
  <c r="E109" i="4"/>
  <c r="F246" i="1"/>
  <c r="G246" i="1" s="1"/>
  <c r="E132" i="4"/>
  <c r="F107" i="1"/>
  <c r="G107" i="1" s="1"/>
  <c r="E24" i="4"/>
  <c r="R189" i="1"/>
  <c r="I189" i="1"/>
  <c r="F411" i="1"/>
  <c r="G411" i="1" s="1"/>
  <c r="E241" i="4"/>
  <c r="F98" i="1"/>
  <c r="G98" i="1" s="1"/>
  <c r="E329" i="4"/>
  <c r="F308" i="1"/>
  <c r="G308" i="1" s="1"/>
  <c r="R308" i="1" s="1"/>
  <c r="E188" i="4"/>
  <c r="F130" i="1"/>
  <c r="G130" i="1" s="1"/>
  <c r="E35" i="4"/>
  <c r="F215" i="1"/>
  <c r="G215" i="1" s="1"/>
  <c r="E102" i="4"/>
  <c r="E311" i="4"/>
  <c r="F69" i="1"/>
  <c r="G69" i="1" s="1"/>
  <c r="I126" i="1"/>
  <c r="F363" i="1"/>
  <c r="G363" i="1" s="1"/>
  <c r="R363" i="1" s="1"/>
  <c r="E365" i="4"/>
  <c r="F136" i="1"/>
  <c r="G136" i="1" s="1"/>
  <c r="E38" i="4"/>
  <c r="F163" i="1"/>
  <c r="G163" i="1" s="1"/>
  <c r="E52" i="4"/>
  <c r="F70" i="1"/>
  <c r="G70" i="1" s="1"/>
  <c r="E312" i="4"/>
  <c r="F119" i="1"/>
  <c r="G119" i="1" s="1"/>
  <c r="E30" i="4"/>
  <c r="R250" i="1"/>
  <c r="I250" i="1"/>
  <c r="F173" i="1"/>
  <c r="G173" i="1" s="1"/>
  <c r="E62" i="4"/>
  <c r="F260" i="1"/>
  <c r="G260" i="1" s="1"/>
  <c r="E145" i="4"/>
  <c r="E34" i="4"/>
  <c r="F127" i="1"/>
  <c r="G127" i="1" s="1"/>
  <c r="R204" i="1"/>
  <c r="I204" i="1"/>
  <c r="F434" i="1"/>
  <c r="G434" i="1" s="1"/>
  <c r="E392" i="4"/>
  <c r="F174" i="1"/>
  <c r="G174" i="1" s="1"/>
  <c r="E63" i="4"/>
  <c r="F179" i="1"/>
  <c r="G179" i="1" s="1"/>
  <c r="E68" i="4"/>
  <c r="F75" i="1"/>
  <c r="G75" i="1" s="1"/>
  <c r="E317" i="4"/>
  <c r="F30" i="1"/>
  <c r="G30" i="1" s="1"/>
  <c r="E272" i="4"/>
  <c r="R389" i="1"/>
  <c r="K389" i="1"/>
  <c r="F234" i="1"/>
  <c r="G234" i="1" s="1"/>
  <c r="E121" i="4"/>
  <c r="E324" i="4"/>
  <c r="I239" i="1"/>
  <c r="F36" i="1"/>
  <c r="G36" i="1" s="1"/>
  <c r="E278" i="4"/>
  <c r="E267" i="4"/>
  <c r="F25" i="1"/>
  <c r="G25" i="1" s="1"/>
  <c r="S376" i="1"/>
  <c r="J376" i="1"/>
  <c r="F344" i="1"/>
  <c r="G344" i="1" s="1"/>
  <c r="E357" i="4"/>
  <c r="F402" i="1"/>
  <c r="G402" i="1" s="1"/>
  <c r="E386" i="4"/>
  <c r="R421" i="1"/>
  <c r="K421" i="1"/>
  <c r="F366" i="1"/>
  <c r="G366" i="1" s="1"/>
  <c r="E367" i="4"/>
  <c r="F135" i="1"/>
  <c r="G135" i="1" s="1"/>
  <c r="E347" i="4"/>
  <c r="F263" i="1"/>
  <c r="G263" i="1" s="1"/>
  <c r="E148" i="4"/>
  <c r="F293" i="1"/>
  <c r="G293" i="1" s="1"/>
  <c r="E174" i="4"/>
  <c r="F207" i="1"/>
  <c r="G207" i="1" s="1"/>
  <c r="E94" i="4"/>
  <c r="F172" i="1"/>
  <c r="G172" i="1" s="1"/>
  <c r="E61" i="4"/>
  <c r="F254" i="1"/>
  <c r="G254" i="1" s="1"/>
  <c r="E140" i="4"/>
  <c r="E139" i="4"/>
  <c r="F65" i="1"/>
  <c r="G65" i="1" s="1"/>
  <c r="E307" i="4"/>
  <c r="R309" i="1"/>
  <c r="J309" i="1"/>
  <c r="F352" i="1"/>
  <c r="G352" i="1" s="1"/>
  <c r="E222" i="4"/>
  <c r="F320" i="1"/>
  <c r="G320" i="1" s="1"/>
  <c r="E199" i="4"/>
  <c r="F277" i="1"/>
  <c r="G277" i="1" s="1"/>
  <c r="E160" i="4"/>
  <c r="E161" i="4"/>
  <c r="F342" i="1"/>
  <c r="G342" i="1" s="1"/>
  <c r="E217" i="4"/>
  <c r="F51" i="1"/>
  <c r="G51" i="1" s="1"/>
  <c r="E293" i="4"/>
  <c r="F248" i="1"/>
  <c r="G248" i="1" s="1"/>
  <c r="E136" i="4"/>
  <c r="E135" i="4"/>
  <c r="E134" i="4"/>
  <c r="E291" i="4"/>
  <c r="F49" i="1"/>
  <c r="G49" i="1" s="1"/>
  <c r="F95" i="1"/>
  <c r="U95" i="1" s="1"/>
  <c r="E18" i="4"/>
  <c r="F165" i="1"/>
  <c r="G165" i="1" s="1"/>
  <c r="E54" i="4"/>
  <c r="F77" i="1"/>
  <c r="G77" i="1" s="1"/>
  <c r="E11" i="4"/>
  <c r="S444" i="1"/>
  <c r="J444" i="1"/>
  <c r="F224" i="1"/>
  <c r="G224" i="1" s="1"/>
  <c r="E111" i="4"/>
  <c r="R225" i="1"/>
  <c r="I225" i="1"/>
  <c r="F156" i="1"/>
  <c r="G156" i="1" s="1"/>
  <c r="E47" i="4"/>
  <c r="F90" i="1"/>
  <c r="G90" i="1" s="1"/>
  <c r="E14" i="4"/>
  <c r="F31" i="1"/>
  <c r="G31" i="1" s="1"/>
  <c r="E273" i="4"/>
  <c r="R267" i="1"/>
  <c r="F348" i="1"/>
  <c r="G348" i="1" s="1"/>
  <c r="E220" i="4"/>
  <c r="F333" i="1"/>
  <c r="G333" i="1" s="1"/>
  <c r="E211" i="4"/>
  <c r="F144" i="1"/>
  <c r="G144" i="1" s="1"/>
  <c r="E43" i="4"/>
  <c r="F115" i="1"/>
  <c r="G115" i="1" s="1"/>
  <c r="E338" i="4"/>
  <c r="F177" i="1"/>
  <c r="G177" i="1" s="1"/>
  <c r="E66" i="4"/>
  <c r="R108" i="1"/>
  <c r="I108" i="1"/>
  <c r="R278" i="1"/>
  <c r="I278" i="1"/>
  <c r="F375" i="1"/>
  <c r="G375" i="1" s="1"/>
  <c r="E229" i="4"/>
  <c r="F371" i="1"/>
  <c r="G371" i="1" s="1"/>
  <c r="E228" i="4"/>
  <c r="F84" i="1"/>
  <c r="G84" i="1" s="1"/>
  <c r="E322" i="4"/>
  <c r="F58" i="1"/>
  <c r="G58" i="1" s="1"/>
  <c r="E300" i="4"/>
  <c r="F23" i="1"/>
  <c r="G23" i="1" s="1"/>
  <c r="E265" i="4"/>
  <c r="F332" i="1"/>
  <c r="G332" i="1" s="1"/>
  <c r="E210" i="4"/>
  <c r="F321" i="1"/>
  <c r="G321" i="1" s="1"/>
  <c r="E200" i="4"/>
  <c r="F331" i="1"/>
  <c r="G331" i="1" s="1"/>
  <c r="E209" i="4"/>
  <c r="E37" i="4"/>
  <c r="F133" i="1"/>
  <c r="G133" i="1" s="1"/>
  <c r="R464" i="1"/>
  <c r="K464" i="1"/>
  <c r="F323" i="1"/>
  <c r="G323" i="1" s="1"/>
  <c r="E202" i="4"/>
  <c r="F259" i="1"/>
  <c r="G259" i="1" s="1"/>
  <c r="E144" i="4"/>
  <c r="F418" i="1"/>
  <c r="G418" i="1" s="1"/>
  <c r="E248" i="4"/>
  <c r="R249" i="1"/>
  <c r="I249" i="1"/>
  <c r="F291" i="1"/>
  <c r="G291" i="1" s="1"/>
  <c r="E172" i="4"/>
  <c r="F343" i="1"/>
  <c r="G343" i="1" s="1"/>
  <c r="E218" i="4"/>
  <c r="F166" i="1"/>
  <c r="G166" i="1" s="1"/>
  <c r="E55" i="4"/>
  <c r="F62" i="1"/>
  <c r="G62" i="1" s="1"/>
  <c r="E304" i="4"/>
  <c r="F361" i="1"/>
  <c r="G361" i="1" s="1"/>
  <c r="E226" i="4"/>
  <c r="F328" i="1"/>
  <c r="G328" i="1" s="1"/>
  <c r="E207" i="4"/>
  <c r="R153" i="1"/>
  <c r="J153" i="1"/>
  <c r="F235" i="1"/>
  <c r="G235" i="1" s="1"/>
  <c r="E122" i="4"/>
  <c r="F290" i="1"/>
  <c r="G290" i="1" s="1"/>
  <c r="E354" i="4"/>
  <c r="F349" i="1"/>
  <c r="G349" i="1" s="1"/>
  <c r="E221" i="4"/>
  <c r="F419" i="1"/>
  <c r="G419" i="1" s="1"/>
  <c r="E249" i="4"/>
  <c r="F324" i="1"/>
  <c r="G324" i="1" s="1"/>
  <c r="E203" i="4"/>
  <c r="F412" i="1"/>
  <c r="G412" i="1" s="1"/>
  <c r="E242" i="4"/>
  <c r="F318" i="1"/>
  <c r="G318" i="1" s="1"/>
  <c r="E197" i="4"/>
  <c r="E268" i="4"/>
  <c r="F26" i="1"/>
  <c r="G26" i="1" s="1"/>
  <c r="F322" i="1"/>
  <c r="G322" i="1" s="1"/>
  <c r="E201" i="4"/>
  <c r="K413" i="1"/>
  <c r="F313" i="1"/>
  <c r="G313" i="1" s="1"/>
  <c r="E192" i="4"/>
  <c r="R463" i="1"/>
  <c r="K463" i="1"/>
  <c r="F151" i="1"/>
  <c r="G151" i="1" s="1"/>
  <c r="E45" i="4"/>
  <c r="K458" i="1"/>
  <c r="S458" i="1"/>
  <c r="E166" i="4"/>
  <c r="R255" i="1"/>
  <c r="I255" i="1"/>
  <c r="F125" i="1"/>
  <c r="G125" i="1" s="1"/>
  <c r="E343" i="4"/>
  <c r="F93" i="1"/>
  <c r="G93" i="1" s="1"/>
  <c r="E328" i="4"/>
  <c r="F274" i="1"/>
  <c r="G274" i="1" s="1"/>
  <c r="E353" i="4"/>
  <c r="F272" i="1"/>
  <c r="G272" i="1" s="1"/>
  <c r="E157" i="4"/>
  <c r="F102" i="1"/>
  <c r="G102" i="1" s="1"/>
  <c r="E23" i="4"/>
  <c r="F71" i="1"/>
  <c r="G71" i="1" s="1"/>
  <c r="E313" i="4"/>
  <c r="F385" i="1"/>
  <c r="G385" i="1" s="1"/>
  <c r="E377" i="4"/>
  <c r="F409" i="1"/>
  <c r="G409" i="1" s="1"/>
  <c r="E240" i="4"/>
  <c r="F158" i="1"/>
  <c r="G158" i="1" s="1"/>
  <c r="E49" i="4"/>
  <c r="F92" i="1"/>
  <c r="G92" i="1" s="1"/>
  <c r="E16" i="4"/>
  <c r="F245" i="1"/>
  <c r="G245" i="1" s="1"/>
  <c r="E131" i="4"/>
  <c r="F41" i="1"/>
  <c r="G41" i="1" s="1"/>
  <c r="E283" i="4"/>
  <c r="F271" i="1"/>
  <c r="G271" i="1" s="1"/>
  <c r="E156" i="4"/>
  <c r="F334" i="1"/>
  <c r="G334" i="1" s="1"/>
  <c r="E212" i="4"/>
  <c r="F82" i="1"/>
  <c r="G82" i="1" s="1"/>
  <c r="E321" i="4"/>
  <c r="F205" i="1"/>
  <c r="G205" i="1" s="1"/>
  <c r="E92" i="4"/>
  <c r="F100" i="1"/>
  <c r="G100" i="1" s="1"/>
  <c r="E21" i="4"/>
  <c r="F273" i="1"/>
  <c r="G273" i="1" s="1"/>
  <c r="E352" i="4"/>
  <c r="F269" i="1"/>
  <c r="G269" i="1" s="1"/>
  <c r="E154" i="4"/>
  <c r="F327" i="1"/>
  <c r="G327" i="1" s="1"/>
  <c r="E206" i="4"/>
  <c r="F430" i="1"/>
  <c r="G430" i="1" s="1"/>
  <c r="E259" i="4"/>
  <c r="R302" i="1"/>
  <c r="I302" i="1"/>
  <c r="F187" i="1"/>
  <c r="G187" i="1" s="1"/>
  <c r="E75" i="4"/>
  <c r="F388" i="1"/>
  <c r="G388" i="1" s="1"/>
  <c r="E230" i="4"/>
  <c r="R307" i="1"/>
  <c r="I307" i="1"/>
  <c r="F27" i="1"/>
  <c r="G27" i="1" s="1"/>
  <c r="E269" i="4"/>
  <c r="F396" i="1"/>
  <c r="G396" i="1" s="1"/>
  <c r="E384" i="4"/>
  <c r="F223" i="1"/>
  <c r="G223" i="1" s="1"/>
  <c r="E110" i="4"/>
  <c r="F296" i="1"/>
  <c r="G296" i="1" s="1"/>
  <c r="E177" i="4"/>
  <c r="F431" i="1"/>
  <c r="G431" i="1" s="1"/>
  <c r="E260" i="4"/>
  <c r="F305" i="1"/>
  <c r="G305" i="1" s="1"/>
  <c r="E186" i="4"/>
  <c r="K452" i="1"/>
  <c r="R452" i="1"/>
  <c r="R301" i="1"/>
  <c r="I301" i="1"/>
  <c r="R457" i="1"/>
  <c r="J446" i="1"/>
  <c r="R362" i="1"/>
  <c r="J362" i="1"/>
  <c r="F52" i="1"/>
  <c r="G52" i="1" s="1"/>
  <c r="E294" i="4"/>
  <c r="F47" i="1"/>
  <c r="G47" i="1" s="1"/>
  <c r="E289" i="4"/>
  <c r="F394" i="1"/>
  <c r="G394" i="1" s="1"/>
  <c r="E383" i="4"/>
  <c r="F150" i="1"/>
  <c r="G150" i="1" s="1"/>
  <c r="E44" i="4"/>
  <c r="F79" i="1"/>
  <c r="G79" i="1" s="1"/>
  <c r="E13" i="4"/>
  <c r="F149" i="1"/>
  <c r="G149" i="1" s="1"/>
  <c r="E350" i="4"/>
  <c r="F231" i="1"/>
  <c r="G231" i="1" s="1"/>
  <c r="E118" i="4"/>
  <c r="R134" i="1"/>
  <c r="J134" i="1"/>
  <c r="F316" i="1"/>
  <c r="G316" i="1" s="1"/>
  <c r="E195" i="4"/>
  <c r="F241" i="1"/>
  <c r="G241" i="1" s="1"/>
  <c r="E127" i="4"/>
  <c r="F66" i="1"/>
  <c r="G66" i="1" s="1"/>
  <c r="E308" i="4"/>
  <c r="F410" i="1"/>
  <c r="G410" i="1" s="1"/>
  <c r="E390" i="4"/>
  <c r="F252" i="1"/>
  <c r="G252" i="1" s="1"/>
  <c r="E351" i="4"/>
  <c r="F319" i="1"/>
  <c r="G319" i="1" s="1"/>
  <c r="E198" i="4"/>
  <c r="F329" i="1"/>
  <c r="G329" i="1" s="1"/>
  <c r="E208" i="4"/>
  <c r="F97" i="1"/>
  <c r="G97" i="1" s="1"/>
  <c r="E20" i="4"/>
  <c r="F364" i="1"/>
  <c r="G364" i="1" s="1"/>
  <c r="E366" i="4"/>
  <c r="F288" i="1"/>
  <c r="G288" i="1" s="1"/>
  <c r="E170" i="4"/>
  <c r="F415" i="1"/>
  <c r="G415" i="1" s="1"/>
  <c r="E245" i="4"/>
  <c r="F91" i="1"/>
  <c r="G91" i="1" s="1"/>
  <c r="E15" i="4"/>
  <c r="F48" i="1"/>
  <c r="G48" i="1" s="1"/>
  <c r="E290" i="4"/>
  <c r="E165" i="4"/>
  <c r="F282" i="1"/>
  <c r="G282" i="1" s="1"/>
  <c r="F240" i="1"/>
  <c r="G240" i="1" s="1"/>
  <c r="E126" i="4"/>
  <c r="F310" i="1"/>
  <c r="G310" i="1" s="1"/>
  <c r="E189" i="4"/>
  <c r="F432" i="1"/>
  <c r="G432" i="1" s="1"/>
  <c r="E261" i="4"/>
  <c r="F299" i="1"/>
  <c r="G299" i="1" s="1"/>
  <c r="E180" i="4"/>
  <c r="F360" i="1"/>
  <c r="G360" i="1" s="1"/>
  <c r="E225" i="4"/>
  <c r="F164" i="1"/>
  <c r="G164" i="1" s="1"/>
  <c r="E53" i="4"/>
  <c r="R368" i="1"/>
  <c r="J368" i="1"/>
  <c r="F279" i="1"/>
  <c r="G279" i="1" s="1"/>
  <c r="E162" i="4"/>
  <c r="E318" i="4"/>
  <c r="F76" i="1"/>
  <c r="G76" i="1" s="1"/>
  <c r="F369" i="1"/>
  <c r="G369" i="1" s="1"/>
  <c r="E369" i="4"/>
  <c r="F424" i="1"/>
  <c r="G424" i="1" s="1"/>
  <c r="E253" i="4"/>
  <c r="R401" i="1"/>
  <c r="J401" i="1"/>
  <c r="F298" i="1"/>
  <c r="G298" i="1" s="1"/>
  <c r="E179" i="4"/>
  <c r="K466" i="1"/>
  <c r="S466" i="1"/>
  <c r="F335" i="1"/>
  <c r="G335" i="1" s="1"/>
  <c r="E213" i="4"/>
  <c r="R63" i="1"/>
  <c r="I63" i="1"/>
  <c r="F171" i="1"/>
  <c r="G171" i="1" s="1"/>
  <c r="E60" i="4"/>
  <c r="F22" i="1"/>
  <c r="G22" i="1" s="1"/>
  <c r="E264" i="4"/>
  <c r="F264" i="1"/>
  <c r="G264" i="1" s="1"/>
  <c r="E149" i="4"/>
  <c r="F357" i="1"/>
  <c r="G357" i="1" s="1"/>
  <c r="E362" i="4"/>
  <c r="K467" i="1"/>
  <c r="R467" i="1"/>
  <c r="F420" i="1"/>
  <c r="G420" i="1" s="1"/>
  <c r="E250" i="4"/>
  <c r="E251" i="4"/>
  <c r="F372" i="1"/>
  <c r="G372" i="1" s="1"/>
  <c r="E370" i="4"/>
  <c r="F383" i="1"/>
  <c r="G383" i="1" s="1"/>
  <c r="E376" i="4"/>
  <c r="S453" i="1"/>
  <c r="K453" i="1"/>
  <c r="R242" i="1"/>
  <c r="I242" i="1"/>
  <c r="F393" i="1"/>
  <c r="G393" i="1" s="1"/>
  <c r="E232" i="4"/>
  <c r="F21" i="1"/>
  <c r="G21" i="1" s="1"/>
  <c r="E263" i="4"/>
  <c r="F34" i="1"/>
  <c r="G34" i="1" s="1"/>
  <c r="E276" i="4"/>
  <c r="F228" i="1"/>
  <c r="G228" i="1" s="1"/>
  <c r="E115" i="4"/>
  <c r="F236" i="1"/>
  <c r="G236" i="1" s="1"/>
  <c r="E123" i="4"/>
  <c r="F208" i="1"/>
  <c r="G208" i="1" s="1"/>
  <c r="E95" i="4"/>
  <c r="F111" i="1"/>
  <c r="G111" i="1" s="1"/>
  <c r="E336" i="4"/>
  <c r="F220" i="1"/>
  <c r="G220" i="1" s="1"/>
  <c r="E107" i="4"/>
  <c r="F425" i="1"/>
  <c r="G425" i="1" s="1"/>
  <c r="E254" i="4"/>
  <c r="F68" i="1"/>
  <c r="G68" i="1" s="1"/>
  <c r="E310" i="4"/>
  <c r="F44" i="1"/>
  <c r="G44" i="1" s="1"/>
  <c r="E286" i="4"/>
  <c r="F392" i="1"/>
  <c r="G392" i="1" s="1"/>
  <c r="E382" i="4"/>
  <c r="F227" i="1"/>
  <c r="G227" i="1" s="1"/>
  <c r="E114" i="4"/>
  <c r="F417" i="1"/>
  <c r="G417" i="1" s="1"/>
  <c r="E247" i="4"/>
  <c r="F78" i="1"/>
  <c r="G78" i="1" s="1"/>
  <c r="E12" i="4"/>
  <c r="F56" i="1"/>
  <c r="G56" i="1" s="1"/>
  <c r="E298" i="4"/>
  <c r="F268" i="1"/>
  <c r="G268" i="1" s="1"/>
  <c r="E153" i="4"/>
  <c r="S435" i="1"/>
  <c r="J435" i="1"/>
  <c r="F315" i="1"/>
  <c r="G315" i="1" s="1"/>
  <c r="E194" i="4"/>
  <c r="F32" i="1"/>
  <c r="G32" i="1" s="1"/>
  <c r="E274" i="4"/>
  <c r="F405" i="1"/>
  <c r="G405" i="1" s="1"/>
  <c r="E388" i="4"/>
  <c r="F238" i="1"/>
  <c r="G238" i="1" s="1"/>
  <c r="E125" i="4"/>
  <c r="F391" i="1"/>
  <c r="G391" i="1" s="1"/>
  <c r="E231" i="4"/>
  <c r="F276" i="1"/>
  <c r="G276" i="1" s="1"/>
  <c r="E159" i="4"/>
  <c r="F336" i="1"/>
  <c r="G336" i="1" s="1"/>
  <c r="E214" i="4"/>
  <c r="R406" i="1"/>
  <c r="K406" i="1"/>
  <c r="F87" i="1"/>
  <c r="G87" i="1" s="1"/>
  <c r="E325" i="4"/>
  <c r="F256" i="1"/>
  <c r="G256" i="1" s="1"/>
  <c r="E141" i="4"/>
  <c r="E364" i="4"/>
  <c r="F359" i="1"/>
  <c r="G359" i="1" s="1"/>
  <c r="S384" i="1"/>
  <c r="J384" i="1"/>
  <c r="R260" i="1"/>
  <c r="I260" i="1"/>
  <c r="R103" i="1"/>
  <c r="J103" i="1"/>
  <c r="R266" i="1"/>
  <c r="I266" i="1"/>
  <c r="R429" i="1"/>
  <c r="J429" i="1"/>
  <c r="R398" i="1"/>
  <c r="K398" i="1"/>
  <c r="E363" i="4"/>
  <c r="F358" i="1"/>
  <c r="G358" i="1" s="1"/>
  <c r="F138" i="1"/>
  <c r="G138" i="1" s="1"/>
  <c r="E40" i="4"/>
  <c r="F85" i="1"/>
  <c r="G85" i="1" s="1"/>
  <c r="E323" i="4"/>
  <c r="F370" i="1"/>
  <c r="G370" i="1" s="1"/>
  <c r="E227" i="4"/>
  <c r="R374" i="1"/>
  <c r="J374" i="1"/>
  <c r="F191" i="1"/>
  <c r="G191" i="1" s="1"/>
  <c r="E79" i="4"/>
  <c r="F233" i="1"/>
  <c r="G233" i="1" s="1"/>
  <c r="E120" i="4"/>
  <c r="R83" i="1"/>
  <c r="I83" i="1"/>
  <c r="E224" i="4"/>
  <c r="F141" i="1"/>
  <c r="G141" i="1" s="1"/>
  <c r="E41" i="4"/>
  <c r="F112" i="1"/>
  <c r="G112" i="1" s="1"/>
  <c r="E337" i="4"/>
  <c r="E238" i="4"/>
  <c r="F407" i="1"/>
  <c r="G407" i="1" s="1"/>
  <c r="F400" i="1"/>
  <c r="G400" i="1" s="1"/>
  <c r="E236" i="4"/>
  <c r="F312" i="1"/>
  <c r="G312" i="1" s="1"/>
  <c r="E191" i="4"/>
  <c r="F50" i="1"/>
  <c r="G50" i="1" s="1"/>
  <c r="E292" i="4"/>
  <c r="R110" i="1"/>
  <c r="J110" i="1"/>
  <c r="F314" i="1"/>
  <c r="G314" i="1" s="1"/>
  <c r="E193" i="4"/>
  <c r="F353" i="1"/>
  <c r="G353" i="1" s="1"/>
  <c r="E223" i="4"/>
  <c r="F209" i="1"/>
  <c r="G209" i="1" s="1"/>
  <c r="E96" i="4"/>
  <c r="F404" i="1"/>
  <c r="G404" i="1" s="1"/>
  <c r="E237" i="4"/>
  <c r="F300" i="1"/>
  <c r="G300" i="1" s="1"/>
  <c r="E181" i="4"/>
  <c r="J436" i="1"/>
  <c r="R436" i="1"/>
  <c r="F147" i="1"/>
  <c r="G147" i="1" s="1"/>
  <c r="E349" i="4"/>
  <c r="F399" i="1"/>
  <c r="G399" i="1" s="1"/>
  <c r="E235" i="4"/>
  <c r="F157" i="1"/>
  <c r="G157" i="1" s="1"/>
  <c r="E48" i="4"/>
  <c r="F325" i="1"/>
  <c r="G325" i="1" s="1"/>
  <c r="E204" i="4"/>
  <c r="F226" i="1"/>
  <c r="G226" i="1" s="1"/>
  <c r="E113" i="4"/>
  <c r="F416" i="1"/>
  <c r="G416" i="1" s="1"/>
  <c r="E246" i="4"/>
  <c r="F311" i="1"/>
  <c r="G311" i="1" s="1"/>
  <c r="E190" i="4"/>
  <c r="F28" i="1"/>
  <c r="G28" i="1" s="1"/>
  <c r="E270" i="4"/>
  <c r="F390" i="1"/>
  <c r="G390" i="1" s="1"/>
  <c r="E381" i="4"/>
  <c r="F428" i="1"/>
  <c r="G428" i="1" s="1"/>
  <c r="E257" i="4"/>
  <c r="F229" i="1"/>
  <c r="G229" i="1" s="1"/>
  <c r="E116" i="4"/>
  <c r="F281" i="1"/>
  <c r="G281" i="1" s="1"/>
  <c r="E164" i="4"/>
  <c r="F253" i="1"/>
  <c r="G253" i="1" s="1"/>
  <c r="E138" i="4"/>
  <c r="F286" i="1"/>
  <c r="G286" i="1" s="1"/>
  <c r="E168" i="4"/>
  <c r="F338" i="1"/>
  <c r="G338" i="1" s="1"/>
  <c r="E216" i="4"/>
  <c r="F38" i="1"/>
  <c r="G38" i="1" s="1"/>
  <c r="E280" i="4"/>
  <c r="F247" i="1"/>
  <c r="G247" i="1" s="1"/>
  <c r="E133" i="4"/>
  <c r="F46" i="1"/>
  <c r="G46" i="1" s="1"/>
  <c r="E288" i="4"/>
  <c r="E358" i="4"/>
  <c r="F345" i="1"/>
  <c r="G345" i="1" s="1"/>
  <c r="F237" i="1"/>
  <c r="G237" i="1" s="1"/>
  <c r="E124" i="4"/>
  <c r="F152" i="1"/>
  <c r="G152" i="1" s="1"/>
  <c r="E46" i="4"/>
  <c r="F251" i="1"/>
  <c r="G251" i="1" s="1"/>
  <c r="E137" i="4"/>
  <c r="R386" i="1"/>
  <c r="I386" i="1"/>
  <c r="E215" i="4"/>
  <c r="F337" i="1"/>
  <c r="G337" i="1" s="1"/>
  <c r="S365" i="1"/>
  <c r="J365" i="1"/>
  <c r="F257" i="1"/>
  <c r="G257" i="1" s="1"/>
  <c r="E142" i="4"/>
  <c r="F96" i="1"/>
  <c r="G96" i="1" s="1"/>
  <c r="E19" i="4"/>
  <c r="F414" i="1"/>
  <c r="G414" i="1" s="1"/>
  <c r="E244" i="4"/>
  <c r="F121" i="1"/>
  <c r="G121" i="1" s="1"/>
  <c r="E32" i="4"/>
  <c r="F74" i="1"/>
  <c r="G74" i="1" s="1"/>
  <c r="E316" i="4"/>
  <c r="F216" i="1"/>
  <c r="G216" i="1" s="1"/>
  <c r="E103" i="4"/>
  <c r="F373" i="1"/>
  <c r="G373" i="1" s="1"/>
  <c r="E371" i="4"/>
  <c r="F377" i="1"/>
  <c r="G377" i="1" s="1"/>
  <c r="E372" i="4"/>
  <c r="F53" i="1"/>
  <c r="G53" i="1" s="1"/>
  <c r="E295" i="4"/>
  <c r="F116" i="1"/>
  <c r="G116" i="1" s="1"/>
  <c r="E339" i="4"/>
  <c r="F367" i="1"/>
  <c r="G367" i="1" s="1"/>
  <c r="E368" i="4"/>
  <c r="S378" i="1"/>
  <c r="J378" i="1"/>
  <c r="F210" i="1"/>
  <c r="G210" i="1" s="1"/>
  <c r="E97" i="4"/>
  <c r="F297" i="1"/>
  <c r="G297" i="1" s="1"/>
  <c r="E178" i="4"/>
  <c r="F304" i="1"/>
  <c r="G304" i="1" s="1"/>
  <c r="E185" i="4"/>
  <c r="F29" i="1"/>
  <c r="G29" i="1" s="1"/>
  <c r="E271" i="4"/>
  <c r="F55" i="1"/>
  <c r="G55" i="1" s="1"/>
  <c r="E297" i="4"/>
  <c r="F294" i="1"/>
  <c r="G294" i="1" s="1"/>
  <c r="E175" i="4"/>
  <c r="F347" i="1"/>
  <c r="G347" i="1" s="1"/>
  <c r="E219" i="4"/>
  <c r="F169" i="1"/>
  <c r="G169" i="1" s="1"/>
  <c r="E58" i="4"/>
  <c r="R382" i="1"/>
  <c r="J382" i="1"/>
  <c r="F287" i="1"/>
  <c r="G287" i="1" s="1"/>
  <c r="E169" i="4"/>
  <c r="R448" i="1"/>
  <c r="J448" i="1"/>
  <c r="F106" i="1"/>
  <c r="G106" i="1" s="1"/>
  <c r="E333" i="4"/>
  <c r="F379" i="1"/>
  <c r="G379" i="1" s="1"/>
  <c r="E373" i="4"/>
  <c r="F258" i="1"/>
  <c r="G258" i="1" s="1"/>
  <c r="E143" i="4"/>
  <c r="F423" i="1"/>
  <c r="G423" i="1" s="1"/>
  <c r="E252" i="4"/>
  <c r="F303" i="1"/>
  <c r="G303" i="1" s="1"/>
  <c r="E184" i="4"/>
  <c r="R455" i="1"/>
  <c r="K455" i="1"/>
  <c r="F433" i="1"/>
  <c r="G433" i="1" s="1"/>
  <c r="E262" i="4"/>
  <c r="F230" i="1"/>
  <c r="G230" i="1" s="1"/>
  <c r="E117" i="4"/>
  <c r="F395" i="1"/>
  <c r="G395" i="1" s="1"/>
  <c r="E233" i="4"/>
  <c r="F280" i="1"/>
  <c r="G280" i="1" s="1"/>
  <c r="E163" i="4"/>
  <c r="F37" i="1"/>
  <c r="G37" i="1" s="1"/>
  <c r="E279" i="4"/>
  <c r="E375" i="4"/>
  <c r="F381" i="1"/>
  <c r="G381" i="1" s="1"/>
  <c r="F397" i="1"/>
  <c r="G397" i="1" s="1"/>
  <c r="E234" i="4"/>
  <c r="F219" i="1"/>
  <c r="G219" i="1" s="1"/>
  <c r="E106" i="4"/>
  <c r="R181" i="1"/>
  <c r="I181" i="1"/>
  <c r="F244" i="1"/>
  <c r="G244" i="1" s="1"/>
  <c r="E130" i="4"/>
  <c r="F261" i="1"/>
  <c r="G261" i="1" s="1"/>
  <c r="E146" i="4"/>
  <c r="F326" i="1"/>
  <c r="G326" i="1" s="1"/>
  <c r="E205" i="4"/>
  <c r="F180" i="1"/>
  <c r="G180" i="1" s="1"/>
  <c r="E70" i="4"/>
  <c r="E69" i="4"/>
  <c r="F129" i="1"/>
  <c r="G129" i="1" s="1"/>
  <c r="E345" i="4"/>
  <c r="R132" i="1"/>
  <c r="J132" i="1"/>
  <c r="R306" i="1"/>
  <c r="I306" i="1"/>
  <c r="F330" i="1"/>
  <c r="G330" i="1" s="1"/>
  <c r="E355" i="4"/>
  <c r="F221" i="1"/>
  <c r="G221" i="1" s="1"/>
  <c r="E108" i="4"/>
  <c r="F120" i="1"/>
  <c r="G120" i="1" s="1"/>
  <c r="E31" i="4"/>
  <c r="F243" i="1"/>
  <c r="G243" i="1" s="1"/>
  <c r="E129" i="4"/>
  <c r="I195" i="1"/>
  <c r="R195" i="1"/>
  <c r="I185" i="1"/>
  <c r="R185" i="1"/>
  <c r="I86" i="1"/>
  <c r="R86" i="1"/>
  <c r="R160" i="1"/>
  <c r="I160" i="1"/>
  <c r="S408" i="1"/>
  <c r="J408" i="1"/>
  <c r="R283" i="1"/>
  <c r="I283" i="1"/>
  <c r="I194" i="1"/>
  <c r="R194" i="1"/>
  <c r="R123" i="1"/>
  <c r="I123" i="1"/>
  <c r="J356" i="1"/>
  <c r="R356" i="1"/>
  <c r="R285" i="1"/>
  <c r="I285" i="1"/>
  <c r="I193" i="1"/>
  <c r="R193" i="1"/>
  <c r="R295" i="1"/>
  <c r="I295" i="1"/>
  <c r="G24" i="1"/>
  <c r="S45" i="1"/>
  <c r="J45" i="1"/>
  <c r="R176" i="1"/>
  <c r="I176" i="1"/>
  <c r="R354" i="1"/>
  <c r="I354" i="1"/>
  <c r="I114" i="1"/>
  <c r="R114" i="1"/>
  <c r="R33" i="1"/>
  <c r="H33" i="1"/>
  <c r="J67" i="1"/>
  <c r="R67" i="1"/>
  <c r="R387" i="1"/>
  <c r="K387" i="1"/>
  <c r="I178" i="1" l="1"/>
  <c r="R178" i="1"/>
  <c r="J73" i="1"/>
  <c r="R73" i="1"/>
  <c r="J35" i="1"/>
  <c r="R35" i="1"/>
  <c r="R61" i="1"/>
  <c r="I61" i="1"/>
  <c r="R122" i="1"/>
  <c r="I122" i="1"/>
  <c r="I113" i="1"/>
  <c r="R113" i="1"/>
  <c r="R107" i="1"/>
  <c r="I107" i="1"/>
  <c r="S64" i="1"/>
  <c r="J64" i="1"/>
  <c r="R265" i="1"/>
  <c r="I265" i="1"/>
  <c r="J80" i="1"/>
  <c r="S80" i="1"/>
  <c r="S39" i="1"/>
  <c r="J39" i="1"/>
  <c r="R203" i="1"/>
  <c r="I203" i="1"/>
  <c r="R232" i="1"/>
  <c r="I232" i="1"/>
  <c r="K380" i="1"/>
  <c r="R380" i="1"/>
  <c r="I161" i="1"/>
  <c r="R161" i="1"/>
  <c r="I119" i="1"/>
  <c r="R119" i="1"/>
  <c r="R142" i="1"/>
  <c r="I142" i="1"/>
  <c r="R188" i="1"/>
  <c r="I188" i="1"/>
  <c r="J363" i="1"/>
  <c r="I174" i="1"/>
  <c r="R174" i="1"/>
  <c r="R70" i="1"/>
  <c r="J70" i="1"/>
  <c r="J69" i="1"/>
  <c r="S69" i="1"/>
  <c r="J192" i="1"/>
  <c r="R192" i="1"/>
  <c r="I206" i="1"/>
  <c r="R206" i="1"/>
  <c r="R212" i="1"/>
  <c r="I212" i="1"/>
  <c r="I198" i="1"/>
  <c r="R198" i="1"/>
  <c r="R289" i="1"/>
  <c r="I289" i="1"/>
  <c r="R124" i="1"/>
  <c r="I124" i="1"/>
  <c r="I196" i="1"/>
  <c r="R196" i="1"/>
  <c r="I179" i="1"/>
  <c r="R179" i="1"/>
  <c r="R94" i="1"/>
  <c r="J94" i="1"/>
  <c r="I42" i="1"/>
  <c r="I308" i="1"/>
  <c r="R98" i="1"/>
  <c r="I98" i="1"/>
  <c r="R246" i="1"/>
  <c r="I246" i="1"/>
  <c r="R117" i="1"/>
  <c r="I117" i="1"/>
  <c r="R40" i="1"/>
  <c r="J40" i="1"/>
  <c r="R101" i="1"/>
  <c r="I101" i="1"/>
  <c r="R60" i="1"/>
  <c r="J60" i="1"/>
  <c r="R199" i="1"/>
  <c r="I199" i="1"/>
  <c r="R104" i="1"/>
  <c r="I104" i="1"/>
  <c r="J109" i="1"/>
  <c r="R109" i="1"/>
  <c r="R167" i="1"/>
  <c r="I167" i="1"/>
  <c r="J214" i="1"/>
  <c r="S214" i="1"/>
  <c r="S434" i="1"/>
  <c r="J434" i="1"/>
  <c r="R173" i="1"/>
  <c r="I173" i="1"/>
  <c r="R163" i="1"/>
  <c r="I163" i="1"/>
  <c r="I211" i="1"/>
  <c r="R211" i="1"/>
  <c r="I143" i="1"/>
  <c r="R143" i="1"/>
  <c r="R292" i="1"/>
  <c r="I292" i="1"/>
  <c r="I105" i="1"/>
  <c r="R105" i="1"/>
  <c r="J215" i="1"/>
  <c r="R215" i="1"/>
  <c r="R411" i="1"/>
  <c r="K411" i="1"/>
  <c r="R222" i="1"/>
  <c r="J222" i="1"/>
  <c r="I99" i="1"/>
  <c r="R99" i="1"/>
  <c r="I202" i="1"/>
  <c r="R202" i="1"/>
  <c r="R427" i="1"/>
  <c r="K427" i="1"/>
  <c r="R275" i="1"/>
  <c r="I275" i="1"/>
  <c r="R213" i="1"/>
  <c r="I213" i="1"/>
  <c r="I168" i="1"/>
  <c r="R168" i="1"/>
  <c r="I75" i="1"/>
  <c r="R75" i="1"/>
  <c r="I136" i="1"/>
  <c r="R136" i="1"/>
  <c r="I118" i="1"/>
  <c r="R118" i="1"/>
  <c r="R88" i="1"/>
  <c r="J88" i="1"/>
  <c r="R81" i="1"/>
  <c r="I81" i="1"/>
  <c r="I190" i="1"/>
  <c r="R190" i="1"/>
  <c r="S426" i="1"/>
  <c r="K426" i="1"/>
  <c r="R346" i="1"/>
  <c r="J346" i="1"/>
  <c r="R197" i="1"/>
  <c r="I197" i="1"/>
  <c r="J137" i="1"/>
  <c r="S137" i="1"/>
  <c r="R127" i="1"/>
  <c r="I127" i="1"/>
  <c r="R130" i="1"/>
  <c r="I130" i="1"/>
  <c r="R170" i="1"/>
  <c r="I170" i="1"/>
  <c r="R218" i="1"/>
  <c r="I218" i="1"/>
  <c r="R186" i="1"/>
  <c r="I186" i="1"/>
  <c r="R184" i="1"/>
  <c r="I184" i="1"/>
  <c r="S262" i="1"/>
  <c r="I262" i="1"/>
  <c r="R270" i="1"/>
  <c r="I270" i="1"/>
  <c r="R72" i="1"/>
  <c r="J72" i="1"/>
  <c r="R221" i="1"/>
  <c r="I221" i="1"/>
  <c r="K381" i="1"/>
  <c r="R381" i="1"/>
  <c r="S337" i="1"/>
  <c r="J337" i="1"/>
  <c r="R236" i="1"/>
  <c r="I236" i="1"/>
  <c r="R244" i="1"/>
  <c r="I244" i="1"/>
  <c r="R230" i="1"/>
  <c r="I230" i="1"/>
  <c r="R423" i="1"/>
  <c r="J423" i="1"/>
  <c r="R347" i="1"/>
  <c r="I347" i="1"/>
  <c r="R304" i="1"/>
  <c r="I304" i="1"/>
  <c r="R367" i="1"/>
  <c r="J367" i="1"/>
  <c r="S373" i="1"/>
  <c r="I373" i="1"/>
  <c r="R414" i="1"/>
  <c r="K414" i="1"/>
  <c r="R237" i="1"/>
  <c r="I237" i="1"/>
  <c r="J38" i="1"/>
  <c r="R38" i="1"/>
  <c r="R281" i="1"/>
  <c r="J281" i="1"/>
  <c r="R28" i="1"/>
  <c r="H28" i="1"/>
  <c r="R325" i="1"/>
  <c r="I325" i="1"/>
  <c r="R353" i="1"/>
  <c r="I353" i="1"/>
  <c r="R312" i="1"/>
  <c r="I312" i="1"/>
  <c r="R141" i="1"/>
  <c r="J141" i="1"/>
  <c r="R358" i="1"/>
  <c r="J358" i="1"/>
  <c r="R264" i="1"/>
  <c r="I264" i="1"/>
  <c r="R335" i="1"/>
  <c r="I335" i="1"/>
  <c r="S424" i="1"/>
  <c r="K424" i="1"/>
  <c r="R432" i="1"/>
  <c r="J432" i="1"/>
  <c r="S48" i="1"/>
  <c r="J48" i="1"/>
  <c r="J364" i="1"/>
  <c r="S364" i="1"/>
  <c r="R252" i="1"/>
  <c r="I252" i="1"/>
  <c r="R316" i="1"/>
  <c r="I316" i="1"/>
  <c r="I149" i="1"/>
  <c r="R149" i="1"/>
  <c r="I47" i="1"/>
  <c r="R47" i="1"/>
  <c r="R296" i="1"/>
  <c r="I296" i="1"/>
  <c r="K430" i="1"/>
  <c r="R430" i="1"/>
  <c r="R100" i="1"/>
  <c r="I100" i="1"/>
  <c r="R271" i="1"/>
  <c r="I271" i="1"/>
  <c r="R158" i="1"/>
  <c r="I158" i="1"/>
  <c r="R102" i="1"/>
  <c r="J102" i="1"/>
  <c r="I125" i="1"/>
  <c r="R125" i="1"/>
  <c r="H26" i="1"/>
  <c r="R26" i="1"/>
  <c r="J49" i="1"/>
  <c r="R49" i="1"/>
  <c r="R352" i="1"/>
  <c r="I352" i="1"/>
  <c r="R330" i="1"/>
  <c r="K330" i="1"/>
  <c r="J345" i="1"/>
  <c r="R345" i="1"/>
  <c r="R256" i="1"/>
  <c r="I256" i="1"/>
  <c r="R276" i="1"/>
  <c r="I276" i="1"/>
  <c r="H32" i="1"/>
  <c r="R32" i="1"/>
  <c r="S56" i="1"/>
  <c r="J56" i="1"/>
  <c r="K392" i="1"/>
  <c r="R392" i="1"/>
  <c r="R220" i="1"/>
  <c r="I220" i="1"/>
  <c r="R228" i="1"/>
  <c r="J228" i="1"/>
  <c r="R419" i="1"/>
  <c r="K419" i="1"/>
  <c r="I166" i="1"/>
  <c r="R166" i="1"/>
  <c r="R418" i="1"/>
  <c r="K418" i="1"/>
  <c r="J332" i="1"/>
  <c r="S332" i="1"/>
  <c r="R371" i="1"/>
  <c r="J371" i="1"/>
  <c r="R177" i="1"/>
  <c r="J177" i="1"/>
  <c r="R348" i="1"/>
  <c r="I348" i="1"/>
  <c r="R156" i="1"/>
  <c r="I156" i="1"/>
  <c r="R77" i="1"/>
  <c r="I77" i="1"/>
  <c r="R342" i="1"/>
  <c r="I342" i="1"/>
  <c r="R172" i="1"/>
  <c r="H172" i="1"/>
  <c r="R135" i="1"/>
  <c r="J135" i="1"/>
  <c r="R344" i="1"/>
  <c r="J344" i="1"/>
  <c r="R180" i="1"/>
  <c r="I180" i="1"/>
  <c r="R37" i="1"/>
  <c r="I37" i="1"/>
  <c r="S433" i="1"/>
  <c r="J433" i="1"/>
  <c r="R258" i="1"/>
  <c r="I258" i="1"/>
  <c r="R287" i="1"/>
  <c r="I287" i="1"/>
  <c r="R294" i="1"/>
  <c r="I294" i="1"/>
  <c r="R297" i="1"/>
  <c r="J297" i="1"/>
  <c r="J116" i="1"/>
  <c r="R116" i="1"/>
  <c r="R216" i="1"/>
  <c r="I216" i="1"/>
  <c r="R96" i="1"/>
  <c r="J96" i="1"/>
  <c r="R338" i="1"/>
  <c r="I338" i="1"/>
  <c r="R229" i="1"/>
  <c r="I229" i="1"/>
  <c r="R311" i="1"/>
  <c r="I311" i="1"/>
  <c r="R157" i="1"/>
  <c r="I157" i="1"/>
  <c r="R300" i="1"/>
  <c r="I300" i="1"/>
  <c r="J314" i="1"/>
  <c r="R314" i="1"/>
  <c r="R400" i="1"/>
  <c r="J400" i="1"/>
  <c r="R420" i="1"/>
  <c r="K420" i="1"/>
  <c r="R22" i="1"/>
  <c r="I22" i="1"/>
  <c r="R369" i="1"/>
  <c r="J369" i="1"/>
  <c r="R164" i="1"/>
  <c r="I164" i="1"/>
  <c r="R310" i="1"/>
  <c r="I310" i="1"/>
  <c r="R91" i="1"/>
  <c r="I91" i="1"/>
  <c r="R97" i="1"/>
  <c r="J97" i="1"/>
  <c r="R410" i="1"/>
  <c r="K410" i="1"/>
  <c r="R79" i="1"/>
  <c r="I79" i="1"/>
  <c r="R52" i="1"/>
  <c r="I52" i="1"/>
  <c r="R223" i="1"/>
  <c r="I223" i="1"/>
  <c r="R388" i="1"/>
  <c r="K388" i="1"/>
  <c r="R327" i="1"/>
  <c r="I327" i="1"/>
  <c r="R205" i="1"/>
  <c r="I205" i="1"/>
  <c r="J41" i="1"/>
  <c r="R41" i="1"/>
  <c r="S409" i="1"/>
  <c r="K409" i="1"/>
  <c r="R272" i="1"/>
  <c r="I272" i="1"/>
  <c r="R133" i="1"/>
  <c r="J133" i="1"/>
  <c r="S407" i="1"/>
  <c r="J407" i="1"/>
  <c r="R370" i="1"/>
  <c r="I370" i="1"/>
  <c r="J87" i="1"/>
  <c r="R87" i="1"/>
  <c r="R391" i="1"/>
  <c r="J391" i="1"/>
  <c r="R315" i="1"/>
  <c r="I315" i="1"/>
  <c r="R78" i="1"/>
  <c r="I78" i="1"/>
  <c r="J44" i="1"/>
  <c r="R44" i="1"/>
  <c r="I111" i="1"/>
  <c r="R111" i="1"/>
  <c r="I34" i="1"/>
  <c r="R34" i="1"/>
  <c r="I76" i="1"/>
  <c r="R76" i="1"/>
  <c r="R313" i="1"/>
  <c r="I313" i="1"/>
  <c r="R318" i="1"/>
  <c r="I318" i="1"/>
  <c r="R349" i="1"/>
  <c r="I349" i="1"/>
  <c r="R328" i="1"/>
  <c r="I328" i="1"/>
  <c r="R343" i="1"/>
  <c r="I343" i="1"/>
  <c r="R259" i="1"/>
  <c r="I259" i="1"/>
  <c r="R23" i="1"/>
  <c r="I23" i="1"/>
  <c r="R375" i="1"/>
  <c r="K375" i="1"/>
  <c r="S115" i="1"/>
  <c r="J115" i="1"/>
  <c r="R165" i="1"/>
  <c r="I165" i="1"/>
  <c r="R207" i="1"/>
  <c r="I207" i="1"/>
  <c r="S366" i="1"/>
  <c r="J366" i="1"/>
  <c r="R234" i="1"/>
  <c r="I234" i="1"/>
  <c r="R219" i="1"/>
  <c r="I219" i="1"/>
  <c r="R280" i="1"/>
  <c r="I280" i="1"/>
  <c r="R379" i="1"/>
  <c r="K379" i="1"/>
  <c r="R55" i="1"/>
  <c r="J55" i="1"/>
  <c r="R210" i="1"/>
  <c r="I210" i="1"/>
  <c r="R53" i="1"/>
  <c r="J53" i="1"/>
  <c r="R74" i="1"/>
  <c r="J74" i="1"/>
  <c r="R257" i="1"/>
  <c r="I257" i="1"/>
  <c r="R251" i="1"/>
  <c r="I251" i="1"/>
  <c r="J46" i="1"/>
  <c r="R46" i="1"/>
  <c r="R286" i="1"/>
  <c r="I286" i="1"/>
  <c r="S428" i="1"/>
  <c r="J428" i="1"/>
  <c r="R416" i="1"/>
  <c r="J416" i="1"/>
  <c r="S399" i="1"/>
  <c r="J399" i="1"/>
  <c r="R404" i="1"/>
  <c r="J404" i="1"/>
  <c r="R171" i="1"/>
  <c r="I171" i="1"/>
  <c r="R298" i="1"/>
  <c r="I298" i="1"/>
  <c r="R360" i="1"/>
  <c r="I360" i="1"/>
  <c r="R240" i="1"/>
  <c r="J240" i="1"/>
  <c r="R415" i="1"/>
  <c r="K415" i="1"/>
  <c r="R329" i="1"/>
  <c r="I329" i="1"/>
  <c r="I66" i="1"/>
  <c r="R66" i="1"/>
  <c r="R231" i="1"/>
  <c r="I231" i="1"/>
  <c r="R150" i="1"/>
  <c r="I150" i="1"/>
  <c r="R305" i="1"/>
  <c r="I305" i="1"/>
  <c r="R396" i="1"/>
  <c r="K396" i="1"/>
  <c r="R187" i="1"/>
  <c r="I187" i="1"/>
  <c r="R269" i="1"/>
  <c r="I269" i="1"/>
  <c r="R82" i="1"/>
  <c r="I82" i="1"/>
  <c r="R245" i="1"/>
  <c r="I245" i="1"/>
  <c r="R385" i="1"/>
  <c r="I385" i="1"/>
  <c r="I274" i="1"/>
  <c r="R274" i="1"/>
  <c r="R277" i="1"/>
  <c r="I277" i="1"/>
  <c r="J65" i="1"/>
  <c r="R65" i="1"/>
  <c r="R25" i="1"/>
  <c r="H25" i="1"/>
  <c r="R243" i="1"/>
  <c r="I243" i="1"/>
  <c r="R326" i="1"/>
  <c r="I326" i="1"/>
  <c r="R120" i="1"/>
  <c r="H120" i="1"/>
  <c r="I233" i="1"/>
  <c r="R233" i="1"/>
  <c r="R85" i="1"/>
  <c r="I85" i="1"/>
  <c r="R238" i="1"/>
  <c r="I238" i="1"/>
  <c r="R417" i="1"/>
  <c r="K417" i="1"/>
  <c r="S68" i="1"/>
  <c r="J68" i="1"/>
  <c r="R208" i="1"/>
  <c r="H208" i="1"/>
  <c r="I21" i="1"/>
  <c r="R21" i="1"/>
  <c r="S383" i="1"/>
  <c r="I383" i="1"/>
  <c r="S282" i="1"/>
  <c r="I282" i="1"/>
  <c r="R412" i="1"/>
  <c r="J412" i="1"/>
  <c r="J290" i="1"/>
  <c r="R290" i="1"/>
  <c r="R361" i="1"/>
  <c r="I361" i="1"/>
  <c r="R291" i="1"/>
  <c r="I291" i="1"/>
  <c r="S323" i="1"/>
  <c r="J323" i="1"/>
  <c r="R331" i="1"/>
  <c r="I331" i="1"/>
  <c r="I58" i="1"/>
  <c r="R58" i="1"/>
  <c r="R144" i="1"/>
  <c r="N144" i="1"/>
  <c r="H31" i="1"/>
  <c r="R31" i="1"/>
  <c r="R224" i="1"/>
  <c r="I224" i="1"/>
  <c r="R248" i="1"/>
  <c r="I248" i="1"/>
  <c r="R293" i="1"/>
  <c r="I293" i="1"/>
  <c r="R261" i="1"/>
  <c r="I261" i="1"/>
  <c r="S397" i="1"/>
  <c r="J397" i="1"/>
  <c r="R395" i="1"/>
  <c r="J395" i="1"/>
  <c r="R303" i="1"/>
  <c r="I303" i="1"/>
  <c r="I106" i="1"/>
  <c r="R106" i="1"/>
  <c r="R169" i="1"/>
  <c r="I169" i="1"/>
  <c r="H29" i="1"/>
  <c r="R29" i="1"/>
  <c r="R377" i="1"/>
  <c r="I377" i="1"/>
  <c r="R121" i="1"/>
  <c r="H121" i="1"/>
  <c r="R152" i="1"/>
  <c r="J152" i="1"/>
  <c r="R247" i="1"/>
  <c r="I247" i="1"/>
  <c r="R253" i="1"/>
  <c r="I253" i="1"/>
  <c r="R390" i="1"/>
  <c r="K390" i="1"/>
  <c r="R226" i="1"/>
  <c r="I226" i="1"/>
  <c r="I147" i="1"/>
  <c r="R147" i="1"/>
  <c r="R209" i="1"/>
  <c r="I209" i="1"/>
  <c r="J50" i="1"/>
  <c r="R50" i="1"/>
  <c r="I112" i="1"/>
  <c r="R112" i="1"/>
  <c r="J359" i="1"/>
  <c r="R359" i="1"/>
  <c r="R357" i="1"/>
  <c r="J357" i="1"/>
  <c r="R279" i="1"/>
  <c r="I279" i="1"/>
  <c r="R299" i="1"/>
  <c r="I299" i="1"/>
  <c r="R288" i="1"/>
  <c r="I288" i="1"/>
  <c r="R319" i="1"/>
  <c r="I319" i="1"/>
  <c r="R241" i="1"/>
  <c r="I241" i="1"/>
  <c r="R394" i="1"/>
  <c r="K394" i="1"/>
  <c r="R431" i="1"/>
  <c r="J431" i="1"/>
  <c r="I27" i="1"/>
  <c r="R27" i="1"/>
  <c r="S273" i="1"/>
  <c r="I273" i="1"/>
  <c r="R334" i="1"/>
  <c r="I334" i="1"/>
  <c r="R92" i="1"/>
  <c r="J92" i="1"/>
  <c r="R71" i="1"/>
  <c r="J71" i="1"/>
  <c r="R93" i="1"/>
  <c r="I93" i="1"/>
  <c r="R320" i="1"/>
  <c r="J320" i="1"/>
  <c r="S129" i="1"/>
  <c r="J129" i="1"/>
  <c r="R191" i="1"/>
  <c r="I191" i="1"/>
  <c r="S138" i="1"/>
  <c r="J138" i="1"/>
  <c r="R336" i="1"/>
  <c r="I336" i="1"/>
  <c r="R405" i="1"/>
  <c r="I405" i="1"/>
  <c r="R268" i="1"/>
  <c r="I268" i="1"/>
  <c r="R227" i="1"/>
  <c r="J227" i="1"/>
  <c r="R425" i="1"/>
  <c r="K425" i="1"/>
  <c r="R393" i="1"/>
  <c r="I393" i="1"/>
  <c r="R372" i="1"/>
  <c r="J372" i="1"/>
  <c r="R151" i="1"/>
  <c r="I151" i="1"/>
  <c r="R322" i="1"/>
  <c r="I322" i="1"/>
  <c r="R324" i="1"/>
  <c r="I324" i="1"/>
  <c r="R235" i="1"/>
  <c r="I235" i="1"/>
  <c r="J62" i="1"/>
  <c r="R62" i="1"/>
  <c r="I321" i="1"/>
  <c r="R321" i="1"/>
  <c r="I84" i="1"/>
  <c r="R84" i="1"/>
  <c r="R333" i="1"/>
  <c r="I333" i="1"/>
  <c r="R90" i="1"/>
  <c r="I90" i="1"/>
  <c r="R51" i="1"/>
  <c r="J51" i="1"/>
  <c r="R254" i="1"/>
  <c r="I254" i="1"/>
  <c r="R263" i="1"/>
  <c r="I263" i="1"/>
  <c r="R402" i="1"/>
  <c r="K402" i="1"/>
  <c r="S36" i="1"/>
  <c r="J36" i="1"/>
  <c r="H30" i="1"/>
  <c r="R30" i="1"/>
  <c r="R24" i="1"/>
  <c r="R19" i="1" s="1"/>
  <c r="E18" i="1" s="1"/>
  <c r="I24" i="1"/>
  <c r="C12" i="1"/>
  <c r="D12" i="1"/>
  <c r="D11" i="1"/>
  <c r="C11" i="1"/>
  <c r="O475" i="1" l="1"/>
  <c r="P475" i="1"/>
  <c r="P474" i="1"/>
  <c r="O474" i="1"/>
  <c r="P268" i="1"/>
  <c r="P290" i="1"/>
  <c r="P137" i="1"/>
  <c r="P97" i="1"/>
  <c r="P175" i="1"/>
  <c r="P237" i="1"/>
  <c r="P371" i="1"/>
  <c r="P470" i="1"/>
  <c r="P467" i="1"/>
  <c r="P370" i="1"/>
  <c r="P312" i="1"/>
  <c r="P399" i="1"/>
  <c r="P431" i="1"/>
  <c r="P199" i="1"/>
  <c r="P337" i="1"/>
  <c r="P328" i="1"/>
  <c r="P373" i="1"/>
  <c r="P34" i="1"/>
  <c r="P358" i="1"/>
  <c r="P209" i="1"/>
  <c r="P221" i="1"/>
  <c r="P39" i="1"/>
  <c r="P186" i="1"/>
  <c r="P365" i="1"/>
  <c r="P192" i="1"/>
  <c r="P159" i="1"/>
  <c r="P127" i="1"/>
  <c r="P241" i="1"/>
  <c r="P29" i="1"/>
  <c r="P80" i="1"/>
  <c r="P51" i="1"/>
  <c r="P301" i="1"/>
  <c r="P286" i="1"/>
  <c r="P46" i="1"/>
  <c r="P434" i="1"/>
  <c r="P217" i="1"/>
  <c r="P342" i="1"/>
  <c r="D15" i="1"/>
  <c r="C19" i="1" s="1"/>
  <c r="P91" i="1"/>
  <c r="P233" i="1"/>
  <c r="P363" i="1"/>
  <c r="P417" i="1"/>
  <c r="P294" i="1"/>
  <c r="P112" i="1"/>
  <c r="P419" i="1"/>
  <c r="P314" i="1"/>
  <c r="P131" i="1"/>
  <c r="P408" i="1"/>
  <c r="P119" i="1"/>
  <c r="P79" i="1"/>
  <c r="P402" i="1"/>
  <c r="P424" i="1"/>
  <c r="P226" i="1"/>
  <c r="P82" i="1"/>
  <c r="P448" i="1"/>
  <c r="P156" i="1"/>
  <c r="P281" i="1"/>
  <c r="P33" i="1"/>
  <c r="P375" i="1"/>
  <c r="P240" i="1"/>
  <c r="P201" i="1"/>
  <c r="P105" i="1"/>
  <c r="P324" i="1"/>
  <c r="P165" i="1"/>
  <c r="P326" i="1"/>
  <c r="P331" i="1"/>
  <c r="P322" i="1"/>
  <c r="P181" i="1"/>
  <c r="P92" i="1"/>
  <c r="P432" i="1"/>
  <c r="P249" i="1"/>
  <c r="P70" i="1"/>
  <c r="P55" i="1"/>
  <c r="P133" i="1"/>
  <c r="P396" i="1"/>
  <c r="P215" i="1"/>
  <c r="P90" i="1"/>
  <c r="P229" i="1"/>
  <c r="P45" i="1"/>
  <c r="P142" i="1"/>
  <c r="P391" i="1"/>
  <c r="P177" i="1"/>
  <c r="P250" i="1"/>
  <c r="P72" i="1"/>
  <c r="P176" i="1"/>
  <c r="P218" i="1"/>
  <c r="P83" i="1"/>
  <c r="P138" i="1"/>
  <c r="P367" i="1"/>
  <c r="P158" i="1"/>
  <c r="P443" i="1"/>
  <c r="P296" i="1"/>
  <c r="P122" i="1"/>
  <c r="P151" i="1"/>
  <c r="P93" i="1"/>
  <c r="P202" i="1"/>
  <c r="P350" i="1"/>
  <c r="P228" i="1"/>
  <c r="P270" i="1"/>
  <c r="P394" i="1"/>
  <c r="P355" i="1"/>
  <c r="P243" i="1"/>
  <c r="P43" i="1"/>
  <c r="P404" i="1"/>
  <c r="P88" i="1"/>
  <c r="P257" i="1"/>
  <c r="P27" i="1"/>
  <c r="P128" i="1"/>
  <c r="P24" i="1"/>
  <c r="P130" i="1"/>
  <c r="P239" i="1"/>
  <c r="P333" i="1"/>
  <c r="P283" i="1"/>
  <c r="P462" i="1"/>
  <c r="P196" i="1"/>
  <c r="P197" i="1"/>
  <c r="P95" i="1"/>
  <c r="P344" i="1"/>
  <c r="P106" i="1"/>
  <c r="P450" i="1"/>
  <c r="P167" i="1"/>
  <c r="P343" i="1"/>
  <c r="P330" i="1"/>
  <c r="P278" i="1"/>
  <c r="P300" i="1"/>
  <c r="P413" i="1"/>
  <c r="P446" i="1"/>
  <c r="P236" i="1"/>
  <c r="P110" i="1"/>
  <c r="P380" i="1"/>
  <c r="P86" i="1"/>
  <c r="P117" i="1"/>
  <c r="P349" i="1"/>
  <c r="P150" i="1"/>
  <c r="P346" i="1"/>
  <c r="P62" i="1"/>
  <c r="P154" i="1"/>
  <c r="P445" i="1"/>
  <c r="P121" i="1"/>
  <c r="P468" i="1"/>
  <c r="P452" i="1"/>
  <c r="P332" i="1"/>
  <c r="P102" i="1"/>
  <c r="P460" i="1"/>
  <c r="P132" i="1"/>
  <c r="P252" i="1"/>
  <c r="P302" i="1"/>
  <c r="P461" i="1"/>
  <c r="P438" i="1"/>
  <c r="P277" i="1"/>
  <c r="P61" i="1"/>
  <c r="P266" i="1"/>
  <c r="P379" i="1"/>
  <c r="P382" i="1"/>
  <c r="P336" i="1"/>
  <c r="P148" i="1"/>
  <c r="P416" i="1"/>
  <c r="P384" i="1"/>
  <c r="P145" i="1"/>
  <c r="P124" i="1"/>
  <c r="P104" i="1"/>
  <c r="P388" i="1"/>
  <c r="P71" i="1"/>
  <c r="P89" i="1"/>
  <c r="P271" i="1"/>
  <c r="P457" i="1"/>
  <c r="P195" i="1"/>
  <c r="P449" i="1"/>
  <c r="P244" i="1"/>
  <c r="P400" i="1"/>
  <c r="P426" i="1"/>
  <c r="P378" i="1"/>
  <c r="P409" i="1"/>
  <c r="P321" i="1"/>
  <c r="P372" i="1"/>
  <c r="P182" i="1"/>
  <c r="P456" i="1"/>
  <c r="P56" i="1"/>
  <c r="P222" i="1"/>
  <c r="P59" i="1"/>
  <c r="P403" i="1"/>
  <c r="P406" i="1"/>
  <c r="P313" i="1"/>
  <c r="P311" i="1"/>
  <c r="P458" i="1"/>
  <c r="P185" i="1"/>
  <c r="P471" i="1"/>
  <c r="P87" i="1"/>
  <c r="P171" i="1"/>
  <c r="P315" i="1"/>
  <c r="P472" i="1"/>
  <c r="P297" i="1"/>
  <c r="P259" i="1"/>
  <c r="P38" i="1"/>
  <c r="P67" i="1"/>
  <c r="P54" i="1"/>
  <c r="P22" i="1"/>
  <c r="P143" i="1"/>
  <c r="P170" i="1"/>
  <c r="P216" i="1"/>
  <c r="P147" i="1"/>
  <c r="P412" i="1"/>
  <c r="P212" i="1"/>
  <c r="P139" i="1"/>
  <c r="P168" i="1"/>
  <c r="P111" i="1"/>
  <c r="P435" i="1"/>
  <c r="P66" i="1"/>
  <c r="P153" i="1"/>
  <c r="P191" i="1"/>
  <c r="P188" i="1"/>
  <c r="P335" i="1"/>
  <c r="P155" i="1"/>
  <c r="P364" i="1"/>
  <c r="P204" i="1"/>
  <c r="P464" i="1"/>
  <c r="P366" i="1"/>
  <c r="P447" i="1"/>
  <c r="P40" i="1"/>
  <c r="P265" i="1"/>
  <c r="P206" i="1"/>
  <c r="P357" i="1"/>
  <c r="P368" i="1"/>
  <c r="P429" i="1"/>
  <c r="P84" i="1"/>
  <c r="P318" i="1"/>
  <c r="P284" i="1"/>
  <c r="P383" i="1"/>
  <c r="P401" i="1"/>
  <c r="P68" i="1"/>
  <c r="P436" i="1"/>
  <c r="P184" i="1"/>
  <c r="P293" i="1"/>
  <c r="P116" i="1"/>
  <c r="P76" i="1"/>
  <c r="P423" i="1"/>
  <c r="P78" i="1"/>
  <c r="P115" i="1"/>
  <c r="P398" i="1"/>
  <c r="P341" i="1"/>
  <c r="P455" i="1"/>
  <c r="P410" i="1"/>
  <c r="P60" i="1"/>
  <c r="P395" i="1"/>
  <c r="P41" i="1"/>
  <c r="P425" i="1"/>
  <c r="P287" i="1"/>
  <c r="P276" i="1"/>
  <c r="P227" i="1"/>
  <c r="P351" i="1"/>
  <c r="P298" i="1"/>
  <c r="P288" i="1"/>
  <c r="P390" i="1"/>
  <c r="P113" i="1"/>
  <c r="P316" i="1"/>
  <c r="P242" i="1"/>
  <c r="P99" i="1"/>
  <c r="P65" i="1"/>
  <c r="P421" i="1"/>
  <c r="P261" i="1"/>
  <c r="P164" i="1"/>
  <c r="P126" i="1"/>
  <c r="P47" i="1"/>
  <c r="P345" i="1"/>
  <c r="P193" i="1"/>
  <c r="P125" i="1"/>
  <c r="P174" i="1"/>
  <c r="P433" i="1"/>
  <c r="P163" i="1"/>
  <c r="P440" i="1"/>
  <c r="P214" i="1"/>
  <c r="P190" i="1"/>
  <c r="P35" i="1"/>
  <c r="P473" i="1"/>
  <c r="P407" i="1"/>
  <c r="P305" i="1"/>
  <c r="P30" i="1"/>
  <c r="P292" i="1"/>
  <c r="P310" i="1"/>
  <c r="P162" i="1"/>
  <c r="P42" i="1"/>
  <c r="P441" i="1"/>
  <c r="P361" i="1"/>
  <c r="P114" i="1"/>
  <c r="P123" i="1"/>
  <c r="P118" i="1"/>
  <c r="P94" i="1"/>
  <c r="P152" i="1"/>
  <c r="P172" i="1"/>
  <c r="P308" i="1"/>
  <c r="P48" i="1"/>
  <c r="P256" i="1"/>
  <c r="P269" i="1"/>
  <c r="P169" i="1"/>
  <c r="P120" i="1"/>
  <c r="P325" i="1"/>
  <c r="P103" i="1"/>
  <c r="P459" i="1"/>
  <c r="P267" i="1"/>
  <c r="P453" i="1"/>
  <c r="P200" i="1"/>
  <c r="P356" i="1"/>
  <c r="P260" i="1"/>
  <c r="P36" i="1"/>
  <c r="P362" i="1"/>
  <c r="P64" i="1"/>
  <c r="P52" i="1"/>
  <c r="P32" i="1"/>
  <c r="P405" i="1"/>
  <c r="P77" i="1"/>
  <c r="P439" i="1"/>
  <c r="P136" i="1"/>
  <c r="P348" i="1"/>
  <c r="P183" i="1"/>
  <c r="P264" i="1"/>
  <c r="P231" i="1"/>
  <c r="P352" i="1"/>
  <c r="P28" i="1"/>
  <c r="P306" i="1"/>
  <c r="P100" i="1"/>
  <c r="P377" i="1"/>
  <c r="P173" i="1"/>
  <c r="P69" i="1"/>
  <c r="P194" i="1"/>
  <c r="P272" i="1"/>
  <c r="P463" i="1"/>
  <c r="P317" i="1"/>
  <c r="P319" i="1"/>
  <c r="P360" i="1"/>
  <c r="P205" i="1"/>
  <c r="P144" i="1"/>
  <c r="P397" i="1"/>
  <c r="P50" i="1"/>
  <c r="P323" i="1"/>
  <c r="P248" i="1"/>
  <c r="P208" i="1"/>
  <c r="P101" i="1"/>
  <c r="P219" i="1"/>
  <c r="P255" i="1"/>
  <c r="P198" i="1"/>
  <c r="P282" i="1"/>
  <c r="P161" i="1"/>
  <c r="P135" i="1"/>
  <c r="P37" i="1"/>
  <c r="P280" i="1"/>
  <c r="P160" i="1"/>
  <c r="P327" i="1"/>
  <c r="P274" i="1"/>
  <c r="P295" i="1"/>
  <c r="P414" i="1"/>
  <c r="P247" i="1"/>
  <c r="P187" i="1"/>
  <c r="P53" i="1"/>
  <c r="P107" i="1"/>
  <c r="P189" i="1"/>
  <c r="P73" i="1"/>
  <c r="P347" i="1"/>
  <c r="P465" i="1"/>
  <c r="P253" i="1"/>
  <c r="P340" i="1"/>
  <c r="P339" i="1"/>
  <c r="P44" i="1"/>
  <c r="P392" i="1"/>
  <c r="P254" i="1"/>
  <c r="P207" i="1"/>
  <c r="P428" i="1"/>
  <c r="P57" i="1"/>
  <c r="P359" i="1"/>
  <c r="P98" i="1"/>
  <c r="P141" i="1"/>
  <c r="P31" i="1"/>
  <c r="P223" i="1"/>
  <c r="P304" i="1"/>
  <c r="P437" i="1"/>
  <c r="P329" i="1"/>
  <c r="P262" i="1"/>
  <c r="P442" i="1"/>
  <c r="P411" i="1"/>
  <c r="P178" i="1"/>
  <c r="P166" i="1"/>
  <c r="P430" i="1"/>
  <c r="P279" i="1"/>
  <c r="P393" i="1"/>
  <c r="P58" i="1"/>
  <c r="P338" i="1"/>
  <c r="P376" i="1"/>
  <c r="P21" i="1"/>
  <c r="P386" i="1"/>
  <c r="P108" i="1"/>
  <c r="P285" i="1"/>
  <c r="P134" i="1"/>
  <c r="P85" i="1"/>
  <c r="P334" i="1"/>
  <c r="P238" i="1"/>
  <c r="P26" i="1"/>
  <c r="P374" i="1"/>
  <c r="P469" i="1"/>
  <c r="P74" i="1"/>
  <c r="P385" i="1"/>
  <c r="P415" i="1"/>
  <c r="P420" i="1"/>
  <c r="P307" i="1"/>
  <c r="P146" i="1"/>
  <c r="P299" i="1"/>
  <c r="P245" i="1"/>
  <c r="P258" i="1"/>
  <c r="P444" i="1"/>
  <c r="P157" i="1"/>
  <c r="P211" i="1"/>
  <c r="P235" i="1"/>
  <c r="P203" i="1"/>
  <c r="P49" i="1"/>
  <c r="P180" i="1"/>
  <c r="P25" i="1"/>
  <c r="P353" i="1"/>
  <c r="P354" i="1"/>
  <c r="P96" i="1"/>
  <c r="P63" i="1"/>
  <c r="P234" i="1"/>
  <c r="P381" i="1"/>
  <c r="P309" i="1"/>
  <c r="P129" i="1"/>
  <c r="P149" i="1"/>
  <c r="P75" i="1"/>
  <c r="P291" i="1"/>
  <c r="P303" i="1"/>
  <c r="P275" i="1"/>
  <c r="P320" i="1"/>
  <c r="P387" i="1"/>
  <c r="P140" i="1"/>
  <c r="P210" i="1"/>
  <c r="P213" i="1"/>
  <c r="P289" i="1"/>
  <c r="P251" i="1"/>
  <c r="P224" i="1"/>
  <c r="P369" i="1"/>
  <c r="P246" i="1"/>
  <c r="P220" i="1"/>
  <c r="P109" i="1"/>
  <c r="P232" i="1"/>
  <c r="P422" i="1"/>
  <c r="P454" i="1"/>
  <c r="P263" i="1"/>
  <c r="P273" i="1"/>
  <c r="P427" i="1"/>
  <c r="P451" i="1"/>
  <c r="P230" i="1"/>
  <c r="P418" i="1"/>
  <c r="P23" i="1"/>
  <c r="P225" i="1"/>
  <c r="P81" i="1"/>
  <c r="P389" i="1"/>
  <c r="P179" i="1"/>
  <c r="P466" i="1"/>
  <c r="D16" i="1"/>
  <c r="D19" i="1" s="1"/>
  <c r="C16" i="1"/>
  <c r="D18" i="1" s="1"/>
  <c r="O402" i="1"/>
  <c r="O61" i="1"/>
  <c r="O441" i="1"/>
  <c r="O95" i="1"/>
  <c r="O103" i="1"/>
  <c r="O288" i="1"/>
  <c r="O224" i="1"/>
  <c r="O422" i="1"/>
  <c r="O32" i="1"/>
  <c r="O296" i="1"/>
  <c r="O293" i="1"/>
  <c r="O114" i="1"/>
  <c r="O399" i="1"/>
  <c r="O270" i="1"/>
  <c r="O255" i="1"/>
  <c r="O90" i="1"/>
  <c r="O371" i="1"/>
  <c r="O203" i="1"/>
  <c r="O227" i="1"/>
  <c r="O311" i="1"/>
  <c r="O428" i="1"/>
  <c r="O417" i="1"/>
  <c r="O338" i="1"/>
  <c r="O363" i="1"/>
  <c r="O452" i="1"/>
  <c r="O418" i="1"/>
  <c r="O100" i="1"/>
  <c r="O268" i="1"/>
  <c r="O177" i="1"/>
  <c r="O300" i="1"/>
  <c r="O195" i="1"/>
  <c r="O43" i="1"/>
  <c r="O359" i="1"/>
  <c r="O52" i="1"/>
  <c r="O329" i="1"/>
  <c r="O310" i="1"/>
  <c r="O365" i="1"/>
  <c r="O78" i="1"/>
  <c r="O337" i="1"/>
  <c r="O171" i="1"/>
  <c r="O451" i="1"/>
  <c r="O455" i="1"/>
  <c r="O196" i="1"/>
  <c r="O449" i="1"/>
  <c r="O322" i="1"/>
  <c r="O215" i="1"/>
  <c r="O135" i="1"/>
  <c r="O292" i="1"/>
  <c r="O286" i="1"/>
  <c r="O435" i="1"/>
  <c r="O33" i="1"/>
  <c r="O239" i="1"/>
  <c r="O84" i="1"/>
  <c r="O29" i="1"/>
  <c r="O367" i="1"/>
  <c r="O39" i="1"/>
  <c r="O472" i="1"/>
  <c r="O72" i="1"/>
  <c r="O101" i="1"/>
  <c r="O328" i="1"/>
  <c r="O394" i="1"/>
  <c r="O221" i="1"/>
  <c r="O364" i="1"/>
  <c r="O408" i="1"/>
  <c r="O192" i="1"/>
  <c r="O107" i="1"/>
  <c r="O175" i="1"/>
  <c r="O271" i="1"/>
  <c r="O305" i="1"/>
  <c r="O59" i="1"/>
  <c r="O391" i="1"/>
  <c r="O231" i="1"/>
  <c r="O54" i="1"/>
  <c r="O236" i="1"/>
  <c r="O301" i="1"/>
  <c r="O139" i="1"/>
  <c r="O430" i="1"/>
  <c r="O66" i="1"/>
  <c r="O222" i="1"/>
  <c r="O436" i="1"/>
  <c r="O102" i="1"/>
  <c r="O181" i="1"/>
  <c r="O182" i="1"/>
  <c r="O334" i="1"/>
  <c r="O252" i="1"/>
  <c r="O245" i="1"/>
  <c r="O335" i="1"/>
  <c r="O277" i="1"/>
  <c r="O350" i="1"/>
  <c r="O273" i="1"/>
  <c r="O425" i="1"/>
  <c r="O148" i="1"/>
  <c r="O390" i="1"/>
  <c r="O124" i="1"/>
  <c r="O381" i="1"/>
  <c r="O409" i="1"/>
  <c r="O378" i="1"/>
  <c r="O70" i="1"/>
  <c r="O226" i="1"/>
  <c r="O265" i="1"/>
  <c r="O249" i="1"/>
  <c r="O207" i="1"/>
  <c r="O57" i="1"/>
  <c r="O379" i="1"/>
  <c r="O190" i="1"/>
  <c r="O471" i="1"/>
  <c r="O159" i="1"/>
  <c r="O362" i="1"/>
  <c r="O294" i="1"/>
  <c r="O266" i="1"/>
  <c r="O353" i="1"/>
  <c r="O134" i="1"/>
  <c r="O22" i="1"/>
  <c r="O400" i="1"/>
  <c r="O119" i="1"/>
  <c r="O309" i="1"/>
  <c r="O414" i="1"/>
  <c r="O447" i="1"/>
  <c r="O49" i="1"/>
  <c r="O217" i="1"/>
  <c r="O74" i="1"/>
  <c r="O257" i="1"/>
  <c r="O465" i="1"/>
  <c r="O237" i="1"/>
  <c r="O65" i="1"/>
  <c r="O341" i="1"/>
  <c r="O200" i="1"/>
  <c r="O407" i="1"/>
  <c r="O403" i="1"/>
  <c r="O38" i="1"/>
  <c r="O412" i="1"/>
  <c r="O31" i="1"/>
  <c r="O187" i="1"/>
  <c r="O118" i="1"/>
  <c r="O244" i="1"/>
  <c r="O297" i="1"/>
  <c r="O172" i="1"/>
  <c r="O431" i="1"/>
  <c r="O272" i="1"/>
  <c r="O99" i="1"/>
  <c r="O169" i="1"/>
  <c r="O120" i="1"/>
  <c r="O79" i="1"/>
  <c r="O256" i="1"/>
  <c r="O369" i="1"/>
  <c r="O194" i="1"/>
  <c r="O60" i="1"/>
  <c r="O439" i="1"/>
  <c r="O290" i="1"/>
  <c r="O37" i="1"/>
  <c r="O77" i="1"/>
  <c r="O97" i="1"/>
  <c r="O320" i="1"/>
  <c r="O380" i="1"/>
  <c r="O41" i="1"/>
  <c r="O143" i="1"/>
  <c r="O111" i="1"/>
  <c r="O186" i="1"/>
  <c r="O373" i="1"/>
  <c r="O201" i="1"/>
  <c r="O27" i="1"/>
  <c r="O165" i="1"/>
  <c r="O225" i="1"/>
  <c r="O205" i="1"/>
  <c r="O166" i="1"/>
  <c r="O50" i="1"/>
  <c r="O55" i="1"/>
  <c r="O316" i="1"/>
  <c r="O230" i="1"/>
  <c r="O382" i="1"/>
  <c r="O352" i="1"/>
  <c r="O89" i="1"/>
  <c r="O458" i="1"/>
  <c r="O285" i="1"/>
  <c r="O115" i="1"/>
  <c r="O450" i="1"/>
  <c r="O35" i="1"/>
  <c r="O153" i="1"/>
  <c r="O413" i="1"/>
  <c r="O442" i="1"/>
  <c r="O87" i="1"/>
  <c r="O202" i="1"/>
  <c r="O75" i="1"/>
  <c r="O161" i="1"/>
  <c r="O348" i="1"/>
  <c r="O284" i="1"/>
  <c r="O460" i="1"/>
  <c r="O410" i="1"/>
  <c r="O68" i="1"/>
  <c r="O291" i="1"/>
  <c r="O423" i="1"/>
  <c r="O85" i="1"/>
  <c r="O463" i="1"/>
  <c r="O212" i="1"/>
  <c r="O262" i="1"/>
  <c r="O401" i="1"/>
  <c r="O105" i="1"/>
  <c r="O279" i="1"/>
  <c r="O327" i="1"/>
  <c r="O319" i="1"/>
  <c r="O248" i="1"/>
  <c r="O128" i="1"/>
  <c r="O223" i="1"/>
  <c r="O137" i="1"/>
  <c r="O269" i="1"/>
  <c r="O213" i="1"/>
  <c r="O45" i="1"/>
  <c r="O321" i="1"/>
  <c r="O123" i="1"/>
  <c r="O168" i="1"/>
  <c r="O141" i="1"/>
  <c r="O336" i="1"/>
  <c r="O426" i="1"/>
  <c r="O281" i="1"/>
  <c r="O234" i="1"/>
  <c r="O121" i="1"/>
  <c r="O235" i="1"/>
  <c r="O247" i="1"/>
  <c r="O122" i="1"/>
  <c r="O445" i="1"/>
  <c r="O259" i="1"/>
  <c r="O220" i="1"/>
  <c r="O51" i="1"/>
  <c r="O387" i="1"/>
  <c r="O304" i="1"/>
  <c r="O370" i="1"/>
  <c r="O157" i="1"/>
  <c r="O398" i="1"/>
  <c r="O64" i="1"/>
  <c r="O131" i="1"/>
  <c r="O228" i="1"/>
  <c r="O254" i="1"/>
  <c r="O374" i="1"/>
  <c r="O185" i="1"/>
  <c r="O357" i="1"/>
  <c r="O308" i="1"/>
  <c r="O302" i="1"/>
  <c r="O21" i="1"/>
  <c r="O176" i="1"/>
  <c r="O354" i="1"/>
  <c r="O393" i="1"/>
  <c r="O421" i="1"/>
  <c r="O158" i="1"/>
  <c r="O156" i="1"/>
  <c r="O127" i="1"/>
  <c r="O232" i="1"/>
  <c r="O454" i="1"/>
  <c r="O253" i="1"/>
  <c r="O440" i="1"/>
  <c r="O345" i="1"/>
  <c r="O113" i="1"/>
  <c r="O86" i="1"/>
  <c r="O404" i="1"/>
  <c r="O397" i="1"/>
  <c r="O289" i="1"/>
  <c r="O146" i="1"/>
  <c r="O383" i="1"/>
  <c r="O372" i="1"/>
  <c r="O317" i="1"/>
  <c r="O154" i="1"/>
  <c r="O332" i="1"/>
  <c r="O116" i="1"/>
  <c r="O36" i="1"/>
  <c r="O330" i="1"/>
  <c r="O69" i="1"/>
  <c r="O92" i="1"/>
  <c r="O306" i="1"/>
  <c r="O424" i="1"/>
  <c r="O147" i="1"/>
  <c r="O108" i="1"/>
  <c r="O466" i="1"/>
  <c r="O42" i="1"/>
  <c r="O342" i="1"/>
  <c r="O209" i="1"/>
  <c r="O219" i="1"/>
  <c r="O81" i="1"/>
  <c r="O251" i="1"/>
  <c r="O208" i="1"/>
  <c r="O88" i="1"/>
  <c r="O229" i="1"/>
  <c r="O104" i="1"/>
  <c r="O197" i="1"/>
  <c r="O199" i="1"/>
  <c r="O25" i="1"/>
  <c r="O241" i="1"/>
  <c r="O276" i="1"/>
  <c r="O56" i="1"/>
  <c r="O162" i="1"/>
  <c r="O298" i="1"/>
  <c r="O347" i="1"/>
  <c r="O263" i="1"/>
  <c r="O178" i="1"/>
  <c r="O368" i="1"/>
  <c r="O464" i="1"/>
  <c r="O53" i="1"/>
  <c r="O323" i="1"/>
  <c r="O76" i="1"/>
  <c r="O437" i="1"/>
  <c r="O164" i="1"/>
  <c r="O314" i="1"/>
  <c r="O238" i="1"/>
  <c r="O167" i="1"/>
  <c r="O173" i="1"/>
  <c r="O427" i="1"/>
  <c r="O340" i="1"/>
  <c r="O358" i="1"/>
  <c r="O261" i="1"/>
  <c r="O376" i="1"/>
  <c r="O438" i="1"/>
  <c r="O28" i="1"/>
  <c r="O361" i="1"/>
  <c r="O243" i="1"/>
  <c r="O246" i="1"/>
  <c r="O406" i="1"/>
  <c r="O133" i="1"/>
  <c r="O129" i="1"/>
  <c r="O432" i="1"/>
  <c r="O433" i="1"/>
  <c r="O405" i="1"/>
  <c r="O318" i="1"/>
  <c r="O280" i="1"/>
  <c r="O325" i="1"/>
  <c r="O184" i="1"/>
  <c r="O416" i="1"/>
  <c r="O160" i="1"/>
  <c r="O331" i="1"/>
  <c r="O250" i="1"/>
  <c r="O91" i="1"/>
  <c r="O34" i="1"/>
  <c r="O142" i="1"/>
  <c r="O315" i="1"/>
  <c r="O343" i="1"/>
  <c r="O299" i="1"/>
  <c r="O149" i="1"/>
  <c r="O23" i="1"/>
  <c r="O150" i="1"/>
  <c r="O170" i="1"/>
  <c r="O242" i="1"/>
  <c r="C15" i="1"/>
  <c r="O377" i="1"/>
  <c r="O62" i="1"/>
  <c r="O145" i="1"/>
  <c r="O206" i="1"/>
  <c r="O360" i="1"/>
  <c r="O130" i="1"/>
  <c r="O260" i="1"/>
  <c r="O210" i="1"/>
  <c r="O264" i="1"/>
  <c r="O26" i="1"/>
  <c r="O58" i="1"/>
  <c r="O267" i="1"/>
  <c r="O420" i="1"/>
  <c r="O386" i="1"/>
  <c r="O138" i="1"/>
  <c r="O333" i="1"/>
  <c r="O198" i="1"/>
  <c r="O204" i="1"/>
  <c r="O283" i="1"/>
  <c r="O395" i="1"/>
  <c r="O93" i="1"/>
  <c r="O313" i="1"/>
  <c r="O30" i="1"/>
  <c r="O275" i="1"/>
  <c r="O125" i="1"/>
  <c r="O355" i="1"/>
  <c r="O339" i="1"/>
  <c r="O183" i="1"/>
  <c r="O389" i="1"/>
  <c r="O384" i="1"/>
  <c r="O191" i="1"/>
  <c r="O136" i="1"/>
  <c r="O214" i="1"/>
  <c r="O48" i="1"/>
  <c r="O287" i="1"/>
  <c r="O163" i="1"/>
  <c r="O258" i="1"/>
  <c r="O467" i="1"/>
  <c r="O448" i="1"/>
  <c r="O411" i="1"/>
  <c r="O94" i="1"/>
  <c r="O218" i="1"/>
  <c r="O193" i="1"/>
  <c r="O151" i="1"/>
  <c r="O233" i="1"/>
  <c r="O278" i="1"/>
  <c r="O326" i="1"/>
  <c r="O456" i="1"/>
  <c r="O274" i="1"/>
  <c r="O40" i="1"/>
  <c r="O462" i="1"/>
  <c r="O98" i="1"/>
  <c r="O392" i="1"/>
  <c r="O356" i="1"/>
  <c r="O473" i="1"/>
  <c r="O211" i="1"/>
  <c r="O132" i="1"/>
  <c r="O174" i="1"/>
  <c r="O469" i="1"/>
  <c r="O83" i="1"/>
  <c r="O126" i="1"/>
  <c r="O179" i="1"/>
  <c r="O457" i="1"/>
  <c r="O47" i="1"/>
  <c r="O419" i="1"/>
  <c r="O312" i="1"/>
  <c r="O307" i="1"/>
  <c r="O385" i="1"/>
  <c r="O189" i="1"/>
  <c r="O106" i="1"/>
  <c r="O468" i="1"/>
  <c r="O24" i="1"/>
  <c r="O96" i="1"/>
  <c r="O109" i="1"/>
  <c r="O155" i="1"/>
  <c r="O396" i="1"/>
  <c r="O344" i="1"/>
  <c r="O444" i="1"/>
  <c r="O443" i="1"/>
  <c r="O366" i="1"/>
  <c r="O80" i="1"/>
  <c r="O446" i="1"/>
  <c r="O112" i="1"/>
  <c r="O188" i="1"/>
  <c r="O44" i="1"/>
  <c r="O71" i="1"/>
  <c r="O349" i="1"/>
  <c r="O303" i="1"/>
  <c r="O82" i="1"/>
  <c r="O324" i="1"/>
  <c r="O140" i="1"/>
  <c r="O429" i="1"/>
  <c r="O110" i="1"/>
  <c r="O388" i="1"/>
  <c r="O282" i="1"/>
  <c r="O117" i="1"/>
  <c r="O73" i="1"/>
  <c r="O67" i="1"/>
  <c r="O144" i="1"/>
  <c r="O375" i="1"/>
  <c r="O351" i="1"/>
  <c r="O216" i="1"/>
  <c r="O295" i="1"/>
  <c r="O346" i="1"/>
  <c r="O46" i="1"/>
  <c r="O434" i="1"/>
  <c r="O152" i="1"/>
  <c r="O470" i="1"/>
  <c r="O240" i="1"/>
  <c r="O459" i="1"/>
  <c r="O180" i="1"/>
  <c r="O461" i="1"/>
  <c r="O63" i="1"/>
  <c r="O415" i="1"/>
  <c r="O453" i="1"/>
  <c r="S19" i="1"/>
  <c r="E19" i="1" s="1"/>
  <c r="F14" i="1" l="1"/>
  <c r="F15" i="1" s="1"/>
  <c r="C18" i="1"/>
</calcChain>
</file>

<file path=xl/sharedStrings.xml><?xml version="1.0" encoding="utf-8"?>
<sst xmlns="http://schemas.openxmlformats.org/spreadsheetml/2006/main" count="3718" uniqueCount="1452">
  <si>
    <t>JAVSO..47..105</t>
  </si>
  <si>
    <t>IBVS 6244</t>
  </si>
  <si>
    <t>OEJV 0191</t>
  </si>
  <si>
    <t>IBVS 6196</t>
  </si>
  <si>
    <t>System Type:</t>
  </si>
  <si>
    <t>GCVS 4 Eph.</t>
  </si>
  <si>
    <t>--- Working ----</t>
  </si>
  <si>
    <t>Epoch =</t>
  </si>
  <si>
    <t>Period =</t>
  </si>
  <si>
    <t>LS Intercept =</t>
  </si>
  <si>
    <t>LS Slope =</t>
  </si>
  <si>
    <t>New epoch =</t>
  </si>
  <si>
    <t>New Period =</t>
  </si>
  <si>
    <t>Source</t>
  </si>
  <si>
    <t>Typ</t>
  </si>
  <si>
    <t>ToM</t>
  </si>
  <si>
    <t>error</t>
  </si>
  <si>
    <t>GCVS 4</t>
  </si>
  <si>
    <t>I</t>
  </si>
  <si>
    <t>II</t>
  </si>
  <si>
    <t>n'</t>
  </si>
  <si>
    <t>n</t>
  </si>
  <si>
    <t>O-C</t>
  </si>
  <si>
    <t>Misc</t>
  </si>
  <si>
    <t>Prim.Fit</t>
  </si>
  <si>
    <t>Sec.Fit</t>
  </si>
  <si>
    <t>Date</t>
  </si>
  <si>
    <t>Primary</t>
  </si>
  <si>
    <t>Secondary</t>
  </si>
  <si>
    <t>EA</t>
  </si>
  <si>
    <t>Sp:  A3 V + F5 V</t>
  </si>
  <si>
    <t>IBVS 0154</t>
  </si>
  <si>
    <t>IBVS 0180</t>
  </si>
  <si>
    <t>IBVS 0247</t>
  </si>
  <si>
    <t>IBVS 0456</t>
  </si>
  <si>
    <t>IBVS 0322</t>
  </si>
  <si>
    <t>IBVS 0795</t>
  </si>
  <si>
    <t>BBSAG Bull...25</t>
  </si>
  <si>
    <t>IBVS 0530</t>
  </si>
  <si>
    <t>BBSAG Bull...31</t>
  </si>
  <si>
    <t>BBSAG Bull...30</t>
  </si>
  <si>
    <t>BBSAG Bull...32</t>
  </si>
  <si>
    <t>IBVS 0775</t>
  </si>
  <si>
    <t>pe</t>
  </si>
  <si>
    <t>BBSAG Bull.10</t>
  </si>
  <si>
    <t>BBSAG Bull.11</t>
  </si>
  <si>
    <t>IBVS 0937</t>
  </si>
  <si>
    <t>BBSAG Bull.13</t>
  </si>
  <si>
    <t>AS SP SCI 39,129</t>
  </si>
  <si>
    <t>BBSAG Bull.18</t>
  </si>
  <si>
    <t>IBVS 1053</t>
  </si>
  <si>
    <t/>
  </si>
  <si>
    <t>BBSAG 18</t>
  </si>
  <si>
    <t>GEOS EB 3</t>
  </si>
  <si>
    <t>IBVS 1163</t>
  </si>
  <si>
    <t>BBSAG Bull.23</t>
  </si>
  <si>
    <t>JAAVSO 7,1,28</t>
  </si>
  <si>
    <t>BBSAG Bull.24</t>
  </si>
  <si>
    <t>BBSAG Bull.28</t>
  </si>
  <si>
    <t>IBVS 1358</t>
  </si>
  <si>
    <t>OMT #2</t>
  </si>
  <si>
    <t>BAAVSS 58,11</t>
  </si>
  <si>
    <t>IBVS 1190</t>
  </si>
  <si>
    <t>BBSAG Bull.29</t>
  </si>
  <si>
    <t>BBSAG Bull.33</t>
  </si>
  <si>
    <t>IBVS 1502</t>
  </si>
  <si>
    <t>BBSAG Bull.35</t>
  </si>
  <si>
    <t>BBSAG Bull.37</t>
  </si>
  <si>
    <t>BBSAG Bull.38</t>
  </si>
  <si>
    <t>BBSAG Bull.39</t>
  </si>
  <si>
    <t>AN 302,1,54</t>
  </si>
  <si>
    <t>BBSAG Bull.40</t>
  </si>
  <si>
    <t>BBSAG Bull.46</t>
  </si>
  <si>
    <t>BBSAG Bull.44</t>
  </si>
  <si>
    <t>BBSAG 46</t>
  </si>
  <si>
    <t>MVS 9,10,192</t>
  </si>
  <si>
    <t>BBSAG Bull.45</t>
  </si>
  <si>
    <t>na</t>
  </si>
  <si>
    <t>BBSAG Bull.49</t>
  </si>
  <si>
    <t>BBSAG Bull.50</t>
  </si>
  <si>
    <t>A AP 260,227</t>
  </si>
  <si>
    <t>BBSAG Bull.51</t>
  </si>
  <si>
    <t>IBVS 2189</t>
  </si>
  <si>
    <t>BRNO 26</t>
  </si>
  <si>
    <t>BBSAG Bull.57</t>
  </si>
  <si>
    <t>BAAVSS 59,16</t>
  </si>
  <si>
    <t>BRNO 27</t>
  </si>
  <si>
    <t>BBSAG Bull.77</t>
  </si>
  <si>
    <t>BBSAG 77</t>
  </si>
  <si>
    <t>BBSAG Bull.80</t>
  </si>
  <si>
    <t>BRNO 28</t>
  </si>
  <si>
    <t>BBSAG Bull.81</t>
  </si>
  <si>
    <t>BAAVSS 67,7</t>
  </si>
  <si>
    <t>BAV-M 50</t>
  </si>
  <si>
    <t>BRNO 30</t>
  </si>
  <si>
    <t>IBVS 3169</t>
  </si>
  <si>
    <t>BBSAG Bull.88</t>
  </si>
  <si>
    <t>BBSAG 89</t>
  </si>
  <si>
    <t>BBSAG Bull.89</t>
  </si>
  <si>
    <t>BBSAG Bull.93</t>
  </si>
  <si>
    <t>IBVS 4263</t>
  </si>
  <si>
    <t>BRNO 31</t>
  </si>
  <si>
    <t>BAV-M 59</t>
  </si>
  <si>
    <t>BBSAG Bull.98</t>
  </si>
  <si>
    <t>BBSAG 98</t>
  </si>
  <si>
    <t>BBSAG Bull.102</t>
  </si>
  <si>
    <t>IBVS 4009</t>
  </si>
  <si>
    <t>BBSAG Bull.107</t>
  </si>
  <si>
    <t>BBSAG Bull.109</t>
  </si>
  <si>
    <t>OMT #6</t>
  </si>
  <si>
    <t>IBVS 4300</t>
  </si>
  <si>
    <t>IBVS 4555</t>
  </si>
  <si>
    <t>IBVS 4711</t>
  </si>
  <si>
    <t>IBVS 4633</t>
  </si>
  <si>
    <t>IBVS 5016</t>
  </si>
  <si>
    <t>IBVS 5476</t>
  </si>
  <si>
    <t>IBVS 5067</t>
  </si>
  <si>
    <t>IBVS 5434</t>
  </si>
  <si>
    <t>IBVS 5657</t>
  </si>
  <si>
    <t>IBVS 5649</t>
  </si>
  <si>
    <t>IBVS 5731</t>
  </si>
  <si>
    <t>IBVS 5713</t>
  </si>
  <si>
    <t>IBVS 5887</t>
  </si>
  <si>
    <t>OEJV 0060</t>
  </si>
  <si>
    <t>vis</t>
  </si>
  <si>
    <t>OEJV 0074</t>
  </si>
  <si>
    <t>Start of Lin fit (row)</t>
  </si>
  <si>
    <t>Start cell (x)</t>
  </si>
  <si>
    <t>Start cell (y)</t>
  </si>
  <si>
    <t># of data points =</t>
  </si>
  <si>
    <t>Prim. Ephem. =</t>
  </si>
  <si>
    <t>Sec. Ephem. =</t>
  </si>
  <si>
    <t>OEJV 0137</t>
  </si>
  <si>
    <t>IBVS 5835</t>
  </si>
  <si>
    <t>IBVS 5918</t>
  </si>
  <si>
    <t>IBVS 5992</t>
  </si>
  <si>
    <t>OEJV 0001</t>
  </si>
  <si>
    <t>JAVSO..38...85</t>
  </si>
  <si>
    <t>JAVSO..36..186</t>
  </si>
  <si>
    <t>JAVSO..37...44</t>
  </si>
  <si>
    <t>IBVS 6029</t>
  </si>
  <si>
    <t>My time zone &gt;&gt;&gt;&gt;&gt;</t>
  </si>
  <si>
    <t>(PST=8, PDT=MDT=7, MDT=CST=6, etc.)</t>
  </si>
  <si>
    <t>Add cycle</t>
  </si>
  <si>
    <t>JD today</t>
  </si>
  <si>
    <t>Old Cycle</t>
  </si>
  <si>
    <t>New Cycle</t>
  </si>
  <si>
    <t>Next ToM</t>
  </si>
  <si>
    <t>Local time</t>
  </si>
  <si>
    <t>IBVS 6084</t>
  </si>
  <si>
    <t>BAD?</t>
  </si>
  <si>
    <t>JAVSO..41..122</t>
  </si>
  <si>
    <t>JAVSO..41..328</t>
  </si>
  <si>
    <t>IBVS 6118</t>
  </si>
  <si>
    <t>IBVS 5984</t>
  </si>
  <si>
    <t>IBVS 6149</t>
  </si>
  <si>
    <t>IBVS 6152</t>
  </si>
  <si>
    <t>IBVS 6157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</si>
  <si>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</si>
  <si>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</si>
  <si>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</si>
  <si>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</si>
  <si>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</si>
  <si>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</si>
  <si>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</si>
  <si>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</si>
  <si>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</si>
  <si>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</si>
  <si>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 -0.003 </t>
  </si>
  <si>
    <t>F </t>
  </si>
  <si>
    <t>2416400.807 </t>
  </si>
  <si>
    <t> 13.10.1903 07:22 </t>
  </si>
  <si>
    <t> -0.088 </t>
  </si>
  <si>
    <t> S.Gaposchkin </t>
  </si>
  <si>
    <t> PASP 63.149 </t>
  </si>
  <si>
    <t>2420001.116 </t>
  </si>
  <si>
    <t> 21.08.1913 14:47 </t>
  </si>
  <si>
    <t> -0.063 </t>
  </si>
  <si>
    <t>2423200.080 </t>
  </si>
  <si>
    <t> 25.05.1922 13:55 </t>
  </si>
  <si>
    <t> -0.047 </t>
  </si>
  <si>
    <t>2426199.543 </t>
  </si>
  <si>
    <t> 11.08.1930 01:01 </t>
  </si>
  <si>
    <t> -0.038 </t>
  </si>
  <si>
    <t>2429194.302 </t>
  </si>
  <si>
    <t> 22.10.1938 19:14 </t>
  </si>
  <si>
    <t> -0.039 </t>
  </si>
  <si>
    <t>P </t>
  </si>
  <si>
    <t> N.Tamm </t>
  </si>
  <si>
    <t> UAOM 91 </t>
  </si>
  <si>
    <t>2429539.310 </t>
  </si>
  <si>
    <t> 02.10.1939 19:26 </t>
  </si>
  <si>
    <t>2429999.350 </t>
  </si>
  <si>
    <t> 04.01.1941 20:24 </t>
  </si>
  <si>
    <t> -0.009 </t>
  </si>
  <si>
    <t>2430635.345 </t>
  </si>
  <si>
    <t> 02.10.1942 20:16 </t>
  </si>
  <si>
    <t> -0.048 </t>
  </si>
  <si>
    <t>2431710.301 </t>
  </si>
  <si>
    <t> 11.09.1945 19:13 </t>
  </si>
  <si>
    <t> -0.014 </t>
  </si>
  <si>
    <t>2431757.257 </t>
  </si>
  <si>
    <t> 28.10.1945 18:10 </t>
  </si>
  <si>
    <t> 0.002 </t>
  </si>
  <si>
    <t>2432102.253 </t>
  </si>
  <si>
    <t> 08.10.1946 18:04 </t>
  </si>
  <si>
    <t>2432454.279 </t>
  </si>
  <si>
    <t> 25.09.1947 18:41 </t>
  </si>
  <si>
    <t> -0.032 </t>
  </si>
  <si>
    <t>2432508.293 </t>
  </si>
  <si>
    <t> 18.11.1947 19:01 </t>
  </si>
  <si>
    <t> 0.001 </t>
  </si>
  <si>
    <t>2432745.322 </t>
  </si>
  <si>
    <t> 12.07.1948 19:43 </t>
  </si>
  <si>
    <t> -0.016 </t>
  </si>
  <si>
    <t> A.Y.Filin </t>
  </si>
  <si>
    <t> BSAO 6.24 </t>
  </si>
  <si>
    <t>2432846.2445 </t>
  </si>
  <si>
    <t> 21.10.1948 17:52 </t>
  </si>
  <si>
    <t> -0.0138 </t>
  </si>
  <si>
    <t>E </t>
  </si>
  <si>
    <t>?</t>
  </si>
  <si>
    <t> A.Wallenquist </t>
  </si>
  <si>
    <t> ARKA 1.59 </t>
  </si>
  <si>
    <t>2432847.1355 </t>
  </si>
  <si>
    <t> 22.10.1948 15:15 </t>
  </si>
  <si>
    <t> -0.2963 </t>
  </si>
  <si>
    <t>2433846.081 </t>
  </si>
  <si>
    <t> 18.07.1951 13:56 </t>
  </si>
  <si>
    <t> 0.005 </t>
  </si>
  <si>
    <t> J.A.Pierce </t>
  </si>
  <si>
    <t> PDAO 10.447 </t>
  </si>
  <si>
    <t>2437317.277 </t>
  </si>
  <si>
    <t> 17.01.1961 18:38 </t>
  </si>
  <si>
    <t>V </t>
  </si>
  <si>
    <t> E.Pohl </t>
  </si>
  <si>
    <t>IBVS 226 </t>
  </si>
  <si>
    <t>2437881.3623 </t>
  </si>
  <si>
    <t> 04.08.1962 20:41 </t>
  </si>
  <si>
    <t> -0.3644 </t>
  </si>
  <si>
    <t> D.J.K.O`Connell </t>
  </si>
  <si>
    <t> VA 12.280 </t>
  </si>
  <si>
    <t>2437913.4056 </t>
  </si>
  <si>
    <t> 05.09.1962 21:44 </t>
  </si>
  <si>
    <t> -0.0054 </t>
  </si>
  <si>
    <t> Chisari &amp; Saitta </t>
  </si>
  <si>
    <t> CATP 54.351 </t>
  </si>
  <si>
    <t>2437913.4069 </t>
  </si>
  <si>
    <t> 05.09.1962 21:45 </t>
  </si>
  <si>
    <t> -0.0041 </t>
  </si>
  <si>
    <t> PRIR 2.85 </t>
  </si>
  <si>
    <t>2437913.425 </t>
  </si>
  <si>
    <t> 05.09.1962 22:12 </t>
  </si>
  <si>
    <t> 0.014 </t>
  </si>
  <si>
    <t> Pintz </t>
  </si>
  <si>
    <t> HABZ 30 </t>
  </si>
  <si>
    <t>2437927.4860 </t>
  </si>
  <si>
    <t> 19.09.1962 23:39 </t>
  </si>
  <si>
    <t> -0.0070 </t>
  </si>
  <si>
    <t>2437927.4898 </t>
  </si>
  <si>
    <t> 19.09.1962 23:45 </t>
  </si>
  <si>
    <t> -0.0032 </t>
  </si>
  <si>
    <t> CATP 54.354 </t>
  </si>
  <si>
    <t>2437942.3845 </t>
  </si>
  <si>
    <t> 04.10.1962 21:13 </t>
  </si>
  <si>
    <t> -0.3639 </t>
  </si>
  <si>
    <t>2437960.3469 </t>
  </si>
  <si>
    <t> 22.10.1962 20:19 </t>
  </si>
  <si>
    <t> -0.0039 </t>
  </si>
  <si>
    <t> CATP 54 </t>
  </si>
  <si>
    <t>2437960.368 </t>
  </si>
  <si>
    <t> 22.10.1962 20:49 </t>
  </si>
  <si>
    <t> 0.017 </t>
  </si>
  <si>
    <t>2437961.1637 </t>
  </si>
  <si>
    <t> 23.10.1962 15:55 </t>
  </si>
  <si>
    <t> -0.3606 </t>
  </si>
  <si>
    <t> Chisari(O`Connell) </t>
  </si>
  <si>
    <t>2438251.3739 </t>
  </si>
  <si>
    <t> 09.08.1963 20:58 </t>
  </si>
  <si>
    <t> -0.0038 </t>
  </si>
  <si>
    <t> I.Semeniuk </t>
  </si>
  <si>
    <t> AA 18.10 </t>
  </si>
  <si>
    <t>2438258.4155 </t>
  </si>
  <si>
    <t> 16.08.1963 21:58 </t>
  </si>
  <si>
    <t>2438258.417 </t>
  </si>
  <si>
    <t> 16.08.1963 22:00 </t>
  </si>
  <si>
    <t> -0.002 </t>
  </si>
  <si>
    <t> Görz &amp; Gerhart </t>
  </si>
  <si>
    <t>2438258.432 </t>
  </si>
  <si>
    <t> 16.08.1963 22:22 </t>
  </si>
  <si>
    <t> 0.013 </t>
  </si>
  <si>
    <t>2438265.4565 </t>
  </si>
  <si>
    <t> 23.08.1963 22:57 </t>
  </si>
  <si>
    <t> -0.0031 </t>
  </si>
  <si>
    <t>2438287.3900 </t>
  </si>
  <si>
    <t> 14.09.1963 21:21 </t>
  </si>
  <si>
    <t> -0.3660 </t>
  </si>
  <si>
    <t>2438291.2732 </t>
  </si>
  <si>
    <t> 18.09.1963 18:33 </t>
  </si>
  <si>
    <t> -0.0033 </t>
  </si>
  <si>
    <t> AA 18.16 </t>
  </si>
  <si>
    <t>2438292.0852 </t>
  </si>
  <si>
    <t> 19.09.1963 14:02 </t>
  </si>
  <si>
    <t> -0.3648 </t>
  </si>
  <si>
    <t>2438294.4319 </t>
  </si>
  <si>
    <t> 21.09.1963 22:21 </t>
  </si>
  <si>
    <t> -0.3651 </t>
  </si>
  <si>
    <t>2438312.404 </t>
  </si>
  <si>
    <t> 09.10.1963 21:41 </t>
  </si>
  <si>
    <t> V.Orlovius </t>
  </si>
  <si>
    <t> AN 288.70 </t>
  </si>
  <si>
    <t>2438320.2489 </t>
  </si>
  <si>
    <t> 17.10.1963 17:58 </t>
  </si>
  <si>
    <t> -0.3650 </t>
  </si>
  <si>
    <t>2438650.3632 </t>
  </si>
  <si>
    <t> 11.09.1964 20:43 </t>
  </si>
  <si>
    <t> -0.0029 </t>
  </si>
  <si>
    <t>2438650.370 </t>
  </si>
  <si>
    <t> 11.09.1964 20:52 </t>
  </si>
  <si>
    <t> 0.004 </t>
  </si>
  <si>
    <t> P.Ahnert </t>
  </si>
  <si>
    <t> MVS 2.170 </t>
  </si>
  <si>
    <t>2438664.448 </t>
  </si>
  <si>
    <t> 25.09.1964 22:45 </t>
  </si>
  <si>
    <t> -0.000 </t>
  </si>
  <si>
    <t> Fleischer &amp; Renz </t>
  </si>
  <si>
    <t>2438664.454 </t>
  </si>
  <si>
    <t> 25.09.1964 22:53 </t>
  </si>
  <si>
    <t> 0.006 </t>
  </si>
  <si>
    <t>2438665.2500 </t>
  </si>
  <si>
    <t> 26.09.1964 18:00 </t>
  </si>
  <si>
    <t> -0.3715 </t>
  </si>
  <si>
    <t>2438697.3018 </t>
  </si>
  <si>
    <t> 28.10.1964 19:14 </t>
  </si>
  <si>
    <t>2438697.307 </t>
  </si>
  <si>
    <t> 28.10.1964 19:22 </t>
  </si>
  <si>
    <t>2438791.1816 </t>
  </si>
  <si>
    <t> 30.01.1965 16:21 </t>
  </si>
  <si>
    <t>2438791.9877 </t>
  </si>
  <si>
    <t> 31.01.1965 11:42 </t>
  </si>
  <si>
    <t> -0.3713 </t>
  </si>
  <si>
    <t>2438883.5192 </t>
  </si>
  <si>
    <t> 03.05.1965 00:27 </t>
  </si>
  <si>
    <t> -0.3724 </t>
  </si>
  <si>
    <t>2438941.392 </t>
  </si>
  <si>
    <t> 29.06.1965 21:24 </t>
  </si>
  <si>
    <t> -0.001 </t>
  </si>
  <si>
    <t> Held &amp; Pohl </t>
  </si>
  <si>
    <t>2438948.4320 </t>
  </si>
  <si>
    <t> 06.07.1965 22:22 </t>
  </si>
  <si>
    <t> -0.0019 </t>
  </si>
  <si>
    <t> M.Rodono </t>
  </si>
  <si>
    <t> CATP 98.5 </t>
  </si>
  <si>
    <t>2438955.4730 </t>
  </si>
  <si>
    <t> 13.07.1965 23:21 </t>
  </si>
  <si>
    <t>2438962.5140 </t>
  </si>
  <si>
    <t> 21.07.1965 00:20 </t>
  </si>
  <si>
    <t> -0.0018 </t>
  </si>
  <si>
    <t>2439042.3125 </t>
  </si>
  <si>
    <t> 08.10.1965 19:30 </t>
  </si>
  <si>
    <t> -0.0010 </t>
  </si>
  <si>
    <t> I.Semeniuk) </t>
  </si>
  <si>
    <t> AA 18.6 </t>
  </si>
  <si>
    <t>2439056.392 </t>
  </si>
  <si>
    <t> 22.10.1965 21:24 </t>
  </si>
  <si>
    <t> W.Braune </t>
  </si>
  <si>
    <t>BAVM 18 </t>
  </si>
  <si>
    <t>2439056.404 </t>
  </si>
  <si>
    <t> 22.10.1965 21:41 </t>
  </si>
  <si>
    <t> 0.009 </t>
  </si>
  <si>
    <t> H.Busch </t>
  </si>
  <si>
    <t> MVS 8.28 </t>
  </si>
  <si>
    <t>2439288.751 </t>
  </si>
  <si>
    <t> 12.06.1966 06:01 </t>
  </si>
  <si>
    <t> 0.003 </t>
  </si>
  <si>
    <t> D.Williams </t>
  </si>
  <si>
    <t>IBVS 154 </t>
  </si>
  <si>
    <t>2439295.793 </t>
  </si>
  <si>
    <t> 19.06.1966 07:01 </t>
  </si>
  <si>
    <t>2439356.826 </t>
  </si>
  <si>
    <t> 19.08.1966 07:49 </t>
  </si>
  <si>
    <t> 0.016 </t>
  </si>
  <si>
    <t> F.Sanner </t>
  </si>
  <si>
    <t>IBVS 180 </t>
  </si>
  <si>
    <t>2439383.4220 </t>
  </si>
  <si>
    <t> 14.09.1966 22:07 </t>
  </si>
  <si>
    <t> -0.3786 </t>
  </si>
  <si>
    <t>2439387.324 </t>
  </si>
  <si>
    <t> 18.09.1966 19:46 </t>
  </si>
  <si>
    <t>BAVM 23 </t>
  </si>
  <si>
    <t>2439429.592 </t>
  </si>
  <si>
    <t> 31.10.1966 02:12 </t>
  </si>
  <si>
    <t> 0.025 </t>
  </si>
  <si>
    <t>2439441.307 </t>
  </si>
  <si>
    <t> 11.11.1966 19:22 </t>
  </si>
  <si>
    <t>2439638.457 </t>
  </si>
  <si>
    <t> 27.05.1967 22:58 </t>
  </si>
  <si>
    <t> 0.008 </t>
  </si>
  <si>
    <t> N.Güdür </t>
  </si>
  <si>
    <t> AN 291.112 </t>
  </si>
  <si>
    <t>2439685.385 </t>
  </si>
  <si>
    <t> 13.07.1967 21:14 </t>
  </si>
  <si>
    <t> -0.004 </t>
  </si>
  <si>
    <t>2439692.4283 </t>
  </si>
  <si>
    <t> 20.07.1967 22:16 </t>
  </si>
  <si>
    <t> -0.0016 </t>
  </si>
  <si>
    <t> Bickel &amp; Pohl </t>
  </si>
  <si>
    <t>2439692.4286 </t>
  </si>
  <si>
    <t> 20.07.1967 22:17 </t>
  </si>
  <si>
    <t> -0.0013 </t>
  </si>
  <si>
    <t> Semeniuk) </t>
  </si>
  <si>
    <t> AAP 260.230 </t>
  </si>
  <si>
    <t>2439695.5698 </t>
  </si>
  <si>
    <t> 24.07.1967 01:40 </t>
  </si>
  <si>
    <t> -0.3806 </t>
  </si>
  <si>
    <t>2439748.765 </t>
  </si>
  <si>
    <t> 15.09.1967 06:21 </t>
  </si>
  <si>
    <t> 0.007 </t>
  </si>
  <si>
    <t>IBVS 247 </t>
  </si>
  <si>
    <t>2439767.544 </t>
  </si>
  <si>
    <t> 04.10.1967 01:03 </t>
  </si>
  <si>
    <t> 0.010 </t>
  </si>
  <si>
    <t>2439983.4555 </t>
  </si>
  <si>
    <t> 06.05.1968 22:55 </t>
  </si>
  <si>
    <t> -0.0012 </t>
  </si>
  <si>
    <t> M.Kurutac </t>
  </si>
  <si>
    <t>IBVS 456 </t>
  </si>
  <si>
    <t>2440030.395 </t>
  </si>
  <si>
    <t> 22.06.1968 21:28 </t>
  </si>
  <si>
    <t> H.-J.Blasberg </t>
  </si>
  <si>
    <t> MVS 5.85 </t>
  </si>
  <si>
    <t>2440091.4174 </t>
  </si>
  <si>
    <t> 22.08.1968 22:01 </t>
  </si>
  <si>
    <t> -0.0009 </t>
  </si>
  <si>
    <t>2440138.4232 </t>
  </si>
  <si>
    <t> 08.10.1968 22:09 </t>
  </si>
  <si>
    <t> 0.0651 </t>
  </si>
  <si>
    <t> H.Minti </t>
  </si>
  <si>
    <t>IBVS 322 </t>
  </si>
  <si>
    <t>2440382.4425 </t>
  </si>
  <si>
    <t> 09.06.1969 22:37 </t>
  </si>
  <si>
    <t> -0.0026 </t>
  </si>
  <si>
    <t> C.Endres </t>
  </si>
  <si>
    <t>2440422.3434 </t>
  </si>
  <si>
    <t> 19.07.1969 20:14 </t>
  </si>
  <si>
    <t> -0.0006 </t>
  </si>
  <si>
    <t>2440483.362 </t>
  </si>
  <si>
    <t> 18.09.1969 20:41 </t>
  </si>
  <si>
    <t> M.Fernandes </t>
  </si>
  <si>
    <t>BAVM 26 </t>
  </si>
  <si>
    <t>2440483.369 </t>
  </si>
  <si>
    <t> 18.09.1969 20:51 </t>
  </si>
  <si>
    <t> E.Mundry </t>
  </si>
  <si>
    <t>BAVM 25 </t>
  </si>
  <si>
    <t>2440525.613 </t>
  </si>
  <si>
    <t> 31.10.1969 02:42 </t>
  </si>
  <si>
    <t> L.Hazel </t>
  </si>
  <si>
    <t>IBVS 795 </t>
  </si>
  <si>
    <t>2440774.394 </t>
  </si>
  <si>
    <t> 06.07.1970 21:27 </t>
  </si>
  <si>
    <t> R.Diethelm </t>
  </si>
  <si>
    <t> ORI 120 </t>
  </si>
  <si>
    <t>2440781.433 </t>
  </si>
  <si>
    <t> 13.07.1970 22:23 </t>
  </si>
  <si>
    <t> M.Meier </t>
  </si>
  <si>
    <t>IBVS 530 </t>
  </si>
  <si>
    <t>2440809.628 </t>
  </si>
  <si>
    <t> 11.08.1970 03:04 </t>
  </si>
  <si>
    <t> 0.031 </t>
  </si>
  <si>
    <t> AVSJ 4.89 </t>
  </si>
  <si>
    <t>2440830.720 </t>
  </si>
  <si>
    <t> 01.09.1970 05:16 </t>
  </si>
  <si>
    <t> R.Nolthenius </t>
  </si>
  <si>
    <t>2441100.637 </t>
  </si>
  <si>
    <t> 29.05.1971 03:17 </t>
  </si>
  <si>
    <t> D.Ortwein </t>
  </si>
  <si>
    <t> AVSJ 5.34 </t>
  </si>
  <si>
    <t>2441126.444 </t>
  </si>
  <si>
    <t> 23.06.1971 22:39 </t>
  </si>
  <si>
    <t> ORI 126 </t>
  </si>
  <si>
    <t>2441126.445 </t>
  </si>
  <si>
    <t> 23.06.1971 22:40 </t>
  </si>
  <si>
    <t> K.Locher </t>
  </si>
  <si>
    <t> ORI 125 </t>
  </si>
  <si>
    <t>2441128.7873 </t>
  </si>
  <si>
    <t> 26.06.1971 06:53 </t>
  </si>
  <si>
    <t> C.D.Scarfe </t>
  </si>
  <si>
    <t> ASS 39.129 </t>
  </si>
  <si>
    <t>2441135.8290 </t>
  </si>
  <si>
    <t> 03.07.1971 07:53 </t>
  </si>
  <si>
    <t> -0.0001 </t>
  </si>
  <si>
    <t>2441154.625 </t>
  </si>
  <si>
    <t> 22.07.1971 03:00 </t>
  </si>
  <si>
    <t> 0.020 </t>
  </si>
  <si>
    <t>2441161.633 </t>
  </si>
  <si>
    <t> 29.07.1971 03:11 </t>
  </si>
  <si>
    <t> -0.013 </t>
  </si>
  <si>
    <t> B.Conner </t>
  </si>
  <si>
    <t>2441173.374 </t>
  </si>
  <si>
    <t> 09.08.1971 20:58 </t>
  </si>
  <si>
    <t> -0.007 </t>
  </si>
  <si>
    <t> E.Kissling </t>
  </si>
  <si>
    <t>2441173.376 </t>
  </si>
  <si>
    <t> 09.08.1971 21:01 </t>
  </si>
  <si>
    <t> -0.005 </t>
  </si>
  <si>
    <t>2441178.8527 </t>
  </si>
  <si>
    <t> 15.08.1971 08:27 </t>
  </si>
  <si>
    <t> -0.3958 </t>
  </si>
  <si>
    <t> R.J.Niehaus </t>
  </si>
  <si>
    <t>2441182.7688 </t>
  </si>
  <si>
    <t> 19.08.1971 06:27 </t>
  </si>
  <si>
    <t>2441220.311 </t>
  </si>
  <si>
    <t> 25.09.1971 19:27 </t>
  </si>
  <si>
    <t> -0.010 </t>
  </si>
  <si>
    <t> ORI 127 </t>
  </si>
  <si>
    <t>2441220.316 </t>
  </si>
  <si>
    <t> 25.09.1971 19:35 </t>
  </si>
  <si>
    <t>2441227.369 </t>
  </si>
  <si>
    <t> 02.10.1971 20:51 </t>
  </si>
  <si>
    <t>2441464.4060 </t>
  </si>
  <si>
    <t> 26.05.1972 21:44 </t>
  </si>
  <si>
    <t> I.Todoran </t>
  </si>
  <si>
    <t>IBVS 775 </t>
  </si>
  <si>
    <t>2441478.4896 </t>
  </si>
  <si>
    <t> 09.06.1972 23:45 </t>
  </si>
  <si>
    <t> -0.0002 </t>
  </si>
  <si>
    <t>2441506.692 </t>
  </si>
  <si>
    <t> 08.07.1972 04:36 </t>
  </si>
  <si>
    <t> 0.038 </t>
  </si>
  <si>
    <t>2441539.522 </t>
  </si>
  <si>
    <t> 10.08.1972 00:31 </t>
  </si>
  <si>
    <t> M.J.Currie </t>
  </si>
  <si>
    <t> JBAA 83.453 </t>
  </si>
  <si>
    <t>2441539.542 </t>
  </si>
  <si>
    <t> 10.08.1972 01:00 </t>
  </si>
  <si>
    <t> 0.030 </t>
  </si>
  <si>
    <t> A.Brown </t>
  </si>
  <si>
    <t>2441851.665 </t>
  </si>
  <si>
    <t> 18.06.1973 03:57 </t>
  </si>
  <si>
    <t> P.Atwood </t>
  </si>
  <si>
    <t> AVSJ 5.86 </t>
  </si>
  <si>
    <t>2441884.523 </t>
  </si>
  <si>
    <t> 21.07.1973 00:33 </t>
  </si>
  <si>
    <t> BBS 10 </t>
  </si>
  <si>
    <t>2441891.563 </t>
  </si>
  <si>
    <t> 28.07.1973 01:30 </t>
  </si>
  <si>
    <t>2441908.7563 </t>
  </si>
  <si>
    <t> 14.08.1973 06:09 </t>
  </si>
  <si>
    <t> -0.4062 </t>
  </si>
  <si>
    <t> D.J.Barlow </t>
  </si>
  <si>
    <t>2441915.7983 </t>
  </si>
  <si>
    <t> 21.08.1973 07:09 </t>
  </si>
  <si>
    <t> -0.4052 </t>
  </si>
  <si>
    <t>2441917.387 </t>
  </si>
  <si>
    <t> 22.08.1973 21:17 </t>
  </si>
  <si>
    <t> BBS 11 </t>
  </si>
  <si>
    <t>2441924.411 </t>
  </si>
  <si>
    <t> 29.08.1973 21:51 </t>
  </si>
  <si>
    <t> R.Germann </t>
  </si>
  <si>
    <t>2441926.7649 </t>
  </si>
  <si>
    <t> 01.09.1973 06:21 </t>
  </si>
  <si>
    <t>2441931.4592 </t>
  </si>
  <si>
    <t> 05.09.1973 23:01 </t>
  </si>
  <si>
    <t> 0.0003 </t>
  </si>
  <si>
    <t> G.Bode </t>
  </si>
  <si>
    <t>IBVS 937 </t>
  </si>
  <si>
    <t>2441947.8883 </t>
  </si>
  <si>
    <t> 22.09.1973 09:19 </t>
  </si>
  <si>
    <t> 0.0004 </t>
  </si>
  <si>
    <t> T.T.Gough </t>
  </si>
  <si>
    <t> JBAA 85.447 </t>
  </si>
  <si>
    <t>2442018.303 </t>
  </si>
  <si>
    <t> 01.12.1973 19:16 </t>
  </si>
  <si>
    <t> BBS 13 </t>
  </si>
  <si>
    <t>2442253.7642 </t>
  </si>
  <si>
    <t> 25.07.1974 06:20 </t>
  </si>
  <si>
    <t> -0.4060 </t>
  </si>
  <si>
    <t>2442260.8043 </t>
  </si>
  <si>
    <t> 01.08.1974 07:18 </t>
  </si>
  <si>
    <t> -0.4068 </t>
  </si>
  <si>
    <t>2442285.8537 </t>
  </si>
  <si>
    <t> 26.08.1974 08:29 </t>
  </si>
  <si>
    <t> -0.0008 </t>
  </si>
  <si>
    <t>2442363.290 </t>
  </si>
  <si>
    <t> 11.11.1974 18:57 </t>
  </si>
  <si>
    <t> -0.015 </t>
  </si>
  <si>
    <t> BBS 18 </t>
  </si>
  <si>
    <t>2442363.332 </t>
  </si>
  <si>
    <t> 11.11.1974 19:58 </t>
  </si>
  <si>
    <t> 0.027 </t>
  </si>
  <si>
    <t> M.D.Taylor </t>
  </si>
  <si>
    <t> JBAA 85.445 </t>
  </si>
  <si>
    <t>2442567.503 </t>
  </si>
  <si>
    <t> 04.06.1975 00:04 </t>
  </si>
  <si>
    <t> A.Figer </t>
  </si>
  <si>
    <t> GEOS 3 </t>
  </si>
  <si>
    <t>2442600.392 </t>
  </si>
  <si>
    <t> 06.07.1975 21:24 </t>
  </si>
  <si>
    <t> 0.041 </t>
  </si>
  <si>
    <t> BBS 23 </t>
  </si>
  <si>
    <t>2442607.422 </t>
  </si>
  <si>
    <t> 13.07.1975 22:07 </t>
  </si>
  <si>
    <t>2442616.776 </t>
  </si>
  <si>
    <t> 23.07.1975 06:37 </t>
  </si>
  <si>
    <t> AVSJ 7.34 </t>
  </si>
  <si>
    <t>2442623.821 </t>
  </si>
  <si>
    <t> 30.07.1975 07:42 </t>
  </si>
  <si>
    <t>2442628.5150 </t>
  </si>
  <si>
    <t> 04.08.1975 00:21 </t>
  </si>
  <si>
    <t> J.Ebersberger </t>
  </si>
  <si>
    <t>IBVS 1163 </t>
  </si>
  <si>
    <t>2442649.638 </t>
  </si>
  <si>
    <t> 25.08.1975 03:18 </t>
  </si>
  <si>
    <t> G.Wedemayer </t>
  </si>
  <si>
    <t>2442649.641 </t>
  </si>
  <si>
    <t> 25.08.1975 03:23 </t>
  </si>
  <si>
    <t> G.Samolyk </t>
  </si>
  <si>
    <t>2442656.692 </t>
  </si>
  <si>
    <t> 01.09.1975 04:36 </t>
  </si>
  <si>
    <t> W.Farrar </t>
  </si>
  <si>
    <t>2442708.312 </t>
  </si>
  <si>
    <t> 22.10.1975 19:29 </t>
  </si>
  <si>
    <t> H.Peter </t>
  </si>
  <si>
    <t> BBS 24 </t>
  </si>
  <si>
    <t>2442905.466 </t>
  </si>
  <si>
    <t> 06.05.1976 23:11 </t>
  </si>
  <si>
    <t> BBS 28 </t>
  </si>
  <si>
    <t>2442933.636 </t>
  </si>
  <si>
    <t> 04.06.1976 03:15 </t>
  </si>
  <si>
    <t> 0.012 </t>
  </si>
  <si>
    <t> AOEB 2 </t>
  </si>
  <si>
    <t>2442947.703 </t>
  </si>
  <si>
    <t> 18.06.1976 04:52 </t>
  </si>
  <si>
    <t> D.Ruokonen </t>
  </si>
  <si>
    <t>2442947.706 </t>
  </si>
  <si>
    <t> 18.06.1976 04:56 </t>
  </si>
  <si>
    <t> 0.000 </t>
  </si>
  <si>
    <t>2442947.715 </t>
  </si>
  <si>
    <t> 18.06.1976 05:09 </t>
  </si>
  <si>
    <t> K.Krueger </t>
  </si>
  <si>
    <t>2442959.438 </t>
  </si>
  <si>
    <t> 29.06.1976 22:30 </t>
  </si>
  <si>
    <t>2442959.447 </t>
  </si>
  <si>
    <t> 29.06.1976 22:43 </t>
  </si>
  <si>
    <t>2442966.471 </t>
  </si>
  <si>
    <t> 06.07.1976 23:18 </t>
  </si>
  <si>
    <t> -0.011 </t>
  </si>
  <si>
    <t> W.Vollmann </t>
  </si>
  <si>
    <t>2442966.481 </t>
  </si>
  <si>
    <t> 06.07.1976 23:32 </t>
  </si>
  <si>
    <t> T.Brelstaff </t>
  </si>
  <si>
    <t> VSSC 58.16 </t>
  </si>
  <si>
    <t>2442994.653 </t>
  </si>
  <si>
    <t> 04.08.1976 03:40 </t>
  </si>
  <si>
    <t>2443013.415 </t>
  </si>
  <si>
    <t> 22.08.1976 21:57 </t>
  </si>
  <si>
    <t> MVS 7.197 </t>
  </si>
  <si>
    <t>2443013.416 </t>
  </si>
  <si>
    <t> 22.08.1976 21:59 </t>
  </si>
  <si>
    <t> -0.006 </t>
  </si>
  <si>
    <t>2443013.422 </t>
  </si>
  <si>
    <t> 22.08.1976 22:07 </t>
  </si>
  <si>
    <t> BBS 29 </t>
  </si>
  <si>
    <t>2443013.431 </t>
  </si>
  <si>
    <t> 22.08.1976 22:20 </t>
  </si>
  <si>
    <t>2443020.469 </t>
  </si>
  <si>
    <t> 29.08.1976 23:15 </t>
  </si>
  <si>
    <t>2443053.3216 </t>
  </si>
  <si>
    <t> 01.10.1976 19:43 </t>
  </si>
  <si>
    <t> 0.0012 </t>
  </si>
  <si>
    <t> A.Durgut </t>
  </si>
  <si>
    <t>IBVS 1358 </t>
  </si>
  <si>
    <t>2443121.375 </t>
  </si>
  <si>
    <t> 08.12.1976 21:00 </t>
  </si>
  <si>
    <t> -0.008 </t>
  </si>
  <si>
    <t> G.J.Kirby </t>
  </si>
  <si>
    <t>2443297.397 </t>
  </si>
  <si>
    <t> 02.06.1977 21:31 </t>
  </si>
  <si>
    <t> BBS 33 </t>
  </si>
  <si>
    <t>2443339.650 </t>
  </si>
  <si>
    <t> 15.07.1977 03:36 </t>
  </si>
  <si>
    <t> C.P.Stephan </t>
  </si>
  <si>
    <t>IBVS 1502 </t>
  </si>
  <si>
    <t> C.Stephan </t>
  </si>
  <si>
    <t>2443398.324 </t>
  </si>
  <si>
    <t> 11.09.1977 19:46 </t>
  </si>
  <si>
    <t> BBS 35 </t>
  </si>
  <si>
    <t>2443459.336 </t>
  </si>
  <si>
    <t> 11.11.1977 20:03 </t>
  </si>
  <si>
    <t>2443459.359 </t>
  </si>
  <si>
    <t> 11.11.1977 20:36 </t>
  </si>
  <si>
    <t>2443689.364 </t>
  </si>
  <si>
    <t> 29.06.1978 20:44 </t>
  </si>
  <si>
    <t> BBS 37 </t>
  </si>
  <si>
    <t>2443691.706 </t>
  </si>
  <si>
    <t> 02.07.1978 04:56 </t>
  </si>
  <si>
    <t> A.MacRobert </t>
  </si>
  <si>
    <t>2443703.431 </t>
  </si>
  <si>
    <t> 13.07.1978 22:20 </t>
  </si>
  <si>
    <t> BBS 38 </t>
  </si>
  <si>
    <t>2443703.450 </t>
  </si>
  <si>
    <t> 13.07.1978 22:48 </t>
  </si>
  <si>
    <t> E.Lucentini </t>
  </si>
  <si>
    <t>2443703.451 </t>
  </si>
  <si>
    <t> 13.07.1978 22:49 </t>
  </si>
  <si>
    <t> C.Pampaloni </t>
  </si>
  <si>
    <t>2443705.780 </t>
  </si>
  <si>
    <t> 16.07.1978 06:43 </t>
  </si>
  <si>
    <t>2443717.500 </t>
  </si>
  <si>
    <t> 28.07.1978 00:00 </t>
  </si>
  <si>
    <t> -0.019 </t>
  </si>
  <si>
    <t> D.Lichtenknecker </t>
  </si>
  <si>
    <t>BAVM 31 </t>
  </si>
  <si>
    <t>2443717.528 </t>
  </si>
  <si>
    <t> 28.07.1978 00:40 </t>
  </si>
  <si>
    <t>2443731.605 </t>
  </si>
  <si>
    <t> 11.08.1978 02:31 </t>
  </si>
  <si>
    <t> BBS 39 </t>
  </si>
  <si>
    <t>2443731.607 </t>
  </si>
  <si>
    <t> 11.08.1978 02:34 </t>
  </si>
  <si>
    <t> P.Ralincourt </t>
  </si>
  <si>
    <t>2443743.340 </t>
  </si>
  <si>
    <t> 22.08.1978 20:09 </t>
  </si>
  <si>
    <t>2443743.343 </t>
  </si>
  <si>
    <t> 22.08.1978 20:13 </t>
  </si>
  <si>
    <t>2443790.280 </t>
  </si>
  <si>
    <t> 08.10.1978 18:43 </t>
  </si>
  <si>
    <t>2443811.403 </t>
  </si>
  <si>
    <t> 29.10.1978 21:40 </t>
  </si>
  <si>
    <t> BBS 40 </t>
  </si>
  <si>
    <t>2444048.439 </t>
  </si>
  <si>
    <t> 23.06.1979 22:32 </t>
  </si>
  <si>
    <t> BBS 44 </t>
  </si>
  <si>
    <t>2444048.445 </t>
  </si>
  <si>
    <t> 23.06.1979 22:40 </t>
  </si>
  <si>
    <t> BBS 46 </t>
  </si>
  <si>
    <t>2444048.448 </t>
  </si>
  <si>
    <t> 23.06.1979 22:45 </t>
  </si>
  <si>
    <t>2444048.449 </t>
  </si>
  <si>
    <t> 23.06.1979 22:46 </t>
  </si>
  <si>
    <t> E.Poretti </t>
  </si>
  <si>
    <t>2444142.327 </t>
  </si>
  <si>
    <t> 25.09.1979 19:50 </t>
  </si>
  <si>
    <t> W.Ihle </t>
  </si>
  <si>
    <t> MVS 8.192 </t>
  </si>
  <si>
    <t>2444142.328 </t>
  </si>
  <si>
    <t> 25.09.1979 19:52 </t>
  </si>
  <si>
    <t> BBS 45 </t>
  </si>
  <si>
    <t>2444149.366 </t>
  </si>
  <si>
    <t> 02.10.1979 20:47 </t>
  </si>
  <si>
    <t>2444189.2639 </t>
  </si>
  <si>
    <t> 11.11.1979 18:20 </t>
  </si>
  <si>
    <t> 0.0000 </t>
  </si>
  <si>
    <t>o</t>
  </si>
  <si>
    <t>BAVM 32 </t>
  </si>
  <si>
    <t>2444191.604 </t>
  </si>
  <si>
    <t> 14.11.1979 02:29 </t>
  </si>
  <si>
    <t>2444435.694 </t>
  </si>
  <si>
    <t> 15.07.1980 04:39 </t>
  </si>
  <si>
    <t> M.Heifner </t>
  </si>
  <si>
    <t>2444447.436 </t>
  </si>
  <si>
    <t> 26.07.1980 22:27 </t>
  </si>
  <si>
    <t> BBS 49 </t>
  </si>
  <si>
    <t>2444487.338 </t>
  </si>
  <si>
    <t> 04.09.1980 20:06 </t>
  </si>
  <si>
    <t> BBS 50 </t>
  </si>
  <si>
    <t>2444487.350 </t>
  </si>
  <si>
    <t> 04.09.1980 20:24 </t>
  </si>
  <si>
    <t> 0.018 </t>
  </si>
  <si>
    <t>2444499.8136 </t>
  </si>
  <si>
    <t> 17.09.1980 07:31 </t>
  </si>
  <si>
    <t> -0.4266 </t>
  </si>
  <si>
    <t>? </t>
  </si>
  <si>
    <t> Margrave </t>
  </si>
  <si>
    <t>2444517.8433 </t>
  </si>
  <si>
    <t> 05.10.1980 08:14 </t>
  </si>
  <si>
    <t> 0.0007 </t>
  </si>
  <si>
    <t>2444529.570 </t>
  </si>
  <si>
    <t> 17.10.1980 01:40 </t>
  </si>
  <si>
    <t> H.Carney </t>
  </si>
  <si>
    <t>2444541.314 </t>
  </si>
  <si>
    <t> 28.10.1980 19:32 </t>
  </si>
  <si>
    <t> BBS 51 </t>
  </si>
  <si>
    <t>2444541.325 </t>
  </si>
  <si>
    <t> 28.10.1980 19:48 </t>
  </si>
  <si>
    <t>2444780.706 </t>
  </si>
  <si>
    <t> 25.06.1981 04:56 </t>
  </si>
  <si>
    <t> E.Halbach </t>
  </si>
  <si>
    <t>2444794.795 </t>
  </si>
  <si>
    <t> 09.07.1981 07:04 </t>
  </si>
  <si>
    <t>2444834.693 </t>
  </si>
  <si>
    <t> 18.08.1981 04:37 </t>
  </si>
  <si>
    <t>2444853.4621 </t>
  </si>
  <si>
    <t> 05.09.1981 23:05 </t>
  </si>
  <si>
    <t> G.Wolfschmidt </t>
  </si>
  <si>
    <t>IBVS 2189 </t>
  </si>
  <si>
    <t>2444853.463 </t>
  </si>
  <si>
    <t> 05.09.1981 23:06 </t>
  </si>
  <si>
    <t> K.Carbol </t>
  </si>
  <si>
    <t> BRNO 26 </t>
  </si>
  <si>
    <t>2444886.320 </t>
  </si>
  <si>
    <t> 08.10.1981 19:40 </t>
  </si>
  <si>
    <t> BBS 57 </t>
  </si>
  <si>
    <t>2444888.667 </t>
  </si>
  <si>
    <t> 11.10.1981 04:00 </t>
  </si>
  <si>
    <t>2444893.350 </t>
  </si>
  <si>
    <t> 15.10.1981 20:24 </t>
  </si>
  <si>
    <t> VSSC 59.17 </t>
  </si>
  <si>
    <t>2445106.9368 </t>
  </si>
  <si>
    <t> 17.05.1982 10:28 </t>
  </si>
  <si>
    <t> -0.0004 </t>
  </si>
  <si>
    <t> C.H.Lacy et al. </t>
  </si>
  <si>
    <t> AJ 94.1035 </t>
  </si>
  <si>
    <t>2445139.7944 </t>
  </si>
  <si>
    <t> 19.06.1982 07:03 </t>
  </si>
  <si>
    <t> -0.0007 </t>
  </si>
  <si>
    <t>2445193.784 </t>
  </si>
  <si>
    <t> 12.08.1982 06:48 </t>
  </si>
  <si>
    <t>2445578.676 </t>
  </si>
  <si>
    <t> 01.09.1983 04:13 </t>
  </si>
  <si>
    <t>2445578.681 </t>
  </si>
  <si>
    <t> 01.09.1983 04:20 </t>
  </si>
  <si>
    <t>2445923.686 </t>
  </si>
  <si>
    <t> 11.08.1984 04:27 </t>
  </si>
  <si>
    <t>2445937.778 </t>
  </si>
  <si>
    <t> 25.08.1984 06:40 </t>
  </si>
  <si>
    <t>2445944.806 </t>
  </si>
  <si>
    <t> 01.09.1984 07:20 </t>
  </si>
  <si>
    <t>2445968.291 </t>
  </si>
  <si>
    <t> 24.09.1984 18:59 </t>
  </si>
  <si>
    <t> T.Cervinka </t>
  </si>
  <si>
    <t> BRNO 27 </t>
  </si>
  <si>
    <t>2445977.667 </t>
  </si>
  <si>
    <t> 04.10.1984 04:00 </t>
  </si>
  <si>
    <t>2446017.568 </t>
  </si>
  <si>
    <t> 13.11.1984 01:37 </t>
  </si>
  <si>
    <t>2446017.579 </t>
  </si>
  <si>
    <t> 13.11.1984 01:53 </t>
  </si>
  <si>
    <t>2446219.4095 </t>
  </si>
  <si>
    <t> 02.06.1985 21:49 </t>
  </si>
  <si>
    <t> BBS 77 </t>
  </si>
  <si>
    <t>2446280.430 </t>
  </si>
  <si>
    <t> 02.08.1985 22:19 </t>
  </si>
  <si>
    <t> P.Svoboda </t>
  </si>
  <si>
    <t>2446294.507 </t>
  </si>
  <si>
    <t> 17.08.1985 00:10 </t>
  </si>
  <si>
    <t> D.Hanzl </t>
  </si>
  <si>
    <t>2446294.508 </t>
  </si>
  <si>
    <t> 17.08.1985 00:11 </t>
  </si>
  <si>
    <t>2446294.511 </t>
  </si>
  <si>
    <t> 17.08.1985 00:15 </t>
  </si>
  <si>
    <t> J.Safar </t>
  </si>
  <si>
    <t>2446294.513 </t>
  </si>
  <si>
    <t> 17.08.1985 00:18 </t>
  </si>
  <si>
    <t> P.Wagner </t>
  </si>
  <si>
    <t>2446294.515 </t>
  </si>
  <si>
    <t> 17.08.1985 00:21 </t>
  </si>
  <si>
    <t> M.Danes </t>
  </si>
  <si>
    <t>2446294.517 </t>
  </si>
  <si>
    <t> 17.08.1985 00:24 </t>
  </si>
  <si>
    <t> M.Varady </t>
  </si>
  <si>
    <t>2446294.518 </t>
  </si>
  <si>
    <t> 17.08.1985 00:25 </t>
  </si>
  <si>
    <t> M.Berka </t>
  </si>
  <si>
    <t> J.Borovicka </t>
  </si>
  <si>
    <t> A.Kokes </t>
  </si>
  <si>
    <t>2446294.519 </t>
  </si>
  <si>
    <t> 17.08.1985 00:27 </t>
  </si>
  <si>
    <t> V.Wagner </t>
  </si>
  <si>
    <t>2446294.520 </t>
  </si>
  <si>
    <t> 17.08.1985 00:28 </t>
  </si>
  <si>
    <t>2446294.521 </t>
  </si>
  <si>
    <t> 17.08.1985 00:30 </t>
  </si>
  <si>
    <t> L.Kalab </t>
  </si>
  <si>
    <t>2446294.522 </t>
  </si>
  <si>
    <t> 17.08.1985 00:31 </t>
  </si>
  <si>
    <t> P.Hajek </t>
  </si>
  <si>
    <t> J.Silhan </t>
  </si>
  <si>
    <t>2446294.524 </t>
  </si>
  <si>
    <t> 17.08.1985 00:34 </t>
  </si>
  <si>
    <t> P.Lutcha </t>
  </si>
  <si>
    <t>2446294.529 </t>
  </si>
  <si>
    <t> 17.08.1985 00:41 </t>
  </si>
  <si>
    <t> 0.015 </t>
  </si>
  <si>
    <t> R.Stastny </t>
  </si>
  <si>
    <t>2446308.603 </t>
  </si>
  <si>
    <t> 31.08.1985 02:28 </t>
  </si>
  <si>
    <t> S.Cook </t>
  </si>
  <si>
    <t>2446329.718 </t>
  </si>
  <si>
    <t> 21.09.1985 05:13 </t>
  </si>
  <si>
    <t>2446355.533 </t>
  </si>
  <si>
    <t> 17.10.1985 00:47 </t>
  </si>
  <si>
    <t>2446369.611 </t>
  </si>
  <si>
    <t> 31.10.1985 02:39 </t>
  </si>
  <si>
    <t>2446614.440 </t>
  </si>
  <si>
    <t> 02.07.1986 22:33 </t>
  </si>
  <si>
    <t> -0.439 </t>
  </si>
  <si>
    <t> BBS 80 </t>
  </si>
  <si>
    <t>2446639.520 </t>
  </si>
  <si>
    <t> 28.07.1986 00:28 </t>
  </si>
  <si>
    <t>2446672.380 </t>
  </si>
  <si>
    <t> 29.08.1986 21:07 </t>
  </si>
  <si>
    <t> J.Kankovsky </t>
  </si>
  <si>
    <t> BRNO 28 </t>
  </si>
  <si>
    <t>2446672.387 </t>
  </si>
  <si>
    <t> 29.08.1986 21:17 </t>
  </si>
  <si>
    <t> M.Meszarosova </t>
  </si>
  <si>
    <t> M.Zejda </t>
  </si>
  <si>
    <t>2446686.443 </t>
  </si>
  <si>
    <t> 12.09.1986 22:37 </t>
  </si>
  <si>
    <t> G.Mavrofridis </t>
  </si>
  <si>
    <t> BBS 81 </t>
  </si>
  <si>
    <t>2446714.626 </t>
  </si>
  <si>
    <t> 11.10.1986 03:01 </t>
  </si>
  <si>
    <t>2446719.321 </t>
  </si>
  <si>
    <t> 15.10.1986 19:42 </t>
  </si>
  <si>
    <t> I.Middlemist </t>
  </si>
  <si>
    <t> VSSC 67.8 </t>
  </si>
  <si>
    <t>2446719.324 </t>
  </si>
  <si>
    <t> 15.10.1986 19:46 </t>
  </si>
  <si>
    <t> G.Kirby </t>
  </si>
  <si>
    <t>2446719.326 </t>
  </si>
  <si>
    <t> 15.10.1986 19:49 </t>
  </si>
  <si>
    <t> M.Taylor </t>
  </si>
  <si>
    <t>2446979.827 </t>
  </si>
  <si>
    <t> 03.07.1987 07:50 </t>
  </si>
  <si>
    <t>2446999.342 </t>
  </si>
  <si>
    <t> 22.07.1987 20:12 </t>
  </si>
  <si>
    <t> -0.443 </t>
  </si>
  <si>
    <t> Mossakovskaya&amp;Kali </t>
  </si>
  <si>
    <t> AC 1536.23 </t>
  </si>
  <si>
    <t>2447010.350 </t>
  </si>
  <si>
    <t> 02.08.1987 20:24 </t>
  </si>
  <si>
    <t>2447024.433 </t>
  </si>
  <si>
    <t> 16.08.1987 22:23 </t>
  </si>
  <si>
    <t> J.Pietz </t>
  </si>
  <si>
    <t>BAVM 50 </t>
  </si>
  <si>
    <t>2447031.467 </t>
  </si>
  <si>
    <t> 23.08.1987 23:12 </t>
  </si>
  <si>
    <t> BRNO 30 </t>
  </si>
  <si>
    <t>2447031.475 </t>
  </si>
  <si>
    <t> 23.08.1987 23:24 </t>
  </si>
  <si>
    <t> M.Fryzl </t>
  </si>
  <si>
    <t> T.Marek </t>
  </si>
  <si>
    <t>2447031.479 </t>
  </si>
  <si>
    <t> 23.08.1987 23:29 </t>
  </si>
  <si>
    <t> M.Dibelka </t>
  </si>
  <si>
    <t>2447038.499 </t>
  </si>
  <si>
    <t> 30.08.1987 23:58 </t>
  </si>
  <si>
    <t>2447052.5946 </t>
  </si>
  <si>
    <t> 14.09.1987 02:16 </t>
  </si>
  <si>
    <t> 0.0022 </t>
  </si>
  <si>
    <t> C.A.Wood </t>
  </si>
  <si>
    <t>IBVS 3169 </t>
  </si>
  <si>
    <t>2447304.431 </t>
  </si>
  <si>
    <t> 22.05.1988 22:20 </t>
  </si>
  <si>
    <t> -0.463 </t>
  </si>
  <si>
    <t> BBS 88 </t>
  </si>
  <si>
    <t>2447362.383 </t>
  </si>
  <si>
    <t> 19.07.1988 21:11 </t>
  </si>
  <si>
    <t> -0.012 </t>
  </si>
  <si>
    <t> BBS 89/100 </t>
  </si>
  <si>
    <t>2447411.669 </t>
  </si>
  <si>
    <t> 07.09.1988 04:03 </t>
  </si>
  <si>
    <t> M.Smith </t>
  </si>
  <si>
    <t>2447465.660 </t>
  </si>
  <si>
    <t> 31.10.1988 03:50 </t>
  </si>
  <si>
    <t>2447470.354 </t>
  </si>
  <si>
    <t> 04.11.1988 20:29 </t>
  </si>
  <si>
    <t> F.Hroch </t>
  </si>
  <si>
    <t>2447716.795 </t>
  </si>
  <si>
    <t> 09.07.1989 07:04 </t>
  </si>
  <si>
    <t>2447721.490 </t>
  </si>
  <si>
    <t> 13.07.1989 23:45 </t>
  </si>
  <si>
    <t> J.Vandenbroere </t>
  </si>
  <si>
    <t> BBS 93 </t>
  </si>
  <si>
    <t>2447728.5219 </t>
  </si>
  <si>
    <t> 21.07.1989 00:31 </t>
  </si>
  <si>
    <t> J.Ells </t>
  </si>
  <si>
    <t> VSSC 73 </t>
  </si>
  <si>
    <t>2447728.522 </t>
  </si>
  <si>
    <t>2447782.501 </t>
  </si>
  <si>
    <t> 13.09.1989 00:01 </t>
  </si>
  <si>
    <t> V.Simon </t>
  </si>
  <si>
    <t>2447803.630 </t>
  </si>
  <si>
    <t> 04.10.1989 03:07 </t>
  </si>
  <si>
    <t>2447815.371 </t>
  </si>
  <si>
    <t> 15.10.1989 20:54 </t>
  </si>
  <si>
    <t>2447857.597 </t>
  </si>
  <si>
    <t> 27.11.1989 02:19 </t>
  </si>
  <si>
    <t>2447864.647 </t>
  </si>
  <si>
    <t> 04.12.1989 03:31 </t>
  </si>
  <si>
    <t> P.Collins </t>
  </si>
  <si>
    <t>2448066.4895 </t>
  </si>
  <si>
    <t> 23.06.1990 23:44 </t>
  </si>
  <si>
    <t>G</t>
  </si>
  <si>
    <t> G.Pajdosz </t>
  </si>
  <si>
    <t>IBVS 4263 </t>
  </si>
  <si>
    <t>2448120.465 </t>
  </si>
  <si>
    <t> 16.08.1990 23:09 </t>
  </si>
  <si>
    <t> V.Jelinek </t>
  </si>
  <si>
    <t> BRNO 31 </t>
  </si>
  <si>
    <t>2448120.466 </t>
  </si>
  <si>
    <t> 16.08.1990 23:11 </t>
  </si>
  <si>
    <t>2448120.469 </t>
  </si>
  <si>
    <t> 16.08.1990 23:15 </t>
  </si>
  <si>
    <t> J.Chlachula </t>
  </si>
  <si>
    <t>2448120.476 </t>
  </si>
  <si>
    <t> 16.08.1990 23:25 </t>
  </si>
  <si>
    <t> J.Merka </t>
  </si>
  <si>
    <t> J.Spackova </t>
  </si>
  <si>
    <t>2448120.477 </t>
  </si>
  <si>
    <t> 16.08.1990 23:26 </t>
  </si>
  <si>
    <t> Ma.Kolarik </t>
  </si>
  <si>
    <t>2448120.481 </t>
  </si>
  <si>
    <t> 16.08.1990 23:32 </t>
  </si>
  <si>
    <t> E.Safarova </t>
  </si>
  <si>
    <t>2448127.505 </t>
  </si>
  <si>
    <t> 24.08.1990 00:07 </t>
  </si>
  <si>
    <t> P.Klix </t>
  </si>
  <si>
    <t>2448127.507 </t>
  </si>
  <si>
    <t> 24.08.1990 00:10 </t>
  </si>
  <si>
    <t> R.Schertler </t>
  </si>
  <si>
    <t>BAVM 59 </t>
  </si>
  <si>
    <t>2448458.4343 </t>
  </si>
  <si>
    <t> 20.07.1991 22:25 </t>
  </si>
  <si>
    <t> -0.0055 </t>
  </si>
  <si>
    <t> BBS 98 </t>
  </si>
  <si>
    <t>2448493.638 </t>
  </si>
  <si>
    <t> 25.08.1991 03:18 </t>
  </si>
  <si>
    <t>2448505.375 </t>
  </si>
  <si>
    <t> 05.09.1991 21:00 </t>
  </si>
  <si>
    <t> Z.Egyhazi </t>
  </si>
  <si>
    <t>2448512.417 </t>
  </si>
  <si>
    <t> 12.09.1991 22:00 </t>
  </si>
  <si>
    <t> A.Kratochvil </t>
  </si>
  <si>
    <t>2448512.420 </t>
  </si>
  <si>
    <t> 12.09.1991 22:04 </t>
  </si>
  <si>
    <t> J.Polak </t>
  </si>
  <si>
    <t>2448850.3827 </t>
  </si>
  <si>
    <t> 15.08.1992 21:11 </t>
  </si>
  <si>
    <t> -0.0045 </t>
  </si>
  <si>
    <t>B</t>
  </si>
  <si>
    <t> BBS 102 </t>
  </si>
  <si>
    <t>2448857.431 </t>
  </si>
  <si>
    <t> 22.08.1992 22:20 </t>
  </si>
  <si>
    <t>2448864.479 </t>
  </si>
  <si>
    <t> 29.08.1992 23:29 </t>
  </si>
  <si>
    <t> M.Vrastak </t>
  </si>
  <si>
    <t>2449202.434 </t>
  </si>
  <si>
    <t> 02.08.1993 22:24 </t>
  </si>
  <si>
    <t> L.Brat </t>
  </si>
  <si>
    <t>2449216.512 </t>
  </si>
  <si>
    <t> 17.08.1993 00:17 </t>
  </si>
  <si>
    <t> R.Galia </t>
  </si>
  <si>
    <t>2449237.630 </t>
  </si>
  <si>
    <t> 07.09.1993 03:07 </t>
  </si>
  <si>
    <t>2449251.7117 </t>
  </si>
  <si>
    <t> 21.09.1993 05:04 </t>
  </si>
  <si>
    <t> -0.0109 </t>
  </si>
  <si>
    <t> G.W.Fox </t>
  </si>
  <si>
    <t>IBVS 4009 </t>
  </si>
  <si>
    <t>2449251.725 </t>
  </si>
  <si>
    <t> 21.09.1993 05:24 </t>
  </si>
  <si>
    <t>2449284.575 </t>
  </si>
  <si>
    <t> 24.10.1993 01:48 </t>
  </si>
  <si>
    <t>2449550.4946 </t>
  </si>
  <si>
    <t> 16.07.1994 23:52 </t>
  </si>
  <si>
    <t> -0.4693 </t>
  </si>
  <si>
    <t> BBS 107 </t>
  </si>
  <si>
    <t>2449554.482 </t>
  </si>
  <si>
    <t> 20.07.1994 23:34 </t>
  </si>
  <si>
    <t> P.Sobotka </t>
  </si>
  <si>
    <t>2449554.497 </t>
  </si>
  <si>
    <t> 20.07.1994 23:55 </t>
  </si>
  <si>
    <t>2449568.564 </t>
  </si>
  <si>
    <t> 04.08.1994 01:32 </t>
  </si>
  <si>
    <t> P.Molik </t>
  </si>
  <si>
    <t>OEJV 0060 </t>
  </si>
  <si>
    <t>2449582.640 </t>
  </si>
  <si>
    <t> 18.08.1994 03:21 </t>
  </si>
  <si>
    <t>2449594.378 </t>
  </si>
  <si>
    <t> 29.08.1994 21:04 </t>
  </si>
  <si>
    <t>2449615.501 </t>
  </si>
  <si>
    <t> 20.09.1994 00:01 </t>
  </si>
  <si>
    <t>2449685.916 </t>
  </si>
  <si>
    <t> 29.11.1994 09:59 </t>
  </si>
  <si>
    <t> Y.Sekino </t>
  </si>
  <si>
    <t>VSB 47 </t>
  </si>
  <si>
    <t>2449688.265 </t>
  </si>
  <si>
    <t> 01.12.1994 18:21 </t>
  </si>
  <si>
    <t>2449895.4988 </t>
  </si>
  <si>
    <t> 26.06.1995 23:58 </t>
  </si>
  <si>
    <t> 0.7008 </t>
  </si>
  <si>
    <t> BBS 109 </t>
  </si>
  <si>
    <t>2449906.525 </t>
  </si>
  <si>
    <t> 08.07.1995 00:36 </t>
  </si>
  <si>
    <t>2449927.642 </t>
  </si>
  <si>
    <t> 29.07.1995 03:24 </t>
  </si>
  <si>
    <t> AOEB 6 </t>
  </si>
  <si>
    <t>2449927.647 </t>
  </si>
  <si>
    <t> 29.07.1995 03:31 </t>
  </si>
  <si>
    <t>C </t>
  </si>
  <si>
    <t>ns</t>
  </si>
  <si>
    <t>2449955.816 </t>
  </si>
  <si>
    <t> 26.08.1995 07:35 </t>
  </si>
  <si>
    <t>2450043.3598 </t>
  </si>
  <si>
    <t> 21.11.1995 20:38 </t>
  </si>
  <si>
    <t> -0.4722 </t>
  </si>
  <si>
    <t> C.Jordi et al. </t>
  </si>
  <si>
    <t>IBVS 4300 </t>
  </si>
  <si>
    <t>2450197.546 </t>
  </si>
  <si>
    <t> 24.04.1996 01:06 </t>
  </si>
  <si>
    <t>2450237.4480 </t>
  </si>
  <si>
    <t> 02.06.1996 22:45 </t>
  </si>
  <si>
    <t> -0.0107 </t>
  </si>
  <si>
    <t> I.Biro </t>
  </si>
  <si>
    <t>IBVS 4555/4653 </t>
  </si>
  <si>
    <t>2450244.491 </t>
  </si>
  <si>
    <t> 09.06.1996 23:47 </t>
  </si>
  <si>
    <t>2450279.696 </t>
  </si>
  <si>
    <t> 15.07.1996 04:42 </t>
  </si>
  <si>
    <t>2450291.4328 </t>
  </si>
  <si>
    <t> 26.07.1996 22:23 </t>
  </si>
  <si>
    <t> -0.0067 </t>
  </si>
  <si>
    <t> R.Dreveny </t>
  </si>
  <si>
    <t> BRNO 32 </t>
  </si>
  <si>
    <t>2450291.4397 </t>
  </si>
  <si>
    <t> 26.07.1996 22:33 </t>
  </si>
  <si>
    <t> 0.0002 </t>
  </si>
  <si>
    <t> J.Kapitan </t>
  </si>
  <si>
    <t>2450305.5162 </t>
  </si>
  <si>
    <t> 10.08.1996 00:23 </t>
  </si>
  <si>
    <t> -0.0052 </t>
  </si>
  <si>
    <t> M.Netolicky </t>
  </si>
  <si>
    <t>2450326.632 </t>
  </si>
  <si>
    <t> 31.08.1996 03:10 </t>
  </si>
  <si>
    <t>2450671.647 </t>
  </si>
  <si>
    <t> 11.08.1997 03:31 </t>
  </si>
  <si>
    <t> R.Schmude </t>
  </si>
  <si>
    <t>2450692.775 </t>
  </si>
  <si>
    <t> 01.09.1997 06:36 </t>
  </si>
  <si>
    <t> R.Hays </t>
  </si>
  <si>
    <t>2450693.4784 </t>
  </si>
  <si>
    <t> 01.09.1997 23:28 </t>
  </si>
  <si>
    <t> 0.7035 </t>
  </si>
  <si>
    <t>B;V</t>
  </si>
  <si>
    <t> F.Agerer </t>
  </si>
  <si>
    <t>BAVM 117 </t>
  </si>
  <si>
    <t>2450725.623 </t>
  </si>
  <si>
    <t> 04.10.1997 02:57 </t>
  </si>
  <si>
    <t>2450779.606 </t>
  </si>
  <si>
    <t> 27.11.1997 02:32 </t>
  </si>
  <si>
    <t>2450934.505 </t>
  </si>
  <si>
    <t> 01.05.1998 00:07 </t>
  </si>
  <si>
    <t> D.Matsnev </t>
  </si>
  <si>
    <t>2450974.4054 </t>
  </si>
  <si>
    <t> 09.06.1998 21:43 </t>
  </si>
  <si>
    <t> -0.0083 </t>
  </si>
  <si>
    <t> T.Borkovits </t>
  </si>
  <si>
    <t>IBVS 4633/4653 </t>
  </si>
  <si>
    <t>2451042.4703 </t>
  </si>
  <si>
    <t> 16.08.1998 23:17 </t>
  </si>
  <si>
    <t> -0.0062 </t>
  </si>
  <si>
    <t> M.Vetrovcova </t>
  </si>
  <si>
    <t>2451042.4724 </t>
  </si>
  <si>
    <t> 16.08.1998 23:20 </t>
  </si>
  <si>
    <t> L.Honzik </t>
  </si>
  <si>
    <t>2451042.4758 </t>
  </si>
  <si>
    <t> 16.08.1998 23:25 </t>
  </si>
  <si>
    <t> M.Rottenborn </t>
  </si>
  <si>
    <t>2451328.794 </t>
  </si>
  <si>
    <t> 30.05.1999 07:03 </t>
  </si>
  <si>
    <t>2451408.591 </t>
  </si>
  <si>
    <t> 18.08.1999 02:11 </t>
  </si>
  <si>
    <t>2451427.338 </t>
  </si>
  <si>
    <t> 05.09.1999 20:06 </t>
  </si>
  <si>
    <t> -0.045 </t>
  </si>
  <si>
    <t> R.Meyer </t>
  </si>
  <si>
    <t>BAVM 131 </t>
  </si>
  <si>
    <t>2451430.4236 </t>
  </si>
  <si>
    <t> 08.09.1999 22:09 </t>
  </si>
  <si>
    <t> -0.4798 </t>
  </si>
  <si>
    <t>BAVM 132 </t>
  </si>
  <si>
    <t>2451430.4243 </t>
  </si>
  <si>
    <t> 08.09.1999 22:10 </t>
  </si>
  <si>
    <t> -0.4791 </t>
  </si>
  <si>
    <t>2451434.4124 </t>
  </si>
  <si>
    <t> 12.09.1999 21:53 </t>
  </si>
  <si>
    <t> -0.0115 </t>
  </si>
  <si>
    <t>2451434.4129 </t>
  </si>
  <si>
    <t> 12.09.1999 21:54 </t>
  </si>
  <si>
    <t> -0.0110 </t>
  </si>
  <si>
    <t>2451469.614 </t>
  </si>
  <si>
    <t> 18.10.1999 02:44 </t>
  </si>
  <si>
    <t>2451481.3554 </t>
  </si>
  <si>
    <t> 29.10.1999 20:31 </t>
  </si>
  <si>
    <t> G.Maintz </t>
  </si>
  <si>
    <t>2451678.474 </t>
  </si>
  <si>
    <t> 13.05.2000 23:22 </t>
  </si>
  <si>
    <t> -0.037 </t>
  </si>
  <si>
    <t>2451714.403 </t>
  </si>
  <si>
    <t> 18.06.2000 21:40 </t>
  </si>
  <si>
    <t> -0.486 </t>
  </si>
  <si>
    <t> BBS 123 </t>
  </si>
  <si>
    <t>2451720.7450 </t>
  </si>
  <si>
    <t> 25.06.2000 05:52 </t>
  </si>
  <si>
    <t> -0.0117 </t>
  </si>
  <si>
    <t> Sandberg Lacy et a </t>
  </si>
  <si>
    <t>IBVS 5067 </t>
  </si>
  <si>
    <t>2451725.444 </t>
  </si>
  <si>
    <t> 29.06.2000 22:39 </t>
  </si>
  <si>
    <t>BAVM 143 </t>
  </si>
  <si>
    <t>2451734.833 </t>
  </si>
  <si>
    <t> 09.07.2000 07:59 </t>
  </si>
  <si>
    <t> AOEB 11 </t>
  </si>
  <si>
    <t>2451814.6242 </t>
  </si>
  <si>
    <t> 27.09.2000 02:58 </t>
  </si>
  <si>
    <t> -0.0122 </t>
  </si>
  <si>
    <t> J.A.Howell </t>
  </si>
  <si>
    <t>2451814.626 </t>
  </si>
  <si>
    <t> 27.09.2000 03:01 </t>
  </si>
  <si>
    <t> R.Berg </t>
  </si>
  <si>
    <t>2452120.430 </t>
  </si>
  <si>
    <t> 29.07.2001 22:19 </t>
  </si>
  <si>
    <t> -0.489 </t>
  </si>
  <si>
    <t> BBS 126 </t>
  </si>
  <si>
    <t>2452185.446 </t>
  </si>
  <si>
    <t> 02.10.2001 22:42 </t>
  </si>
  <si>
    <t>BAVM 154 </t>
  </si>
  <si>
    <t>2452415.456 </t>
  </si>
  <si>
    <t> 20.05.2002 22:56 </t>
  </si>
  <si>
    <t>2452525.7596 </t>
  </si>
  <si>
    <t> 08.09.2002 06:13 </t>
  </si>
  <si>
    <t> -0.0149 </t>
  </si>
  <si>
    <t>2452767.4991 </t>
  </si>
  <si>
    <t> 07.05.2003 23:58 </t>
  </si>
  <si>
    <t> -0.0154 </t>
  </si>
  <si>
    <t>R</t>
  </si>
  <si>
    <t> T.Borkovits et al. </t>
  </si>
  <si>
    <t>IBVS 5434 </t>
  </si>
  <si>
    <t>2452875.447 </t>
  </si>
  <si>
    <t> 23.08.2003 22:43 </t>
  </si>
  <si>
    <t> -0.029 </t>
  </si>
  <si>
    <t> D.Motl </t>
  </si>
  <si>
    <t>OEJV 0074 </t>
  </si>
  <si>
    <t>2452950.5638 </t>
  </si>
  <si>
    <t> 07.11.2003 01:31 </t>
  </si>
  <si>
    <t> -0.0160 </t>
  </si>
  <si>
    <t>2453220.4661 </t>
  </si>
  <si>
    <t> 02.08.2004 23:11 </t>
  </si>
  <si>
    <t> -0.0176 </t>
  </si>
  <si>
    <t> H.Jungbluth </t>
  </si>
  <si>
    <t>BAVM 173 </t>
  </si>
  <si>
    <t>2453255.6708 </t>
  </si>
  <si>
    <t> 07.09.2004 04:05 </t>
  </si>
  <si>
    <t> -0.0178 </t>
  </si>
  <si>
    <t> J.Bialozynski </t>
  </si>
  <si>
    <t>2453267.404 </t>
  </si>
  <si>
    <t> 18.09.2004 21:41 </t>
  </si>
  <si>
    <t> -0.020 </t>
  </si>
  <si>
    <t>BAVM 174 </t>
  </si>
  <si>
    <t>2453269.753 </t>
  </si>
  <si>
    <t> 21.09.2004 06:04 </t>
  </si>
  <si>
    <t> -0.018 </t>
  </si>
  <si>
    <t>2453300.2640 </t>
  </si>
  <si>
    <t> 21.10.2004 18:20 </t>
  </si>
  <si>
    <t> -0.0174 </t>
  </si>
  <si>
    <t> U.Schmidt </t>
  </si>
  <si>
    <t>2453302.610 </t>
  </si>
  <si>
    <t> 24.10.2004 02:38 </t>
  </si>
  <si>
    <t>2453303.3171 </t>
  </si>
  <si>
    <t> 24.10.2004 19:36 </t>
  </si>
  <si>
    <t> -0.4848 </t>
  </si>
  <si>
    <t>2453553.7383 </t>
  </si>
  <si>
    <t> 02.07.2005 05:43 </t>
  </si>
  <si>
    <t> -0.0181 </t>
  </si>
  <si>
    <t>2453561.4780 </t>
  </si>
  <si>
    <t> 09.07.2005 23:28 </t>
  </si>
  <si>
    <t> 0.6806 </t>
  </si>
  <si>
    <t>BAVM 178 </t>
  </si>
  <si>
    <t>2453598.3317 </t>
  </si>
  <si>
    <t> 15.08.2005 19:57 </t>
  </si>
  <si>
    <t> -0.0175 </t>
  </si>
  <si>
    <t> B.Albayrak et al. </t>
  </si>
  <si>
    <t>IBVS 5649 </t>
  </si>
  <si>
    <t>2453610.0662 </t>
  </si>
  <si>
    <t> 27.08.2005 13:35 </t>
  </si>
  <si>
    <t> -0.0180 </t>
  </si>
  <si>
    <t> Nakajima </t>
  </si>
  <si>
    <t>VSB 44 </t>
  </si>
  <si>
    <t>2453612.412 </t>
  </si>
  <si>
    <t> 29.08.2005 21:53 </t>
  </si>
  <si>
    <t> P.Hejduk </t>
  </si>
  <si>
    <t>2453612.4164 </t>
  </si>
  <si>
    <t> 29.08.2005 21:59 </t>
  </si>
  <si>
    <t> -0.0148 </t>
  </si>
  <si>
    <t>-I</t>
  </si>
  <si>
    <t> v.Poschinger </t>
  </si>
  <si>
    <t>2453619.453 </t>
  </si>
  <si>
    <t> 05.09.2005 22:52 </t>
  </si>
  <si>
    <t>4018</t>
  </si>
  <si>
    <t>BAVM 179 </t>
  </si>
  <si>
    <t>2453619.458 </t>
  </si>
  <si>
    <t> 05.09.2005 22:59 </t>
  </si>
  <si>
    <t>2453655.3644 </t>
  </si>
  <si>
    <t> 11.10.2005 20:44 </t>
  </si>
  <si>
    <t>4033</t>
  </si>
  <si>
    <t> 0.6874 </t>
  </si>
  <si>
    <t>2453899.4726 </t>
  </si>
  <si>
    <t> 12.06.2006 23:20 </t>
  </si>
  <si>
    <t>4137.5</t>
  </si>
  <si>
    <t> -0.4649 </t>
  </si>
  <si>
    <t>IBVS 5713 </t>
  </si>
  <si>
    <t>2454007.40583 </t>
  </si>
  <si>
    <t> 28.09.2006 21:44 </t>
  </si>
  <si>
    <t>4183.5</t>
  </si>
  <si>
    <t> -0.49325 </t>
  </si>
  <si>
    <t>2454297.732 </t>
  </si>
  <si>
    <t> 16.07.2007 05:34 </t>
  </si>
  <si>
    <t>4307</t>
  </si>
  <si>
    <t> AOEB 12 </t>
  </si>
  <si>
    <t>2454323.5483 </t>
  </si>
  <si>
    <t> 11.08.2007 01:09 </t>
  </si>
  <si>
    <t>4318</t>
  </si>
  <si>
    <t> -0.0210 </t>
  </si>
  <si>
    <t>IBVS 5835 </t>
  </si>
  <si>
    <t>2454654.4723 </t>
  </si>
  <si>
    <t> 06.07.2008 23:20 </t>
  </si>
  <si>
    <t>4459</t>
  </si>
  <si>
    <t> -0.0227 </t>
  </si>
  <si>
    <t> H.Durmus &amp; S.Sipahioglu </t>
  </si>
  <si>
    <t>IBVS 5887 </t>
  </si>
  <si>
    <t>2454703.7643 </t>
  </si>
  <si>
    <t> 25.08.2008 06:20 </t>
  </si>
  <si>
    <t>4480</t>
  </si>
  <si>
    <t> R.Sabo </t>
  </si>
  <si>
    <t>JAAVSO 36(2);186 </t>
  </si>
  <si>
    <t>2454736.6167 </t>
  </si>
  <si>
    <t> 27.09.2008 02:48 </t>
  </si>
  <si>
    <t>4494</t>
  </si>
  <si>
    <t> -0.0230 </t>
  </si>
  <si>
    <t> C.Hesseltine </t>
  </si>
  <si>
    <t> JAAVSO 37;44 </t>
  </si>
  <si>
    <t>2454736.6204 </t>
  </si>
  <si>
    <t> 27.09.2008 02:53 </t>
  </si>
  <si>
    <t> -0.0193 </t>
  </si>
  <si>
    <t>2454788.2515 </t>
  </si>
  <si>
    <t> 17.11.2008 18:02 </t>
  </si>
  <si>
    <t>4516</t>
  </si>
  <si>
    <t> -0.0219 </t>
  </si>
  <si>
    <t>-U;-I</t>
  </si>
  <si>
    <t> M.&amp; K.Rätz </t>
  </si>
  <si>
    <t>BAVM 209 </t>
  </si>
  <si>
    <t>2454987.7441 </t>
  </si>
  <si>
    <t> 05.06.2009 05:51 </t>
  </si>
  <si>
    <t>4601</t>
  </si>
  <si>
    <t> -0.0236 </t>
  </si>
  <si>
    <t> JAAVSO 38;85 </t>
  </si>
  <si>
    <t>2455074.5823 </t>
  </si>
  <si>
    <t> 31.08.2009 01:58 </t>
  </si>
  <si>
    <t>4638</t>
  </si>
  <si>
    <t> -0.0240 </t>
  </si>
  <si>
    <t> K.Menzies </t>
  </si>
  <si>
    <t>2455093.3582 </t>
  </si>
  <si>
    <t> 18.09.2009 20:35 </t>
  </si>
  <si>
    <t>4646</t>
  </si>
  <si>
    <t> H.Kucáková </t>
  </si>
  <si>
    <t>OEJV 0137 </t>
  </si>
  <si>
    <t>2455093.3583 </t>
  </si>
  <si>
    <t> -0.0239 </t>
  </si>
  <si>
    <t>2455096.4061 </t>
  </si>
  <si>
    <t> 21.09.2009 21:44 </t>
  </si>
  <si>
    <t>4647</t>
  </si>
  <si>
    <t> 0.6769 </t>
  </si>
  <si>
    <t>BAVM 212 </t>
  </si>
  <si>
    <t>2455492.3459 </t>
  </si>
  <si>
    <t> 22.10.2010 20:18 </t>
  </si>
  <si>
    <t>4816</t>
  </si>
  <si>
    <t> -0.0247 </t>
  </si>
  <si>
    <t>BAVM 215 </t>
  </si>
  <si>
    <t>2455727.7443 </t>
  </si>
  <si>
    <t> 15.06.2011 05:51 </t>
  </si>
  <si>
    <t>4916</t>
  </si>
  <si>
    <t> 0.6746 </t>
  </si>
  <si>
    <t>IBVS 5992 </t>
  </si>
  <si>
    <t>2455738.7806 </t>
  </si>
  <si>
    <t> 26.06.2011 06:44 </t>
  </si>
  <si>
    <t>4921</t>
  </si>
  <si>
    <t>2456086.883 </t>
  </si>
  <si>
    <t> 08.06.2012 09:11 </t>
  </si>
  <si>
    <t>5069.5</t>
  </si>
  <si>
    <t> -0.450 </t>
  </si>
  <si>
    <t>IBVS 6029 </t>
  </si>
  <si>
    <t>2456170.6226 </t>
  </si>
  <si>
    <t> 31.08.2012 02:56 </t>
  </si>
  <si>
    <t>5105</t>
  </si>
  <si>
    <t> -0.0283 </t>
  </si>
  <si>
    <t> JAAVSO 41;122 </t>
  </si>
  <si>
    <t>2456483.4699 </t>
  </si>
  <si>
    <t> 09.07.2013 23:16 </t>
  </si>
  <si>
    <t>5238</t>
  </si>
  <si>
    <t> 0.6692 </t>
  </si>
  <si>
    <t>BAVM 232 </t>
  </si>
  <si>
    <t>2456494.5048 </t>
  </si>
  <si>
    <t> 21.07.2013 00:06 </t>
  </si>
  <si>
    <t>5243</t>
  </si>
  <si>
    <t> -0.0308 </t>
  </si>
  <si>
    <t>BAVM 234 </t>
  </si>
  <si>
    <t>2456522.6688 </t>
  </si>
  <si>
    <t> 18.08.2013 04:03 </t>
  </si>
  <si>
    <t>5255</t>
  </si>
  <si>
    <t> -0.0307 </t>
  </si>
  <si>
    <t> JAAVSO 41;328 </t>
  </si>
  <si>
    <t>2456534.4037 </t>
  </si>
  <si>
    <t> 29.08.2013 21:41 </t>
  </si>
  <si>
    <t>5260</t>
  </si>
  <si>
    <t>2456886.4501 </t>
  </si>
  <si>
    <t> 16.08.2014 22:48 </t>
  </si>
  <si>
    <t>5410</t>
  </si>
  <si>
    <t> -0.0329 </t>
  </si>
  <si>
    <t>BAVM 238 </t>
  </si>
  <si>
    <t>2456929.3982 </t>
  </si>
  <si>
    <t> 28.09.2014 21:33 </t>
  </si>
  <si>
    <t>5428</t>
  </si>
  <si>
    <t> 0.6693 </t>
  </si>
  <si>
    <t>BAVM 239 </t>
  </si>
  <si>
    <t>2457220.4226 </t>
  </si>
  <si>
    <t> 16.07.2015 22:08 </t>
  </si>
  <si>
    <t>5552</t>
  </si>
  <si>
    <t> 0.6669 </t>
  </si>
  <si>
    <t>BAVM 241 (=IBVS 6157) </t>
  </si>
  <si>
    <t>s5</t>
  </si>
  <si>
    <t>s6</t>
  </si>
  <si>
    <t>IBVS 0226 </t>
  </si>
  <si>
    <t>IBVS 0180 </t>
  </si>
  <si>
    <t>Apsidal motion</t>
  </si>
  <si>
    <r>
      <t xml:space="preserve">ref:  Hoffmeister et al. 1985, </t>
    </r>
    <r>
      <rPr>
        <i/>
        <sz val="10"/>
        <color indexed="10"/>
        <rFont val="Arial"/>
        <family val="2"/>
      </rPr>
      <t>Variable Stars</t>
    </r>
    <r>
      <rPr>
        <sz val="10"/>
        <color indexed="10"/>
        <rFont val="Arial"/>
        <family val="2"/>
      </rPr>
      <t xml:space="preserve"> (Springer)</t>
    </r>
  </si>
  <si>
    <t>JAVSO..43..238</t>
  </si>
  <si>
    <t>JAVSO..45..121</t>
  </si>
  <si>
    <t>JAVSO..46..184</t>
  </si>
  <si>
    <t>JAVSO..48…87</t>
  </si>
  <si>
    <t>JAVSO..48..256</t>
  </si>
  <si>
    <t>VSB 069</t>
  </si>
  <si>
    <t>JAVSO 49, 256</t>
  </si>
  <si>
    <t>JAVSO 49, 108</t>
  </si>
  <si>
    <t>JBAV, 60</t>
  </si>
  <si>
    <t>JAVSO, 50, 133</t>
  </si>
  <si>
    <t>JAAVSO, 50, 255</t>
  </si>
  <si>
    <t>V0477 Cyg / GSC 2674-0736</t>
  </si>
  <si>
    <t>JAAVSO 51, 134</t>
  </si>
  <si>
    <t>JAAVSO, 51,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</si>
</sst>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40" x14ac:knownFonts="1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i/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8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3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24" fillId="0" borderId="0"/>
    <xf numFmtId="0" fontId="24" fillId="23" borderId="7" applyNumberFormat="0" applyFont="0" applyAlignment="0" applyProtection="0"/>
    <xf numFmtId="0" fontId="33" fillId="20" borderId="8" applyNumberFormat="0" applyAlignment="0" applyProtection="0"/>
    <xf numFmtId="0" fontId="3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5" fillId="0" borderId="0" xfId="0" applyFont="1"/>
    <xf numFmtId="22" fontId="4" fillId="0" borderId="0" xfId="0" applyNumberFormat="1" applyFont="1"/>
    <xf numFmtId="0" fontId="4" fillId="0" borderId="0" xfId="0" applyFont="1" applyAlignment="1">
      <alignment horizontal="right"/>
    </xf>
    <xf numFmtId="0" fontId="13" fillId="0" borderId="0" xfId="0" applyFont="1"/>
    <xf numFmtId="0" fontId="14" fillId="0" borderId="12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16" fillId="0" borderId="0" xfId="38" applyAlignment="1" applyProtection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0" xfId="0" quotePrefix="1"/>
    <xf numFmtId="0" fontId="7" fillId="24" borderId="19" xfId="0" applyFont="1" applyFill="1" applyBorder="1" applyAlignment="1">
      <alignment horizontal="left" vertical="top" wrapText="1" indent="1"/>
    </xf>
    <xf numFmtId="0" fontId="7" fillId="24" borderId="19" xfId="0" applyFont="1" applyFill="1" applyBorder="1" applyAlignment="1">
      <alignment horizontal="center" vertical="top" wrapText="1"/>
    </xf>
    <xf numFmtId="0" fontId="7" fillId="24" borderId="19" xfId="0" applyFont="1" applyFill="1" applyBorder="1" applyAlignment="1">
      <alignment horizontal="right" vertical="top" wrapText="1"/>
    </xf>
    <xf numFmtId="0" fontId="16" fillId="24" borderId="19" xfId="38" applyFill="1" applyBorder="1" applyAlignment="1" applyProtection="1">
      <alignment horizontal="right" vertical="top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left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8" fillId="0" borderId="0" xfId="42" applyFont="1" applyAlignment="1">
      <alignment horizontal="left"/>
    </xf>
    <xf numFmtId="0" fontId="4" fillId="0" borderId="0" xfId="42" applyFont="1" applyAlignment="1">
      <alignment horizontal="left"/>
    </xf>
    <xf numFmtId="0" fontId="7" fillId="0" borderId="0" xfId="42" applyFont="1" applyAlignment="1">
      <alignment horizontal="left"/>
    </xf>
    <xf numFmtId="0" fontId="7" fillId="0" borderId="0" xfId="42" applyFont="1" applyAlignment="1">
      <alignment horizontal="left" wrapText="1"/>
    </xf>
    <xf numFmtId="0" fontId="7" fillId="0" borderId="0" xfId="42" applyFont="1" applyAlignment="1">
      <alignment horizontal="center"/>
    </xf>
    <xf numFmtId="0" fontId="38" fillId="0" borderId="0" xfId="42" applyFont="1"/>
    <xf numFmtId="0" fontId="38" fillId="0" borderId="0" xfId="42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42" applyFont="1"/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8" fillId="0" borderId="0" xfId="0" applyFont="1"/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0" xfId="0" applyFont="1" applyProtection="1">
      <protection locked="0"/>
    </xf>
    <xf numFmtId="0" fontId="39" fillId="0" borderId="0" xfId="0" applyFont="1" applyAlignment="1" applyProtection="1">
      <alignment horizontal="center"/>
      <protection locked="0"/>
    </xf>
    <xf numFmtId="165" fontId="39" fillId="0" borderId="0" xfId="0" applyNumberFormat="1" applyFont="1" applyAlignment="1">
      <alignment horizontal="left"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V0477 Cyg - Primary O-C Diagr.</a:t>
            </a:r>
          </a:p>
        </c:rich>
      </c:tx>
      <c:layout>
        <c:manualLayout>
          <c:xMode val="edge"/>
          <c:yMode val="edge"/>
          <c:x val="0.31280388978930307"/>
          <c:y val="3.4055727554179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2803889789303"/>
          <c:y val="0.14860681114551083"/>
          <c:w val="0.81685575364667751"/>
          <c:h val="0.62538699690402477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Active!$R$20</c:f>
              <c:strCache>
                <c:ptCount val="1"/>
                <c:pt idx="0">
                  <c:v>Primary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Active!$F$21:$F$901</c:f>
              <c:numCache>
                <c:formatCode>General</c:formatCode>
                <c:ptCount val="881"/>
                <c:pt idx="0">
                  <c:v>-11840</c:v>
                </c:pt>
                <c:pt idx="1">
                  <c:v>-10306</c:v>
                </c:pt>
                <c:pt idx="2">
                  <c:v>-8943</c:v>
                </c:pt>
                <c:pt idx="3">
                  <c:v>-7665</c:v>
                </c:pt>
                <c:pt idx="4">
                  <c:v>-6389</c:v>
                </c:pt>
                <c:pt idx="5">
                  <c:v>-6242</c:v>
                </c:pt>
                <c:pt idx="6">
                  <c:v>-6046</c:v>
                </c:pt>
                <c:pt idx="7">
                  <c:v>-5775</c:v>
                </c:pt>
                <c:pt idx="8">
                  <c:v>-5317</c:v>
                </c:pt>
                <c:pt idx="9">
                  <c:v>-5297</c:v>
                </c:pt>
                <c:pt idx="10">
                  <c:v>-5150</c:v>
                </c:pt>
                <c:pt idx="11">
                  <c:v>-5000</c:v>
                </c:pt>
                <c:pt idx="12">
                  <c:v>-4977</c:v>
                </c:pt>
                <c:pt idx="13">
                  <c:v>-4876</c:v>
                </c:pt>
                <c:pt idx="14">
                  <c:v>-4833</c:v>
                </c:pt>
                <c:pt idx="15">
                  <c:v>-4832.5</c:v>
                </c:pt>
                <c:pt idx="16">
                  <c:v>-4407</c:v>
                </c:pt>
                <c:pt idx="17">
                  <c:v>-2928</c:v>
                </c:pt>
                <c:pt idx="18">
                  <c:v>-2687.5</c:v>
                </c:pt>
                <c:pt idx="19">
                  <c:v>-2674</c:v>
                </c:pt>
                <c:pt idx="20">
                  <c:v>-2674</c:v>
                </c:pt>
                <c:pt idx="21">
                  <c:v>-2674</c:v>
                </c:pt>
                <c:pt idx="22">
                  <c:v>-2668</c:v>
                </c:pt>
                <c:pt idx="23">
                  <c:v>-2668</c:v>
                </c:pt>
                <c:pt idx="24">
                  <c:v>-2661.5</c:v>
                </c:pt>
                <c:pt idx="25">
                  <c:v>-2654</c:v>
                </c:pt>
                <c:pt idx="26">
                  <c:v>-2654</c:v>
                </c:pt>
                <c:pt idx="27">
                  <c:v>-2653.5</c:v>
                </c:pt>
                <c:pt idx="28">
                  <c:v>-2530</c:v>
                </c:pt>
                <c:pt idx="29">
                  <c:v>-2527</c:v>
                </c:pt>
                <c:pt idx="30">
                  <c:v>-2527</c:v>
                </c:pt>
                <c:pt idx="31">
                  <c:v>-2527</c:v>
                </c:pt>
                <c:pt idx="32">
                  <c:v>-2524</c:v>
                </c:pt>
                <c:pt idx="33">
                  <c:v>-2514.5</c:v>
                </c:pt>
                <c:pt idx="34">
                  <c:v>-2513</c:v>
                </c:pt>
                <c:pt idx="35">
                  <c:v>-2512.5</c:v>
                </c:pt>
                <c:pt idx="36">
                  <c:v>-2511.5</c:v>
                </c:pt>
                <c:pt idx="37">
                  <c:v>-2504</c:v>
                </c:pt>
                <c:pt idx="38">
                  <c:v>-2500.5</c:v>
                </c:pt>
                <c:pt idx="39">
                  <c:v>-2360</c:v>
                </c:pt>
                <c:pt idx="40">
                  <c:v>-2360</c:v>
                </c:pt>
                <c:pt idx="41">
                  <c:v>-2354</c:v>
                </c:pt>
                <c:pt idx="42">
                  <c:v>-2354</c:v>
                </c:pt>
                <c:pt idx="43">
                  <c:v>-2353.5</c:v>
                </c:pt>
                <c:pt idx="44">
                  <c:v>-2340</c:v>
                </c:pt>
                <c:pt idx="45">
                  <c:v>-2340</c:v>
                </c:pt>
                <c:pt idx="46">
                  <c:v>-2300</c:v>
                </c:pt>
                <c:pt idx="47">
                  <c:v>-2299.5</c:v>
                </c:pt>
                <c:pt idx="48">
                  <c:v>-2260.5</c:v>
                </c:pt>
                <c:pt idx="49">
                  <c:v>-2236</c:v>
                </c:pt>
                <c:pt idx="50">
                  <c:v>-2233</c:v>
                </c:pt>
                <c:pt idx="51">
                  <c:v>-2230</c:v>
                </c:pt>
                <c:pt idx="52">
                  <c:v>-2227</c:v>
                </c:pt>
                <c:pt idx="53">
                  <c:v>-2193</c:v>
                </c:pt>
                <c:pt idx="54">
                  <c:v>-2187</c:v>
                </c:pt>
                <c:pt idx="55">
                  <c:v>-2187</c:v>
                </c:pt>
                <c:pt idx="56">
                  <c:v>-2088</c:v>
                </c:pt>
                <c:pt idx="57">
                  <c:v>-2085</c:v>
                </c:pt>
                <c:pt idx="58">
                  <c:v>-2059</c:v>
                </c:pt>
                <c:pt idx="59">
                  <c:v>-2047.5</c:v>
                </c:pt>
                <c:pt idx="60">
                  <c:v>-2046</c:v>
                </c:pt>
                <c:pt idx="61">
                  <c:v>-2028</c:v>
                </c:pt>
                <c:pt idx="62">
                  <c:v>-2028</c:v>
                </c:pt>
                <c:pt idx="63">
                  <c:v>-2023</c:v>
                </c:pt>
                <c:pt idx="64">
                  <c:v>-1939</c:v>
                </c:pt>
                <c:pt idx="65">
                  <c:v>-1919</c:v>
                </c:pt>
                <c:pt idx="66">
                  <c:v>-1916</c:v>
                </c:pt>
                <c:pt idx="67">
                  <c:v>-1916</c:v>
                </c:pt>
                <c:pt idx="68">
                  <c:v>-1914.5</c:v>
                </c:pt>
                <c:pt idx="69">
                  <c:v>-1892</c:v>
                </c:pt>
                <c:pt idx="70">
                  <c:v>-1884</c:v>
                </c:pt>
                <c:pt idx="71">
                  <c:v>-1792</c:v>
                </c:pt>
                <c:pt idx="72">
                  <c:v>-1772</c:v>
                </c:pt>
                <c:pt idx="73">
                  <c:v>-1746</c:v>
                </c:pt>
                <c:pt idx="74">
                  <c:v>-1726</c:v>
                </c:pt>
                <c:pt idx="75">
                  <c:v>-1622</c:v>
                </c:pt>
                <c:pt idx="76">
                  <c:v>-1605</c:v>
                </c:pt>
                <c:pt idx="77">
                  <c:v>-1579</c:v>
                </c:pt>
                <c:pt idx="78">
                  <c:v>-1579</c:v>
                </c:pt>
                <c:pt idx="79">
                  <c:v>-1561</c:v>
                </c:pt>
                <c:pt idx="80">
                  <c:v>-1455</c:v>
                </c:pt>
                <c:pt idx="81">
                  <c:v>-1452</c:v>
                </c:pt>
                <c:pt idx="82">
                  <c:v>-1452</c:v>
                </c:pt>
                <c:pt idx="83">
                  <c:v>-1440</c:v>
                </c:pt>
                <c:pt idx="84">
                  <c:v>-1431</c:v>
                </c:pt>
                <c:pt idx="85">
                  <c:v>-1316</c:v>
                </c:pt>
                <c:pt idx="86">
                  <c:v>-1305</c:v>
                </c:pt>
                <c:pt idx="87">
                  <c:v>-1305</c:v>
                </c:pt>
                <c:pt idx="88">
                  <c:v>-1304</c:v>
                </c:pt>
                <c:pt idx="89">
                  <c:v>-1301</c:v>
                </c:pt>
                <c:pt idx="90">
                  <c:v>-1293</c:v>
                </c:pt>
                <c:pt idx="91">
                  <c:v>-1290</c:v>
                </c:pt>
                <c:pt idx="92">
                  <c:v>-1285</c:v>
                </c:pt>
                <c:pt idx="93">
                  <c:v>-1285</c:v>
                </c:pt>
                <c:pt idx="94">
                  <c:v>-1282.5</c:v>
                </c:pt>
                <c:pt idx="95">
                  <c:v>-1281</c:v>
                </c:pt>
                <c:pt idx="96">
                  <c:v>-1265</c:v>
                </c:pt>
                <c:pt idx="97">
                  <c:v>-1265</c:v>
                </c:pt>
                <c:pt idx="98">
                  <c:v>-1262</c:v>
                </c:pt>
                <c:pt idx="99">
                  <c:v>-1161</c:v>
                </c:pt>
                <c:pt idx="100">
                  <c:v>-1155</c:v>
                </c:pt>
                <c:pt idx="101">
                  <c:v>-1143</c:v>
                </c:pt>
                <c:pt idx="102">
                  <c:v>-1129</c:v>
                </c:pt>
                <c:pt idx="103">
                  <c:v>-1129</c:v>
                </c:pt>
                <c:pt idx="104">
                  <c:v>-996</c:v>
                </c:pt>
                <c:pt idx="105">
                  <c:v>-982</c:v>
                </c:pt>
                <c:pt idx="106">
                  <c:v>-979</c:v>
                </c:pt>
                <c:pt idx="107">
                  <c:v>-971.5</c:v>
                </c:pt>
                <c:pt idx="108">
                  <c:v>-968.5</c:v>
                </c:pt>
                <c:pt idx="109">
                  <c:v>-968</c:v>
                </c:pt>
                <c:pt idx="110">
                  <c:v>-965</c:v>
                </c:pt>
                <c:pt idx="111">
                  <c:v>-964</c:v>
                </c:pt>
                <c:pt idx="112">
                  <c:v>-962</c:v>
                </c:pt>
                <c:pt idx="113">
                  <c:v>-962</c:v>
                </c:pt>
                <c:pt idx="114">
                  <c:v>-955</c:v>
                </c:pt>
                <c:pt idx="115">
                  <c:v>-925</c:v>
                </c:pt>
                <c:pt idx="116">
                  <c:v>-824.5</c:v>
                </c:pt>
                <c:pt idx="117">
                  <c:v>-821.5</c:v>
                </c:pt>
                <c:pt idx="118">
                  <c:v>-820.5</c:v>
                </c:pt>
                <c:pt idx="119">
                  <c:v>-814</c:v>
                </c:pt>
                <c:pt idx="120">
                  <c:v>-811</c:v>
                </c:pt>
                <c:pt idx="121">
                  <c:v>-778</c:v>
                </c:pt>
                <c:pt idx="122">
                  <c:v>-778</c:v>
                </c:pt>
                <c:pt idx="123">
                  <c:v>-691</c:v>
                </c:pt>
                <c:pt idx="124">
                  <c:v>-687.5</c:v>
                </c:pt>
                <c:pt idx="125">
                  <c:v>-678.5</c:v>
                </c:pt>
                <c:pt idx="126">
                  <c:v>-677</c:v>
                </c:pt>
                <c:pt idx="127">
                  <c:v>-675.5</c:v>
                </c:pt>
                <c:pt idx="128">
                  <c:v>-674</c:v>
                </c:pt>
                <c:pt idx="129">
                  <c:v>-670</c:v>
                </c:pt>
                <c:pt idx="130">
                  <c:v>-667</c:v>
                </c:pt>
                <c:pt idx="131">
                  <c:v>-665</c:v>
                </c:pt>
                <c:pt idx="132">
                  <c:v>-665</c:v>
                </c:pt>
                <c:pt idx="133">
                  <c:v>-664</c:v>
                </c:pt>
                <c:pt idx="134">
                  <c:v>-660</c:v>
                </c:pt>
                <c:pt idx="135">
                  <c:v>-656</c:v>
                </c:pt>
                <c:pt idx="136">
                  <c:v>-656</c:v>
                </c:pt>
                <c:pt idx="137">
                  <c:v>-653</c:v>
                </c:pt>
                <c:pt idx="138">
                  <c:v>-648.5</c:v>
                </c:pt>
                <c:pt idx="139">
                  <c:v>-631</c:v>
                </c:pt>
                <c:pt idx="140">
                  <c:v>-547</c:v>
                </c:pt>
                <c:pt idx="141">
                  <c:v>-537.5</c:v>
                </c:pt>
                <c:pt idx="142">
                  <c:v>-535</c:v>
                </c:pt>
                <c:pt idx="143">
                  <c:v>-529</c:v>
                </c:pt>
                <c:pt idx="144">
                  <c:v>-529</c:v>
                </c:pt>
                <c:pt idx="145">
                  <c:v>-529</c:v>
                </c:pt>
                <c:pt idx="146">
                  <c:v>-524</c:v>
                </c:pt>
                <c:pt idx="147">
                  <c:v>-524</c:v>
                </c:pt>
                <c:pt idx="148">
                  <c:v>-521</c:v>
                </c:pt>
                <c:pt idx="149">
                  <c:v>-521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-501</c:v>
                </c:pt>
                <c:pt idx="154">
                  <c:v>-501</c:v>
                </c:pt>
                <c:pt idx="155">
                  <c:v>-498</c:v>
                </c:pt>
                <c:pt idx="156">
                  <c:v>-484</c:v>
                </c:pt>
                <c:pt idx="157">
                  <c:v>-455</c:v>
                </c:pt>
                <c:pt idx="158">
                  <c:v>-380</c:v>
                </c:pt>
                <c:pt idx="159">
                  <c:v>-362</c:v>
                </c:pt>
                <c:pt idx="160">
                  <c:v>-362</c:v>
                </c:pt>
                <c:pt idx="161">
                  <c:v>-362</c:v>
                </c:pt>
                <c:pt idx="162">
                  <c:v>-337</c:v>
                </c:pt>
                <c:pt idx="163">
                  <c:v>-311</c:v>
                </c:pt>
                <c:pt idx="164">
                  <c:v>-311</c:v>
                </c:pt>
                <c:pt idx="165">
                  <c:v>-213</c:v>
                </c:pt>
                <c:pt idx="166">
                  <c:v>-212</c:v>
                </c:pt>
                <c:pt idx="167">
                  <c:v>-207</c:v>
                </c:pt>
                <c:pt idx="168">
                  <c:v>-207</c:v>
                </c:pt>
                <c:pt idx="169">
                  <c:v>-207</c:v>
                </c:pt>
                <c:pt idx="170">
                  <c:v>-206</c:v>
                </c:pt>
                <c:pt idx="171">
                  <c:v>-201</c:v>
                </c:pt>
                <c:pt idx="172">
                  <c:v>-201</c:v>
                </c:pt>
                <c:pt idx="173">
                  <c:v>-195</c:v>
                </c:pt>
                <c:pt idx="174">
                  <c:v>-195</c:v>
                </c:pt>
                <c:pt idx="175">
                  <c:v>-190</c:v>
                </c:pt>
                <c:pt idx="176">
                  <c:v>-190</c:v>
                </c:pt>
                <c:pt idx="177">
                  <c:v>-170</c:v>
                </c:pt>
                <c:pt idx="178">
                  <c:v>-161</c:v>
                </c:pt>
                <c:pt idx="179">
                  <c:v>-63.5</c:v>
                </c:pt>
                <c:pt idx="180">
                  <c:v>-60</c:v>
                </c:pt>
                <c:pt idx="181">
                  <c:v>-60</c:v>
                </c:pt>
                <c:pt idx="182">
                  <c:v>-60</c:v>
                </c:pt>
                <c:pt idx="183">
                  <c:v>-60</c:v>
                </c:pt>
                <c:pt idx="184">
                  <c:v>-20</c:v>
                </c:pt>
                <c:pt idx="185">
                  <c:v>-20</c:v>
                </c:pt>
                <c:pt idx="186">
                  <c:v>-17</c:v>
                </c:pt>
                <c:pt idx="187">
                  <c:v>0</c:v>
                </c:pt>
                <c:pt idx="188">
                  <c:v>1</c:v>
                </c:pt>
                <c:pt idx="189">
                  <c:v>105</c:v>
                </c:pt>
                <c:pt idx="190">
                  <c:v>110</c:v>
                </c:pt>
                <c:pt idx="191">
                  <c:v>127</c:v>
                </c:pt>
                <c:pt idx="192">
                  <c:v>127</c:v>
                </c:pt>
                <c:pt idx="193">
                  <c:v>132.5</c:v>
                </c:pt>
                <c:pt idx="194">
                  <c:v>140</c:v>
                </c:pt>
                <c:pt idx="195">
                  <c:v>145</c:v>
                </c:pt>
                <c:pt idx="196">
                  <c:v>150</c:v>
                </c:pt>
                <c:pt idx="197">
                  <c:v>150</c:v>
                </c:pt>
                <c:pt idx="198">
                  <c:v>252</c:v>
                </c:pt>
                <c:pt idx="199">
                  <c:v>258</c:v>
                </c:pt>
                <c:pt idx="200">
                  <c:v>275</c:v>
                </c:pt>
                <c:pt idx="201">
                  <c:v>283</c:v>
                </c:pt>
                <c:pt idx="202">
                  <c:v>283</c:v>
                </c:pt>
                <c:pt idx="203">
                  <c:v>297</c:v>
                </c:pt>
                <c:pt idx="204">
                  <c:v>298</c:v>
                </c:pt>
                <c:pt idx="205">
                  <c:v>300</c:v>
                </c:pt>
                <c:pt idx="206">
                  <c:v>391</c:v>
                </c:pt>
                <c:pt idx="207">
                  <c:v>405</c:v>
                </c:pt>
                <c:pt idx="208">
                  <c:v>428</c:v>
                </c:pt>
                <c:pt idx="209">
                  <c:v>592</c:v>
                </c:pt>
                <c:pt idx="210">
                  <c:v>592</c:v>
                </c:pt>
                <c:pt idx="211">
                  <c:v>739</c:v>
                </c:pt>
                <c:pt idx="212">
                  <c:v>745</c:v>
                </c:pt>
                <c:pt idx="213">
                  <c:v>748</c:v>
                </c:pt>
                <c:pt idx="214">
                  <c:v>758</c:v>
                </c:pt>
                <c:pt idx="215">
                  <c:v>762</c:v>
                </c:pt>
                <c:pt idx="216">
                  <c:v>779</c:v>
                </c:pt>
                <c:pt idx="217">
                  <c:v>779</c:v>
                </c:pt>
                <c:pt idx="218">
                  <c:v>865</c:v>
                </c:pt>
                <c:pt idx="219">
                  <c:v>865</c:v>
                </c:pt>
                <c:pt idx="220">
                  <c:v>891</c:v>
                </c:pt>
                <c:pt idx="221">
                  <c:v>897</c:v>
                </c:pt>
                <c:pt idx="222">
                  <c:v>897</c:v>
                </c:pt>
                <c:pt idx="223">
                  <c:v>897</c:v>
                </c:pt>
                <c:pt idx="224">
                  <c:v>897</c:v>
                </c:pt>
                <c:pt idx="225">
                  <c:v>897</c:v>
                </c:pt>
                <c:pt idx="226">
                  <c:v>897</c:v>
                </c:pt>
                <c:pt idx="227">
                  <c:v>897</c:v>
                </c:pt>
                <c:pt idx="228">
                  <c:v>897</c:v>
                </c:pt>
                <c:pt idx="229">
                  <c:v>897</c:v>
                </c:pt>
                <c:pt idx="230">
                  <c:v>897</c:v>
                </c:pt>
                <c:pt idx="231">
                  <c:v>897</c:v>
                </c:pt>
                <c:pt idx="232">
                  <c:v>897</c:v>
                </c:pt>
                <c:pt idx="233">
                  <c:v>897</c:v>
                </c:pt>
                <c:pt idx="234">
                  <c:v>897</c:v>
                </c:pt>
                <c:pt idx="235">
                  <c:v>897</c:v>
                </c:pt>
                <c:pt idx="236">
                  <c:v>897</c:v>
                </c:pt>
                <c:pt idx="237">
                  <c:v>903</c:v>
                </c:pt>
                <c:pt idx="238">
                  <c:v>912</c:v>
                </c:pt>
                <c:pt idx="239">
                  <c:v>923</c:v>
                </c:pt>
                <c:pt idx="240">
                  <c:v>929</c:v>
                </c:pt>
                <c:pt idx="241">
                  <c:v>1033.5</c:v>
                </c:pt>
                <c:pt idx="242">
                  <c:v>1044</c:v>
                </c:pt>
                <c:pt idx="243">
                  <c:v>1058</c:v>
                </c:pt>
                <c:pt idx="244">
                  <c:v>1058</c:v>
                </c:pt>
                <c:pt idx="245">
                  <c:v>1058</c:v>
                </c:pt>
                <c:pt idx="246">
                  <c:v>1064</c:v>
                </c:pt>
                <c:pt idx="247">
                  <c:v>1076</c:v>
                </c:pt>
                <c:pt idx="248">
                  <c:v>1078</c:v>
                </c:pt>
                <c:pt idx="249">
                  <c:v>1078</c:v>
                </c:pt>
                <c:pt idx="250">
                  <c:v>1078</c:v>
                </c:pt>
                <c:pt idx="251">
                  <c:v>1189</c:v>
                </c:pt>
                <c:pt idx="252">
                  <c:v>1197.5</c:v>
                </c:pt>
                <c:pt idx="253">
                  <c:v>1202</c:v>
                </c:pt>
                <c:pt idx="254">
                  <c:v>1208</c:v>
                </c:pt>
                <c:pt idx="255">
                  <c:v>1211</c:v>
                </c:pt>
                <c:pt idx="256">
                  <c:v>1211</c:v>
                </c:pt>
                <c:pt idx="257">
                  <c:v>1211</c:v>
                </c:pt>
                <c:pt idx="258">
                  <c:v>1211</c:v>
                </c:pt>
                <c:pt idx="259">
                  <c:v>1214</c:v>
                </c:pt>
                <c:pt idx="260">
                  <c:v>1220</c:v>
                </c:pt>
                <c:pt idx="261">
                  <c:v>1327.5</c:v>
                </c:pt>
                <c:pt idx="262">
                  <c:v>1352</c:v>
                </c:pt>
                <c:pt idx="263">
                  <c:v>1352</c:v>
                </c:pt>
                <c:pt idx="264">
                  <c:v>1373</c:v>
                </c:pt>
                <c:pt idx="265">
                  <c:v>1396</c:v>
                </c:pt>
                <c:pt idx="266">
                  <c:v>1398</c:v>
                </c:pt>
                <c:pt idx="267">
                  <c:v>1503</c:v>
                </c:pt>
                <c:pt idx="268">
                  <c:v>1505</c:v>
                </c:pt>
                <c:pt idx="269">
                  <c:v>1508</c:v>
                </c:pt>
                <c:pt idx="270">
                  <c:v>1508</c:v>
                </c:pt>
                <c:pt idx="271">
                  <c:v>1531</c:v>
                </c:pt>
                <c:pt idx="272">
                  <c:v>1540</c:v>
                </c:pt>
                <c:pt idx="273">
                  <c:v>1545</c:v>
                </c:pt>
                <c:pt idx="274">
                  <c:v>1563</c:v>
                </c:pt>
                <c:pt idx="275">
                  <c:v>1566</c:v>
                </c:pt>
                <c:pt idx="276">
                  <c:v>1652</c:v>
                </c:pt>
                <c:pt idx="277">
                  <c:v>1675</c:v>
                </c:pt>
                <c:pt idx="278">
                  <c:v>1675</c:v>
                </c:pt>
                <c:pt idx="279">
                  <c:v>1675</c:v>
                </c:pt>
                <c:pt idx="280">
                  <c:v>1675</c:v>
                </c:pt>
                <c:pt idx="281">
                  <c:v>1675</c:v>
                </c:pt>
                <c:pt idx="282">
                  <c:v>1675</c:v>
                </c:pt>
                <c:pt idx="283">
                  <c:v>1675</c:v>
                </c:pt>
                <c:pt idx="284">
                  <c:v>1678</c:v>
                </c:pt>
                <c:pt idx="285">
                  <c:v>1678</c:v>
                </c:pt>
                <c:pt idx="286">
                  <c:v>1678</c:v>
                </c:pt>
                <c:pt idx="287">
                  <c:v>1819</c:v>
                </c:pt>
                <c:pt idx="288">
                  <c:v>1819</c:v>
                </c:pt>
                <c:pt idx="289">
                  <c:v>1834</c:v>
                </c:pt>
                <c:pt idx="290">
                  <c:v>1839</c:v>
                </c:pt>
                <c:pt idx="291">
                  <c:v>1842</c:v>
                </c:pt>
                <c:pt idx="292">
                  <c:v>1842</c:v>
                </c:pt>
                <c:pt idx="293">
                  <c:v>1986</c:v>
                </c:pt>
                <c:pt idx="294">
                  <c:v>1989</c:v>
                </c:pt>
                <c:pt idx="295">
                  <c:v>1992</c:v>
                </c:pt>
                <c:pt idx="296">
                  <c:v>2136</c:v>
                </c:pt>
                <c:pt idx="297">
                  <c:v>2142</c:v>
                </c:pt>
                <c:pt idx="298">
                  <c:v>2151</c:v>
                </c:pt>
                <c:pt idx="299">
                  <c:v>2157</c:v>
                </c:pt>
                <c:pt idx="300">
                  <c:v>2157</c:v>
                </c:pt>
                <c:pt idx="301">
                  <c:v>2171</c:v>
                </c:pt>
                <c:pt idx="302">
                  <c:v>2284.5</c:v>
                </c:pt>
                <c:pt idx="303">
                  <c:v>2286</c:v>
                </c:pt>
                <c:pt idx="304">
                  <c:v>2286</c:v>
                </c:pt>
                <c:pt idx="305">
                  <c:v>2292</c:v>
                </c:pt>
                <c:pt idx="306">
                  <c:v>2298</c:v>
                </c:pt>
                <c:pt idx="307">
                  <c:v>2303</c:v>
                </c:pt>
                <c:pt idx="308">
                  <c:v>2312</c:v>
                </c:pt>
                <c:pt idx="309">
                  <c:v>2342</c:v>
                </c:pt>
                <c:pt idx="310">
                  <c:v>2343</c:v>
                </c:pt>
                <c:pt idx="311">
                  <c:v>2431.5</c:v>
                </c:pt>
                <c:pt idx="312">
                  <c:v>2436</c:v>
                </c:pt>
                <c:pt idx="313">
                  <c:v>2445</c:v>
                </c:pt>
                <c:pt idx="314">
                  <c:v>2445</c:v>
                </c:pt>
                <c:pt idx="315">
                  <c:v>2457</c:v>
                </c:pt>
                <c:pt idx="316">
                  <c:v>2494.5</c:v>
                </c:pt>
                <c:pt idx="317">
                  <c:v>2560</c:v>
                </c:pt>
                <c:pt idx="318">
                  <c:v>2577</c:v>
                </c:pt>
                <c:pt idx="319">
                  <c:v>2577</c:v>
                </c:pt>
                <c:pt idx="320">
                  <c:v>2577</c:v>
                </c:pt>
                <c:pt idx="321">
                  <c:v>2580</c:v>
                </c:pt>
                <c:pt idx="322">
                  <c:v>2595</c:v>
                </c:pt>
                <c:pt idx="323">
                  <c:v>2600</c:v>
                </c:pt>
                <c:pt idx="324">
                  <c:v>2600</c:v>
                </c:pt>
                <c:pt idx="325">
                  <c:v>2606</c:v>
                </c:pt>
                <c:pt idx="326">
                  <c:v>2615</c:v>
                </c:pt>
                <c:pt idx="327">
                  <c:v>2762</c:v>
                </c:pt>
                <c:pt idx="328">
                  <c:v>2771</c:v>
                </c:pt>
                <c:pt idx="329">
                  <c:v>2771.5</c:v>
                </c:pt>
                <c:pt idx="330">
                  <c:v>2774</c:v>
                </c:pt>
                <c:pt idx="331">
                  <c:v>2785</c:v>
                </c:pt>
                <c:pt idx="332">
                  <c:v>2808</c:v>
                </c:pt>
                <c:pt idx="333">
                  <c:v>2874</c:v>
                </c:pt>
                <c:pt idx="334">
                  <c:v>2891</c:v>
                </c:pt>
                <c:pt idx="335">
                  <c:v>2891</c:v>
                </c:pt>
                <c:pt idx="336">
                  <c:v>2920</c:v>
                </c:pt>
                <c:pt idx="337">
                  <c:v>2920</c:v>
                </c:pt>
                <c:pt idx="338">
                  <c:v>2920</c:v>
                </c:pt>
                <c:pt idx="339">
                  <c:v>3042</c:v>
                </c:pt>
                <c:pt idx="340">
                  <c:v>3076</c:v>
                </c:pt>
                <c:pt idx="341">
                  <c:v>3078</c:v>
                </c:pt>
                <c:pt idx="342">
                  <c:v>3084</c:v>
                </c:pt>
                <c:pt idx="343">
                  <c:v>3085.5</c:v>
                </c:pt>
                <c:pt idx="344">
                  <c:v>3085.5</c:v>
                </c:pt>
                <c:pt idx="345">
                  <c:v>3085.5</c:v>
                </c:pt>
                <c:pt idx="346">
                  <c:v>3087</c:v>
                </c:pt>
                <c:pt idx="347">
                  <c:v>3087</c:v>
                </c:pt>
                <c:pt idx="348">
                  <c:v>3087</c:v>
                </c:pt>
                <c:pt idx="349">
                  <c:v>3102</c:v>
                </c:pt>
                <c:pt idx="350">
                  <c:v>3107</c:v>
                </c:pt>
                <c:pt idx="351">
                  <c:v>3191</c:v>
                </c:pt>
                <c:pt idx="352">
                  <c:v>3206.5</c:v>
                </c:pt>
                <c:pt idx="353">
                  <c:v>3208</c:v>
                </c:pt>
                <c:pt idx="354">
                  <c:v>3209</c:v>
                </c:pt>
                <c:pt idx="355">
                  <c:v>3209.5</c:v>
                </c:pt>
                <c:pt idx="356">
                  <c:v>3211</c:v>
                </c:pt>
                <c:pt idx="357">
                  <c:v>3212.5</c:v>
                </c:pt>
                <c:pt idx="358">
                  <c:v>3215</c:v>
                </c:pt>
                <c:pt idx="359">
                  <c:v>3249</c:v>
                </c:pt>
                <c:pt idx="360">
                  <c:v>3249</c:v>
                </c:pt>
                <c:pt idx="361">
                  <c:v>3378</c:v>
                </c:pt>
                <c:pt idx="362">
                  <c:v>3379.5</c:v>
                </c:pt>
                <c:pt idx="363">
                  <c:v>3379.5</c:v>
                </c:pt>
                <c:pt idx="364">
                  <c:v>3407</c:v>
                </c:pt>
                <c:pt idx="365">
                  <c:v>3505</c:v>
                </c:pt>
                <c:pt idx="366">
                  <c:v>3552</c:v>
                </c:pt>
                <c:pt idx="367">
                  <c:v>3655</c:v>
                </c:pt>
                <c:pt idx="368">
                  <c:v>3701</c:v>
                </c:pt>
                <c:pt idx="369">
                  <c:v>3733</c:v>
                </c:pt>
                <c:pt idx="370">
                  <c:v>3848</c:v>
                </c:pt>
                <c:pt idx="371">
                  <c:v>3863</c:v>
                </c:pt>
                <c:pt idx="372">
                  <c:v>3868</c:v>
                </c:pt>
                <c:pt idx="373">
                  <c:v>3869</c:v>
                </c:pt>
                <c:pt idx="374">
                  <c:v>3882</c:v>
                </c:pt>
                <c:pt idx="375">
                  <c:v>3883</c:v>
                </c:pt>
                <c:pt idx="376">
                  <c:v>3883.5</c:v>
                </c:pt>
                <c:pt idx="377">
                  <c:v>3990</c:v>
                </c:pt>
                <c:pt idx="378">
                  <c:v>3993.5</c:v>
                </c:pt>
                <c:pt idx="379">
                  <c:v>4009</c:v>
                </c:pt>
                <c:pt idx="380">
                  <c:v>4009</c:v>
                </c:pt>
                <c:pt idx="381">
                  <c:v>4014</c:v>
                </c:pt>
                <c:pt idx="382">
                  <c:v>4015</c:v>
                </c:pt>
                <c:pt idx="383">
                  <c:v>4015</c:v>
                </c:pt>
                <c:pt idx="384">
                  <c:v>4018</c:v>
                </c:pt>
                <c:pt idx="385">
                  <c:v>4018</c:v>
                </c:pt>
                <c:pt idx="386">
                  <c:v>4033.5</c:v>
                </c:pt>
                <c:pt idx="387">
                  <c:v>4137.5</c:v>
                </c:pt>
                <c:pt idx="388">
                  <c:v>4183.5</c:v>
                </c:pt>
                <c:pt idx="389">
                  <c:v>4307</c:v>
                </c:pt>
                <c:pt idx="390">
                  <c:v>4318</c:v>
                </c:pt>
                <c:pt idx="391">
                  <c:v>4459</c:v>
                </c:pt>
                <c:pt idx="392">
                  <c:v>4480</c:v>
                </c:pt>
                <c:pt idx="393">
                  <c:v>4494</c:v>
                </c:pt>
                <c:pt idx="394">
                  <c:v>4494</c:v>
                </c:pt>
                <c:pt idx="395">
                  <c:v>4516</c:v>
                </c:pt>
                <c:pt idx="396">
                  <c:v>4601</c:v>
                </c:pt>
                <c:pt idx="397">
                  <c:v>4638</c:v>
                </c:pt>
                <c:pt idx="398">
                  <c:v>4646</c:v>
                </c:pt>
                <c:pt idx="399">
                  <c:v>4646</c:v>
                </c:pt>
                <c:pt idx="400">
                  <c:v>4646</c:v>
                </c:pt>
                <c:pt idx="401">
                  <c:v>4647.5</c:v>
                </c:pt>
                <c:pt idx="402">
                  <c:v>4816</c:v>
                </c:pt>
                <c:pt idx="403">
                  <c:v>4916.5</c:v>
                </c:pt>
                <c:pt idx="404">
                  <c:v>4921</c:v>
                </c:pt>
                <c:pt idx="405">
                  <c:v>5069.5</c:v>
                </c:pt>
                <c:pt idx="406">
                  <c:v>5105</c:v>
                </c:pt>
                <c:pt idx="407">
                  <c:v>5238.5</c:v>
                </c:pt>
                <c:pt idx="408">
                  <c:v>5243</c:v>
                </c:pt>
                <c:pt idx="409">
                  <c:v>5255</c:v>
                </c:pt>
                <c:pt idx="410">
                  <c:v>5260</c:v>
                </c:pt>
                <c:pt idx="411">
                  <c:v>5410</c:v>
                </c:pt>
                <c:pt idx="412">
                  <c:v>5428.5</c:v>
                </c:pt>
                <c:pt idx="413">
                  <c:v>5552.5</c:v>
                </c:pt>
                <c:pt idx="414">
                  <c:v>5552.5</c:v>
                </c:pt>
                <c:pt idx="415">
                  <c:v>5558</c:v>
                </c:pt>
                <c:pt idx="416">
                  <c:v>5560</c:v>
                </c:pt>
                <c:pt idx="417">
                  <c:v>5561.5</c:v>
                </c:pt>
                <c:pt idx="418">
                  <c:v>5583</c:v>
                </c:pt>
                <c:pt idx="419">
                  <c:v>5583</c:v>
                </c:pt>
                <c:pt idx="420">
                  <c:v>5583</c:v>
                </c:pt>
                <c:pt idx="421">
                  <c:v>5705.5</c:v>
                </c:pt>
                <c:pt idx="422">
                  <c:v>5716</c:v>
                </c:pt>
                <c:pt idx="423">
                  <c:v>5849.5</c:v>
                </c:pt>
                <c:pt idx="424">
                  <c:v>5852.5</c:v>
                </c:pt>
                <c:pt idx="425">
                  <c:v>5854</c:v>
                </c:pt>
                <c:pt idx="426">
                  <c:v>5869.5</c:v>
                </c:pt>
                <c:pt idx="427">
                  <c:v>5877</c:v>
                </c:pt>
                <c:pt idx="428">
                  <c:v>5877</c:v>
                </c:pt>
                <c:pt idx="429">
                  <c:v>6002</c:v>
                </c:pt>
                <c:pt idx="430">
                  <c:v>6022.5</c:v>
                </c:pt>
                <c:pt idx="431">
                  <c:v>6044</c:v>
                </c:pt>
                <c:pt idx="432">
                  <c:v>6181.5</c:v>
                </c:pt>
                <c:pt idx="433">
                  <c:v>6183</c:v>
                </c:pt>
                <c:pt idx="434">
                  <c:v>6191</c:v>
                </c:pt>
                <c:pt idx="435">
                  <c:v>6206</c:v>
                </c:pt>
                <c:pt idx="436">
                  <c:v>6312</c:v>
                </c:pt>
                <c:pt idx="437">
                  <c:v>6314.5</c:v>
                </c:pt>
                <c:pt idx="438">
                  <c:v>6316</c:v>
                </c:pt>
                <c:pt idx="439">
                  <c:v>6321</c:v>
                </c:pt>
                <c:pt idx="440">
                  <c:v>6336.5</c:v>
                </c:pt>
                <c:pt idx="441">
                  <c:v>6341</c:v>
                </c:pt>
                <c:pt idx="442">
                  <c:v>6343</c:v>
                </c:pt>
                <c:pt idx="443">
                  <c:v>6393</c:v>
                </c:pt>
                <c:pt idx="444">
                  <c:v>6480.5</c:v>
                </c:pt>
                <c:pt idx="445">
                  <c:v>6481.5</c:v>
                </c:pt>
                <c:pt idx="446">
                  <c:v>6483</c:v>
                </c:pt>
                <c:pt idx="447">
                  <c:v>6488</c:v>
                </c:pt>
                <c:pt idx="448">
                  <c:v>6492</c:v>
                </c:pt>
                <c:pt idx="449">
                  <c:v>6514</c:v>
                </c:pt>
                <c:pt idx="450">
                  <c:v>6622.5</c:v>
                </c:pt>
                <c:pt idx="451">
                  <c:v>6628.5</c:v>
                </c:pt>
                <c:pt idx="452">
                  <c:v>6647</c:v>
                </c:pt>
                <c:pt idx="453">
                  <c:v>6655</c:v>
                </c:pt>
                <c:pt idx="454">
                  <c:v>6778.5</c:v>
                </c:pt>
              </c:numCache>
            </c:numRef>
          </c:xVal>
          <c:yVal>
            <c:numRef>
              <c:f>Active!$R$21:$R$901</c:f>
              <c:numCache>
                <c:formatCode>General</c:formatCode>
                <c:ptCount val="881"/>
                <c:pt idx="0">
                  <c:v>-8.8196000000607455E-2</c:v>
                </c:pt>
                <c:pt idx="1">
                  <c:v>-6.2776399998256238E-2</c:v>
                </c:pt>
                <c:pt idx="2">
                  <c:v>-4.6964199998910772E-2</c:v>
                </c:pt>
                <c:pt idx="3">
                  <c:v>-3.7950999998429324E-2</c:v>
                </c:pt>
                <c:pt idx="4">
                  <c:v>-3.8956599997618468E-2</c:v>
                </c:pt>
                <c:pt idx="5">
                  <c:v>-3.8574799997149967E-2</c:v>
                </c:pt>
                <c:pt idx="6">
                  <c:v>-8.7324000014632475E-3</c:v>
                </c:pt>
                <c:pt idx="7">
                  <c:v>-4.8184999999648426E-2</c:v>
                </c:pt>
                <c:pt idx="8">
                  <c:v>-1.3879799997084774E-2</c:v>
                </c:pt>
                <c:pt idx="9">
                  <c:v>2.3082000006979797E-3</c:v>
                </c:pt>
                <c:pt idx="10">
                  <c:v>-9.3099999976402614E-3</c:v>
                </c:pt>
                <c:pt idx="11">
                  <c:v>-3.1899999998131534E-2</c:v>
                </c:pt>
                <c:pt idx="12">
                  <c:v>1.3162000032025389E-3</c:v>
                </c:pt>
                <c:pt idx="13">
                  <c:v>-1.5734399996290449E-2</c:v>
                </c:pt>
                <c:pt idx="14">
                  <c:v>-1.3830199997755699E-2</c:v>
                </c:pt>
                <c:pt idx="16">
                  <c:v>4.6741999976802617E-3</c:v>
                </c:pt>
                <c:pt idx="17">
                  <c:v>1.5768000012030825E-3</c:v>
                </c:pt>
                <c:pt idx="19">
                  <c:v>-5.4356000036932528E-3</c:v>
                </c:pt>
                <c:pt idx="20">
                  <c:v>-4.135600000154227E-3</c:v>
                </c:pt>
                <c:pt idx="21">
                  <c:v>1.3964400000986643E-2</c:v>
                </c:pt>
                <c:pt idx="22">
                  <c:v>-6.9791999994777143E-3</c:v>
                </c:pt>
                <c:pt idx="23">
                  <c:v>-3.1791999936103821E-3</c:v>
                </c:pt>
                <c:pt idx="25">
                  <c:v>-3.9476000019931234E-3</c:v>
                </c:pt>
                <c:pt idx="26">
                  <c:v>1.7152400003396906E-2</c:v>
                </c:pt>
                <c:pt idx="28">
                  <c:v>-3.7819999997736886E-3</c:v>
                </c:pt>
                <c:pt idx="29">
                  <c:v>-3.1537999966531061E-3</c:v>
                </c:pt>
                <c:pt idx="30">
                  <c:v>-1.6537999981665052E-3</c:v>
                </c:pt>
                <c:pt idx="31">
                  <c:v>1.3346200001251418E-2</c:v>
                </c:pt>
                <c:pt idx="32">
                  <c:v>-3.1256000002031215E-3</c:v>
                </c:pt>
                <c:pt idx="34">
                  <c:v>-3.3221999983652495E-3</c:v>
                </c:pt>
                <c:pt idx="37">
                  <c:v>4.5624000049429014E-3</c:v>
                </c:pt>
                <c:pt idx="39">
                  <c:v>-2.8840000013587996E-3</c:v>
                </c:pt>
                <c:pt idx="40">
                  <c:v>3.9160000014817342E-3</c:v>
                </c:pt>
                <c:pt idx="41">
                  <c:v>-2.7599999157246202E-5</c:v>
                </c:pt>
                <c:pt idx="42">
                  <c:v>5.9724000020651147E-3</c:v>
                </c:pt>
                <c:pt idx="44">
                  <c:v>-4.0959999969345517E-3</c:v>
                </c:pt>
                <c:pt idx="45">
                  <c:v>1.1040000026696362E-3</c:v>
                </c:pt>
                <c:pt idx="46">
                  <c:v>-3.9199999955599196E-3</c:v>
                </c:pt>
                <c:pt idx="49">
                  <c:v>-9.1840000095544383E-4</c:v>
                </c:pt>
                <c:pt idx="50">
                  <c:v>-1.8902000010712072E-3</c:v>
                </c:pt>
                <c:pt idx="51">
                  <c:v>-1.861999997345265E-3</c:v>
                </c:pt>
                <c:pt idx="52">
                  <c:v>-1.8337999936193228E-3</c:v>
                </c:pt>
                <c:pt idx="53">
                  <c:v>-1.0141999955521896E-3</c:v>
                </c:pt>
                <c:pt idx="54">
                  <c:v>-3.4577999977045693E-3</c:v>
                </c:pt>
                <c:pt idx="55">
                  <c:v>8.5422000047401525E-3</c:v>
                </c:pt>
                <c:pt idx="56">
                  <c:v>3.472799995506648E-3</c:v>
                </c:pt>
                <c:pt idx="57">
                  <c:v>4.5009999957983382E-3</c:v>
                </c:pt>
                <c:pt idx="58">
                  <c:v>1.5745400000014342E-2</c:v>
                </c:pt>
                <c:pt idx="60">
                  <c:v>2.8676000001723878E-3</c:v>
                </c:pt>
                <c:pt idx="61">
                  <c:v>2.5036799997906201E-2</c:v>
                </c:pt>
                <c:pt idx="62">
                  <c:v>2.5036800005182158E-2</c:v>
                </c:pt>
                <c:pt idx="63">
                  <c:v>5.0838000024668872E-3</c:v>
                </c:pt>
                <c:pt idx="64">
                  <c:v>7.8734000053373165E-3</c:v>
                </c:pt>
                <c:pt idx="65">
                  <c:v>-3.9385999989463016E-3</c:v>
                </c:pt>
                <c:pt idx="66">
                  <c:v>-1.6103999951155856E-3</c:v>
                </c:pt>
                <c:pt idx="67">
                  <c:v>-1.3103999954182655E-3</c:v>
                </c:pt>
                <c:pt idx="69">
                  <c:v>7.3152000040863641E-3</c:v>
                </c:pt>
                <c:pt idx="70">
                  <c:v>1.0390400006144773E-2</c:v>
                </c:pt>
                <c:pt idx="71">
                  <c:v>-1.2448000052245334E-3</c:v>
                </c:pt>
                <c:pt idx="72">
                  <c:v>-1.556800001708325E-3</c:v>
                </c:pt>
                <c:pt idx="73">
                  <c:v>-9.1239999892422929E-4</c:v>
                </c:pt>
                <c:pt idx="75">
                  <c:v>-2.6467999996384606E-3</c:v>
                </c:pt>
                <c:pt idx="76">
                  <c:v>-5.8700000226963311E-4</c:v>
                </c:pt>
                <c:pt idx="77">
                  <c:v>-3.742599998076912E-3</c:v>
                </c:pt>
                <c:pt idx="78">
                  <c:v>3.2573999997111969E-3</c:v>
                </c:pt>
                <c:pt idx="79">
                  <c:v>1.4265999998315237E-3</c:v>
                </c:pt>
                <c:pt idx="80">
                  <c:v>1.4230000015231781E-3</c:v>
                </c:pt>
                <c:pt idx="81">
                  <c:v>-5.4880000243429095E-4</c:v>
                </c:pt>
                <c:pt idx="82">
                  <c:v>-5.4880000243429095E-4</c:v>
                </c:pt>
                <c:pt idx="83">
                  <c:v>3.0564000000595115E-2</c:v>
                </c:pt>
                <c:pt idx="84">
                  <c:v>-3.5139999818056822E-4</c:v>
                </c:pt>
                <c:pt idx="85">
                  <c:v>1.2729600006423425E-2</c:v>
                </c:pt>
                <c:pt idx="86">
                  <c:v>2.8330000059213489E-3</c:v>
                </c:pt>
                <c:pt idx="87">
                  <c:v>3.8330000024870969E-3</c:v>
                </c:pt>
                <c:pt idx="88">
                  <c:v>-8.5759999637957662E-4</c:v>
                </c:pt>
                <c:pt idx="89">
                  <c:v>-1.2940000306116417E-4</c:v>
                </c:pt>
                <c:pt idx="90">
                  <c:v>1.9945799998822622E-2</c:v>
                </c:pt>
                <c:pt idx="91">
                  <c:v>-1.3026000000536442E-2</c:v>
                </c:pt>
                <c:pt idx="92">
                  <c:v>-6.9789999979548156E-3</c:v>
                </c:pt>
                <c:pt idx="93">
                  <c:v>-4.9790000048233196E-3</c:v>
                </c:pt>
                <c:pt idx="95">
                  <c:v>-1.4139999984763563E-4</c:v>
                </c:pt>
                <c:pt idx="96">
                  <c:v>-9.7909999967669137E-3</c:v>
                </c:pt>
                <c:pt idx="97">
                  <c:v>-4.7909999993862584E-3</c:v>
                </c:pt>
                <c:pt idx="98">
                  <c:v>7.2371999995084479E-3</c:v>
                </c:pt>
                <c:pt idx="99">
                  <c:v>-1.8133999983547255E-3</c:v>
                </c:pt>
                <c:pt idx="100">
                  <c:v>-1.5699999494245276E-4</c:v>
                </c:pt>
                <c:pt idx="101">
                  <c:v>3.835580000304617E-2</c:v>
                </c:pt>
                <c:pt idx="102">
                  <c:v>1.0487399995326996E-2</c:v>
                </c:pt>
                <c:pt idx="103">
                  <c:v>3.0487399999401532E-2</c:v>
                </c:pt>
                <c:pt idx="104">
                  <c:v>3.7376000036601909E-3</c:v>
                </c:pt>
                <c:pt idx="105">
                  <c:v>3.8692000016453676E-3</c:v>
                </c:pt>
                <c:pt idx="106">
                  <c:v>2.8974000015296042E-3</c:v>
                </c:pt>
                <c:pt idx="109">
                  <c:v>1.0000800000852905E-2</c:v>
                </c:pt>
                <c:pt idx="110">
                  <c:v>-6.9709999952465296E-3</c:v>
                </c:pt>
                <c:pt idx="111">
                  <c:v>-6.1599996115546674E-5</c:v>
                </c:pt>
                <c:pt idx="112">
                  <c:v>2.5720000121509656E-4</c:v>
                </c:pt>
                <c:pt idx="113">
                  <c:v>2.5720000121509656E-4</c:v>
                </c:pt>
                <c:pt idx="114">
                  <c:v>4.2299999768147245E-4</c:v>
                </c:pt>
                <c:pt idx="115">
                  <c:v>5.4050000035203993E-3</c:v>
                </c:pt>
                <c:pt idx="120">
                  <c:v>-8.2339999789837748E-4</c:v>
                </c:pt>
                <c:pt idx="121">
                  <c:v>-1.5213200000289362E-2</c:v>
                </c:pt>
                <c:pt idx="122">
                  <c:v>2.6786800000991207E-2</c:v>
                </c:pt>
                <c:pt idx="123">
                  <c:v>9.6045999962370843E-3</c:v>
                </c:pt>
                <c:pt idx="126">
                  <c:v>4.0736200004175771E-2</c:v>
                </c:pt>
                <c:pt idx="128">
                  <c:v>2.9764400002022739E-2</c:v>
                </c:pt>
                <c:pt idx="129">
                  <c:v>-4.1980000023613684E-3</c:v>
                </c:pt>
                <c:pt idx="130">
                  <c:v>-1.6979999782051891E-4</c:v>
                </c:pt>
                <c:pt idx="131">
                  <c:v>-1.5100000018719584E-4</c:v>
                </c:pt>
                <c:pt idx="132">
                  <c:v>-1.5100000018719584E-4</c:v>
                </c:pt>
                <c:pt idx="135">
                  <c:v>-6.6399996285326779E-5</c:v>
                </c:pt>
                <c:pt idx="136">
                  <c:v>2.9336000079638325E-3</c:v>
                </c:pt>
                <c:pt idx="137">
                  <c:v>1.2961800006451085E-2</c:v>
                </c:pt>
                <c:pt idx="139">
                  <c:v>-8.3140000060666353E-4</c:v>
                </c:pt>
                <c:pt idx="140">
                  <c:v>5.958200003078673E-3</c:v>
                </c:pt>
                <c:pt idx="142">
                  <c:v>1.207099999737693E-2</c:v>
                </c:pt>
                <c:pt idx="143">
                  <c:v>-2.872599994589109E-3</c:v>
                </c:pt>
                <c:pt idx="144">
                  <c:v>1.2740000238409266E-4</c:v>
                </c:pt>
                <c:pt idx="145">
                  <c:v>9.1274000005796552E-3</c:v>
                </c:pt>
                <c:pt idx="146">
                  <c:v>-2.8255999932298437E-3</c:v>
                </c:pt>
                <c:pt idx="147">
                  <c:v>6.1744000049657188E-3</c:v>
                </c:pt>
                <c:pt idx="148">
                  <c:v>-1.0797399998409674E-2</c:v>
                </c:pt>
                <c:pt idx="149">
                  <c:v>-7.9739999637240544E-4</c:v>
                </c:pt>
                <c:pt idx="150">
                  <c:v>7.3153999983333051E-3</c:v>
                </c:pt>
                <c:pt idx="151">
                  <c:v>-6.6093999994336627E-3</c:v>
                </c:pt>
                <c:pt idx="152">
                  <c:v>-5.6094000028679147E-3</c:v>
                </c:pt>
                <c:pt idx="153">
                  <c:v>3.9059999835444614E-4</c:v>
                </c:pt>
                <c:pt idx="154">
                  <c:v>9.3905999965500087E-3</c:v>
                </c:pt>
                <c:pt idx="155">
                  <c:v>6.4187999960267916E-3</c:v>
                </c:pt>
                <c:pt idx="156">
                  <c:v>1.150400006736163E-3</c:v>
                </c:pt>
                <c:pt idx="157">
                  <c:v>-8.1769999960670248E-3</c:v>
                </c:pt>
                <c:pt idx="158">
                  <c:v>-1.0472000001755077E-2</c:v>
                </c:pt>
                <c:pt idx="159">
                  <c:v>-3.3027999961632304E-3</c:v>
                </c:pt>
                <c:pt idx="160">
                  <c:v>-3.3027999961632304E-3</c:v>
                </c:pt>
                <c:pt idx="161">
                  <c:v>-3.3027999961632304E-3</c:v>
                </c:pt>
                <c:pt idx="162">
                  <c:v>-4.0678000004845671E-3</c:v>
                </c:pt>
                <c:pt idx="163">
                  <c:v>-1.3823399996908847E-2</c:v>
                </c:pt>
                <c:pt idx="164">
                  <c:v>9.176599996862933E-3</c:v>
                </c:pt>
                <c:pt idx="165">
                  <c:v>9.0978000007453375E-3</c:v>
                </c:pt>
                <c:pt idx="166">
                  <c:v>4.1072000021813437E-3</c:v>
                </c:pt>
                <c:pt idx="167">
                  <c:v>-5.8457999984966591E-3</c:v>
                </c:pt>
                <c:pt idx="168">
                  <c:v>1.3154200001736172E-2</c:v>
                </c:pt>
                <c:pt idx="169">
                  <c:v>1.4154200005577877E-2</c:v>
                </c:pt>
                <c:pt idx="170">
                  <c:v>-3.8363999992725439E-3</c:v>
                </c:pt>
                <c:pt idx="171">
                  <c:v>-1.8789399997331202E-2</c:v>
                </c:pt>
                <c:pt idx="172">
                  <c:v>9.2106000010971911E-3</c:v>
                </c:pt>
                <c:pt idx="173">
                  <c:v>4.2670000038924627E-3</c:v>
                </c:pt>
                <c:pt idx="174">
                  <c:v>6.2670000042999163E-3</c:v>
                </c:pt>
                <c:pt idx="175">
                  <c:v>4.3139999979757704E-3</c:v>
                </c:pt>
                <c:pt idx="176">
                  <c:v>7.3140000022249296E-3</c:v>
                </c:pt>
                <c:pt idx="177">
                  <c:v>4.5020000034128316E-3</c:v>
                </c:pt>
                <c:pt idx="178">
                  <c:v>4.586600000038743E-3</c:v>
                </c:pt>
                <c:pt idx="180">
                  <c:v>-5.4640000016661361E-3</c:v>
                </c:pt>
                <c:pt idx="181">
                  <c:v>5.3599999955622479E-4</c:v>
                </c:pt>
                <c:pt idx="182">
                  <c:v>3.5359999965294264E-3</c:v>
                </c:pt>
                <c:pt idx="183">
                  <c:v>4.536000000371132E-3</c:v>
                </c:pt>
                <c:pt idx="184">
                  <c:v>2.9119999962858856E-3</c:v>
                </c:pt>
                <c:pt idx="185">
                  <c:v>3.9120000001275912E-3</c:v>
                </c:pt>
                <c:pt idx="186">
                  <c:v>9.4020000688033178E-4</c:v>
                </c:pt>
                <c:pt idx="187">
                  <c:v>0</c:v>
                </c:pt>
                <c:pt idx="188">
                  <c:v>-6.8906000014976598E-3</c:v>
                </c:pt>
                <c:pt idx="189">
                  <c:v>-3.9129999931901693E-3</c:v>
                </c:pt>
                <c:pt idx="190">
                  <c:v>3.1340000059572048E-3</c:v>
                </c:pt>
                <c:pt idx="191">
                  <c:v>6.2938000046415254E-3</c:v>
                </c:pt>
                <c:pt idx="192">
                  <c:v>1.829379999981029E-2</c:v>
                </c:pt>
                <c:pt idx="194">
                  <c:v>7.1600000228499994E-4</c:v>
                </c:pt>
                <c:pt idx="195">
                  <c:v>-7.5369999976828694E-3</c:v>
                </c:pt>
                <c:pt idx="196">
                  <c:v>1.5100000018719584E-3</c:v>
                </c:pt>
                <c:pt idx="197">
                  <c:v>1.2510000000474975E-2</c:v>
                </c:pt>
                <c:pt idx="198">
                  <c:v>4.6879999717930332E-4</c:v>
                </c:pt>
                <c:pt idx="199">
                  <c:v>7.5252000024192967E-3</c:v>
                </c:pt>
                <c:pt idx="200">
                  <c:v>6.68500000028871E-3</c:v>
                </c:pt>
                <c:pt idx="201">
                  <c:v>-1.3980000221636146E-4</c:v>
                </c:pt>
                <c:pt idx="202">
                  <c:v>7.6020000415155664E-4</c:v>
                </c:pt>
                <c:pt idx="203">
                  <c:v>-1.0820000170497224E-4</c:v>
                </c:pt>
                <c:pt idx="204">
                  <c:v>-9.8799995612353086E-5</c:v>
                </c:pt>
                <c:pt idx="205">
                  <c:v>-1.1079999996582046E-2</c:v>
                </c:pt>
                <c:pt idx="206">
                  <c:v>-4.2459999531274661E-4</c:v>
                </c:pt>
                <c:pt idx="207">
                  <c:v>-6.9300000177463517E-4</c:v>
                </c:pt>
                <c:pt idx="208">
                  <c:v>8.1232000011368655E-3</c:v>
                </c:pt>
                <c:pt idx="209">
                  <c:v>-6.3351999997394159E-3</c:v>
                </c:pt>
                <c:pt idx="210">
                  <c:v>-1.3352000023587607E-3</c:v>
                </c:pt>
                <c:pt idx="211">
                  <c:v>-3.9533999952254817E-3</c:v>
                </c:pt>
                <c:pt idx="212">
                  <c:v>6.1029999997117557E-3</c:v>
                </c:pt>
                <c:pt idx="213">
                  <c:v>-6.8688000028487295E-3</c:v>
                </c:pt>
                <c:pt idx="214">
                  <c:v>8.2251999992877245E-3</c:v>
                </c:pt>
                <c:pt idx="215">
                  <c:v>-3.7371999933384359E-3</c:v>
                </c:pt>
                <c:pt idx="216">
                  <c:v>-1.5773999984958209E-3</c:v>
                </c:pt>
                <c:pt idx="217">
                  <c:v>9.4226000001071952E-3</c:v>
                </c:pt>
                <c:pt idx="218">
                  <c:v>-1.7689999949652702E-3</c:v>
                </c:pt>
                <c:pt idx="219">
                  <c:v>-1.2689999930444174E-3</c:v>
                </c:pt>
                <c:pt idx="220">
                  <c:v>-2.5246000004699454E-3</c:v>
                </c:pt>
                <c:pt idx="221">
                  <c:v>-7.4681999976746738E-3</c:v>
                </c:pt>
                <c:pt idx="222">
                  <c:v>-6.4681999938329682E-3</c:v>
                </c:pt>
                <c:pt idx="223">
                  <c:v>-3.4681999968597665E-3</c:v>
                </c:pt>
                <c:pt idx="224">
                  <c:v>-1.4681999964523129E-3</c:v>
                </c:pt>
                <c:pt idx="225">
                  <c:v>5.3180000395514071E-4</c:v>
                </c:pt>
                <c:pt idx="226">
                  <c:v>2.5318000043625943E-3</c:v>
                </c:pt>
                <c:pt idx="227">
                  <c:v>3.5318000009283423E-3</c:v>
                </c:pt>
                <c:pt idx="228">
                  <c:v>3.5318000009283423E-3</c:v>
                </c:pt>
                <c:pt idx="229">
                  <c:v>3.5318000009283423E-3</c:v>
                </c:pt>
                <c:pt idx="230">
                  <c:v>4.531800004770048E-3</c:v>
                </c:pt>
                <c:pt idx="231">
                  <c:v>5.531800001335796E-3</c:v>
                </c:pt>
                <c:pt idx="232">
                  <c:v>6.5318000051775016E-3</c:v>
                </c:pt>
                <c:pt idx="233">
                  <c:v>7.5318000017432496E-3</c:v>
                </c:pt>
                <c:pt idx="234">
                  <c:v>7.5318000017432496E-3</c:v>
                </c:pt>
                <c:pt idx="235">
                  <c:v>9.5318000021507032E-3</c:v>
                </c:pt>
                <c:pt idx="236">
                  <c:v>1.4531800006807316E-2</c:v>
                </c:pt>
                <c:pt idx="237">
                  <c:v>6.5882000053534284E-3</c:v>
                </c:pt>
                <c:pt idx="238">
                  <c:v>-1.3271999996504746E-3</c:v>
                </c:pt>
                <c:pt idx="239">
                  <c:v>-3.2237999912467785E-3</c:v>
                </c:pt>
                <c:pt idx="240">
                  <c:v>-7.1673999991617166E-3</c:v>
                </c:pt>
                <c:pt idx="242">
                  <c:v>-2.0864000034634955E-3</c:v>
                </c:pt>
                <c:pt idx="243">
                  <c:v>4.520000220509246E-5</c:v>
                </c:pt>
                <c:pt idx="244">
                  <c:v>7.045200007269159E-3</c:v>
                </c:pt>
                <c:pt idx="245">
                  <c:v>7.045200007269159E-3</c:v>
                </c:pt>
                <c:pt idx="246">
                  <c:v>-1.8898399997851811E-2</c:v>
                </c:pt>
                <c:pt idx="247">
                  <c:v>2.1439999545691535E-4</c:v>
                </c:pt>
                <c:pt idx="248">
                  <c:v>1.2332000042079017E-3</c:v>
                </c:pt>
                <c:pt idx="249">
                  <c:v>4.2332000011811033E-3</c:v>
                </c:pt>
                <c:pt idx="250">
                  <c:v>6.2332000015885569E-3</c:v>
                </c:pt>
                <c:pt idx="251">
                  <c:v>-8.7234000020544045E-3</c:v>
                </c:pt>
                <c:pt idx="253">
                  <c:v>3.3987999995588325E-3</c:v>
                </c:pt>
                <c:pt idx="254">
                  <c:v>4.4551999963005073E-3</c:v>
                </c:pt>
                <c:pt idx="255">
                  <c:v>-2.5165999977616593E-3</c:v>
                </c:pt>
                <c:pt idx="256">
                  <c:v>5.4834000038681552E-3</c:v>
                </c:pt>
                <c:pt idx="257">
                  <c:v>5.4834000038681552E-3</c:v>
                </c:pt>
                <c:pt idx="258">
                  <c:v>9.4834000046830624E-3</c:v>
                </c:pt>
                <c:pt idx="259">
                  <c:v>-1.148839999223128E-2</c:v>
                </c:pt>
                <c:pt idx="260">
                  <c:v>2.1679999990737997E-3</c:v>
                </c:pt>
                <c:pt idx="262">
                  <c:v>-1.2191199995868374E-2</c:v>
                </c:pt>
                <c:pt idx="264">
                  <c:v>-1.2993799995456357E-2</c:v>
                </c:pt>
                <c:pt idx="265">
                  <c:v>-2.7775999915320426E-3</c:v>
                </c:pt>
                <c:pt idx="266">
                  <c:v>-2.7588000011746772E-3</c:v>
                </c:pt>
                <c:pt idx="267">
                  <c:v>4.2281999994884245E-3</c:v>
                </c:pt>
                <c:pt idx="268">
                  <c:v>5.2470000009634532E-3</c:v>
                </c:pt>
                <c:pt idx="269">
                  <c:v>-3.8247999982559122E-3</c:v>
                </c:pt>
                <c:pt idx="270">
                  <c:v>-3.7248000007821247E-3</c:v>
                </c:pt>
                <c:pt idx="271">
                  <c:v>-5.5085999993025325E-3</c:v>
                </c:pt>
                <c:pt idx="272">
                  <c:v>5.759999985457398E-4</c:v>
                </c:pt>
                <c:pt idx="273">
                  <c:v>6.623000001127366E-3</c:v>
                </c:pt>
                <c:pt idx="274">
                  <c:v>-1.3207799995143432E-2</c:v>
                </c:pt>
                <c:pt idx="275">
                  <c:v>-4.179600000497885E-3</c:v>
                </c:pt>
                <c:pt idx="276">
                  <c:v>-2.8711999912047759E-3</c:v>
                </c:pt>
                <c:pt idx="277">
                  <c:v>-8.1550000031711534E-3</c:v>
                </c:pt>
                <c:pt idx="278">
                  <c:v>-7.1549999993294477E-3</c:v>
                </c:pt>
                <c:pt idx="279">
                  <c:v>-4.1550000023562461E-3</c:v>
                </c:pt>
                <c:pt idx="280">
                  <c:v>2.8450000027078204E-3</c:v>
                </c:pt>
                <c:pt idx="281">
                  <c:v>2.8450000027078204E-3</c:v>
                </c:pt>
                <c:pt idx="282">
                  <c:v>3.8449999992735684E-3</c:v>
                </c:pt>
                <c:pt idx="283">
                  <c:v>7.8450000000884756E-3</c:v>
                </c:pt>
                <c:pt idx="284">
                  <c:v>-9.1268000032869168E-3</c:v>
                </c:pt>
                <c:pt idx="285">
                  <c:v>-7.1268000028794631E-3</c:v>
                </c:pt>
                <c:pt idx="286">
                  <c:v>-1.1268000016571023E-3</c:v>
                </c:pt>
                <c:pt idx="287">
                  <c:v>-5.5013999954098836E-3</c:v>
                </c:pt>
                <c:pt idx="288">
                  <c:v>-5.401399997936096E-3</c:v>
                </c:pt>
                <c:pt idx="289">
                  <c:v>-6.6603999948711134E-3</c:v>
                </c:pt>
                <c:pt idx="290">
                  <c:v>-4.6134000003803521E-3</c:v>
                </c:pt>
                <c:pt idx="291">
                  <c:v>-3.5852000000886619E-3</c:v>
                </c:pt>
                <c:pt idx="292">
                  <c:v>-5.8520000311546028E-4</c:v>
                </c:pt>
                <c:pt idx="293">
                  <c:v>-4.5315999959711917E-3</c:v>
                </c:pt>
                <c:pt idx="294">
                  <c:v>2.796599997964222E-3</c:v>
                </c:pt>
                <c:pt idx="295">
                  <c:v>9.8247999994782731E-3</c:v>
                </c:pt>
                <c:pt idx="296">
                  <c:v>-1.8215999953099526E-3</c:v>
                </c:pt>
                <c:pt idx="297">
                  <c:v>-5.7651999959489331E-3</c:v>
                </c:pt>
                <c:pt idx="298">
                  <c:v>-1.0680600003979634E-2</c:v>
                </c:pt>
                <c:pt idx="299">
                  <c:v>-1.092419999622507E-2</c:v>
                </c:pt>
                <c:pt idx="300">
                  <c:v>2.3758000024827197E-3</c:v>
                </c:pt>
                <c:pt idx="301">
                  <c:v>-5.492600001161918E-3</c:v>
                </c:pt>
                <c:pt idx="303">
                  <c:v>-2.4115999913192354E-3</c:v>
                </c:pt>
                <c:pt idx="304">
                  <c:v>1.2588400008098688E-2</c:v>
                </c:pt>
                <c:pt idx="305">
                  <c:v>-2.3551999984192662E-3</c:v>
                </c:pt>
                <c:pt idx="306">
                  <c:v>-8.2987999994657002E-3</c:v>
                </c:pt>
                <c:pt idx="307">
                  <c:v>-5.2518000011332333E-3</c:v>
                </c:pt>
                <c:pt idx="308">
                  <c:v>-5.1672000045073219E-3</c:v>
                </c:pt>
                <c:pt idx="309">
                  <c:v>1.1480000102892518E-4</c:v>
                </c:pt>
                <c:pt idx="310">
                  <c:v>2.1242000002530403E-3</c:v>
                </c:pt>
                <c:pt idx="312">
                  <c:v>-8.0015999992610887E-3</c:v>
                </c:pt>
                <c:pt idx="313">
                  <c:v>-1.391699999658158E-2</c:v>
                </c:pt>
                <c:pt idx="314">
                  <c:v>-8.9169999992009252E-3</c:v>
                </c:pt>
                <c:pt idx="315">
                  <c:v>-3.8042000014684163E-3</c:v>
                </c:pt>
                <c:pt idx="317">
                  <c:v>-1.3835999998264015E-2</c:v>
                </c:pt>
                <c:pt idx="318">
                  <c:v>-1.4176199998473749E-2</c:v>
                </c:pt>
                <c:pt idx="319">
                  <c:v>-1.4176199998473749E-2</c:v>
                </c:pt>
                <c:pt idx="320">
                  <c:v>-1.0676199999579694E-2</c:v>
                </c:pt>
                <c:pt idx="321">
                  <c:v>-8.6479999954462983E-3</c:v>
                </c:pt>
                <c:pt idx="322">
                  <c:v>-8.5069999913685024E-3</c:v>
                </c:pt>
                <c:pt idx="323">
                  <c:v>-6.6599999918253161E-3</c:v>
                </c:pt>
                <c:pt idx="324">
                  <c:v>2.4000000848900527E-4</c:v>
                </c:pt>
                <c:pt idx="325">
                  <c:v>-5.2035999979125336E-3</c:v>
                </c:pt>
                <c:pt idx="326">
                  <c:v>-1.2319000001298264E-2</c:v>
                </c:pt>
                <c:pt idx="327">
                  <c:v>-4.9371999994036742E-3</c:v>
                </c:pt>
                <c:pt idx="328">
                  <c:v>1.4740000187885016E-4</c:v>
                </c:pt>
                <c:pt idx="331">
                  <c:v>-9.7209999948972836E-3</c:v>
                </c:pt>
                <c:pt idx="332">
                  <c:v>-7.5047999998787418E-3</c:v>
                </c:pt>
                <c:pt idx="333">
                  <c:v>-9.8844000021927059E-3</c:v>
                </c:pt>
                <c:pt idx="334">
                  <c:v>-1.1624599996139295E-2</c:v>
                </c:pt>
                <c:pt idx="335">
                  <c:v>-8.324599992192816E-3</c:v>
                </c:pt>
                <c:pt idx="336">
                  <c:v>-6.1519999944721349E-3</c:v>
                </c:pt>
                <c:pt idx="337">
                  <c:v>-4.0519999965908937E-3</c:v>
                </c:pt>
                <c:pt idx="338">
                  <c:v>-6.5199999517062679E-4</c:v>
                </c:pt>
                <c:pt idx="339">
                  <c:v>-1.5305199995054863E-2</c:v>
                </c:pt>
                <c:pt idx="340">
                  <c:v>-1.5985599995474331E-2</c:v>
                </c:pt>
                <c:pt idx="341">
                  <c:v>-2.5966799999878276E-2</c:v>
                </c:pt>
                <c:pt idx="342">
                  <c:v>-4.4910399992659222E-2</c:v>
                </c:pt>
                <c:pt idx="346">
                  <c:v>-1.1482199995953124E-2</c:v>
                </c:pt>
                <c:pt idx="347">
                  <c:v>-1.1182199996255804E-2</c:v>
                </c:pt>
                <c:pt idx="348">
                  <c:v>-1.0982199994032271E-2</c:v>
                </c:pt>
                <c:pt idx="349">
                  <c:v>-1.4741199993295595E-2</c:v>
                </c:pt>
                <c:pt idx="350">
                  <c:v>-8.2942000008188188E-3</c:v>
                </c:pt>
                <c:pt idx="351">
                  <c:v>-3.690459999779705E-2</c:v>
                </c:pt>
                <c:pt idx="353">
                  <c:v>-1.2144799999077804E-2</c:v>
                </c:pt>
                <c:pt idx="354">
                  <c:v>-1.1735399995814078E-2</c:v>
                </c:pt>
                <c:pt idx="356">
                  <c:v>-6.7165999935241416E-3</c:v>
                </c:pt>
                <c:pt idx="358">
                  <c:v>-5.6790000016917475E-3</c:v>
                </c:pt>
                <c:pt idx="359">
                  <c:v>-1.2159400001110043E-2</c:v>
                </c:pt>
                <c:pt idx="360">
                  <c:v>-1.0359400002926122E-2</c:v>
                </c:pt>
                <c:pt idx="361">
                  <c:v>-1.3446799996017944E-2</c:v>
                </c:pt>
                <c:pt idx="364">
                  <c:v>-1.4874199994665105E-2</c:v>
                </c:pt>
                <c:pt idx="365">
                  <c:v>-9.9530000006780028E-3</c:v>
                </c:pt>
                <c:pt idx="366">
                  <c:v>-1.491119999991497E-2</c:v>
                </c:pt>
                <c:pt idx="367">
                  <c:v>-1.5442999996594153E-2</c:v>
                </c:pt>
                <c:pt idx="368">
                  <c:v>-2.8830599992943462E-2</c:v>
                </c:pt>
                <c:pt idx="369">
                  <c:v>-1.6009799990570173E-2</c:v>
                </c:pt>
                <c:pt idx="370">
                  <c:v>-1.7628800000238698E-2</c:v>
                </c:pt>
                <c:pt idx="371">
                  <c:v>-1.7787799995858222E-2</c:v>
                </c:pt>
                <c:pt idx="372">
                  <c:v>-1.9540799992682878E-2</c:v>
                </c:pt>
                <c:pt idx="373">
                  <c:v>-1.753140000073472E-2</c:v>
                </c:pt>
                <c:pt idx="374">
                  <c:v>-1.7409199994290248E-2</c:v>
                </c:pt>
                <c:pt idx="375">
                  <c:v>-1.8399799999315292E-2</c:v>
                </c:pt>
                <c:pt idx="377">
                  <c:v>-1.8093999999109656E-2</c:v>
                </c:pt>
                <c:pt idx="379">
                  <c:v>-1.7515399995318148E-2</c:v>
                </c:pt>
                <c:pt idx="380">
                  <c:v>-1.7515399995318148E-2</c:v>
                </c:pt>
                <c:pt idx="381">
                  <c:v>-1.7968399995879736E-2</c:v>
                </c:pt>
                <c:pt idx="382">
                  <c:v>-1.8718999999691732E-2</c:v>
                </c:pt>
                <c:pt idx="383">
                  <c:v>-1.475899999786634E-2</c:v>
                </c:pt>
                <c:pt idx="384">
                  <c:v>-1.913079999940237E-2</c:v>
                </c:pt>
                <c:pt idx="385">
                  <c:v>-1.3320800004294142E-2</c:v>
                </c:pt>
                <c:pt idx="389">
                  <c:v>-2.0414199992956128E-2</c:v>
                </c:pt>
                <c:pt idx="390">
                  <c:v>-2.1010799995565321E-2</c:v>
                </c:pt>
                <c:pt idx="391">
                  <c:v>-2.2685399999318179E-2</c:v>
                </c:pt>
                <c:pt idx="392">
                  <c:v>-1.7487999990407843E-2</c:v>
                </c:pt>
                <c:pt idx="393">
                  <c:v>-2.295639999647392E-2</c:v>
                </c:pt>
                <c:pt idx="394">
                  <c:v>-1.9256399995356333E-2</c:v>
                </c:pt>
                <c:pt idx="395">
                  <c:v>-2.194959999906132E-2</c:v>
                </c:pt>
                <c:pt idx="396">
                  <c:v>-2.3550599995360244E-2</c:v>
                </c:pt>
                <c:pt idx="397">
                  <c:v>-2.4002799997106194E-2</c:v>
                </c:pt>
                <c:pt idx="398">
                  <c:v>-2.4027599996770732E-2</c:v>
                </c:pt>
                <c:pt idx="399">
                  <c:v>-2.3927599999296945E-2</c:v>
                </c:pt>
                <c:pt idx="400">
                  <c:v>-2.3927599999296945E-2</c:v>
                </c:pt>
                <c:pt idx="402">
                  <c:v>-2.4729599994316231E-2</c:v>
                </c:pt>
                <c:pt idx="404">
                  <c:v>-2.4042599994572811E-2</c:v>
                </c:pt>
                <c:pt idx="406">
                  <c:v>-2.8312999995250721E-2</c:v>
                </c:pt>
                <c:pt idx="408">
                  <c:v>-3.0815799997071736E-2</c:v>
                </c:pt>
                <c:pt idx="409">
                  <c:v>-3.0702999996719882E-2</c:v>
                </c:pt>
                <c:pt idx="410">
                  <c:v>-3.0755999992834404E-2</c:v>
                </c:pt>
                <c:pt idx="411">
                  <c:v>-3.2945999992080033E-2</c:v>
                </c:pt>
                <c:pt idx="415">
                  <c:v>-3.3354799990775064E-2</c:v>
                </c:pt>
                <c:pt idx="416">
                  <c:v>-3.3636000000115018E-2</c:v>
                </c:pt>
                <c:pt idx="418">
                  <c:v>-3.4019799997622613E-2</c:v>
                </c:pt>
                <c:pt idx="419">
                  <c:v>-3.2419799994386267E-2</c:v>
                </c:pt>
                <c:pt idx="420">
                  <c:v>-1.1519799998495728E-2</c:v>
                </c:pt>
                <c:pt idx="422">
                  <c:v>-3.5669599994434975E-2</c:v>
                </c:pt>
                <c:pt idx="425">
                  <c:v>-3.7772399991808925E-2</c:v>
                </c:pt>
                <c:pt idx="427">
                  <c:v>-3.7656199994671624E-2</c:v>
                </c:pt>
                <c:pt idx="428">
                  <c:v>-3.7256199990224559E-2</c:v>
                </c:pt>
                <c:pt idx="429">
                  <c:v>-3.8681199992424808E-2</c:v>
                </c:pt>
                <c:pt idx="431">
                  <c:v>-3.9286399995035026E-2</c:v>
                </c:pt>
                <c:pt idx="433">
                  <c:v>-3.9979799999855459E-2</c:v>
                </c:pt>
                <c:pt idx="434">
                  <c:v>-4.1904600002453662E-2</c:v>
                </c:pt>
                <c:pt idx="435">
                  <c:v>-4.1463599998678546E-2</c:v>
                </c:pt>
                <c:pt idx="436">
                  <c:v>-4.1667199999210425E-2</c:v>
                </c:pt>
                <c:pt idx="438">
                  <c:v>-4.1929599996365141E-2</c:v>
                </c:pt>
                <c:pt idx="439">
                  <c:v>-4.2282599992176984E-2</c:v>
                </c:pt>
                <c:pt idx="441">
                  <c:v>-4.3894599999475759E-2</c:v>
                </c:pt>
                <c:pt idx="442">
                  <c:v>-4.2675799995777197E-2</c:v>
                </c:pt>
                <c:pt idx="443">
                  <c:v>-4.4705799991788808E-2</c:v>
                </c:pt>
                <c:pt idx="446">
                  <c:v>-4.3659799994202331E-2</c:v>
                </c:pt>
                <c:pt idx="447">
                  <c:v>-4.4812799991632346E-2</c:v>
                </c:pt>
                <c:pt idx="449">
                  <c:v>-4.5868399996834341E-2</c:v>
                </c:pt>
                <c:pt idx="452">
                  <c:v>-4.7718199995870236E-2</c:v>
                </c:pt>
                <c:pt idx="453">
                  <c:v>-4.7542999993311241E-2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57-477D-8D29-326A32FB5CB3}"/>
            </c:ext>
          </c:extLst>
        </c:ser>
        <c:ser>
          <c:idx val="7"/>
          <c:order val="1"/>
          <c:tx>
            <c:strRef>
              <c:f>Active!$O$20</c:f>
              <c:strCache>
                <c:ptCount val="1"/>
                <c:pt idx="0">
                  <c:v>Prim.Fit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Active!$F$21:$F$901</c:f>
              <c:numCache>
                <c:formatCode>General</c:formatCode>
                <c:ptCount val="881"/>
                <c:pt idx="0">
                  <c:v>-11840</c:v>
                </c:pt>
                <c:pt idx="1">
                  <c:v>-10306</c:v>
                </c:pt>
                <c:pt idx="2">
                  <c:v>-8943</c:v>
                </c:pt>
                <c:pt idx="3">
                  <c:v>-7665</c:v>
                </c:pt>
                <c:pt idx="4">
                  <c:v>-6389</c:v>
                </c:pt>
                <c:pt idx="5">
                  <c:v>-6242</c:v>
                </c:pt>
                <c:pt idx="6">
                  <c:v>-6046</c:v>
                </c:pt>
                <c:pt idx="7">
                  <c:v>-5775</c:v>
                </c:pt>
                <c:pt idx="8">
                  <c:v>-5317</c:v>
                </c:pt>
                <c:pt idx="9">
                  <c:v>-5297</c:v>
                </c:pt>
                <c:pt idx="10">
                  <c:v>-5150</c:v>
                </c:pt>
                <c:pt idx="11">
                  <c:v>-5000</c:v>
                </c:pt>
                <c:pt idx="12">
                  <c:v>-4977</c:v>
                </c:pt>
                <c:pt idx="13">
                  <c:v>-4876</c:v>
                </c:pt>
                <c:pt idx="14">
                  <c:v>-4833</c:v>
                </c:pt>
                <c:pt idx="15">
                  <c:v>-4832.5</c:v>
                </c:pt>
                <c:pt idx="16">
                  <c:v>-4407</c:v>
                </c:pt>
                <c:pt idx="17">
                  <c:v>-2928</c:v>
                </c:pt>
                <c:pt idx="18">
                  <c:v>-2687.5</c:v>
                </c:pt>
                <c:pt idx="19">
                  <c:v>-2674</c:v>
                </c:pt>
                <c:pt idx="20">
                  <c:v>-2674</c:v>
                </c:pt>
                <c:pt idx="21">
                  <c:v>-2674</c:v>
                </c:pt>
                <c:pt idx="22">
                  <c:v>-2668</c:v>
                </c:pt>
                <c:pt idx="23">
                  <c:v>-2668</c:v>
                </c:pt>
                <c:pt idx="24">
                  <c:v>-2661.5</c:v>
                </c:pt>
                <c:pt idx="25">
                  <c:v>-2654</c:v>
                </c:pt>
                <c:pt idx="26">
                  <c:v>-2654</c:v>
                </c:pt>
                <c:pt idx="27">
                  <c:v>-2653.5</c:v>
                </c:pt>
                <c:pt idx="28">
                  <c:v>-2530</c:v>
                </c:pt>
                <c:pt idx="29">
                  <c:v>-2527</c:v>
                </c:pt>
                <c:pt idx="30">
                  <c:v>-2527</c:v>
                </c:pt>
                <c:pt idx="31">
                  <c:v>-2527</c:v>
                </c:pt>
                <c:pt idx="32">
                  <c:v>-2524</c:v>
                </c:pt>
                <c:pt idx="33">
                  <c:v>-2514.5</c:v>
                </c:pt>
                <c:pt idx="34">
                  <c:v>-2513</c:v>
                </c:pt>
                <c:pt idx="35">
                  <c:v>-2512.5</c:v>
                </c:pt>
                <c:pt idx="36">
                  <c:v>-2511.5</c:v>
                </c:pt>
                <c:pt idx="37">
                  <c:v>-2504</c:v>
                </c:pt>
                <c:pt idx="38">
                  <c:v>-2500.5</c:v>
                </c:pt>
                <c:pt idx="39">
                  <c:v>-2360</c:v>
                </c:pt>
                <c:pt idx="40">
                  <c:v>-2360</c:v>
                </c:pt>
                <c:pt idx="41">
                  <c:v>-2354</c:v>
                </c:pt>
                <c:pt idx="42">
                  <c:v>-2354</c:v>
                </c:pt>
                <c:pt idx="43">
                  <c:v>-2353.5</c:v>
                </c:pt>
                <c:pt idx="44">
                  <c:v>-2340</c:v>
                </c:pt>
                <c:pt idx="45">
                  <c:v>-2340</c:v>
                </c:pt>
                <c:pt idx="46">
                  <c:v>-2300</c:v>
                </c:pt>
                <c:pt idx="47">
                  <c:v>-2299.5</c:v>
                </c:pt>
                <c:pt idx="48">
                  <c:v>-2260.5</c:v>
                </c:pt>
                <c:pt idx="49">
                  <c:v>-2236</c:v>
                </c:pt>
                <c:pt idx="50">
                  <c:v>-2233</c:v>
                </c:pt>
                <c:pt idx="51">
                  <c:v>-2230</c:v>
                </c:pt>
                <c:pt idx="52">
                  <c:v>-2227</c:v>
                </c:pt>
                <c:pt idx="53">
                  <c:v>-2193</c:v>
                </c:pt>
                <c:pt idx="54">
                  <c:v>-2187</c:v>
                </c:pt>
                <c:pt idx="55">
                  <c:v>-2187</c:v>
                </c:pt>
                <c:pt idx="56">
                  <c:v>-2088</c:v>
                </c:pt>
                <c:pt idx="57">
                  <c:v>-2085</c:v>
                </c:pt>
                <c:pt idx="58">
                  <c:v>-2059</c:v>
                </c:pt>
                <c:pt idx="59">
                  <c:v>-2047.5</c:v>
                </c:pt>
                <c:pt idx="60">
                  <c:v>-2046</c:v>
                </c:pt>
                <c:pt idx="61">
                  <c:v>-2028</c:v>
                </c:pt>
                <c:pt idx="62">
                  <c:v>-2028</c:v>
                </c:pt>
                <c:pt idx="63">
                  <c:v>-2023</c:v>
                </c:pt>
                <c:pt idx="64">
                  <c:v>-1939</c:v>
                </c:pt>
                <c:pt idx="65">
                  <c:v>-1919</c:v>
                </c:pt>
                <c:pt idx="66">
                  <c:v>-1916</c:v>
                </c:pt>
                <c:pt idx="67">
                  <c:v>-1916</c:v>
                </c:pt>
                <c:pt idx="68">
                  <c:v>-1914.5</c:v>
                </c:pt>
                <c:pt idx="69">
                  <c:v>-1892</c:v>
                </c:pt>
                <c:pt idx="70">
                  <c:v>-1884</c:v>
                </c:pt>
                <c:pt idx="71">
                  <c:v>-1792</c:v>
                </c:pt>
                <c:pt idx="72">
                  <c:v>-1772</c:v>
                </c:pt>
                <c:pt idx="73">
                  <c:v>-1746</c:v>
                </c:pt>
                <c:pt idx="74">
                  <c:v>-1726</c:v>
                </c:pt>
                <c:pt idx="75">
                  <c:v>-1622</c:v>
                </c:pt>
                <c:pt idx="76">
                  <c:v>-1605</c:v>
                </c:pt>
                <c:pt idx="77">
                  <c:v>-1579</c:v>
                </c:pt>
                <c:pt idx="78">
                  <c:v>-1579</c:v>
                </c:pt>
                <c:pt idx="79">
                  <c:v>-1561</c:v>
                </c:pt>
                <c:pt idx="80">
                  <c:v>-1455</c:v>
                </c:pt>
                <c:pt idx="81">
                  <c:v>-1452</c:v>
                </c:pt>
                <c:pt idx="82">
                  <c:v>-1452</c:v>
                </c:pt>
                <c:pt idx="83">
                  <c:v>-1440</c:v>
                </c:pt>
                <c:pt idx="84">
                  <c:v>-1431</c:v>
                </c:pt>
                <c:pt idx="85">
                  <c:v>-1316</c:v>
                </c:pt>
                <c:pt idx="86">
                  <c:v>-1305</c:v>
                </c:pt>
                <c:pt idx="87">
                  <c:v>-1305</c:v>
                </c:pt>
                <c:pt idx="88">
                  <c:v>-1304</c:v>
                </c:pt>
                <c:pt idx="89">
                  <c:v>-1301</c:v>
                </c:pt>
                <c:pt idx="90">
                  <c:v>-1293</c:v>
                </c:pt>
                <c:pt idx="91">
                  <c:v>-1290</c:v>
                </c:pt>
                <c:pt idx="92">
                  <c:v>-1285</c:v>
                </c:pt>
                <c:pt idx="93">
                  <c:v>-1285</c:v>
                </c:pt>
                <c:pt idx="94">
                  <c:v>-1282.5</c:v>
                </c:pt>
                <c:pt idx="95">
                  <c:v>-1281</c:v>
                </c:pt>
                <c:pt idx="96">
                  <c:v>-1265</c:v>
                </c:pt>
                <c:pt idx="97">
                  <c:v>-1265</c:v>
                </c:pt>
                <c:pt idx="98">
                  <c:v>-1262</c:v>
                </c:pt>
                <c:pt idx="99">
                  <c:v>-1161</c:v>
                </c:pt>
                <c:pt idx="100">
                  <c:v>-1155</c:v>
                </c:pt>
                <c:pt idx="101">
                  <c:v>-1143</c:v>
                </c:pt>
                <c:pt idx="102">
                  <c:v>-1129</c:v>
                </c:pt>
                <c:pt idx="103">
                  <c:v>-1129</c:v>
                </c:pt>
                <c:pt idx="104">
                  <c:v>-996</c:v>
                </c:pt>
                <c:pt idx="105">
                  <c:v>-982</c:v>
                </c:pt>
                <c:pt idx="106">
                  <c:v>-979</c:v>
                </c:pt>
                <c:pt idx="107">
                  <c:v>-971.5</c:v>
                </c:pt>
                <c:pt idx="108">
                  <c:v>-968.5</c:v>
                </c:pt>
                <c:pt idx="109">
                  <c:v>-968</c:v>
                </c:pt>
                <c:pt idx="110">
                  <c:v>-965</c:v>
                </c:pt>
                <c:pt idx="111">
                  <c:v>-964</c:v>
                </c:pt>
                <c:pt idx="112">
                  <c:v>-962</c:v>
                </c:pt>
                <c:pt idx="113">
                  <c:v>-962</c:v>
                </c:pt>
                <c:pt idx="114">
                  <c:v>-955</c:v>
                </c:pt>
                <c:pt idx="115">
                  <c:v>-925</c:v>
                </c:pt>
                <c:pt idx="116">
                  <c:v>-824.5</c:v>
                </c:pt>
                <c:pt idx="117">
                  <c:v>-821.5</c:v>
                </c:pt>
                <c:pt idx="118">
                  <c:v>-820.5</c:v>
                </c:pt>
                <c:pt idx="119">
                  <c:v>-814</c:v>
                </c:pt>
                <c:pt idx="120">
                  <c:v>-811</c:v>
                </c:pt>
                <c:pt idx="121">
                  <c:v>-778</c:v>
                </c:pt>
                <c:pt idx="122">
                  <c:v>-778</c:v>
                </c:pt>
                <c:pt idx="123">
                  <c:v>-691</c:v>
                </c:pt>
                <c:pt idx="124">
                  <c:v>-687.5</c:v>
                </c:pt>
                <c:pt idx="125">
                  <c:v>-678.5</c:v>
                </c:pt>
                <c:pt idx="126">
                  <c:v>-677</c:v>
                </c:pt>
                <c:pt idx="127">
                  <c:v>-675.5</c:v>
                </c:pt>
                <c:pt idx="128">
                  <c:v>-674</c:v>
                </c:pt>
                <c:pt idx="129">
                  <c:v>-670</c:v>
                </c:pt>
                <c:pt idx="130">
                  <c:v>-667</c:v>
                </c:pt>
                <c:pt idx="131">
                  <c:v>-665</c:v>
                </c:pt>
                <c:pt idx="132">
                  <c:v>-665</c:v>
                </c:pt>
                <c:pt idx="133">
                  <c:v>-664</c:v>
                </c:pt>
                <c:pt idx="134">
                  <c:v>-660</c:v>
                </c:pt>
                <c:pt idx="135">
                  <c:v>-656</c:v>
                </c:pt>
                <c:pt idx="136">
                  <c:v>-656</c:v>
                </c:pt>
                <c:pt idx="137">
                  <c:v>-653</c:v>
                </c:pt>
                <c:pt idx="138">
                  <c:v>-648.5</c:v>
                </c:pt>
                <c:pt idx="139">
                  <c:v>-631</c:v>
                </c:pt>
                <c:pt idx="140">
                  <c:v>-547</c:v>
                </c:pt>
                <c:pt idx="141">
                  <c:v>-537.5</c:v>
                </c:pt>
                <c:pt idx="142">
                  <c:v>-535</c:v>
                </c:pt>
                <c:pt idx="143">
                  <c:v>-529</c:v>
                </c:pt>
                <c:pt idx="144">
                  <c:v>-529</c:v>
                </c:pt>
                <c:pt idx="145">
                  <c:v>-529</c:v>
                </c:pt>
                <c:pt idx="146">
                  <c:v>-524</c:v>
                </c:pt>
                <c:pt idx="147">
                  <c:v>-524</c:v>
                </c:pt>
                <c:pt idx="148">
                  <c:v>-521</c:v>
                </c:pt>
                <c:pt idx="149">
                  <c:v>-521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-501</c:v>
                </c:pt>
                <c:pt idx="154">
                  <c:v>-501</c:v>
                </c:pt>
                <c:pt idx="155">
                  <c:v>-498</c:v>
                </c:pt>
                <c:pt idx="156">
                  <c:v>-484</c:v>
                </c:pt>
                <c:pt idx="157">
                  <c:v>-455</c:v>
                </c:pt>
                <c:pt idx="158">
                  <c:v>-380</c:v>
                </c:pt>
                <c:pt idx="159">
                  <c:v>-362</c:v>
                </c:pt>
                <c:pt idx="160">
                  <c:v>-362</c:v>
                </c:pt>
                <c:pt idx="161">
                  <c:v>-362</c:v>
                </c:pt>
                <c:pt idx="162">
                  <c:v>-337</c:v>
                </c:pt>
                <c:pt idx="163">
                  <c:v>-311</c:v>
                </c:pt>
                <c:pt idx="164">
                  <c:v>-311</c:v>
                </c:pt>
                <c:pt idx="165">
                  <c:v>-213</c:v>
                </c:pt>
                <c:pt idx="166">
                  <c:v>-212</c:v>
                </c:pt>
                <c:pt idx="167">
                  <c:v>-207</c:v>
                </c:pt>
                <c:pt idx="168">
                  <c:v>-207</c:v>
                </c:pt>
                <c:pt idx="169">
                  <c:v>-207</c:v>
                </c:pt>
                <c:pt idx="170">
                  <c:v>-206</c:v>
                </c:pt>
                <c:pt idx="171">
                  <c:v>-201</c:v>
                </c:pt>
                <c:pt idx="172">
                  <c:v>-201</c:v>
                </c:pt>
                <c:pt idx="173">
                  <c:v>-195</c:v>
                </c:pt>
                <c:pt idx="174">
                  <c:v>-195</c:v>
                </c:pt>
                <c:pt idx="175">
                  <c:v>-190</c:v>
                </c:pt>
                <c:pt idx="176">
                  <c:v>-190</c:v>
                </c:pt>
                <c:pt idx="177">
                  <c:v>-170</c:v>
                </c:pt>
                <c:pt idx="178">
                  <c:v>-161</c:v>
                </c:pt>
                <c:pt idx="179">
                  <c:v>-63.5</c:v>
                </c:pt>
                <c:pt idx="180">
                  <c:v>-60</c:v>
                </c:pt>
                <c:pt idx="181">
                  <c:v>-60</c:v>
                </c:pt>
                <c:pt idx="182">
                  <c:v>-60</c:v>
                </c:pt>
                <c:pt idx="183">
                  <c:v>-60</c:v>
                </c:pt>
                <c:pt idx="184">
                  <c:v>-20</c:v>
                </c:pt>
                <c:pt idx="185">
                  <c:v>-20</c:v>
                </c:pt>
                <c:pt idx="186">
                  <c:v>-17</c:v>
                </c:pt>
                <c:pt idx="187">
                  <c:v>0</c:v>
                </c:pt>
                <c:pt idx="188">
                  <c:v>1</c:v>
                </c:pt>
                <c:pt idx="189">
                  <c:v>105</c:v>
                </c:pt>
                <c:pt idx="190">
                  <c:v>110</c:v>
                </c:pt>
                <c:pt idx="191">
                  <c:v>127</c:v>
                </c:pt>
                <c:pt idx="192">
                  <c:v>127</c:v>
                </c:pt>
                <c:pt idx="193">
                  <c:v>132.5</c:v>
                </c:pt>
                <c:pt idx="194">
                  <c:v>140</c:v>
                </c:pt>
                <c:pt idx="195">
                  <c:v>145</c:v>
                </c:pt>
                <c:pt idx="196">
                  <c:v>150</c:v>
                </c:pt>
                <c:pt idx="197">
                  <c:v>150</c:v>
                </c:pt>
                <c:pt idx="198">
                  <c:v>252</c:v>
                </c:pt>
                <c:pt idx="199">
                  <c:v>258</c:v>
                </c:pt>
                <c:pt idx="200">
                  <c:v>275</c:v>
                </c:pt>
                <c:pt idx="201">
                  <c:v>283</c:v>
                </c:pt>
                <c:pt idx="202">
                  <c:v>283</c:v>
                </c:pt>
                <c:pt idx="203">
                  <c:v>297</c:v>
                </c:pt>
                <c:pt idx="204">
                  <c:v>298</c:v>
                </c:pt>
                <c:pt idx="205">
                  <c:v>300</c:v>
                </c:pt>
                <c:pt idx="206">
                  <c:v>391</c:v>
                </c:pt>
                <c:pt idx="207">
                  <c:v>405</c:v>
                </c:pt>
                <c:pt idx="208">
                  <c:v>428</c:v>
                </c:pt>
                <c:pt idx="209">
                  <c:v>592</c:v>
                </c:pt>
                <c:pt idx="210">
                  <c:v>592</c:v>
                </c:pt>
                <c:pt idx="211">
                  <c:v>739</c:v>
                </c:pt>
                <c:pt idx="212">
                  <c:v>745</c:v>
                </c:pt>
                <c:pt idx="213">
                  <c:v>748</c:v>
                </c:pt>
                <c:pt idx="214">
                  <c:v>758</c:v>
                </c:pt>
                <c:pt idx="215">
                  <c:v>762</c:v>
                </c:pt>
                <c:pt idx="216">
                  <c:v>779</c:v>
                </c:pt>
                <c:pt idx="217">
                  <c:v>779</c:v>
                </c:pt>
                <c:pt idx="218">
                  <c:v>865</c:v>
                </c:pt>
                <c:pt idx="219">
                  <c:v>865</c:v>
                </c:pt>
                <c:pt idx="220">
                  <c:v>891</c:v>
                </c:pt>
                <c:pt idx="221">
                  <c:v>897</c:v>
                </c:pt>
                <c:pt idx="222">
                  <c:v>897</c:v>
                </c:pt>
                <c:pt idx="223">
                  <c:v>897</c:v>
                </c:pt>
                <c:pt idx="224">
                  <c:v>897</c:v>
                </c:pt>
                <c:pt idx="225">
                  <c:v>897</c:v>
                </c:pt>
                <c:pt idx="226">
                  <c:v>897</c:v>
                </c:pt>
                <c:pt idx="227">
                  <c:v>897</c:v>
                </c:pt>
                <c:pt idx="228">
                  <c:v>897</c:v>
                </c:pt>
                <c:pt idx="229">
                  <c:v>897</c:v>
                </c:pt>
                <c:pt idx="230">
                  <c:v>897</c:v>
                </c:pt>
                <c:pt idx="231">
                  <c:v>897</c:v>
                </c:pt>
                <c:pt idx="232">
                  <c:v>897</c:v>
                </c:pt>
                <c:pt idx="233">
                  <c:v>897</c:v>
                </c:pt>
                <c:pt idx="234">
                  <c:v>897</c:v>
                </c:pt>
                <c:pt idx="235">
                  <c:v>897</c:v>
                </c:pt>
                <c:pt idx="236">
                  <c:v>897</c:v>
                </c:pt>
                <c:pt idx="237">
                  <c:v>903</c:v>
                </c:pt>
                <c:pt idx="238">
                  <c:v>912</c:v>
                </c:pt>
                <c:pt idx="239">
                  <c:v>923</c:v>
                </c:pt>
                <c:pt idx="240">
                  <c:v>929</c:v>
                </c:pt>
                <c:pt idx="241">
                  <c:v>1033.5</c:v>
                </c:pt>
                <c:pt idx="242">
                  <c:v>1044</c:v>
                </c:pt>
                <c:pt idx="243">
                  <c:v>1058</c:v>
                </c:pt>
                <c:pt idx="244">
                  <c:v>1058</c:v>
                </c:pt>
                <c:pt idx="245">
                  <c:v>1058</c:v>
                </c:pt>
                <c:pt idx="246">
                  <c:v>1064</c:v>
                </c:pt>
                <c:pt idx="247">
                  <c:v>1076</c:v>
                </c:pt>
                <c:pt idx="248">
                  <c:v>1078</c:v>
                </c:pt>
                <c:pt idx="249">
                  <c:v>1078</c:v>
                </c:pt>
                <c:pt idx="250">
                  <c:v>1078</c:v>
                </c:pt>
                <c:pt idx="251">
                  <c:v>1189</c:v>
                </c:pt>
                <c:pt idx="252">
                  <c:v>1197.5</c:v>
                </c:pt>
                <c:pt idx="253">
                  <c:v>1202</c:v>
                </c:pt>
                <c:pt idx="254">
                  <c:v>1208</c:v>
                </c:pt>
                <c:pt idx="255">
                  <c:v>1211</c:v>
                </c:pt>
                <c:pt idx="256">
                  <c:v>1211</c:v>
                </c:pt>
                <c:pt idx="257">
                  <c:v>1211</c:v>
                </c:pt>
                <c:pt idx="258">
                  <c:v>1211</c:v>
                </c:pt>
                <c:pt idx="259">
                  <c:v>1214</c:v>
                </c:pt>
                <c:pt idx="260">
                  <c:v>1220</c:v>
                </c:pt>
                <c:pt idx="261">
                  <c:v>1327.5</c:v>
                </c:pt>
                <c:pt idx="262">
                  <c:v>1352</c:v>
                </c:pt>
                <c:pt idx="263">
                  <c:v>1352</c:v>
                </c:pt>
                <c:pt idx="264">
                  <c:v>1373</c:v>
                </c:pt>
                <c:pt idx="265">
                  <c:v>1396</c:v>
                </c:pt>
                <c:pt idx="266">
                  <c:v>1398</c:v>
                </c:pt>
                <c:pt idx="267">
                  <c:v>1503</c:v>
                </c:pt>
                <c:pt idx="268">
                  <c:v>1505</c:v>
                </c:pt>
                <c:pt idx="269">
                  <c:v>1508</c:v>
                </c:pt>
                <c:pt idx="270">
                  <c:v>1508</c:v>
                </c:pt>
                <c:pt idx="271">
                  <c:v>1531</c:v>
                </c:pt>
                <c:pt idx="272">
                  <c:v>1540</c:v>
                </c:pt>
                <c:pt idx="273">
                  <c:v>1545</c:v>
                </c:pt>
                <c:pt idx="274">
                  <c:v>1563</c:v>
                </c:pt>
                <c:pt idx="275">
                  <c:v>1566</c:v>
                </c:pt>
                <c:pt idx="276">
                  <c:v>1652</c:v>
                </c:pt>
                <c:pt idx="277">
                  <c:v>1675</c:v>
                </c:pt>
                <c:pt idx="278">
                  <c:v>1675</c:v>
                </c:pt>
                <c:pt idx="279">
                  <c:v>1675</c:v>
                </c:pt>
                <c:pt idx="280">
                  <c:v>1675</c:v>
                </c:pt>
                <c:pt idx="281">
                  <c:v>1675</c:v>
                </c:pt>
                <c:pt idx="282">
                  <c:v>1675</c:v>
                </c:pt>
                <c:pt idx="283">
                  <c:v>1675</c:v>
                </c:pt>
                <c:pt idx="284">
                  <c:v>1678</c:v>
                </c:pt>
                <c:pt idx="285">
                  <c:v>1678</c:v>
                </c:pt>
                <c:pt idx="286">
                  <c:v>1678</c:v>
                </c:pt>
                <c:pt idx="287">
                  <c:v>1819</c:v>
                </c:pt>
                <c:pt idx="288">
                  <c:v>1819</c:v>
                </c:pt>
                <c:pt idx="289">
                  <c:v>1834</c:v>
                </c:pt>
                <c:pt idx="290">
                  <c:v>1839</c:v>
                </c:pt>
                <c:pt idx="291">
                  <c:v>1842</c:v>
                </c:pt>
                <c:pt idx="292">
                  <c:v>1842</c:v>
                </c:pt>
                <c:pt idx="293">
                  <c:v>1986</c:v>
                </c:pt>
                <c:pt idx="294">
                  <c:v>1989</c:v>
                </c:pt>
                <c:pt idx="295">
                  <c:v>1992</c:v>
                </c:pt>
                <c:pt idx="296">
                  <c:v>2136</c:v>
                </c:pt>
                <c:pt idx="297">
                  <c:v>2142</c:v>
                </c:pt>
                <c:pt idx="298">
                  <c:v>2151</c:v>
                </c:pt>
                <c:pt idx="299">
                  <c:v>2157</c:v>
                </c:pt>
                <c:pt idx="300">
                  <c:v>2157</c:v>
                </c:pt>
                <c:pt idx="301">
                  <c:v>2171</c:v>
                </c:pt>
                <c:pt idx="302">
                  <c:v>2284.5</c:v>
                </c:pt>
                <c:pt idx="303">
                  <c:v>2286</c:v>
                </c:pt>
                <c:pt idx="304">
                  <c:v>2286</c:v>
                </c:pt>
                <c:pt idx="305">
                  <c:v>2292</c:v>
                </c:pt>
                <c:pt idx="306">
                  <c:v>2298</c:v>
                </c:pt>
                <c:pt idx="307">
                  <c:v>2303</c:v>
                </c:pt>
                <c:pt idx="308">
                  <c:v>2312</c:v>
                </c:pt>
                <c:pt idx="309">
                  <c:v>2342</c:v>
                </c:pt>
                <c:pt idx="310">
                  <c:v>2343</c:v>
                </c:pt>
                <c:pt idx="311">
                  <c:v>2431.5</c:v>
                </c:pt>
                <c:pt idx="312">
                  <c:v>2436</c:v>
                </c:pt>
                <c:pt idx="313">
                  <c:v>2445</c:v>
                </c:pt>
                <c:pt idx="314">
                  <c:v>2445</c:v>
                </c:pt>
                <c:pt idx="315">
                  <c:v>2457</c:v>
                </c:pt>
                <c:pt idx="316">
                  <c:v>2494.5</c:v>
                </c:pt>
                <c:pt idx="317">
                  <c:v>2560</c:v>
                </c:pt>
                <c:pt idx="318">
                  <c:v>2577</c:v>
                </c:pt>
                <c:pt idx="319">
                  <c:v>2577</c:v>
                </c:pt>
                <c:pt idx="320">
                  <c:v>2577</c:v>
                </c:pt>
                <c:pt idx="321">
                  <c:v>2580</c:v>
                </c:pt>
                <c:pt idx="322">
                  <c:v>2595</c:v>
                </c:pt>
                <c:pt idx="323">
                  <c:v>2600</c:v>
                </c:pt>
                <c:pt idx="324">
                  <c:v>2600</c:v>
                </c:pt>
                <c:pt idx="325">
                  <c:v>2606</c:v>
                </c:pt>
                <c:pt idx="326">
                  <c:v>2615</c:v>
                </c:pt>
                <c:pt idx="327">
                  <c:v>2762</c:v>
                </c:pt>
                <c:pt idx="328">
                  <c:v>2771</c:v>
                </c:pt>
                <c:pt idx="329">
                  <c:v>2771.5</c:v>
                </c:pt>
                <c:pt idx="330">
                  <c:v>2774</c:v>
                </c:pt>
                <c:pt idx="331">
                  <c:v>2785</c:v>
                </c:pt>
                <c:pt idx="332">
                  <c:v>2808</c:v>
                </c:pt>
                <c:pt idx="333">
                  <c:v>2874</c:v>
                </c:pt>
                <c:pt idx="334">
                  <c:v>2891</c:v>
                </c:pt>
                <c:pt idx="335">
                  <c:v>2891</c:v>
                </c:pt>
                <c:pt idx="336">
                  <c:v>2920</c:v>
                </c:pt>
                <c:pt idx="337">
                  <c:v>2920</c:v>
                </c:pt>
                <c:pt idx="338">
                  <c:v>2920</c:v>
                </c:pt>
                <c:pt idx="339">
                  <c:v>3042</c:v>
                </c:pt>
                <c:pt idx="340">
                  <c:v>3076</c:v>
                </c:pt>
                <c:pt idx="341">
                  <c:v>3078</c:v>
                </c:pt>
                <c:pt idx="342">
                  <c:v>3084</c:v>
                </c:pt>
                <c:pt idx="343">
                  <c:v>3085.5</c:v>
                </c:pt>
                <c:pt idx="344">
                  <c:v>3085.5</c:v>
                </c:pt>
                <c:pt idx="345">
                  <c:v>3085.5</c:v>
                </c:pt>
                <c:pt idx="346">
                  <c:v>3087</c:v>
                </c:pt>
                <c:pt idx="347">
                  <c:v>3087</c:v>
                </c:pt>
                <c:pt idx="348">
                  <c:v>3087</c:v>
                </c:pt>
                <c:pt idx="349">
                  <c:v>3102</c:v>
                </c:pt>
                <c:pt idx="350">
                  <c:v>3107</c:v>
                </c:pt>
                <c:pt idx="351">
                  <c:v>3191</c:v>
                </c:pt>
                <c:pt idx="352">
                  <c:v>3206.5</c:v>
                </c:pt>
                <c:pt idx="353">
                  <c:v>3208</c:v>
                </c:pt>
                <c:pt idx="354">
                  <c:v>3209</c:v>
                </c:pt>
                <c:pt idx="355">
                  <c:v>3209.5</c:v>
                </c:pt>
                <c:pt idx="356">
                  <c:v>3211</c:v>
                </c:pt>
                <c:pt idx="357">
                  <c:v>3212.5</c:v>
                </c:pt>
                <c:pt idx="358">
                  <c:v>3215</c:v>
                </c:pt>
                <c:pt idx="359">
                  <c:v>3249</c:v>
                </c:pt>
                <c:pt idx="360">
                  <c:v>3249</c:v>
                </c:pt>
                <c:pt idx="361">
                  <c:v>3378</c:v>
                </c:pt>
                <c:pt idx="362">
                  <c:v>3379.5</c:v>
                </c:pt>
                <c:pt idx="363">
                  <c:v>3379.5</c:v>
                </c:pt>
                <c:pt idx="364">
                  <c:v>3407</c:v>
                </c:pt>
                <c:pt idx="365">
                  <c:v>3505</c:v>
                </c:pt>
                <c:pt idx="366">
                  <c:v>3552</c:v>
                </c:pt>
                <c:pt idx="367">
                  <c:v>3655</c:v>
                </c:pt>
                <c:pt idx="368">
                  <c:v>3701</c:v>
                </c:pt>
                <c:pt idx="369">
                  <c:v>3733</c:v>
                </c:pt>
                <c:pt idx="370">
                  <c:v>3848</c:v>
                </c:pt>
                <c:pt idx="371">
                  <c:v>3863</c:v>
                </c:pt>
                <c:pt idx="372">
                  <c:v>3868</c:v>
                </c:pt>
                <c:pt idx="373">
                  <c:v>3869</c:v>
                </c:pt>
                <c:pt idx="374">
                  <c:v>3882</c:v>
                </c:pt>
                <c:pt idx="375">
                  <c:v>3883</c:v>
                </c:pt>
                <c:pt idx="376">
                  <c:v>3883.5</c:v>
                </c:pt>
                <c:pt idx="377">
                  <c:v>3990</c:v>
                </c:pt>
                <c:pt idx="378">
                  <c:v>3993.5</c:v>
                </c:pt>
                <c:pt idx="379">
                  <c:v>4009</c:v>
                </c:pt>
                <c:pt idx="380">
                  <c:v>4009</c:v>
                </c:pt>
                <c:pt idx="381">
                  <c:v>4014</c:v>
                </c:pt>
                <c:pt idx="382">
                  <c:v>4015</c:v>
                </c:pt>
                <c:pt idx="383">
                  <c:v>4015</c:v>
                </c:pt>
                <c:pt idx="384">
                  <c:v>4018</c:v>
                </c:pt>
                <c:pt idx="385">
                  <c:v>4018</c:v>
                </c:pt>
                <c:pt idx="386">
                  <c:v>4033.5</c:v>
                </c:pt>
                <c:pt idx="387">
                  <c:v>4137.5</c:v>
                </c:pt>
                <c:pt idx="388">
                  <c:v>4183.5</c:v>
                </c:pt>
                <c:pt idx="389">
                  <c:v>4307</c:v>
                </c:pt>
                <c:pt idx="390">
                  <c:v>4318</c:v>
                </c:pt>
                <c:pt idx="391">
                  <c:v>4459</c:v>
                </c:pt>
                <c:pt idx="392">
                  <c:v>4480</c:v>
                </c:pt>
                <c:pt idx="393">
                  <c:v>4494</c:v>
                </c:pt>
                <c:pt idx="394">
                  <c:v>4494</c:v>
                </c:pt>
                <c:pt idx="395">
                  <c:v>4516</c:v>
                </c:pt>
                <c:pt idx="396">
                  <c:v>4601</c:v>
                </c:pt>
                <c:pt idx="397">
                  <c:v>4638</c:v>
                </c:pt>
                <c:pt idx="398">
                  <c:v>4646</c:v>
                </c:pt>
                <c:pt idx="399">
                  <c:v>4646</c:v>
                </c:pt>
                <c:pt idx="400">
                  <c:v>4646</c:v>
                </c:pt>
                <c:pt idx="401">
                  <c:v>4647.5</c:v>
                </c:pt>
                <c:pt idx="402">
                  <c:v>4816</c:v>
                </c:pt>
                <c:pt idx="403">
                  <c:v>4916.5</c:v>
                </c:pt>
                <c:pt idx="404">
                  <c:v>4921</c:v>
                </c:pt>
                <c:pt idx="405">
                  <c:v>5069.5</c:v>
                </c:pt>
                <c:pt idx="406">
                  <c:v>5105</c:v>
                </c:pt>
                <c:pt idx="407">
                  <c:v>5238.5</c:v>
                </c:pt>
                <c:pt idx="408">
                  <c:v>5243</c:v>
                </c:pt>
                <c:pt idx="409">
                  <c:v>5255</c:v>
                </c:pt>
                <c:pt idx="410">
                  <c:v>5260</c:v>
                </c:pt>
                <c:pt idx="411">
                  <c:v>5410</c:v>
                </c:pt>
                <c:pt idx="412">
                  <c:v>5428.5</c:v>
                </c:pt>
                <c:pt idx="413">
                  <c:v>5552.5</c:v>
                </c:pt>
                <c:pt idx="414">
                  <c:v>5552.5</c:v>
                </c:pt>
                <c:pt idx="415">
                  <c:v>5558</c:v>
                </c:pt>
                <c:pt idx="416">
                  <c:v>5560</c:v>
                </c:pt>
                <c:pt idx="417">
                  <c:v>5561.5</c:v>
                </c:pt>
                <c:pt idx="418">
                  <c:v>5583</c:v>
                </c:pt>
                <c:pt idx="419">
                  <c:v>5583</c:v>
                </c:pt>
                <c:pt idx="420">
                  <c:v>5583</c:v>
                </c:pt>
                <c:pt idx="421">
                  <c:v>5705.5</c:v>
                </c:pt>
                <c:pt idx="422">
                  <c:v>5716</c:v>
                </c:pt>
                <c:pt idx="423">
                  <c:v>5849.5</c:v>
                </c:pt>
                <c:pt idx="424">
                  <c:v>5852.5</c:v>
                </c:pt>
                <c:pt idx="425">
                  <c:v>5854</c:v>
                </c:pt>
                <c:pt idx="426">
                  <c:v>5869.5</c:v>
                </c:pt>
                <c:pt idx="427">
                  <c:v>5877</c:v>
                </c:pt>
                <c:pt idx="428">
                  <c:v>5877</c:v>
                </c:pt>
                <c:pt idx="429">
                  <c:v>6002</c:v>
                </c:pt>
                <c:pt idx="430">
                  <c:v>6022.5</c:v>
                </c:pt>
                <c:pt idx="431">
                  <c:v>6044</c:v>
                </c:pt>
                <c:pt idx="432">
                  <c:v>6181.5</c:v>
                </c:pt>
                <c:pt idx="433">
                  <c:v>6183</c:v>
                </c:pt>
                <c:pt idx="434">
                  <c:v>6191</c:v>
                </c:pt>
                <c:pt idx="435">
                  <c:v>6206</c:v>
                </c:pt>
                <c:pt idx="436">
                  <c:v>6312</c:v>
                </c:pt>
                <c:pt idx="437">
                  <c:v>6314.5</c:v>
                </c:pt>
                <c:pt idx="438">
                  <c:v>6316</c:v>
                </c:pt>
                <c:pt idx="439">
                  <c:v>6321</c:v>
                </c:pt>
                <c:pt idx="440">
                  <c:v>6336.5</c:v>
                </c:pt>
                <c:pt idx="441">
                  <c:v>6341</c:v>
                </c:pt>
                <c:pt idx="442">
                  <c:v>6343</c:v>
                </c:pt>
                <c:pt idx="443">
                  <c:v>6393</c:v>
                </c:pt>
                <c:pt idx="444">
                  <c:v>6480.5</c:v>
                </c:pt>
                <c:pt idx="445">
                  <c:v>6481.5</c:v>
                </c:pt>
                <c:pt idx="446">
                  <c:v>6483</c:v>
                </c:pt>
                <c:pt idx="447">
                  <c:v>6488</c:v>
                </c:pt>
                <c:pt idx="448">
                  <c:v>6492</c:v>
                </c:pt>
                <c:pt idx="449">
                  <c:v>6514</c:v>
                </c:pt>
                <c:pt idx="450">
                  <c:v>6622.5</c:v>
                </c:pt>
                <c:pt idx="451">
                  <c:v>6628.5</c:v>
                </c:pt>
                <c:pt idx="452">
                  <c:v>6647</c:v>
                </c:pt>
                <c:pt idx="453">
                  <c:v>6655</c:v>
                </c:pt>
                <c:pt idx="454">
                  <c:v>6778.5</c:v>
                </c:pt>
              </c:numCache>
            </c:numRef>
          </c:xVal>
          <c:yVal>
            <c:numRef>
              <c:f>Active!$O$21:$O$901</c:f>
              <c:numCache>
                <c:formatCode>General</c:formatCode>
                <c:ptCount val="881"/>
                <c:pt idx="0">
                  <c:v>0.12225408683558504</c:v>
                </c:pt>
                <c:pt idx="1">
                  <c:v>0.10850178486642172</c:v>
                </c:pt>
                <c:pt idx="2">
                  <c:v>9.6282497002034742E-2</c:v>
                </c:pt>
                <c:pt idx="3">
                  <c:v>8.4825233692653559E-2</c:v>
                </c:pt>
                <c:pt idx="4">
                  <c:v>7.3385900372801932E-2</c:v>
                </c:pt>
                <c:pt idx="5">
                  <c:v>7.206804614238016E-2</c:v>
                </c:pt>
                <c:pt idx="6">
                  <c:v>7.0310907168484441E-2</c:v>
                </c:pt>
                <c:pt idx="7">
                  <c:v>6.7881393587230693E-2</c:v>
                </c:pt>
                <c:pt idx="8">
                  <c:v>6.377542598496419E-2</c:v>
                </c:pt>
                <c:pt idx="9">
                  <c:v>6.359612608966872E-2</c:v>
                </c:pt>
                <c:pt idx="10">
                  <c:v>6.2278271859246934E-2</c:v>
                </c:pt>
                <c:pt idx="11">
                  <c:v>6.0933522644530828E-2</c:v>
                </c:pt>
                <c:pt idx="12">
                  <c:v>6.0727327764941032E-2</c:v>
                </c:pt>
                <c:pt idx="13">
                  <c:v>5.9821863293698853E-2</c:v>
                </c:pt>
                <c:pt idx="14">
                  <c:v>5.9436368518813572E-2</c:v>
                </c:pt>
                <c:pt idx="15">
                  <c:v>5.9431886021431186E-2</c:v>
                </c:pt>
                <c:pt idx="16">
                  <c:v>5.5617280749019844E-2</c:v>
                </c:pt>
                <c:pt idx="17">
                  <c:v>4.2358053491919082E-2</c:v>
                </c:pt>
                <c:pt idx="18">
                  <c:v>4.0201972250990939E-2</c:v>
                </c:pt>
                <c:pt idx="19">
                  <c:v>4.0080944821666492E-2</c:v>
                </c:pt>
                <c:pt idx="20">
                  <c:v>4.0080944821666492E-2</c:v>
                </c:pt>
                <c:pt idx="21">
                  <c:v>4.0080944821666492E-2</c:v>
                </c:pt>
                <c:pt idx="22">
                  <c:v>4.002715485307784E-2</c:v>
                </c:pt>
                <c:pt idx="23">
                  <c:v>4.002715485307784E-2</c:v>
                </c:pt>
                <c:pt idx="24">
                  <c:v>3.9968882387106816E-2</c:v>
                </c:pt>
                <c:pt idx="25">
                  <c:v>3.9901644926371008E-2</c:v>
                </c:pt>
                <c:pt idx="26">
                  <c:v>3.9901644926371008E-2</c:v>
                </c:pt>
                <c:pt idx="27">
                  <c:v>3.9897162428988622E-2</c:v>
                </c:pt>
                <c:pt idx="28">
                  <c:v>3.8789985575539032E-2</c:v>
                </c:pt>
                <c:pt idx="29">
                  <c:v>3.8763090591244706E-2</c:v>
                </c:pt>
                <c:pt idx="30">
                  <c:v>3.8763090591244706E-2</c:v>
                </c:pt>
                <c:pt idx="31">
                  <c:v>3.8763090591244706E-2</c:v>
                </c:pt>
                <c:pt idx="32">
                  <c:v>3.8736195606950387E-2</c:v>
                </c:pt>
                <c:pt idx="33">
                  <c:v>3.865102815668503E-2</c:v>
                </c:pt>
                <c:pt idx="34">
                  <c:v>3.8637580664537874E-2</c:v>
                </c:pt>
                <c:pt idx="35">
                  <c:v>3.8633098167155489E-2</c:v>
                </c:pt>
                <c:pt idx="36">
                  <c:v>3.8624133172390711E-2</c:v>
                </c:pt>
                <c:pt idx="37">
                  <c:v>3.8556895711654909E-2</c:v>
                </c:pt>
                <c:pt idx="38">
                  <c:v>3.8525518229978198E-2</c:v>
                </c:pt>
                <c:pt idx="39">
                  <c:v>3.7265936465527449E-2</c:v>
                </c:pt>
                <c:pt idx="40">
                  <c:v>3.7265936465527449E-2</c:v>
                </c:pt>
                <c:pt idx="41">
                  <c:v>3.7212146496938804E-2</c:v>
                </c:pt>
                <c:pt idx="42">
                  <c:v>3.7212146496938804E-2</c:v>
                </c:pt>
                <c:pt idx="43">
                  <c:v>3.7207663999556419E-2</c:v>
                </c:pt>
                <c:pt idx="44">
                  <c:v>3.7086636570231965E-2</c:v>
                </c:pt>
                <c:pt idx="45">
                  <c:v>3.7086636570231965E-2</c:v>
                </c:pt>
                <c:pt idx="46">
                  <c:v>3.672803677964101E-2</c:v>
                </c:pt>
                <c:pt idx="47">
                  <c:v>3.6723554282258625E-2</c:v>
                </c:pt>
                <c:pt idx="48">
                  <c:v>3.6373919486432441E-2</c:v>
                </c:pt>
                <c:pt idx="49">
                  <c:v>3.6154277114695474E-2</c:v>
                </c:pt>
                <c:pt idx="50">
                  <c:v>3.6127382130401148E-2</c:v>
                </c:pt>
                <c:pt idx="51">
                  <c:v>3.6100487146106829E-2</c:v>
                </c:pt>
                <c:pt idx="52">
                  <c:v>3.6073592161812509E-2</c:v>
                </c:pt>
                <c:pt idx="53">
                  <c:v>3.5768782339810193E-2</c:v>
                </c:pt>
                <c:pt idx="54">
                  <c:v>3.5714992371221548E-2</c:v>
                </c:pt>
                <c:pt idx="55">
                  <c:v>3.5714992371221548E-2</c:v>
                </c:pt>
                <c:pt idx="56">
                  <c:v>3.4827457889508917E-2</c:v>
                </c:pt>
                <c:pt idx="57">
                  <c:v>3.4800562905214598E-2</c:v>
                </c:pt>
                <c:pt idx="58">
                  <c:v>3.4567473041330468E-2</c:v>
                </c:pt>
                <c:pt idx="59">
                  <c:v>3.4464375601535577E-2</c:v>
                </c:pt>
                <c:pt idx="60">
                  <c:v>3.4450928109388407E-2</c:v>
                </c:pt>
                <c:pt idx="61">
                  <c:v>3.4289558203622478E-2</c:v>
                </c:pt>
                <c:pt idx="62">
                  <c:v>3.4289558203622478E-2</c:v>
                </c:pt>
                <c:pt idx="63">
                  <c:v>3.424473322979861E-2</c:v>
                </c:pt>
                <c:pt idx="64">
                  <c:v>3.349167366955759E-2</c:v>
                </c:pt>
                <c:pt idx="65">
                  <c:v>3.3312373774262112E-2</c:v>
                </c:pt>
                <c:pt idx="66">
                  <c:v>3.3285478789967793E-2</c:v>
                </c:pt>
                <c:pt idx="67">
                  <c:v>3.3285478789967793E-2</c:v>
                </c:pt>
                <c:pt idx="68">
                  <c:v>3.327203129782063E-2</c:v>
                </c:pt>
                <c:pt idx="69">
                  <c:v>3.3070318915613212E-2</c:v>
                </c:pt>
                <c:pt idx="70">
                  <c:v>3.2998598957495018E-2</c:v>
                </c:pt>
                <c:pt idx="71">
                  <c:v>3.2173819439135817E-2</c:v>
                </c:pt>
                <c:pt idx="72">
                  <c:v>3.1994519543840333E-2</c:v>
                </c:pt>
                <c:pt idx="73">
                  <c:v>3.176142967995621E-2</c:v>
                </c:pt>
                <c:pt idx="74">
                  <c:v>3.1582129784660726E-2</c:v>
                </c:pt>
                <c:pt idx="75">
                  <c:v>3.0649770329124231E-2</c:v>
                </c:pt>
                <c:pt idx="76">
                  <c:v>3.0497365418123073E-2</c:v>
                </c:pt>
                <c:pt idx="77">
                  <c:v>3.0264275554238947E-2</c:v>
                </c:pt>
                <c:pt idx="78">
                  <c:v>3.0264275554238947E-2</c:v>
                </c:pt>
                <c:pt idx="79">
                  <c:v>3.0102905648473018E-2</c:v>
                </c:pt>
                <c:pt idx="80">
                  <c:v>2.9152616203406971E-2</c:v>
                </c:pt>
                <c:pt idx="81">
                  <c:v>2.9125721219112652E-2</c:v>
                </c:pt>
                <c:pt idx="82">
                  <c:v>2.9125721219112652E-2</c:v>
                </c:pt>
                <c:pt idx="83">
                  <c:v>2.9018141281935361E-2</c:v>
                </c:pt>
                <c:pt idx="84">
                  <c:v>2.8937456329052397E-2</c:v>
                </c:pt>
                <c:pt idx="85">
                  <c:v>2.7906481931103386E-2</c:v>
                </c:pt>
                <c:pt idx="86">
                  <c:v>2.7807866988690873E-2</c:v>
                </c:pt>
                <c:pt idx="87">
                  <c:v>2.7807866988690873E-2</c:v>
                </c:pt>
                <c:pt idx="88">
                  <c:v>2.7798901993926095E-2</c:v>
                </c:pt>
                <c:pt idx="89">
                  <c:v>2.7772007009631776E-2</c:v>
                </c:pt>
                <c:pt idx="90">
                  <c:v>2.7700287051513582E-2</c:v>
                </c:pt>
                <c:pt idx="91">
                  <c:v>2.7673392067219263E-2</c:v>
                </c:pt>
                <c:pt idx="92">
                  <c:v>2.7628567093395388E-2</c:v>
                </c:pt>
                <c:pt idx="93">
                  <c:v>2.7628567093395388E-2</c:v>
                </c:pt>
                <c:pt idx="94">
                  <c:v>2.7606154606483455E-2</c:v>
                </c:pt>
                <c:pt idx="95">
                  <c:v>2.7592707114336295E-2</c:v>
                </c:pt>
                <c:pt idx="96">
                  <c:v>2.7449267198099911E-2</c:v>
                </c:pt>
                <c:pt idx="97">
                  <c:v>2.7449267198099911E-2</c:v>
                </c:pt>
                <c:pt idx="98">
                  <c:v>2.7422372213805588E-2</c:v>
                </c:pt>
                <c:pt idx="99">
                  <c:v>2.6516907742563413E-2</c:v>
                </c:pt>
                <c:pt idx="100">
                  <c:v>2.6463117773974767E-2</c:v>
                </c:pt>
                <c:pt idx="101">
                  <c:v>2.635553783679748E-2</c:v>
                </c:pt>
                <c:pt idx="102">
                  <c:v>2.6230027910090645E-2</c:v>
                </c:pt>
                <c:pt idx="103">
                  <c:v>2.6230027910090645E-2</c:v>
                </c:pt>
                <c:pt idx="104">
                  <c:v>2.5037683606375701E-2</c:v>
                </c:pt>
                <c:pt idx="105">
                  <c:v>2.4912173679668866E-2</c:v>
                </c:pt>
                <c:pt idx="106">
                  <c:v>2.4885278695374543E-2</c:v>
                </c:pt>
                <c:pt idx="107">
                  <c:v>2.4818041234638738E-2</c:v>
                </c:pt>
                <c:pt idx="108">
                  <c:v>2.4791146250344419E-2</c:v>
                </c:pt>
                <c:pt idx="109">
                  <c:v>2.478666375296203E-2</c:v>
                </c:pt>
                <c:pt idx="110">
                  <c:v>2.4759768768667707E-2</c:v>
                </c:pt>
                <c:pt idx="111">
                  <c:v>2.4750803773902933E-2</c:v>
                </c:pt>
                <c:pt idx="112">
                  <c:v>2.4732873784373388E-2</c:v>
                </c:pt>
                <c:pt idx="113">
                  <c:v>2.4732873784373388E-2</c:v>
                </c:pt>
                <c:pt idx="114">
                  <c:v>2.4670118821019965E-2</c:v>
                </c:pt>
                <c:pt idx="115">
                  <c:v>2.4401168978076745E-2</c:v>
                </c:pt>
                <c:pt idx="116">
                  <c:v>2.3500187004216959E-2</c:v>
                </c:pt>
                <c:pt idx="117">
                  <c:v>2.3473292019922636E-2</c:v>
                </c:pt>
                <c:pt idx="118">
                  <c:v>2.3464327025157862E-2</c:v>
                </c:pt>
                <c:pt idx="119">
                  <c:v>2.3406054559186831E-2</c:v>
                </c:pt>
                <c:pt idx="120">
                  <c:v>2.3379159574892512E-2</c:v>
                </c:pt>
                <c:pt idx="121">
                  <c:v>2.3083314747654966E-2</c:v>
                </c:pt>
                <c:pt idx="122">
                  <c:v>2.3083314747654966E-2</c:v>
                </c:pt>
                <c:pt idx="123">
                  <c:v>2.230336020311963E-2</c:v>
                </c:pt>
                <c:pt idx="124">
                  <c:v>2.2271982721442922E-2</c:v>
                </c:pt>
                <c:pt idx="125">
                  <c:v>2.2191297768559954E-2</c:v>
                </c:pt>
                <c:pt idx="126">
                  <c:v>2.2177850276412794E-2</c:v>
                </c:pt>
                <c:pt idx="127">
                  <c:v>2.2164402784265631E-2</c:v>
                </c:pt>
                <c:pt idx="128">
                  <c:v>2.2150955292118472E-2</c:v>
                </c:pt>
                <c:pt idx="129">
                  <c:v>2.2115095313059375E-2</c:v>
                </c:pt>
                <c:pt idx="130">
                  <c:v>2.2088200328765052E-2</c:v>
                </c:pt>
                <c:pt idx="131">
                  <c:v>2.2070270339235504E-2</c:v>
                </c:pt>
                <c:pt idx="132">
                  <c:v>2.2070270339235504E-2</c:v>
                </c:pt>
                <c:pt idx="133">
                  <c:v>2.2061305344470733E-2</c:v>
                </c:pt>
                <c:pt idx="134">
                  <c:v>2.2025445365411636E-2</c:v>
                </c:pt>
                <c:pt idx="135">
                  <c:v>2.1989585386352539E-2</c:v>
                </c:pt>
                <c:pt idx="136">
                  <c:v>2.1989585386352539E-2</c:v>
                </c:pt>
                <c:pt idx="137">
                  <c:v>2.1962690402058217E-2</c:v>
                </c:pt>
                <c:pt idx="138">
                  <c:v>2.1922347925616734E-2</c:v>
                </c:pt>
                <c:pt idx="139">
                  <c:v>2.1765460517233187E-2</c:v>
                </c:pt>
                <c:pt idx="140">
                  <c:v>2.1012400956992174E-2</c:v>
                </c:pt>
                <c:pt idx="141">
                  <c:v>2.092723350672682E-2</c:v>
                </c:pt>
                <c:pt idx="142">
                  <c:v>2.0904821019814883E-2</c:v>
                </c:pt>
                <c:pt idx="143">
                  <c:v>2.0851031051226241E-2</c:v>
                </c:pt>
                <c:pt idx="144">
                  <c:v>2.0851031051226241E-2</c:v>
                </c:pt>
                <c:pt idx="145">
                  <c:v>2.0851031051226241E-2</c:v>
                </c:pt>
                <c:pt idx="146">
                  <c:v>2.080620607740237E-2</c:v>
                </c:pt>
                <c:pt idx="147">
                  <c:v>2.080620607740237E-2</c:v>
                </c:pt>
                <c:pt idx="148">
                  <c:v>2.0779311093108047E-2</c:v>
                </c:pt>
                <c:pt idx="149">
                  <c:v>2.0779311093108047E-2</c:v>
                </c:pt>
                <c:pt idx="150">
                  <c:v>2.067173115593076E-2</c:v>
                </c:pt>
                <c:pt idx="151">
                  <c:v>2.0600011197812566E-2</c:v>
                </c:pt>
                <c:pt idx="152">
                  <c:v>2.0600011197812566E-2</c:v>
                </c:pt>
                <c:pt idx="153">
                  <c:v>2.0600011197812566E-2</c:v>
                </c:pt>
                <c:pt idx="154">
                  <c:v>2.0600011197812566E-2</c:v>
                </c:pt>
                <c:pt idx="155">
                  <c:v>2.0573116213518247E-2</c:v>
                </c:pt>
                <c:pt idx="156">
                  <c:v>2.0447606286811408E-2</c:v>
                </c:pt>
                <c:pt idx="157">
                  <c:v>2.0187621438632963E-2</c:v>
                </c:pt>
                <c:pt idx="158">
                  <c:v>1.9515246831274913E-2</c:v>
                </c:pt>
                <c:pt idx="159">
                  <c:v>1.9353876925508981E-2</c:v>
                </c:pt>
                <c:pt idx="160">
                  <c:v>1.9353876925508981E-2</c:v>
                </c:pt>
                <c:pt idx="161">
                  <c:v>1.9353876925508981E-2</c:v>
                </c:pt>
                <c:pt idx="162">
                  <c:v>1.9129752056389629E-2</c:v>
                </c:pt>
                <c:pt idx="163">
                  <c:v>1.8896662192505506E-2</c:v>
                </c:pt>
                <c:pt idx="164">
                  <c:v>1.8896662192505506E-2</c:v>
                </c:pt>
                <c:pt idx="165">
                  <c:v>1.8018092705557653E-2</c:v>
                </c:pt>
                <c:pt idx="166">
                  <c:v>1.8009127710792879E-2</c:v>
                </c:pt>
                <c:pt idx="167">
                  <c:v>1.7964302736969008E-2</c:v>
                </c:pt>
                <c:pt idx="168">
                  <c:v>1.7964302736969008E-2</c:v>
                </c:pt>
                <c:pt idx="169">
                  <c:v>1.7964302736969008E-2</c:v>
                </c:pt>
                <c:pt idx="170">
                  <c:v>1.7955337742204234E-2</c:v>
                </c:pt>
                <c:pt idx="171">
                  <c:v>1.7910512768380366E-2</c:v>
                </c:pt>
                <c:pt idx="172">
                  <c:v>1.7910512768380366E-2</c:v>
                </c:pt>
                <c:pt idx="173">
                  <c:v>1.7856722799791721E-2</c:v>
                </c:pt>
                <c:pt idx="174">
                  <c:v>1.7856722799791721E-2</c:v>
                </c:pt>
                <c:pt idx="175">
                  <c:v>1.781189782596785E-2</c:v>
                </c:pt>
                <c:pt idx="176">
                  <c:v>1.781189782596785E-2</c:v>
                </c:pt>
                <c:pt idx="177">
                  <c:v>1.7632597930672372E-2</c:v>
                </c:pt>
                <c:pt idx="178">
                  <c:v>1.7551912977789404E-2</c:v>
                </c:pt>
                <c:pt idx="179">
                  <c:v>1.667782598822394E-2</c:v>
                </c:pt>
                <c:pt idx="180">
                  <c:v>1.6646448506547229E-2</c:v>
                </c:pt>
                <c:pt idx="181">
                  <c:v>1.6646448506547229E-2</c:v>
                </c:pt>
                <c:pt idx="182">
                  <c:v>1.6646448506547229E-2</c:v>
                </c:pt>
                <c:pt idx="183">
                  <c:v>1.6646448506547229E-2</c:v>
                </c:pt>
                <c:pt idx="184">
                  <c:v>1.6287848715956271E-2</c:v>
                </c:pt>
                <c:pt idx="185">
                  <c:v>1.6287848715956271E-2</c:v>
                </c:pt>
                <c:pt idx="186">
                  <c:v>1.6260953731661948E-2</c:v>
                </c:pt>
                <c:pt idx="187">
                  <c:v>1.610854882066079E-2</c:v>
                </c:pt>
                <c:pt idx="188">
                  <c:v>1.6099583825896015E-2</c:v>
                </c:pt>
                <c:pt idx="189">
                  <c:v>1.5167224370359519E-2</c:v>
                </c:pt>
                <c:pt idx="190">
                  <c:v>1.5122399396535648E-2</c:v>
                </c:pt>
                <c:pt idx="191">
                  <c:v>1.4969994485534491E-2</c:v>
                </c:pt>
                <c:pt idx="192">
                  <c:v>1.4969994485534491E-2</c:v>
                </c:pt>
                <c:pt idx="193">
                  <c:v>1.4920687014328233E-2</c:v>
                </c:pt>
                <c:pt idx="194">
                  <c:v>1.4853449553592428E-2</c:v>
                </c:pt>
                <c:pt idx="195">
                  <c:v>1.4808624579768559E-2</c:v>
                </c:pt>
                <c:pt idx="196">
                  <c:v>1.4763799605944688E-2</c:v>
                </c:pt>
                <c:pt idx="197">
                  <c:v>1.4763799605944688E-2</c:v>
                </c:pt>
                <c:pt idx="198">
                  <c:v>1.384937013993774E-2</c:v>
                </c:pt>
                <c:pt idx="199">
                  <c:v>1.3795580171349096E-2</c:v>
                </c:pt>
                <c:pt idx="200">
                  <c:v>1.3643175260347938E-2</c:v>
                </c:pt>
                <c:pt idx="201">
                  <c:v>1.3571455302229744E-2</c:v>
                </c:pt>
                <c:pt idx="202">
                  <c:v>1.3571455302229744E-2</c:v>
                </c:pt>
                <c:pt idx="203">
                  <c:v>1.3445945375522909E-2</c:v>
                </c:pt>
                <c:pt idx="204">
                  <c:v>1.3436980380758135E-2</c:v>
                </c:pt>
                <c:pt idx="205">
                  <c:v>1.3419050391228586E-2</c:v>
                </c:pt>
                <c:pt idx="206">
                  <c:v>1.2603235867634153E-2</c:v>
                </c:pt>
                <c:pt idx="207">
                  <c:v>1.2477725940927317E-2</c:v>
                </c:pt>
                <c:pt idx="208">
                  <c:v>1.2271531061337514E-2</c:v>
                </c:pt>
                <c:pt idx="209">
                  <c:v>1.0801271919914576E-2</c:v>
                </c:pt>
                <c:pt idx="210">
                  <c:v>1.0801271919914576E-2</c:v>
                </c:pt>
                <c:pt idx="211">
                  <c:v>9.4834176894927971E-3</c:v>
                </c:pt>
                <c:pt idx="212">
                  <c:v>9.4296277209041535E-3</c:v>
                </c:pt>
                <c:pt idx="213">
                  <c:v>9.4027327366098326E-3</c:v>
                </c:pt>
                <c:pt idx="214">
                  <c:v>9.3130827889620904E-3</c:v>
                </c:pt>
                <c:pt idx="215">
                  <c:v>9.2772228099029953E-3</c:v>
                </c:pt>
                <c:pt idx="216">
                  <c:v>9.124817898901837E-3</c:v>
                </c:pt>
                <c:pt idx="217">
                  <c:v>9.124817898901837E-3</c:v>
                </c:pt>
                <c:pt idx="218">
                  <c:v>8.3538283491312731E-3</c:v>
                </c:pt>
                <c:pt idx="219">
                  <c:v>8.3538283491312731E-3</c:v>
                </c:pt>
                <c:pt idx="220">
                  <c:v>8.1207384852471486E-3</c:v>
                </c:pt>
                <c:pt idx="221">
                  <c:v>8.0669485166585033E-3</c:v>
                </c:pt>
                <c:pt idx="222">
                  <c:v>8.0669485166585033E-3</c:v>
                </c:pt>
                <c:pt idx="223">
                  <c:v>8.0669485166585033E-3</c:v>
                </c:pt>
                <c:pt idx="224">
                  <c:v>8.0669485166585033E-3</c:v>
                </c:pt>
                <c:pt idx="225">
                  <c:v>8.0669485166585033E-3</c:v>
                </c:pt>
                <c:pt idx="226">
                  <c:v>8.0669485166585033E-3</c:v>
                </c:pt>
                <c:pt idx="227">
                  <c:v>8.0669485166585033E-3</c:v>
                </c:pt>
                <c:pt idx="228">
                  <c:v>8.0669485166585033E-3</c:v>
                </c:pt>
                <c:pt idx="229">
                  <c:v>8.0669485166585033E-3</c:v>
                </c:pt>
                <c:pt idx="230">
                  <c:v>8.0669485166585033E-3</c:v>
                </c:pt>
                <c:pt idx="231">
                  <c:v>8.0669485166585033E-3</c:v>
                </c:pt>
                <c:pt idx="232">
                  <c:v>8.0669485166585033E-3</c:v>
                </c:pt>
                <c:pt idx="233">
                  <c:v>8.0669485166585033E-3</c:v>
                </c:pt>
                <c:pt idx="234">
                  <c:v>8.0669485166585033E-3</c:v>
                </c:pt>
                <c:pt idx="235">
                  <c:v>8.0669485166585033E-3</c:v>
                </c:pt>
                <c:pt idx="236">
                  <c:v>8.0669485166585033E-3</c:v>
                </c:pt>
                <c:pt idx="237">
                  <c:v>8.0131585480698597E-3</c:v>
                </c:pt>
                <c:pt idx="238">
                  <c:v>7.9324735951868935E-3</c:v>
                </c:pt>
                <c:pt idx="239">
                  <c:v>7.8338586527743805E-3</c:v>
                </c:pt>
                <c:pt idx="240">
                  <c:v>7.7800686841857352E-3</c:v>
                </c:pt>
                <c:pt idx="241">
                  <c:v>6.8432267312668518E-3</c:v>
                </c:pt>
                <c:pt idx="242">
                  <c:v>6.7490942862367242E-3</c:v>
                </c:pt>
                <c:pt idx="243">
                  <c:v>6.6235843595298886E-3</c:v>
                </c:pt>
                <c:pt idx="244">
                  <c:v>6.6235843595298886E-3</c:v>
                </c:pt>
                <c:pt idx="245">
                  <c:v>6.6235843595298886E-3</c:v>
                </c:pt>
                <c:pt idx="246">
                  <c:v>6.569794390941245E-3</c:v>
                </c:pt>
                <c:pt idx="247">
                  <c:v>6.4622144537639561E-3</c:v>
                </c:pt>
                <c:pt idx="248">
                  <c:v>6.4442844642344094E-3</c:v>
                </c:pt>
                <c:pt idx="249">
                  <c:v>6.4442844642344094E-3</c:v>
                </c:pt>
                <c:pt idx="250">
                  <c:v>6.4442844642344094E-3</c:v>
                </c:pt>
                <c:pt idx="251">
                  <c:v>5.4491700453444935E-3</c:v>
                </c:pt>
                <c:pt idx="252">
                  <c:v>5.3729675898439144E-3</c:v>
                </c:pt>
                <c:pt idx="253">
                  <c:v>5.3326251134024321E-3</c:v>
                </c:pt>
                <c:pt idx="254">
                  <c:v>5.2788351448137868E-3</c:v>
                </c:pt>
                <c:pt idx="255">
                  <c:v>5.2519401605194659E-3</c:v>
                </c:pt>
                <c:pt idx="256">
                  <c:v>5.2519401605194659E-3</c:v>
                </c:pt>
                <c:pt idx="257">
                  <c:v>5.2519401605194659E-3</c:v>
                </c:pt>
                <c:pt idx="258">
                  <c:v>5.2519401605194659E-3</c:v>
                </c:pt>
                <c:pt idx="259">
                  <c:v>5.2250451762251432E-3</c:v>
                </c:pt>
                <c:pt idx="260">
                  <c:v>5.1712552076364996E-3</c:v>
                </c:pt>
                <c:pt idx="261">
                  <c:v>4.2075182704232935E-3</c:v>
                </c:pt>
                <c:pt idx="262">
                  <c:v>3.9878758986863303E-3</c:v>
                </c:pt>
                <c:pt idx="263">
                  <c:v>3.9878758986863303E-3</c:v>
                </c:pt>
                <c:pt idx="264">
                  <c:v>3.7996110086260769E-3</c:v>
                </c:pt>
                <c:pt idx="265">
                  <c:v>3.5934161290362733E-3</c:v>
                </c:pt>
                <c:pt idx="266">
                  <c:v>3.5754861395067266E-3</c:v>
                </c:pt>
                <c:pt idx="267">
                  <c:v>2.6341616892054543E-3</c:v>
                </c:pt>
                <c:pt idx="268">
                  <c:v>2.6162316996759076E-3</c:v>
                </c:pt>
                <c:pt idx="269">
                  <c:v>2.5893367153815849E-3</c:v>
                </c:pt>
                <c:pt idx="270">
                  <c:v>2.5893367153815849E-3</c:v>
                </c:pt>
                <c:pt idx="271">
                  <c:v>2.3831418357917831E-3</c:v>
                </c:pt>
                <c:pt idx="272">
                  <c:v>2.3024568829088168E-3</c:v>
                </c:pt>
                <c:pt idx="273">
                  <c:v>2.2576319090849475E-3</c:v>
                </c:pt>
                <c:pt idx="274">
                  <c:v>2.096262003319015E-3</c:v>
                </c:pt>
                <c:pt idx="275">
                  <c:v>2.0693670190246923E-3</c:v>
                </c:pt>
                <c:pt idx="276">
                  <c:v>1.2983774692541285E-3</c:v>
                </c:pt>
                <c:pt idx="277">
                  <c:v>1.0921825896643249E-3</c:v>
                </c:pt>
                <c:pt idx="278">
                  <c:v>1.0921825896643249E-3</c:v>
                </c:pt>
                <c:pt idx="279">
                  <c:v>1.0921825896643249E-3</c:v>
                </c:pt>
                <c:pt idx="280">
                  <c:v>1.0921825896643249E-3</c:v>
                </c:pt>
                <c:pt idx="281">
                  <c:v>1.0921825896643249E-3</c:v>
                </c:pt>
                <c:pt idx="282">
                  <c:v>1.0921825896643249E-3</c:v>
                </c:pt>
                <c:pt idx="283">
                  <c:v>1.0921825896643249E-3</c:v>
                </c:pt>
                <c:pt idx="284">
                  <c:v>1.065287605370004E-3</c:v>
                </c:pt>
                <c:pt idx="285">
                  <c:v>1.065287605370004E-3</c:v>
                </c:pt>
                <c:pt idx="286">
                  <c:v>1.065287605370004E-3</c:v>
                </c:pt>
                <c:pt idx="287">
                  <c:v>-1.9877665646313158E-4</c:v>
                </c:pt>
                <c:pt idx="288">
                  <c:v>-1.9877665646313158E-4</c:v>
                </c:pt>
                <c:pt idx="289">
                  <c:v>-3.3325157793474142E-4</c:v>
                </c:pt>
                <c:pt idx="290">
                  <c:v>-3.7807655175861252E-4</c:v>
                </c:pt>
                <c:pt idx="291">
                  <c:v>-4.0497153605293518E-4</c:v>
                </c:pt>
                <c:pt idx="292">
                  <c:v>-4.0497153605293518E-4</c:v>
                </c:pt>
                <c:pt idx="293">
                  <c:v>-1.6959307821803916E-3</c:v>
                </c:pt>
                <c:pt idx="294">
                  <c:v>-1.7228257664747143E-3</c:v>
                </c:pt>
                <c:pt idx="295">
                  <c:v>-1.7497207507690335E-3</c:v>
                </c:pt>
                <c:pt idx="296">
                  <c:v>-3.0406799968964934E-3</c:v>
                </c:pt>
                <c:pt idx="297">
                  <c:v>-3.0944699654851353E-3</c:v>
                </c:pt>
                <c:pt idx="298">
                  <c:v>-3.1751549183681033E-3</c:v>
                </c:pt>
                <c:pt idx="299">
                  <c:v>-3.2289448869567451E-3</c:v>
                </c:pt>
                <c:pt idx="300">
                  <c:v>-3.2289448869567451E-3</c:v>
                </c:pt>
                <c:pt idx="301">
                  <c:v>-3.3544548136635807E-3</c:v>
                </c:pt>
                <c:pt idx="302">
                  <c:v>-4.3719817194654322E-3</c:v>
                </c:pt>
                <c:pt idx="303">
                  <c:v>-4.3854292116125917E-3</c:v>
                </c:pt>
                <c:pt idx="304">
                  <c:v>-4.3854292116125917E-3</c:v>
                </c:pt>
                <c:pt idx="305">
                  <c:v>-4.4392191802012371E-3</c:v>
                </c:pt>
                <c:pt idx="306">
                  <c:v>-4.4930091487898824E-3</c:v>
                </c:pt>
                <c:pt idx="307">
                  <c:v>-4.53783412261375E-3</c:v>
                </c:pt>
                <c:pt idx="308">
                  <c:v>-4.618519075496718E-3</c:v>
                </c:pt>
                <c:pt idx="309">
                  <c:v>-4.8874689184399377E-3</c:v>
                </c:pt>
                <c:pt idx="310">
                  <c:v>-4.8964339132047119E-3</c:v>
                </c:pt>
                <c:pt idx="311">
                  <c:v>-5.6898359498872113E-3</c:v>
                </c:pt>
                <c:pt idx="312">
                  <c:v>-5.7301784263286935E-3</c:v>
                </c:pt>
                <c:pt idx="313">
                  <c:v>-5.8108633792116615E-3</c:v>
                </c:pt>
                <c:pt idx="314">
                  <c:v>-5.8108633792116615E-3</c:v>
                </c:pt>
                <c:pt idx="315">
                  <c:v>-5.9184433163889487E-3</c:v>
                </c:pt>
                <c:pt idx="316">
                  <c:v>-6.2546306200679733E-3</c:v>
                </c:pt>
                <c:pt idx="317">
                  <c:v>-6.8418377771606725E-3</c:v>
                </c:pt>
                <c:pt idx="318">
                  <c:v>-6.9942426881618308E-3</c:v>
                </c:pt>
                <c:pt idx="319">
                  <c:v>-6.9942426881618308E-3</c:v>
                </c:pt>
                <c:pt idx="320">
                  <c:v>-6.9942426881618308E-3</c:v>
                </c:pt>
                <c:pt idx="321">
                  <c:v>-7.0211376724561535E-3</c:v>
                </c:pt>
                <c:pt idx="322">
                  <c:v>-7.1556125939277633E-3</c:v>
                </c:pt>
                <c:pt idx="323">
                  <c:v>-7.2004375677516309E-3</c:v>
                </c:pt>
                <c:pt idx="324">
                  <c:v>-7.2004375677516309E-3</c:v>
                </c:pt>
                <c:pt idx="325">
                  <c:v>-7.2542275363402763E-3</c:v>
                </c:pt>
                <c:pt idx="326">
                  <c:v>-7.3349124892232408E-3</c:v>
                </c:pt>
                <c:pt idx="327">
                  <c:v>-8.6527667196450199E-3</c:v>
                </c:pt>
                <c:pt idx="328">
                  <c:v>-8.7334516725279879E-3</c:v>
                </c:pt>
                <c:pt idx="329">
                  <c:v>-8.7379341699103732E-3</c:v>
                </c:pt>
                <c:pt idx="330">
                  <c:v>-8.7603466568223105E-3</c:v>
                </c:pt>
                <c:pt idx="331">
                  <c:v>-8.8589615992348235E-3</c:v>
                </c:pt>
                <c:pt idx="332">
                  <c:v>-9.0651564788246271E-3</c:v>
                </c:pt>
                <c:pt idx="333">
                  <c:v>-9.6568461332997117E-3</c:v>
                </c:pt>
                <c:pt idx="334">
                  <c:v>-9.80925104430087E-3</c:v>
                </c:pt>
                <c:pt idx="335">
                  <c:v>-9.80925104430087E-3</c:v>
                </c:pt>
                <c:pt idx="336">
                  <c:v>-1.0069235892479315E-2</c:v>
                </c:pt>
                <c:pt idx="337">
                  <c:v>-1.0069235892479315E-2</c:v>
                </c:pt>
                <c:pt idx="338">
                  <c:v>-1.0069235892479315E-2</c:v>
                </c:pt>
                <c:pt idx="339">
                  <c:v>-1.1162965253781743E-2</c:v>
                </c:pt>
                <c:pt idx="340">
                  <c:v>-1.1467775075784059E-2</c:v>
                </c:pt>
                <c:pt idx="341">
                  <c:v>-1.1485705065313608E-2</c:v>
                </c:pt>
                <c:pt idx="342">
                  <c:v>-1.1539495033902253E-2</c:v>
                </c:pt>
                <c:pt idx="343">
                  <c:v>-1.1552942526049412E-2</c:v>
                </c:pt>
                <c:pt idx="344">
                  <c:v>-1.1552942526049412E-2</c:v>
                </c:pt>
                <c:pt idx="345">
                  <c:v>-1.1552942526049412E-2</c:v>
                </c:pt>
                <c:pt idx="346">
                  <c:v>-1.1566390018196576E-2</c:v>
                </c:pt>
                <c:pt idx="347">
                  <c:v>-1.1566390018196576E-2</c:v>
                </c:pt>
                <c:pt idx="348">
                  <c:v>-1.1566390018196576E-2</c:v>
                </c:pt>
                <c:pt idx="349">
                  <c:v>-1.1700864939668185E-2</c:v>
                </c:pt>
                <c:pt idx="350">
                  <c:v>-1.1745689913492053E-2</c:v>
                </c:pt>
                <c:pt idx="351">
                  <c:v>-1.249874947373307E-2</c:v>
                </c:pt>
                <c:pt idx="352">
                  <c:v>-1.2637706892587069E-2</c:v>
                </c:pt>
                <c:pt idx="353">
                  <c:v>-1.2651154384734228E-2</c:v>
                </c:pt>
                <c:pt idx="354">
                  <c:v>-1.2660119379499003E-2</c:v>
                </c:pt>
                <c:pt idx="355">
                  <c:v>-1.2664601876881391E-2</c:v>
                </c:pt>
                <c:pt idx="356">
                  <c:v>-1.2678049369028551E-2</c:v>
                </c:pt>
                <c:pt idx="357">
                  <c:v>-1.2691496861175711E-2</c:v>
                </c:pt>
                <c:pt idx="358">
                  <c:v>-1.2713909348087648E-2</c:v>
                </c:pt>
                <c:pt idx="359">
                  <c:v>-1.3018719170089964E-2</c:v>
                </c:pt>
                <c:pt idx="360">
                  <c:v>-1.3018719170089964E-2</c:v>
                </c:pt>
                <c:pt idx="361">
                  <c:v>-1.4175203494745811E-2</c:v>
                </c:pt>
                <c:pt idx="362">
                  <c:v>-1.4188650986892971E-2</c:v>
                </c:pt>
                <c:pt idx="363">
                  <c:v>-1.4188650986892971E-2</c:v>
                </c:pt>
                <c:pt idx="364">
                  <c:v>-1.4435188342924257E-2</c:v>
                </c:pt>
                <c:pt idx="365">
                  <c:v>-1.5313757829872113E-2</c:v>
                </c:pt>
                <c:pt idx="366">
                  <c:v>-1.5735112583816491E-2</c:v>
                </c:pt>
                <c:pt idx="367">
                  <c:v>-1.6658507044588211E-2</c:v>
                </c:pt>
                <c:pt idx="368">
                  <c:v>-1.7070896803767818E-2</c:v>
                </c:pt>
                <c:pt idx="369">
                  <c:v>-1.7357776636240586E-2</c:v>
                </c:pt>
                <c:pt idx="370">
                  <c:v>-1.8388751034189597E-2</c:v>
                </c:pt>
                <c:pt idx="371">
                  <c:v>-1.8523225955661207E-2</c:v>
                </c:pt>
                <c:pt idx="372">
                  <c:v>-1.8568050929485075E-2</c:v>
                </c:pt>
                <c:pt idx="373">
                  <c:v>-1.8577015924249846E-2</c:v>
                </c:pt>
                <c:pt idx="374">
                  <c:v>-1.8693560856191914E-2</c:v>
                </c:pt>
                <c:pt idx="375">
                  <c:v>-1.8702525850956685E-2</c:v>
                </c:pt>
                <c:pt idx="376">
                  <c:v>-1.870700834833907E-2</c:v>
                </c:pt>
                <c:pt idx="377">
                  <c:v>-1.9661780290787502E-2</c:v>
                </c:pt>
                <c:pt idx="378">
                  <c:v>-1.9693157772464213E-2</c:v>
                </c:pt>
                <c:pt idx="379">
                  <c:v>-1.9832115191318209E-2</c:v>
                </c:pt>
                <c:pt idx="380">
                  <c:v>-1.9832115191318209E-2</c:v>
                </c:pt>
                <c:pt idx="381">
                  <c:v>-1.9876940165142083E-2</c:v>
                </c:pt>
                <c:pt idx="382">
                  <c:v>-1.9885905159906854E-2</c:v>
                </c:pt>
                <c:pt idx="383">
                  <c:v>-1.9885905159906854E-2</c:v>
                </c:pt>
                <c:pt idx="384">
                  <c:v>-1.9912800144201173E-2</c:v>
                </c:pt>
                <c:pt idx="385">
                  <c:v>-1.9912800144201173E-2</c:v>
                </c:pt>
                <c:pt idx="386">
                  <c:v>-2.0051757563055175E-2</c:v>
                </c:pt>
                <c:pt idx="387">
                  <c:v>-2.0984117018591666E-2</c:v>
                </c:pt>
                <c:pt idx="388">
                  <c:v>-2.1396506777771274E-2</c:v>
                </c:pt>
                <c:pt idx="389">
                  <c:v>-2.2503683631220864E-2</c:v>
                </c:pt>
                <c:pt idx="390">
                  <c:v>-2.2602298573633377E-2</c:v>
                </c:pt>
                <c:pt idx="391">
                  <c:v>-2.3866362835466511E-2</c:v>
                </c:pt>
                <c:pt idx="392">
                  <c:v>-2.4054627725526766E-2</c:v>
                </c:pt>
                <c:pt idx="393">
                  <c:v>-2.4180137652233605E-2</c:v>
                </c:pt>
                <c:pt idx="394">
                  <c:v>-2.4180137652233605E-2</c:v>
                </c:pt>
                <c:pt idx="395">
                  <c:v>-2.4377367537058631E-2</c:v>
                </c:pt>
                <c:pt idx="396">
                  <c:v>-2.5139392092064422E-2</c:v>
                </c:pt>
                <c:pt idx="397">
                  <c:v>-2.5471096898361058E-2</c:v>
                </c:pt>
                <c:pt idx="398">
                  <c:v>-2.5542816856479252E-2</c:v>
                </c:pt>
                <c:pt idx="399">
                  <c:v>-2.5542816856479252E-2</c:v>
                </c:pt>
                <c:pt idx="400">
                  <c:v>-2.5542816856479252E-2</c:v>
                </c:pt>
                <c:pt idx="401">
                  <c:v>-2.5556264348626415E-2</c:v>
                </c:pt>
                <c:pt idx="402">
                  <c:v>-2.7066865966490834E-2</c:v>
                </c:pt>
                <c:pt idx="403">
                  <c:v>-2.7967847940350621E-2</c:v>
                </c:pt>
                <c:pt idx="404">
                  <c:v>-2.8008190416792103E-2</c:v>
                </c:pt>
                <c:pt idx="405">
                  <c:v>-2.9339492139361045E-2</c:v>
                </c:pt>
                <c:pt idx="406">
                  <c:v>-2.9657749453510525E-2</c:v>
                </c:pt>
                <c:pt idx="407">
                  <c:v>-3.085457625460785E-2</c:v>
                </c:pt>
                <c:pt idx="408">
                  <c:v>-3.0894918731049333E-2</c:v>
                </c:pt>
                <c:pt idx="409">
                  <c:v>-3.1002498668226623E-2</c:v>
                </c:pt>
                <c:pt idx="410">
                  <c:v>-3.1047323642050491E-2</c:v>
                </c:pt>
                <c:pt idx="411">
                  <c:v>-3.2392072856766596E-2</c:v>
                </c:pt>
                <c:pt idx="412">
                  <c:v>-3.2557925259914917E-2</c:v>
                </c:pt>
                <c:pt idx="413">
                  <c:v>-3.3669584610746893E-2</c:v>
                </c:pt>
                <c:pt idx="414">
                  <c:v>-3.3669584610746893E-2</c:v>
                </c:pt>
                <c:pt idx="415">
                  <c:v>-3.3718892081953146E-2</c:v>
                </c:pt>
                <c:pt idx="416">
                  <c:v>-3.3736822071482694E-2</c:v>
                </c:pt>
                <c:pt idx="417">
                  <c:v>-3.3750269563629857E-2</c:v>
                </c:pt>
                <c:pt idx="418">
                  <c:v>-3.3943016951072498E-2</c:v>
                </c:pt>
                <c:pt idx="419">
                  <c:v>-3.3943016951072498E-2</c:v>
                </c:pt>
                <c:pt idx="420">
                  <c:v>-3.3943016951072498E-2</c:v>
                </c:pt>
                <c:pt idx="421">
                  <c:v>-3.5041228809757317E-2</c:v>
                </c:pt>
                <c:pt idx="422">
                  <c:v>-3.5135361254787445E-2</c:v>
                </c:pt>
                <c:pt idx="423">
                  <c:v>-3.633218805588477E-2</c:v>
                </c:pt>
                <c:pt idx="424">
                  <c:v>-3.6359083040179097E-2</c:v>
                </c:pt>
                <c:pt idx="425">
                  <c:v>-3.6372530532326253E-2</c:v>
                </c:pt>
                <c:pt idx="426">
                  <c:v>-3.6511487951180255E-2</c:v>
                </c:pt>
                <c:pt idx="427">
                  <c:v>-3.6578725411916056E-2</c:v>
                </c:pt>
                <c:pt idx="428">
                  <c:v>-3.6578725411916056E-2</c:v>
                </c:pt>
                <c:pt idx="429">
                  <c:v>-3.7699349757512809E-2</c:v>
                </c:pt>
                <c:pt idx="430">
                  <c:v>-3.7883132150190672E-2</c:v>
                </c:pt>
                <c:pt idx="431">
                  <c:v>-3.807587953763332E-2</c:v>
                </c:pt>
                <c:pt idx="432">
                  <c:v>-3.9308566317789742E-2</c:v>
                </c:pt>
                <c:pt idx="433">
                  <c:v>-3.9322013809936905E-2</c:v>
                </c:pt>
                <c:pt idx="434">
                  <c:v>-3.9393733768055099E-2</c:v>
                </c:pt>
                <c:pt idx="435">
                  <c:v>-3.9528208689526709E-2</c:v>
                </c:pt>
                <c:pt idx="436">
                  <c:v>-4.0478498134592748E-2</c:v>
                </c:pt>
                <c:pt idx="437">
                  <c:v>-4.0500910621504689E-2</c:v>
                </c:pt>
                <c:pt idx="438">
                  <c:v>-4.0514358113651845E-2</c:v>
                </c:pt>
                <c:pt idx="439">
                  <c:v>-4.055918308747572E-2</c:v>
                </c:pt>
                <c:pt idx="440">
                  <c:v>-4.0698140506329715E-2</c:v>
                </c:pt>
                <c:pt idx="441">
                  <c:v>-4.0738482982771197E-2</c:v>
                </c:pt>
                <c:pt idx="442">
                  <c:v>-4.0756412972300746E-2</c:v>
                </c:pt>
                <c:pt idx="443">
                  <c:v>-4.1204662710539443E-2</c:v>
                </c:pt>
                <c:pt idx="444">
                  <c:v>-4.1989099752457168E-2</c:v>
                </c:pt>
                <c:pt idx="445">
                  <c:v>-4.1998064747221946E-2</c:v>
                </c:pt>
                <c:pt idx="446">
                  <c:v>-4.2011512239369109E-2</c:v>
                </c:pt>
                <c:pt idx="447">
                  <c:v>-4.2056337213192976E-2</c:v>
                </c:pt>
                <c:pt idx="448">
                  <c:v>-4.2092197192252073E-2</c:v>
                </c:pt>
                <c:pt idx="449">
                  <c:v>-4.2289427077077099E-2</c:v>
                </c:pt>
                <c:pt idx="450">
                  <c:v>-4.3262129009055079E-2</c:v>
                </c:pt>
                <c:pt idx="451">
                  <c:v>-4.3315918977643725E-2</c:v>
                </c:pt>
                <c:pt idx="452">
                  <c:v>-4.3481771380792046E-2</c:v>
                </c:pt>
                <c:pt idx="453">
                  <c:v>-4.3553491338910233E-2</c:v>
                </c:pt>
                <c:pt idx="454">
                  <c:v>-4.4660668192359823E-2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57-477D-8D29-326A32FB5CB3}"/>
            </c:ext>
          </c:extLst>
        </c:ser>
        <c:ser>
          <c:idx val="1"/>
          <c:order val="2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Active!$F$21:$F$901</c:f>
              <c:numCache>
                <c:formatCode>General</c:formatCode>
                <c:ptCount val="881"/>
                <c:pt idx="0">
                  <c:v>-11840</c:v>
                </c:pt>
                <c:pt idx="1">
                  <c:v>-10306</c:v>
                </c:pt>
                <c:pt idx="2">
                  <c:v>-8943</c:v>
                </c:pt>
                <c:pt idx="3">
                  <c:v>-7665</c:v>
                </c:pt>
                <c:pt idx="4">
                  <c:v>-6389</c:v>
                </c:pt>
                <c:pt idx="5">
                  <c:v>-6242</c:v>
                </c:pt>
                <c:pt idx="6">
                  <c:v>-6046</c:v>
                </c:pt>
                <c:pt idx="7">
                  <c:v>-5775</c:v>
                </c:pt>
                <c:pt idx="8">
                  <c:v>-5317</c:v>
                </c:pt>
                <c:pt idx="9">
                  <c:v>-5297</c:v>
                </c:pt>
                <c:pt idx="10">
                  <c:v>-5150</c:v>
                </c:pt>
                <c:pt idx="11">
                  <c:v>-5000</c:v>
                </c:pt>
                <c:pt idx="12">
                  <c:v>-4977</c:v>
                </c:pt>
                <c:pt idx="13">
                  <c:v>-4876</c:v>
                </c:pt>
                <c:pt idx="14">
                  <c:v>-4833</c:v>
                </c:pt>
                <c:pt idx="15">
                  <c:v>-4832.5</c:v>
                </c:pt>
                <c:pt idx="16">
                  <c:v>-4407</c:v>
                </c:pt>
                <c:pt idx="17">
                  <c:v>-2928</c:v>
                </c:pt>
                <c:pt idx="18">
                  <c:v>-2687.5</c:v>
                </c:pt>
                <c:pt idx="19">
                  <c:v>-2674</c:v>
                </c:pt>
                <c:pt idx="20">
                  <c:v>-2674</c:v>
                </c:pt>
                <c:pt idx="21">
                  <c:v>-2674</c:v>
                </c:pt>
                <c:pt idx="22">
                  <c:v>-2668</c:v>
                </c:pt>
                <c:pt idx="23">
                  <c:v>-2668</c:v>
                </c:pt>
                <c:pt idx="24">
                  <c:v>-2661.5</c:v>
                </c:pt>
                <c:pt idx="25">
                  <c:v>-2654</c:v>
                </c:pt>
                <c:pt idx="26">
                  <c:v>-2654</c:v>
                </c:pt>
                <c:pt idx="27">
                  <c:v>-2653.5</c:v>
                </c:pt>
                <c:pt idx="28">
                  <c:v>-2530</c:v>
                </c:pt>
                <c:pt idx="29">
                  <c:v>-2527</c:v>
                </c:pt>
                <c:pt idx="30">
                  <c:v>-2527</c:v>
                </c:pt>
                <c:pt idx="31">
                  <c:v>-2527</c:v>
                </c:pt>
                <c:pt idx="32">
                  <c:v>-2524</c:v>
                </c:pt>
                <c:pt idx="33">
                  <c:v>-2514.5</c:v>
                </c:pt>
                <c:pt idx="34">
                  <c:v>-2513</c:v>
                </c:pt>
                <c:pt idx="35">
                  <c:v>-2512.5</c:v>
                </c:pt>
                <c:pt idx="36">
                  <c:v>-2511.5</c:v>
                </c:pt>
                <c:pt idx="37">
                  <c:v>-2504</c:v>
                </c:pt>
                <c:pt idx="38">
                  <c:v>-2500.5</c:v>
                </c:pt>
                <c:pt idx="39">
                  <c:v>-2360</c:v>
                </c:pt>
                <c:pt idx="40">
                  <c:v>-2360</c:v>
                </c:pt>
                <c:pt idx="41">
                  <c:v>-2354</c:v>
                </c:pt>
                <c:pt idx="42">
                  <c:v>-2354</c:v>
                </c:pt>
                <c:pt idx="43">
                  <c:v>-2353.5</c:v>
                </c:pt>
                <c:pt idx="44">
                  <c:v>-2340</c:v>
                </c:pt>
                <c:pt idx="45">
                  <c:v>-2340</c:v>
                </c:pt>
                <c:pt idx="46">
                  <c:v>-2300</c:v>
                </c:pt>
                <c:pt idx="47">
                  <c:v>-2299.5</c:v>
                </c:pt>
                <c:pt idx="48">
                  <c:v>-2260.5</c:v>
                </c:pt>
                <c:pt idx="49">
                  <c:v>-2236</c:v>
                </c:pt>
                <c:pt idx="50">
                  <c:v>-2233</c:v>
                </c:pt>
                <c:pt idx="51">
                  <c:v>-2230</c:v>
                </c:pt>
                <c:pt idx="52">
                  <c:v>-2227</c:v>
                </c:pt>
                <c:pt idx="53">
                  <c:v>-2193</c:v>
                </c:pt>
                <c:pt idx="54">
                  <c:v>-2187</c:v>
                </c:pt>
                <c:pt idx="55">
                  <c:v>-2187</c:v>
                </c:pt>
                <c:pt idx="56">
                  <c:v>-2088</c:v>
                </c:pt>
                <c:pt idx="57">
                  <c:v>-2085</c:v>
                </c:pt>
                <c:pt idx="58">
                  <c:v>-2059</c:v>
                </c:pt>
                <c:pt idx="59">
                  <c:v>-2047.5</c:v>
                </c:pt>
                <c:pt idx="60">
                  <c:v>-2046</c:v>
                </c:pt>
                <c:pt idx="61">
                  <c:v>-2028</c:v>
                </c:pt>
                <c:pt idx="62">
                  <c:v>-2028</c:v>
                </c:pt>
                <c:pt idx="63">
                  <c:v>-2023</c:v>
                </c:pt>
                <c:pt idx="64">
                  <c:v>-1939</c:v>
                </c:pt>
                <c:pt idx="65">
                  <c:v>-1919</c:v>
                </c:pt>
                <c:pt idx="66">
                  <c:v>-1916</c:v>
                </c:pt>
                <c:pt idx="67">
                  <c:v>-1916</c:v>
                </c:pt>
                <c:pt idx="68">
                  <c:v>-1914.5</c:v>
                </c:pt>
                <c:pt idx="69">
                  <c:v>-1892</c:v>
                </c:pt>
                <c:pt idx="70">
                  <c:v>-1884</c:v>
                </c:pt>
                <c:pt idx="71">
                  <c:v>-1792</c:v>
                </c:pt>
                <c:pt idx="72">
                  <c:v>-1772</c:v>
                </c:pt>
                <c:pt idx="73">
                  <c:v>-1746</c:v>
                </c:pt>
                <c:pt idx="74">
                  <c:v>-1726</c:v>
                </c:pt>
                <c:pt idx="75">
                  <c:v>-1622</c:v>
                </c:pt>
                <c:pt idx="76">
                  <c:v>-1605</c:v>
                </c:pt>
                <c:pt idx="77">
                  <c:v>-1579</c:v>
                </c:pt>
                <c:pt idx="78">
                  <c:v>-1579</c:v>
                </c:pt>
                <c:pt idx="79">
                  <c:v>-1561</c:v>
                </c:pt>
                <c:pt idx="80">
                  <c:v>-1455</c:v>
                </c:pt>
                <c:pt idx="81">
                  <c:v>-1452</c:v>
                </c:pt>
                <c:pt idx="82">
                  <c:v>-1452</c:v>
                </c:pt>
                <c:pt idx="83">
                  <c:v>-1440</c:v>
                </c:pt>
                <c:pt idx="84">
                  <c:v>-1431</c:v>
                </c:pt>
                <c:pt idx="85">
                  <c:v>-1316</c:v>
                </c:pt>
                <c:pt idx="86">
                  <c:v>-1305</c:v>
                </c:pt>
                <c:pt idx="87">
                  <c:v>-1305</c:v>
                </c:pt>
                <c:pt idx="88">
                  <c:v>-1304</c:v>
                </c:pt>
                <c:pt idx="89">
                  <c:v>-1301</c:v>
                </c:pt>
                <c:pt idx="90">
                  <c:v>-1293</c:v>
                </c:pt>
                <c:pt idx="91">
                  <c:v>-1290</c:v>
                </c:pt>
                <c:pt idx="92">
                  <c:v>-1285</c:v>
                </c:pt>
                <c:pt idx="93">
                  <c:v>-1285</c:v>
                </c:pt>
                <c:pt idx="94">
                  <c:v>-1282.5</c:v>
                </c:pt>
                <c:pt idx="95">
                  <c:v>-1281</c:v>
                </c:pt>
                <c:pt idx="96">
                  <c:v>-1265</c:v>
                </c:pt>
                <c:pt idx="97">
                  <c:v>-1265</c:v>
                </c:pt>
                <c:pt idx="98">
                  <c:v>-1262</c:v>
                </c:pt>
                <c:pt idx="99">
                  <c:v>-1161</c:v>
                </c:pt>
                <c:pt idx="100">
                  <c:v>-1155</c:v>
                </c:pt>
                <c:pt idx="101">
                  <c:v>-1143</c:v>
                </c:pt>
                <c:pt idx="102">
                  <c:v>-1129</c:v>
                </c:pt>
                <c:pt idx="103">
                  <c:v>-1129</c:v>
                </c:pt>
                <c:pt idx="104">
                  <c:v>-996</c:v>
                </c:pt>
                <c:pt idx="105">
                  <c:v>-982</c:v>
                </c:pt>
                <c:pt idx="106">
                  <c:v>-979</c:v>
                </c:pt>
                <c:pt idx="107">
                  <c:v>-971.5</c:v>
                </c:pt>
                <c:pt idx="108">
                  <c:v>-968.5</c:v>
                </c:pt>
                <c:pt idx="109">
                  <c:v>-968</c:v>
                </c:pt>
                <c:pt idx="110">
                  <c:v>-965</c:v>
                </c:pt>
                <c:pt idx="111">
                  <c:v>-964</c:v>
                </c:pt>
                <c:pt idx="112">
                  <c:v>-962</c:v>
                </c:pt>
                <c:pt idx="113">
                  <c:v>-962</c:v>
                </c:pt>
                <c:pt idx="114">
                  <c:v>-955</c:v>
                </c:pt>
                <c:pt idx="115">
                  <c:v>-925</c:v>
                </c:pt>
                <c:pt idx="116">
                  <c:v>-824.5</c:v>
                </c:pt>
                <c:pt idx="117">
                  <c:v>-821.5</c:v>
                </c:pt>
                <c:pt idx="118">
                  <c:v>-820.5</c:v>
                </c:pt>
                <c:pt idx="119">
                  <c:v>-814</c:v>
                </c:pt>
                <c:pt idx="120">
                  <c:v>-811</c:v>
                </c:pt>
                <c:pt idx="121">
                  <c:v>-778</c:v>
                </c:pt>
                <c:pt idx="122">
                  <c:v>-778</c:v>
                </c:pt>
                <c:pt idx="123">
                  <c:v>-691</c:v>
                </c:pt>
                <c:pt idx="124">
                  <c:v>-687.5</c:v>
                </c:pt>
                <c:pt idx="125">
                  <c:v>-678.5</c:v>
                </c:pt>
                <c:pt idx="126">
                  <c:v>-677</c:v>
                </c:pt>
                <c:pt idx="127">
                  <c:v>-675.5</c:v>
                </c:pt>
                <c:pt idx="128">
                  <c:v>-674</c:v>
                </c:pt>
                <c:pt idx="129">
                  <c:v>-670</c:v>
                </c:pt>
                <c:pt idx="130">
                  <c:v>-667</c:v>
                </c:pt>
                <c:pt idx="131">
                  <c:v>-665</c:v>
                </c:pt>
                <c:pt idx="132">
                  <c:v>-665</c:v>
                </c:pt>
                <c:pt idx="133">
                  <c:v>-664</c:v>
                </c:pt>
                <c:pt idx="134">
                  <c:v>-660</c:v>
                </c:pt>
                <c:pt idx="135">
                  <c:v>-656</c:v>
                </c:pt>
                <c:pt idx="136">
                  <c:v>-656</c:v>
                </c:pt>
                <c:pt idx="137">
                  <c:v>-653</c:v>
                </c:pt>
                <c:pt idx="138">
                  <c:v>-648.5</c:v>
                </c:pt>
                <c:pt idx="139">
                  <c:v>-631</c:v>
                </c:pt>
                <c:pt idx="140">
                  <c:v>-547</c:v>
                </c:pt>
                <c:pt idx="141">
                  <c:v>-537.5</c:v>
                </c:pt>
                <c:pt idx="142">
                  <c:v>-535</c:v>
                </c:pt>
                <c:pt idx="143">
                  <c:v>-529</c:v>
                </c:pt>
                <c:pt idx="144">
                  <c:v>-529</c:v>
                </c:pt>
                <c:pt idx="145">
                  <c:v>-529</c:v>
                </c:pt>
                <c:pt idx="146">
                  <c:v>-524</c:v>
                </c:pt>
                <c:pt idx="147">
                  <c:v>-524</c:v>
                </c:pt>
                <c:pt idx="148">
                  <c:v>-521</c:v>
                </c:pt>
                <c:pt idx="149">
                  <c:v>-521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-501</c:v>
                </c:pt>
                <c:pt idx="154">
                  <c:v>-501</c:v>
                </c:pt>
                <c:pt idx="155">
                  <c:v>-498</c:v>
                </c:pt>
                <c:pt idx="156">
                  <c:v>-484</c:v>
                </c:pt>
                <c:pt idx="157">
                  <c:v>-455</c:v>
                </c:pt>
                <c:pt idx="158">
                  <c:v>-380</c:v>
                </c:pt>
                <c:pt idx="159">
                  <c:v>-362</c:v>
                </c:pt>
                <c:pt idx="160">
                  <c:v>-362</c:v>
                </c:pt>
                <c:pt idx="161">
                  <c:v>-362</c:v>
                </c:pt>
                <c:pt idx="162">
                  <c:v>-337</c:v>
                </c:pt>
                <c:pt idx="163">
                  <c:v>-311</c:v>
                </c:pt>
                <c:pt idx="164">
                  <c:v>-311</c:v>
                </c:pt>
                <c:pt idx="165">
                  <c:v>-213</c:v>
                </c:pt>
                <c:pt idx="166">
                  <c:v>-212</c:v>
                </c:pt>
                <c:pt idx="167">
                  <c:v>-207</c:v>
                </c:pt>
                <c:pt idx="168">
                  <c:v>-207</c:v>
                </c:pt>
                <c:pt idx="169">
                  <c:v>-207</c:v>
                </c:pt>
                <c:pt idx="170">
                  <c:v>-206</c:v>
                </c:pt>
                <c:pt idx="171">
                  <c:v>-201</c:v>
                </c:pt>
                <c:pt idx="172">
                  <c:v>-201</c:v>
                </c:pt>
                <c:pt idx="173">
                  <c:v>-195</c:v>
                </c:pt>
                <c:pt idx="174">
                  <c:v>-195</c:v>
                </c:pt>
                <c:pt idx="175">
                  <c:v>-190</c:v>
                </c:pt>
                <c:pt idx="176">
                  <c:v>-190</c:v>
                </c:pt>
                <c:pt idx="177">
                  <c:v>-170</c:v>
                </c:pt>
                <c:pt idx="178">
                  <c:v>-161</c:v>
                </c:pt>
                <c:pt idx="179">
                  <c:v>-63.5</c:v>
                </c:pt>
                <c:pt idx="180">
                  <c:v>-60</c:v>
                </c:pt>
                <c:pt idx="181">
                  <c:v>-60</c:v>
                </c:pt>
                <c:pt idx="182">
                  <c:v>-60</c:v>
                </c:pt>
                <c:pt idx="183">
                  <c:v>-60</c:v>
                </c:pt>
                <c:pt idx="184">
                  <c:v>-20</c:v>
                </c:pt>
                <c:pt idx="185">
                  <c:v>-20</c:v>
                </c:pt>
                <c:pt idx="186">
                  <c:v>-17</c:v>
                </c:pt>
                <c:pt idx="187">
                  <c:v>0</c:v>
                </c:pt>
                <c:pt idx="188">
                  <c:v>1</c:v>
                </c:pt>
                <c:pt idx="189">
                  <c:v>105</c:v>
                </c:pt>
                <c:pt idx="190">
                  <c:v>110</c:v>
                </c:pt>
                <c:pt idx="191">
                  <c:v>127</c:v>
                </c:pt>
                <c:pt idx="192">
                  <c:v>127</c:v>
                </c:pt>
                <c:pt idx="193">
                  <c:v>132.5</c:v>
                </c:pt>
                <c:pt idx="194">
                  <c:v>140</c:v>
                </c:pt>
                <c:pt idx="195">
                  <c:v>145</c:v>
                </c:pt>
                <c:pt idx="196">
                  <c:v>150</c:v>
                </c:pt>
                <c:pt idx="197">
                  <c:v>150</c:v>
                </c:pt>
                <c:pt idx="198">
                  <c:v>252</c:v>
                </c:pt>
                <c:pt idx="199">
                  <c:v>258</c:v>
                </c:pt>
                <c:pt idx="200">
                  <c:v>275</c:v>
                </c:pt>
                <c:pt idx="201">
                  <c:v>283</c:v>
                </c:pt>
                <c:pt idx="202">
                  <c:v>283</c:v>
                </c:pt>
                <c:pt idx="203">
                  <c:v>297</c:v>
                </c:pt>
                <c:pt idx="204">
                  <c:v>298</c:v>
                </c:pt>
                <c:pt idx="205">
                  <c:v>300</c:v>
                </c:pt>
                <c:pt idx="206">
                  <c:v>391</c:v>
                </c:pt>
                <c:pt idx="207">
                  <c:v>405</c:v>
                </c:pt>
                <c:pt idx="208">
                  <c:v>428</c:v>
                </c:pt>
                <c:pt idx="209">
                  <c:v>592</c:v>
                </c:pt>
                <c:pt idx="210">
                  <c:v>592</c:v>
                </c:pt>
                <c:pt idx="211">
                  <c:v>739</c:v>
                </c:pt>
                <c:pt idx="212">
                  <c:v>745</c:v>
                </c:pt>
                <c:pt idx="213">
                  <c:v>748</c:v>
                </c:pt>
                <c:pt idx="214">
                  <c:v>758</c:v>
                </c:pt>
                <c:pt idx="215">
                  <c:v>762</c:v>
                </c:pt>
                <c:pt idx="216">
                  <c:v>779</c:v>
                </c:pt>
                <c:pt idx="217">
                  <c:v>779</c:v>
                </c:pt>
                <c:pt idx="218">
                  <c:v>865</c:v>
                </c:pt>
                <c:pt idx="219">
                  <c:v>865</c:v>
                </c:pt>
                <c:pt idx="220">
                  <c:v>891</c:v>
                </c:pt>
                <c:pt idx="221">
                  <c:v>897</c:v>
                </c:pt>
                <c:pt idx="222">
                  <c:v>897</c:v>
                </c:pt>
                <c:pt idx="223">
                  <c:v>897</c:v>
                </c:pt>
                <c:pt idx="224">
                  <c:v>897</c:v>
                </c:pt>
                <c:pt idx="225">
                  <c:v>897</c:v>
                </c:pt>
                <c:pt idx="226">
                  <c:v>897</c:v>
                </c:pt>
                <c:pt idx="227">
                  <c:v>897</c:v>
                </c:pt>
                <c:pt idx="228">
                  <c:v>897</c:v>
                </c:pt>
                <c:pt idx="229">
                  <c:v>897</c:v>
                </c:pt>
                <c:pt idx="230">
                  <c:v>897</c:v>
                </c:pt>
                <c:pt idx="231">
                  <c:v>897</c:v>
                </c:pt>
                <c:pt idx="232">
                  <c:v>897</c:v>
                </c:pt>
                <c:pt idx="233">
                  <c:v>897</c:v>
                </c:pt>
                <c:pt idx="234">
                  <c:v>897</c:v>
                </c:pt>
                <c:pt idx="235">
                  <c:v>897</c:v>
                </c:pt>
                <c:pt idx="236">
                  <c:v>897</c:v>
                </c:pt>
                <c:pt idx="237">
                  <c:v>903</c:v>
                </c:pt>
                <c:pt idx="238">
                  <c:v>912</c:v>
                </c:pt>
                <c:pt idx="239">
                  <c:v>923</c:v>
                </c:pt>
                <c:pt idx="240">
                  <c:v>929</c:v>
                </c:pt>
                <c:pt idx="241">
                  <c:v>1033.5</c:v>
                </c:pt>
                <c:pt idx="242">
                  <c:v>1044</c:v>
                </c:pt>
                <c:pt idx="243">
                  <c:v>1058</c:v>
                </c:pt>
                <c:pt idx="244">
                  <c:v>1058</c:v>
                </c:pt>
                <c:pt idx="245">
                  <c:v>1058</c:v>
                </c:pt>
                <c:pt idx="246">
                  <c:v>1064</c:v>
                </c:pt>
                <c:pt idx="247">
                  <c:v>1076</c:v>
                </c:pt>
                <c:pt idx="248">
                  <c:v>1078</c:v>
                </c:pt>
                <c:pt idx="249">
                  <c:v>1078</c:v>
                </c:pt>
                <c:pt idx="250">
                  <c:v>1078</c:v>
                </c:pt>
                <c:pt idx="251">
                  <c:v>1189</c:v>
                </c:pt>
                <c:pt idx="252">
                  <c:v>1197.5</c:v>
                </c:pt>
                <c:pt idx="253">
                  <c:v>1202</c:v>
                </c:pt>
                <c:pt idx="254">
                  <c:v>1208</c:v>
                </c:pt>
                <c:pt idx="255">
                  <c:v>1211</c:v>
                </c:pt>
                <c:pt idx="256">
                  <c:v>1211</c:v>
                </c:pt>
                <c:pt idx="257">
                  <c:v>1211</c:v>
                </c:pt>
                <c:pt idx="258">
                  <c:v>1211</c:v>
                </c:pt>
                <c:pt idx="259">
                  <c:v>1214</c:v>
                </c:pt>
                <c:pt idx="260">
                  <c:v>1220</c:v>
                </c:pt>
                <c:pt idx="261">
                  <c:v>1327.5</c:v>
                </c:pt>
                <c:pt idx="262">
                  <c:v>1352</c:v>
                </c:pt>
                <c:pt idx="263">
                  <c:v>1352</c:v>
                </c:pt>
                <c:pt idx="264">
                  <c:v>1373</c:v>
                </c:pt>
                <c:pt idx="265">
                  <c:v>1396</c:v>
                </c:pt>
                <c:pt idx="266">
                  <c:v>1398</c:v>
                </c:pt>
                <c:pt idx="267">
                  <c:v>1503</c:v>
                </c:pt>
                <c:pt idx="268">
                  <c:v>1505</c:v>
                </c:pt>
                <c:pt idx="269">
                  <c:v>1508</c:v>
                </c:pt>
                <c:pt idx="270">
                  <c:v>1508</c:v>
                </c:pt>
                <c:pt idx="271">
                  <c:v>1531</c:v>
                </c:pt>
                <c:pt idx="272">
                  <c:v>1540</c:v>
                </c:pt>
                <c:pt idx="273">
                  <c:v>1545</c:v>
                </c:pt>
                <c:pt idx="274">
                  <c:v>1563</c:v>
                </c:pt>
                <c:pt idx="275">
                  <c:v>1566</c:v>
                </c:pt>
                <c:pt idx="276">
                  <c:v>1652</c:v>
                </c:pt>
                <c:pt idx="277">
                  <c:v>1675</c:v>
                </c:pt>
                <c:pt idx="278">
                  <c:v>1675</c:v>
                </c:pt>
                <c:pt idx="279">
                  <c:v>1675</c:v>
                </c:pt>
                <c:pt idx="280">
                  <c:v>1675</c:v>
                </c:pt>
                <c:pt idx="281">
                  <c:v>1675</c:v>
                </c:pt>
                <c:pt idx="282">
                  <c:v>1675</c:v>
                </c:pt>
                <c:pt idx="283">
                  <c:v>1675</c:v>
                </c:pt>
                <c:pt idx="284">
                  <c:v>1678</c:v>
                </c:pt>
                <c:pt idx="285">
                  <c:v>1678</c:v>
                </c:pt>
                <c:pt idx="286">
                  <c:v>1678</c:v>
                </c:pt>
                <c:pt idx="287">
                  <c:v>1819</c:v>
                </c:pt>
                <c:pt idx="288">
                  <c:v>1819</c:v>
                </c:pt>
                <c:pt idx="289">
                  <c:v>1834</c:v>
                </c:pt>
                <c:pt idx="290">
                  <c:v>1839</c:v>
                </c:pt>
                <c:pt idx="291">
                  <c:v>1842</c:v>
                </c:pt>
                <c:pt idx="292">
                  <c:v>1842</c:v>
                </c:pt>
                <c:pt idx="293">
                  <c:v>1986</c:v>
                </c:pt>
                <c:pt idx="294">
                  <c:v>1989</c:v>
                </c:pt>
                <c:pt idx="295">
                  <c:v>1992</c:v>
                </c:pt>
                <c:pt idx="296">
                  <c:v>2136</c:v>
                </c:pt>
                <c:pt idx="297">
                  <c:v>2142</c:v>
                </c:pt>
                <c:pt idx="298">
                  <c:v>2151</c:v>
                </c:pt>
                <c:pt idx="299">
                  <c:v>2157</c:v>
                </c:pt>
                <c:pt idx="300">
                  <c:v>2157</c:v>
                </c:pt>
                <c:pt idx="301">
                  <c:v>2171</c:v>
                </c:pt>
                <c:pt idx="302">
                  <c:v>2284.5</c:v>
                </c:pt>
                <c:pt idx="303">
                  <c:v>2286</c:v>
                </c:pt>
                <c:pt idx="304">
                  <c:v>2286</c:v>
                </c:pt>
                <c:pt idx="305">
                  <c:v>2292</c:v>
                </c:pt>
                <c:pt idx="306">
                  <c:v>2298</c:v>
                </c:pt>
                <c:pt idx="307">
                  <c:v>2303</c:v>
                </c:pt>
                <c:pt idx="308">
                  <c:v>2312</c:v>
                </c:pt>
                <c:pt idx="309">
                  <c:v>2342</c:v>
                </c:pt>
                <c:pt idx="310">
                  <c:v>2343</c:v>
                </c:pt>
                <c:pt idx="311">
                  <c:v>2431.5</c:v>
                </c:pt>
                <c:pt idx="312">
                  <c:v>2436</c:v>
                </c:pt>
                <c:pt idx="313">
                  <c:v>2445</c:v>
                </c:pt>
                <c:pt idx="314">
                  <c:v>2445</c:v>
                </c:pt>
                <c:pt idx="315">
                  <c:v>2457</c:v>
                </c:pt>
                <c:pt idx="316">
                  <c:v>2494.5</c:v>
                </c:pt>
                <c:pt idx="317">
                  <c:v>2560</c:v>
                </c:pt>
                <c:pt idx="318">
                  <c:v>2577</c:v>
                </c:pt>
                <c:pt idx="319">
                  <c:v>2577</c:v>
                </c:pt>
                <c:pt idx="320">
                  <c:v>2577</c:v>
                </c:pt>
                <c:pt idx="321">
                  <c:v>2580</c:v>
                </c:pt>
                <c:pt idx="322">
                  <c:v>2595</c:v>
                </c:pt>
                <c:pt idx="323">
                  <c:v>2600</c:v>
                </c:pt>
                <c:pt idx="324">
                  <c:v>2600</c:v>
                </c:pt>
                <c:pt idx="325">
                  <c:v>2606</c:v>
                </c:pt>
                <c:pt idx="326">
                  <c:v>2615</c:v>
                </c:pt>
                <c:pt idx="327">
                  <c:v>2762</c:v>
                </c:pt>
                <c:pt idx="328">
                  <c:v>2771</c:v>
                </c:pt>
                <c:pt idx="329">
                  <c:v>2771.5</c:v>
                </c:pt>
                <c:pt idx="330">
                  <c:v>2774</c:v>
                </c:pt>
                <c:pt idx="331">
                  <c:v>2785</c:v>
                </c:pt>
                <c:pt idx="332">
                  <c:v>2808</c:v>
                </c:pt>
                <c:pt idx="333">
                  <c:v>2874</c:v>
                </c:pt>
                <c:pt idx="334">
                  <c:v>2891</c:v>
                </c:pt>
                <c:pt idx="335">
                  <c:v>2891</c:v>
                </c:pt>
                <c:pt idx="336">
                  <c:v>2920</c:v>
                </c:pt>
                <c:pt idx="337">
                  <c:v>2920</c:v>
                </c:pt>
                <c:pt idx="338">
                  <c:v>2920</c:v>
                </c:pt>
                <c:pt idx="339">
                  <c:v>3042</c:v>
                </c:pt>
                <c:pt idx="340">
                  <c:v>3076</c:v>
                </c:pt>
                <c:pt idx="341">
                  <c:v>3078</c:v>
                </c:pt>
                <c:pt idx="342">
                  <c:v>3084</c:v>
                </c:pt>
                <c:pt idx="343">
                  <c:v>3085.5</c:v>
                </c:pt>
                <c:pt idx="344">
                  <c:v>3085.5</c:v>
                </c:pt>
                <c:pt idx="345">
                  <c:v>3085.5</c:v>
                </c:pt>
                <c:pt idx="346">
                  <c:v>3087</c:v>
                </c:pt>
                <c:pt idx="347">
                  <c:v>3087</c:v>
                </c:pt>
                <c:pt idx="348">
                  <c:v>3087</c:v>
                </c:pt>
                <c:pt idx="349">
                  <c:v>3102</c:v>
                </c:pt>
                <c:pt idx="350">
                  <c:v>3107</c:v>
                </c:pt>
                <c:pt idx="351">
                  <c:v>3191</c:v>
                </c:pt>
                <c:pt idx="352">
                  <c:v>3206.5</c:v>
                </c:pt>
                <c:pt idx="353">
                  <c:v>3208</c:v>
                </c:pt>
                <c:pt idx="354">
                  <c:v>3209</c:v>
                </c:pt>
                <c:pt idx="355">
                  <c:v>3209.5</c:v>
                </c:pt>
                <c:pt idx="356">
                  <c:v>3211</c:v>
                </c:pt>
                <c:pt idx="357">
                  <c:v>3212.5</c:v>
                </c:pt>
                <c:pt idx="358">
                  <c:v>3215</c:v>
                </c:pt>
                <c:pt idx="359">
                  <c:v>3249</c:v>
                </c:pt>
                <c:pt idx="360">
                  <c:v>3249</c:v>
                </c:pt>
                <c:pt idx="361">
                  <c:v>3378</c:v>
                </c:pt>
                <c:pt idx="362">
                  <c:v>3379.5</c:v>
                </c:pt>
                <c:pt idx="363">
                  <c:v>3379.5</c:v>
                </c:pt>
                <c:pt idx="364">
                  <c:v>3407</c:v>
                </c:pt>
                <c:pt idx="365">
                  <c:v>3505</c:v>
                </c:pt>
                <c:pt idx="366">
                  <c:v>3552</c:v>
                </c:pt>
                <c:pt idx="367">
                  <c:v>3655</c:v>
                </c:pt>
                <c:pt idx="368">
                  <c:v>3701</c:v>
                </c:pt>
                <c:pt idx="369">
                  <c:v>3733</c:v>
                </c:pt>
                <c:pt idx="370">
                  <c:v>3848</c:v>
                </c:pt>
                <c:pt idx="371">
                  <c:v>3863</c:v>
                </c:pt>
                <c:pt idx="372">
                  <c:v>3868</c:v>
                </c:pt>
                <c:pt idx="373">
                  <c:v>3869</c:v>
                </c:pt>
                <c:pt idx="374">
                  <c:v>3882</c:v>
                </c:pt>
                <c:pt idx="375">
                  <c:v>3883</c:v>
                </c:pt>
                <c:pt idx="376">
                  <c:v>3883.5</c:v>
                </c:pt>
                <c:pt idx="377">
                  <c:v>3990</c:v>
                </c:pt>
                <c:pt idx="378">
                  <c:v>3993.5</c:v>
                </c:pt>
                <c:pt idx="379">
                  <c:v>4009</c:v>
                </c:pt>
                <c:pt idx="380">
                  <c:v>4009</c:v>
                </c:pt>
                <c:pt idx="381">
                  <c:v>4014</c:v>
                </c:pt>
                <c:pt idx="382">
                  <c:v>4015</c:v>
                </c:pt>
                <c:pt idx="383">
                  <c:v>4015</c:v>
                </c:pt>
                <c:pt idx="384">
                  <c:v>4018</c:v>
                </c:pt>
                <c:pt idx="385">
                  <c:v>4018</c:v>
                </c:pt>
                <c:pt idx="386">
                  <c:v>4033.5</c:v>
                </c:pt>
                <c:pt idx="387">
                  <c:v>4137.5</c:v>
                </c:pt>
                <c:pt idx="388">
                  <c:v>4183.5</c:v>
                </c:pt>
                <c:pt idx="389">
                  <c:v>4307</c:v>
                </c:pt>
                <c:pt idx="390">
                  <c:v>4318</c:v>
                </c:pt>
                <c:pt idx="391">
                  <c:v>4459</c:v>
                </c:pt>
                <c:pt idx="392">
                  <c:v>4480</c:v>
                </c:pt>
                <c:pt idx="393">
                  <c:v>4494</c:v>
                </c:pt>
                <c:pt idx="394">
                  <c:v>4494</c:v>
                </c:pt>
                <c:pt idx="395">
                  <c:v>4516</c:v>
                </c:pt>
                <c:pt idx="396">
                  <c:v>4601</c:v>
                </c:pt>
                <c:pt idx="397">
                  <c:v>4638</c:v>
                </c:pt>
                <c:pt idx="398">
                  <c:v>4646</c:v>
                </c:pt>
                <c:pt idx="399">
                  <c:v>4646</c:v>
                </c:pt>
                <c:pt idx="400">
                  <c:v>4646</c:v>
                </c:pt>
                <c:pt idx="401">
                  <c:v>4647.5</c:v>
                </c:pt>
                <c:pt idx="402">
                  <c:v>4816</c:v>
                </c:pt>
                <c:pt idx="403">
                  <c:v>4916.5</c:v>
                </c:pt>
                <c:pt idx="404">
                  <c:v>4921</c:v>
                </c:pt>
                <c:pt idx="405">
                  <c:v>5069.5</c:v>
                </c:pt>
                <c:pt idx="406">
                  <c:v>5105</c:v>
                </c:pt>
                <c:pt idx="407">
                  <c:v>5238.5</c:v>
                </c:pt>
                <c:pt idx="408">
                  <c:v>5243</c:v>
                </c:pt>
                <c:pt idx="409">
                  <c:v>5255</c:v>
                </c:pt>
                <c:pt idx="410">
                  <c:v>5260</c:v>
                </c:pt>
                <c:pt idx="411">
                  <c:v>5410</c:v>
                </c:pt>
                <c:pt idx="412">
                  <c:v>5428.5</c:v>
                </c:pt>
                <c:pt idx="413">
                  <c:v>5552.5</c:v>
                </c:pt>
                <c:pt idx="414">
                  <c:v>5552.5</c:v>
                </c:pt>
                <c:pt idx="415">
                  <c:v>5558</c:v>
                </c:pt>
                <c:pt idx="416">
                  <c:v>5560</c:v>
                </c:pt>
                <c:pt idx="417">
                  <c:v>5561.5</c:v>
                </c:pt>
                <c:pt idx="418">
                  <c:v>5583</c:v>
                </c:pt>
                <c:pt idx="419">
                  <c:v>5583</c:v>
                </c:pt>
                <c:pt idx="420">
                  <c:v>5583</c:v>
                </c:pt>
                <c:pt idx="421">
                  <c:v>5705.5</c:v>
                </c:pt>
                <c:pt idx="422">
                  <c:v>5716</c:v>
                </c:pt>
                <c:pt idx="423">
                  <c:v>5849.5</c:v>
                </c:pt>
                <c:pt idx="424">
                  <c:v>5852.5</c:v>
                </c:pt>
                <c:pt idx="425">
                  <c:v>5854</c:v>
                </c:pt>
                <c:pt idx="426">
                  <c:v>5869.5</c:v>
                </c:pt>
                <c:pt idx="427">
                  <c:v>5877</c:v>
                </c:pt>
                <c:pt idx="428">
                  <c:v>5877</c:v>
                </c:pt>
                <c:pt idx="429">
                  <c:v>6002</c:v>
                </c:pt>
                <c:pt idx="430">
                  <c:v>6022.5</c:v>
                </c:pt>
                <c:pt idx="431">
                  <c:v>6044</c:v>
                </c:pt>
                <c:pt idx="432">
                  <c:v>6181.5</c:v>
                </c:pt>
                <c:pt idx="433">
                  <c:v>6183</c:v>
                </c:pt>
                <c:pt idx="434">
                  <c:v>6191</c:v>
                </c:pt>
                <c:pt idx="435">
                  <c:v>6206</c:v>
                </c:pt>
                <c:pt idx="436">
                  <c:v>6312</c:v>
                </c:pt>
                <c:pt idx="437">
                  <c:v>6314.5</c:v>
                </c:pt>
                <c:pt idx="438">
                  <c:v>6316</c:v>
                </c:pt>
                <c:pt idx="439">
                  <c:v>6321</c:v>
                </c:pt>
                <c:pt idx="440">
                  <c:v>6336.5</c:v>
                </c:pt>
                <c:pt idx="441">
                  <c:v>6341</c:v>
                </c:pt>
                <c:pt idx="442">
                  <c:v>6343</c:v>
                </c:pt>
                <c:pt idx="443">
                  <c:v>6393</c:v>
                </c:pt>
                <c:pt idx="444">
                  <c:v>6480.5</c:v>
                </c:pt>
                <c:pt idx="445">
                  <c:v>6481.5</c:v>
                </c:pt>
                <c:pt idx="446">
                  <c:v>6483</c:v>
                </c:pt>
                <c:pt idx="447">
                  <c:v>6488</c:v>
                </c:pt>
                <c:pt idx="448">
                  <c:v>6492</c:v>
                </c:pt>
                <c:pt idx="449">
                  <c:v>6514</c:v>
                </c:pt>
                <c:pt idx="450">
                  <c:v>6622.5</c:v>
                </c:pt>
                <c:pt idx="451">
                  <c:v>6628.5</c:v>
                </c:pt>
                <c:pt idx="452">
                  <c:v>6647</c:v>
                </c:pt>
                <c:pt idx="453">
                  <c:v>6655</c:v>
                </c:pt>
                <c:pt idx="454">
                  <c:v>6778.5</c:v>
                </c:pt>
              </c:numCache>
            </c:numRef>
          </c:xVal>
          <c:yVal>
            <c:numRef>
              <c:f>Active!$U$21:$U$901</c:f>
              <c:numCache>
                <c:formatCode>General</c:formatCode>
                <c:ptCount val="881"/>
                <c:pt idx="74">
                  <c:v>6.5075599995907396E-2</c:v>
                </c:pt>
                <c:pt idx="118">
                  <c:v>-0.26811269999598153</c:v>
                </c:pt>
                <c:pt idx="119">
                  <c:v>0.57054840000637341</c:v>
                </c:pt>
                <c:pt idx="124">
                  <c:v>-0.26486250000016298</c:v>
                </c:pt>
                <c:pt idx="125">
                  <c:v>0.56122210000467021</c:v>
                </c:pt>
                <c:pt idx="127">
                  <c:v>0.55025030000251718</c:v>
                </c:pt>
                <c:pt idx="133">
                  <c:v>0.54285840000375174</c:v>
                </c:pt>
                <c:pt idx="134">
                  <c:v>0.18089599999802886</c:v>
                </c:pt>
                <c:pt idx="138">
                  <c:v>0.27150410000467673</c:v>
                </c:pt>
                <c:pt idx="141">
                  <c:v>-0.29645249999884982</c:v>
                </c:pt>
                <c:pt idx="179">
                  <c:v>0.2150030999982846</c:v>
                </c:pt>
                <c:pt idx="263">
                  <c:v>8.7808800002676435E-2</c:v>
                </c:pt>
                <c:pt idx="330">
                  <c:v>-0.33742440000060014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A57-477D-8D29-326A32FB5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6745368"/>
        <c:axId val="1"/>
      </c:scatterChart>
      <c:valAx>
        <c:axId val="796745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863857374392219"/>
              <c:y val="0.835913312693498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243111831442464E-2"/>
              <c:y val="0.368421052631578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674536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277147487844409"/>
          <c:y val="0.91950464396284826"/>
          <c:w val="0.33387358184764993"/>
          <c:h val="6.1919504643962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V477 Cyg - Secondary O-C Diagr.</a:t>
            </a:r>
          </a:p>
        </c:rich>
      </c:tx>
      <c:layout>
        <c:manualLayout>
          <c:xMode val="edge"/>
          <c:yMode val="edge"/>
          <c:x val="0.24950884086444008"/>
          <c:y val="3.39506172839506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02946954813361"/>
          <c:y val="0.14814859468012961"/>
          <c:w val="0.77013752455795681"/>
          <c:h val="0.62654509833471483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Active!$S$20</c:f>
              <c:strCache>
                <c:ptCount val="1"/>
                <c:pt idx="0">
                  <c:v>Secondary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Active!$F$21:$F$901</c:f>
              <c:numCache>
                <c:formatCode>General</c:formatCode>
                <c:ptCount val="881"/>
                <c:pt idx="0">
                  <c:v>-11840</c:v>
                </c:pt>
                <c:pt idx="1">
                  <c:v>-10306</c:v>
                </c:pt>
                <c:pt idx="2">
                  <c:v>-8943</c:v>
                </c:pt>
                <c:pt idx="3">
                  <c:v>-7665</c:v>
                </c:pt>
                <c:pt idx="4">
                  <c:v>-6389</c:v>
                </c:pt>
                <c:pt idx="5">
                  <c:v>-6242</c:v>
                </c:pt>
                <c:pt idx="6">
                  <c:v>-6046</c:v>
                </c:pt>
                <c:pt idx="7">
                  <c:v>-5775</c:v>
                </c:pt>
                <c:pt idx="8">
                  <c:v>-5317</c:v>
                </c:pt>
                <c:pt idx="9">
                  <c:v>-5297</c:v>
                </c:pt>
                <c:pt idx="10">
                  <c:v>-5150</c:v>
                </c:pt>
                <c:pt idx="11">
                  <c:v>-5000</c:v>
                </c:pt>
                <c:pt idx="12">
                  <c:v>-4977</c:v>
                </c:pt>
                <c:pt idx="13">
                  <c:v>-4876</c:v>
                </c:pt>
                <c:pt idx="14">
                  <c:v>-4833</c:v>
                </c:pt>
                <c:pt idx="15">
                  <c:v>-4832.5</c:v>
                </c:pt>
                <c:pt idx="16">
                  <c:v>-4407</c:v>
                </c:pt>
                <c:pt idx="17">
                  <c:v>-2928</c:v>
                </c:pt>
                <c:pt idx="18">
                  <c:v>-2687.5</c:v>
                </c:pt>
                <c:pt idx="19">
                  <c:v>-2674</c:v>
                </c:pt>
                <c:pt idx="20">
                  <c:v>-2674</c:v>
                </c:pt>
                <c:pt idx="21">
                  <c:v>-2674</c:v>
                </c:pt>
                <c:pt idx="22">
                  <c:v>-2668</c:v>
                </c:pt>
                <c:pt idx="23">
                  <c:v>-2668</c:v>
                </c:pt>
                <c:pt idx="24">
                  <c:v>-2661.5</c:v>
                </c:pt>
                <c:pt idx="25">
                  <c:v>-2654</c:v>
                </c:pt>
                <c:pt idx="26">
                  <c:v>-2654</c:v>
                </c:pt>
                <c:pt idx="27">
                  <c:v>-2653.5</c:v>
                </c:pt>
                <c:pt idx="28">
                  <c:v>-2530</c:v>
                </c:pt>
                <c:pt idx="29">
                  <c:v>-2527</c:v>
                </c:pt>
                <c:pt idx="30">
                  <c:v>-2527</c:v>
                </c:pt>
                <c:pt idx="31">
                  <c:v>-2527</c:v>
                </c:pt>
                <c:pt idx="32">
                  <c:v>-2524</c:v>
                </c:pt>
                <c:pt idx="33">
                  <c:v>-2514.5</c:v>
                </c:pt>
                <c:pt idx="34">
                  <c:v>-2513</c:v>
                </c:pt>
                <c:pt idx="35">
                  <c:v>-2512.5</c:v>
                </c:pt>
                <c:pt idx="36">
                  <c:v>-2511.5</c:v>
                </c:pt>
                <c:pt idx="37">
                  <c:v>-2504</c:v>
                </c:pt>
                <c:pt idx="38">
                  <c:v>-2500.5</c:v>
                </c:pt>
                <c:pt idx="39">
                  <c:v>-2360</c:v>
                </c:pt>
                <c:pt idx="40">
                  <c:v>-2360</c:v>
                </c:pt>
                <c:pt idx="41">
                  <c:v>-2354</c:v>
                </c:pt>
                <c:pt idx="42">
                  <c:v>-2354</c:v>
                </c:pt>
                <c:pt idx="43">
                  <c:v>-2353.5</c:v>
                </c:pt>
                <c:pt idx="44">
                  <c:v>-2340</c:v>
                </c:pt>
                <c:pt idx="45">
                  <c:v>-2340</c:v>
                </c:pt>
                <c:pt idx="46">
                  <c:v>-2300</c:v>
                </c:pt>
                <c:pt idx="47">
                  <c:v>-2299.5</c:v>
                </c:pt>
                <c:pt idx="48">
                  <c:v>-2260.5</c:v>
                </c:pt>
                <c:pt idx="49">
                  <c:v>-2236</c:v>
                </c:pt>
                <c:pt idx="50">
                  <c:v>-2233</c:v>
                </c:pt>
                <c:pt idx="51">
                  <c:v>-2230</c:v>
                </c:pt>
                <c:pt idx="52">
                  <c:v>-2227</c:v>
                </c:pt>
                <c:pt idx="53">
                  <c:v>-2193</c:v>
                </c:pt>
                <c:pt idx="54">
                  <c:v>-2187</c:v>
                </c:pt>
                <c:pt idx="55">
                  <c:v>-2187</c:v>
                </c:pt>
                <c:pt idx="56">
                  <c:v>-2088</c:v>
                </c:pt>
                <c:pt idx="57">
                  <c:v>-2085</c:v>
                </c:pt>
                <c:pt idx="58">
                  <c:v>-2059</c:v>
                </c:pt>
                <c:pt idx="59">
                  <c:v>-2047.5</c:v>
                </c:pt>
                <c:pt idx="60">
                  <c:v>-2046</c:v>
                </c:pt>
                <c:pt idx="61">
                  <c:v>-2028</c:v>
                </c:pt>
                <c:pt idx="62">
                  <c:v>-2028</c:v>
                </c:pt>
                <c:pt idx="63">
                  <c:v>-2023</c:v>
                </c:pt>
                <c:pt idx="64">
                  <c:v>-1939</c:v>
                </c:pt>
                <c:pt idx="65">
                  <c:v>-1919</c:v>
                </c:pt>
                <c:pt idx="66">
                  <c:v>-1916</c:v>
                </c:pt>
                <c:pt idx="67">
                  <c:v>-1916</c:v>
                </c:pt>
                <c:pt idx="68">
                  <c:v>-1914.5</c:v>
                </c:pt>
                <c:pt idx="69">
                  <c:v>-1892</c:v>
                </c:pt>
                <c:pt idx="70">
                  <c:v>-1884</c:v>
                </c:pt>
                <c:pt idx="71">
                  <c:v>-1792</c:v>
                </c:pt>
                <c:pt idx="72">
                  <c:v>-1772</c:v>
                </c:pt>
                <c:pt idx="73">
                  <c:v>-1746</c:v>
                </c:pt>
                <c:pt idx="74">
                  <c:v>-1726</c:v>
                </c:pt>
                <c:pt idx="75">
                  <c:v>-1622</c:v>
                </c:pt>
                <c:pt idx="76">
                  <c:v>-1605</c:v>
                </c:pt>
                <c:pt idx="77">
                  <c:v>-1579</c:v>
                </c:pt>
                <c:pt idx="78">
                  <c:v>-1579</c:v>
                </c:pt>
                <c:pt idx="79">
                  <c:v>-1561</c:v>
                </c:pt>
                <c:pt idx="80">
                  <c:v>-1455</c:v>
                </c:pt>
                <c:pt idx="81">
                  <c:v>-1452</c:v>
                </c:pt>
                <c:pt idx="82">
                  <c:v>-1452</c:v>
                </c:pt>
                <c:pt idx="83">
                  <c:v>-1440</c:v>
                </c:pt>
                <c:pt idx="84">
                  <c:v>-1431</c:v>
                </c:pt>
                <c:pt idx="85">
                  <c:v>-1316</c:v>
                </c:pt>
                <c:pt idx="86">
                  <c:v>-1305</c:v>
                </c:pt>
                <c:pt idx="87">
                  <c:v>-1305</c:v>
                </c:pt>
                <c:pt idx="88">
                  <c:v>-1304</c:v>
                </c:pt>
                <c:pt idx="89">
                  <c:v>-1301</c:v>
                </c:pt>
                <c:pt idx="90">
                  <c:v>-1293</c:v>
                </c:pt>
                <c:pt idx="91">
                  <c:v>-1290</c:v>
                </c:pt>
                <c:pt idx="92">
                  <c:v>-1285</c:v>
                </c:pt>
                <c:pt idx="93">
                  <c:v>-1285</c:v>
                </c:pt>
                <c:pt idx="94">
                  <c:v>-1282.5</c:v>
                </c:pt>
                <c:pt idx="95">
                  <c:v>-1281</c:v>
                </c:pt>
                <c:pt idx="96">
                  <c:v>-1265</c:v>
                </c:pt>
                <c:pt idx="97">
                  <c:v>-1265</c:v>
                </c:pt>
                <c:pt idx="98">
                  <c:v>-1262</c:v>
                </c:pt>
                <c:pt idx="99">
                  <c:v>-1161</c:v>
                </c:pt>
                <c:pt idx="100">
                  <c:v>-1155</c:v>
                </c:pt>
                <c:pt idx="101">
                  <c:v>-1143</c:v>
                </c:pt>
                <c:pt idx="102">
                  <c:v>-1129</c:v>
                </c:pt>
                <c:pt idx="103">
                  <c:v>-1129</c:v>
                </c:pt>
                <c:pt idx="104">
                  <c:v>-996</c:v>
                </c:pt>
                <c:pt idx="105">
                  <c:v>-982</c:v>
                </c:pt>
                <c:pt idx="106">
                  <c:v>-979</c:v>
                </c:pt>
                <c:pt idx="107">
                  <c:v>-971.5</c:v>
                </c:pt>
                <c:pt idx="108">
                  <c:v>-968.5</c:v>
                </c:pt>
                <c:pt idx="109">
                  <c:v>-968</c:v>
                </c:pt>
                <c:pt idx="110">
                  <c:v>-965</c:v>
                </c:pt>
                <c:pt idx="111">
                  <c:v>-964</c:v>
                </c:pt>
                <c:pt idx="112">
                  <c:v>-962</c:v>
                </c:pt>
                <c:pt idx="113">
                  <c:v>-962</c:v>
                </c:pt>
                <c:pt idx="114">
                  <c:v>-955</c:v>
                </c:pt>
                <c:pt idx="115">
                  <c:v>-925</c:v>
                </c:pt>
                <c:pt idx="116">
                  <c:v>-824.5</c:v>
                </c:pt>
                <c:pt idx="117">
                  <c:v>-821.5</c:v>
                </c:pt>
                <c:pt idx="118">
                  <c:v>-820.5</c:v>
                </c:pt>
                <c:pt idx="119">
                  <c:v>-814</c:v>
                </c:pt>
                <c:pt idx="120">
                  <c:v>-811</c:v>
                </c:pt>
                <c:pt idx="121">
                  <c:v>-778</c:v>
                </c:pt>
                <c:pt idx="122">
                  <c:v>-778</c:v>
                </c:pt>
                <c:pt idx="123">
                  <c:v>-691</c:v>
                </c:pt>
                <c:pt idx="124">
                  <c:v>-687.5</c:v>
                </c:pt>
                <c:pt idx="125">
                  <c:v>-678.5</c:v>
                </c:pt>
                <c:pt idx="126">
                  <c:v>-677</c:v>
                </c:pt>
                <c:pt idx="127">
                  <c:v>-675.5</c:v>
                </c:pt>
                <c:pt idx="128">
                  <c:v>-674</c:v>
                </c:pt>
                <c:pt idx="129">
                  <c:v>-670</c:v>
                </c:pt>
                <c:pt idx="130">
                  <c:v>-667</c:v>
                </c:pt>
                <c:pt idx="131">
                  <c:v>-665</c:v>
                </c:pt>
                <c:pt idx="132">
                  <c:v>-665</c:v>
                </c:pt>
                <c:pt idx="133">
                  <c:v>-664</c:v>
                </c:pt>
                <c:pt idx="134">
                  <c:v>-660</c:v>
                </c:pt>
                <c:pt idx="135">
                  <c:v>-656</c:v>
                </c:pt>
                <c:pt idx="136">
                  <c:v>-656</c:v>
                </c:pt>
                <c:pt idx="137">
                  <c:v>-653</c:v>
                </c:pt>
                <c:pt idx="138">
                  <c:v>-648.5</c:v>
                </c:pt>
                <c:pt idx="139">
                  <c:v>-631</c:v>
                </c:pt>
                <c:pt idx="140">
                  <c:v>-547</c:v>
                </c:pt>
                <c:pt idx="141">
                  <c:v>-537.5</c:v>
                </c:pt>
                <c:pt idx="142">
                  <c:v>-535</c:v>
                </c:pt>
                <c:pt idx="143">
                  <c:v>-529</c:v>
                </c:pt>
                <c:pt idx="144">
                  <c:v>-529</c:v>
                </c:pt>
                <c:pt idx="145">
                  <c:v>-529</c:v>
                </c:pt>
                <c:pt idx="146">
                  <c:v>-524</c:v>
                </c:pt>
                <c:pt idx="147">
                  <c:v>-524</c:v>
                </c:pt>
                <c:pt idx="148">
                  <c:v>-521</c:v>
                </c:pt>
                <c:pt idx="149">
                  <c:v>-521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-501</c:v>
                </c:pt>
                <c:pt idx="154">
                  <c:v>-501</c:v>
                </c:pt>
                <c:pt idx="155">
                  <c:v>-498</c:v>
                </c:pt>
                <c:pt idx="156">
                  <c:v>-484</c:v>
                </c:pt>
                <c:pt idx="157">
                  <c:v>-455</c:v>
                </c:pt>
                <c:pt idx="158">
                  <c:v>-380</c:v>
                </c:pt>
                <c:pt idx="159">
                  <c:v>-362</c:v>
                </c:pt>
                <c:pt idx="160">
                  <c:v>-362</c:v>
                </c:pt>
                <c:pt idx="161">
                  <c:v>-362</c:v>
                </c:pt>
                <c:pt idx="162">
                  <c:v>-337</c:v>
                </c:pt>
                <c:pt idx="163">
                  <c:v>-311</c:v>
                </c:pt>
                <c:pt idx="164">
                  <c:v>-311</c:v>
                </c:pt>
                <c:pt idx="165">
                  <c:v>-213</c:v>
                </c:pt>
                <c:pt idx="166">
                  <c:v>-212</c:v>
                </c:pt>
                <c:pt idx="167">
                  <c:v>-207</c:v>
                </c:pt>
                <c:pt idx="168">
                  <c:v>-207</c:v>
                </c:pt>
                <c:pt idx="169">
                  <c:v>-207</c:v>
                </c:pt>
                <c:pt idx="170">
                  <c:v>-206</c:v>
                </c:pt>
                <c:pt idx="171">
                  <c:v>-201</c:v>
                </c:pt>
                <c:pt idx="172">
                  <c:v>-201</c:v>
                </c:pt>
                <c:pt idx="173">
                  <c:v>-195</c:v>
                </c:pt>
                <c:pt idx="174">
                  <c:v>-195</c:v>
                </c:pt>
                <c:pt idx="175">
                  <c:v>-190</c:v>
                </c:pt>
                <c:pt idx="176">
                  <c:v>-190</c:v>
                </c:pt>
                <c:pt idx="177">
                  <c:v>-170</c:v>
                </c:pt>
                <c:pt idx="178">
                  <c:v>-161</c:v>
                </c:pt>
                <c:pt idx="179">
                  <c:v>-63.5</c:v>
                </c:pt>
                <c:pt idx="180">
                  <c:v>-60</c:v>
                </c:pt>
                <c:pt idx="181">
                  <c:v>-60</c:v>
                </c:pt>
                <c:pt idx="182">
                  <c:v>-60</c:v>
                </c:pt>
                <c:pt idx="183">
                  <c:v>-60</c:v>
                </c:pt>
                <c:pt idx="184">
                  <c:v>-20</c:v>
                </c:pt>
                <c:pt idx="185">
                  <c:v>-20</c:v>
                </c:pt>
                <c:pt idx="186">
                  <c:v>-17</c:v>
                </c:pt>
                <c:pt idx="187">
                  <c:v>0</c:v>
                </c:pt>
                <c:pt idx="188">
                  <c:v>1</c:v>
                </c:pt>
                <c:pt idx="189">
                  <c:v>105</c:v>
                </c:pt>
                <c:pt idx="190">
                  <c:v>110</c:v>
                </c:pt>
                <c:pt idx="191">
                  <c:v>127</c:v>
                </c:pt>
                <c:pt idx="192">
                  <c:v>127</c:v>
                </c:pt>
                <c:pt idx="193">
                  <c:v>132.5</c:v>
                </c:pt>
                <c:pt idx="194">
                  <c:v>140</c:v>
                </c:pt>
                <c:pt idx="195">
                  <c:v>145</c:v>
                </c:pt>
                <c:pt idx="196">
                  <c:v>150</c:v>
                </c:pt>
                <c:pt idx="197">
                  <c:v>150</c:v>
                </c:pt>
                <c:pt idx="198">
                  <c:v>252</c:v>
                </c:pt>
                <c:pt idx="199">
                  <c:v>258</c:v>
                </c:pt>
                <c:pt idx="200">
                  <c:v>275</c:v>
                </c:pt>
                <c:pt idx="201">
                  <c:v>283</c:v>
                </c:pt>
                <c:pt idx="202">
                  <c:v>283</c:v>
                </c:pt>
                <c:pt idx="203">
                  <c:v>297</c:v>
                </c:pt>
                <c:pt idx="204">
                  <c:v>298</c:v>
                </c:pt>
                <c:pt idx="205">
                  <c:v>300</c:v>
                </c:pt>
                <c:pt idx="206">
                  <c:v>391</c:v>
                </c:pt>
                <c:pt idx="207">
                  <c:v>405</c:v>
                </c:pt>
                <c:pt idx="208">
                  <c:v>428</c:v>
                </c:pt>
                <c:pt idx="209">
                  <c:v>592</c:v>
                </c:pt>
                <c:pt idx="210">
                  <c:v>592</c:v>
                </c:pt>
                <c:pt idx="211">
                  <c:v>739</c:v>
                </c:pt>
                <c:pt idx="212">
                  <c:v>745</c:v>
                </c:pt>
                <c:pt idx="213">
                  <c:v>748</c:v>
                </c:pt>
                <c:pt idx="214">
                  <c:v>758</c:v>
                </c:pt>
                <c:pt idx="215">
                  <c:v>762</c:v>
                </c:pt>
                <c:pt idx="216">
                  <c:v>779</c:v>
                </c:pt>
                <c:pt idx="217">
                  <c:v>779</c:v>
                </c:pt>
                <c:pt idx="218">
                  <c:v>865</c:v>
                </c:pt>
                <c:pt idx="219">
                  <c:v>865</c:v>
                </c:pt>
                <c:pt idx="220">
                  <c:v>891</c:v>
                </c:pt>
                <c:pt idx="221">
                  <c:v>897</c:v>
                </c:pt>
                <c:pt idx="222">
                  <c:v>897</c:v>
                </c:pt>
                <c:pt idx="223">
                  <c:v>897</c:v>
                </c:pt>
                <c:pt idx="224">
                  <c:v>897</c:v>
                </c:pt>
                <c:pt idx="225">
                  <c:v>897</c:v>
                </c:pt>
                <c:pt idx="226">
                  <c:v>897</c:v>
                </c:pt>
                <c:pt idx="227">
                  <c:v>897</c:v>
                </c:pt>
                <c:pt idx="228">
                  <c:v>897</c:v>
                </c:pt>
                <c:pt idx="229">
                  <c:v>897</c:v>
                </c:pt>
                <c:pt idx="230">
                  <c:v>897</c:v>
                </c:pt>
                <c:pt idx="231">
                  <c:v>897</c:v>
                </c:pt>
                <c:pt idx="232">
                  <c:v>897</c:v>
                </c:pt>
                <c:pt idx="233">
                  <c:v>897</c:v>
                </c:pt>
                <c:pt idx="234">
                  <c:v>897</c:v>
                </c:pt>
                <c:pt idx="235">
                  <c:v>897</c:v>
                </c:pt>
                <c:pt idx="236">
                  <c:v>897</c:v>
                </c:pt>
                <c:pt idx="237">
                  <c:v>903</c:v>
                </c:pt>
                <c:pt idx="238">
                  <c:v>912</c:v>
                </c:pt>
                <c:pt idx="239">
                  <c:v>923</c:v>
                </c:pt>
                <c:pt idx="240">
                  <c:v>929</c:v>
                </c:pt>
                <c:pt idx="241">
                  <c:v>1033.5</c:v>
                </c:pt>
                <c:pt idx="242">
                  <c:v>1044</c:v>
                </c:pt>
                <c:pt idx="243">
                  <c:v>1058</c:v>
                </c:pt>
                <c:pt idx="244">
                  <c:v>1058</c:v>
                </c:pt>
                <c:pt idx="245">
                  <c:v>1058</c:v>
                </c:pt>
                <c:pt idx="246">
                  <c:v>1064</c:v>
                </c:pt>
                <c:pt idx="247">
                  <c:v>1076</c:v>
                </c:pt>
                <c:pt idx="248">
                  <c:v>1078</c:v>
                </c:pt>
                <c:pt idx="249">
                  <c:v>1078</c:v>
                </c:pt>
                <c:pt idx="250">
                  <c:v>1078</c:v>
                </c:pt>
                <c:pt idx="251">
                  <c:v>1189</c:v>
                </c:pt>
                <c:pt idx="252">
                  <c:v>1197.5</c:v>
                </c:pt>
                <c:pt idx="253">
                  <c:v>1202</c:v>
                </c:pt>
                <c:pt idx="254">
                  <c:v>1208</c:v>
                </c:pt>
                <c:pt idx="255">
                  <c:v>1211</c:v>
                </c:pt>
                <c:pt idx="256">
                  <c:v>1211</c:v>
                </c:pt>
                <c:pt idx="257">
                  <c:v>1211</c:v>
                </c:pt>
                <c:pt idx="258">
                  <c:v>1211</c:v>
                </c:pt>
                <c:pt idx="259">
                  <c:v>1214</c:v>
                </c:pt>
                <c:pt idx="260">
                  <c:v>1220</c:v>
                </c:pt>
                <c:pt idx="261">
                  <c:v>1327.5</c:v>
                </c:pt>
                <c:pt idx="262">
                  <c:v>1352</c:v>
                </c:pt>
                <c:pt idx="263">
                  <c:v>1352</c:v>
                </c:pt>
                <c:pt idx="264">
                  <c:v>1373</c:v>
                </c:pt>
                <c:pt idx="265">
                  <c:v>1396</c:v>
                </c:pt>
                <c:pt idx="266">
                  <c:v>1398</c:v>
                </c:pt>
                <c:pt idx="267">
                  <c:v>1503</c:v>
                </c:pt>
                <c:pt idx="268">
                  <c:v>1505</c:v>
                </c:pt>
                <c:pt idx="269">
                  <c:v>1508</c:v>
                </c:pt>
                <c:pt idx="270">
                  <c:v>1508</c:v>
                </c:pt>
                <c:pt idx="271">
                  <c:v>1531</c:v>
                </c:pt>
                <c:pt idx="272">
                  <c:v>1540</c:v>
                </c:pt>
                <c:pt idx="273">
                  <c:v>1545</c:v>
                </c:pt>
                <c:pt idx="274">
                  <c:v>1563</c:v>
                </c:pt>
                <c:pt idx="275">
                  <c:v>1566</c:v>
                </c:pt>
                <c:pt idx="276">
                  <c:v>1652</c:v>
                </c:pt>
                <c:pt idx="277">
                  <c:v>1675</c:v>
                </c:pt>
                <c:pt idx="278">
                  <c:v>1675</c:v>
                </c:pt>
                <c:pt idx="279">
                  <c:v>1675</c:v>
                </c:pt>
                <c:pt idx="280">
                  <c:v>1675</c:v>
                </c:pt>
                <c:pt idx="281">
                  <c:v>1675</c:v>
                </c:pt>
                <c:pt idx="282">
                  <c:v>1675</c:v>
                </c:pt>
                <c:pt idx="283">
                  <c:v>1675</c:v>
                </c:pt>
                <c:pt idx="284">
                  <c:v>1678</c:v>
                </c:pt>
                <c:pt idx="285">
                  <c:v>1678</c:v>
                </c:pt>
                <c:pt idx="286">
                  <c:v>1678</c:v>
                </c:pt>
                <c:pt idx="287">
                  <c:v>1819</c:v>
                </c:pt>
                <c:pt idx="288">
                  <c:v>1819</c:v>
                </c:pt>
                <c:pt idx="289">
                  <c:v>1834</c:v>
                </c:pt>
                <c:pt idx="290">
                  <c:v>1839</c:v>
                </c:pt>
                <c:pt idx="291">
                  <c:v>1842</c:v>
                </c:pt>
                <c:pt idx="292">
                  <c:v>1842</c:v>
                </c:pt>
                <c:pt idx="293">
                  <c:v>1986</c:v>
                </c:pt>
                <c:pt idx="294">
                  <c:v>1989</c:v>
                </c:pt>
                <c:pt idx="295">
                  <c:v>1992</c:v>
                </c:pt>
                <c:pt idx="296">
                  <c:v>2136</c:v>
                </c:pt>
                <c:pt idx="297">
                  <c:v>2142</c:v>
                </c:pt>
                <c:pt idx="298">
                  <c:v>2151</c:v>
                </c:pt>
                <c:pt idx="299">
                  <c:v>2157</c:v>
                </c:pt>
                <c:pt idx="300">
                  <c:v>2157</c:v>
                </c:pt>
                <c:pt idx="301">
                  <c:v>2171</c:v>
                </c:pt>
                <c:pt idx="302">
                  <c:v>2284.5</c:v>
                </c:pt>
                <c:pt idx="303">
                  <c:v>2286</c:v>
                </c:pt>
                <c:pt idx="304">
                  <c:v>2286</c:v>
                </c:pt>
                <c:pt idx="305">
                  <c:v>2292</c:v>
                </c:pt>
                <c:pt idx="306">
                  <c:v>2298</c:v>
                </c:pt>
                <c:pt idx="307">
                  <c:v>2303</c:v>
                </c:pt>
                <c:pt idx="308">
                  <c:v>2312</c:v>
                </c:pt>
                <c:pt idx="309">
                  <c:v>2342</c:v>
                </c:pt>
                <c:pt idx="310">
                  <c:v>2343</c:v>
                </c:pt>
                <c:pt idx="311">
                  <c:v>2431.5</c:v>
                </c:pt>
                <c:pt idx="312">
                  <c:v>2436</c:v>
                </c:pt>
                <c:pt idx="313">
                  <c:v>2445</c:v>
                </c:pt>
                <c:pt idx="314">
                  <c:v>2445</c:v>
                </c:pt>
                <c:pt idx="315">
                  <c:v>2457</c:v>
                </c:pt>
                <c:pt idx="316">
                  <c:v>2494.5</c:v>
                </c:pt>
                <c:pt idx="317">
                  <c:v>2560</c:v>
                </c:pt>
                <c:pt idx="318">
                  <c:v>2577</c:v>
                </c:pt>
                <c:pt idx="319">
                  <c:v>2577</c:v>
                </c:pt>
                <c:pt idx="320">
                  <c:v>2577</c:v>
                </c:pt>
                <c:pt idx="321">
                  <c:v>2580</c:v>
                </c:pt>
                <c:pt idx="322">
                  <c:v>2595</c:v>
                </c:pt>
                <c:pt idx="323">
                  <c:v>2600</c:v>
                </c:pt>
                <c:pt idx="324">
                  <c:v>2600</c:v>
                </c:pt>
                <c:pt idx="325">
                  <c:v>2606</c:v>
                </c:pt>
                <c:pt idx="326">
                  <c:v>2615</c:v>
                </c:pt>
                <c:pt idx="327">
                  <c:v>2762</c:v>
                </c:pt>
                <c:pt idx="328">
                  <c:v>2771</c:v>
                </c:pt>
                <c:pt idx="329">
                  <c:v>2771.5</c:v>
                </c:pt>
                <c:pt idx="330">
                  <c:v>2774</c:v>
                </c:pt>
                <c:pt idx="331">
                  <c:v>2785</c:v>
                </c:pt>
                <c:pt idx="332">
                  <c:v>2808</c:v>
                </c:pt>
                <c:pt idx="333">
                  <c:v>2874</c:v>
                </c:pt>
                <c:pt idx="334">
                  <c:v>2891</c:v>
                </c:pt>
                <c:pt idx="335">
                  <c:v>2891</c:v>
                </c:pt>
                <c:pt idx="336">
                  <c:v>2920</c:v>
                </c:pt>
                <c:pt idx="337">
                  <c:v>2920</c:v>
                </c:pt>
                <c:pt idx="338">
                  <c:v>2920</c:v>
                </c:pt>
                <c:pt idx="339">
                  <c:v>3042</c:v>
                </c:pt>
                <c:pt idx="340">
                  <c:v>3076</c:v>
                </c:pt>
                <c:pt idx="341">
                  <c:v>3078</c:v>
                </c:pt>
                <c:pt idx="342">
                  <c:v>3084</c:v>
                </c:pt>
                <c:pt idx="343">
                  <c:v>3085.5</c:v>
                </c:pt>
                <c:pt idx="344">
                  <c:v>3085.5</c:v>
                </c:pt>
                <c:pt idx="345">
                  <c:v>3085.5</c:v>
                </c:pt>
                <c:pt idx="346">
                  <c:v>3087</c:v>
                </c:pt>
                <c:pt idx="347">
                  <c:v>3087</c:v>
                </c:pt>
                <c:pt idx="348">
                  <c:v>3087</c:v>
                </c:pt>
                <c:pt idx="349">
                  <c:v>3102</c:v>
                </c:pt>
                <c:pt idx="350">
                  <c:v>3107</c:v>
                </c:pt>
                <c:pt idx="351">
                  <c:v>3191</c:v>
                </c:pt>
                <c:pt idx="352">
                  <c:v>3206.5</c:v>
                </c:pt>
                <c:pt idx="353">
                  <c:v>3208</c:v>
                </c:pt>
                <c:pt idx="354">
                  <c:v>3209</c:v>
                </c:pt>
                <c:pt idx="355">
                  <c:v>3209.5</c:v>
                </c:pt>
                <c:pt idx="356">
                  <c:v>3211</c:v>
                </c:pt>
                <c:pt idx="357">
                  <c:v>3212.5</c:v>
                </c:pt>
                <c:pt idx="358">
                  <c:v>3215</c:v>
                </c:pt>
                <c:pt idx="359">
                  <c:v>3249</c:v>
                </c:pt>
                <c:pt idx="360">
                  <c:v>3249</c:v>
                </c:pt>
                <c:pt idx="361">
                  <c:v>3378</c:v>
                </c:pt>
                <c:pt idx="362">
                  <c:v>3379.5</c:v>
                </c:pt>
                <c:pt idx="363">
                  <c:v>3379.5</c:v>
                </c:pt>
                <c:pt idx="364">
                  <c:v>3407</c:v>
                </c:pt>
                <c:pt idx="365">
                  <c:v>3505</c:v>
                </c:pt>
                <c:pt idx="366">
                  <c:v>3552</c:v>
                </c:pt>
                <c:pt idx="367">
                  <c:v>3655</c:v>
                </c:pt>
                <c:pt idx="368">
                  <c:v>3701</c:v>
                </c:pt>
                <c:pt idx="369">
                  <c:v>3733</c:v>
                </c:pt>
                <c:pt idx="370">
                  <c:v>3848</c:v>
                </c:pt>
                <c:pt idx="371">
                  <c:v>3863</c:v>
                </c:pt>
                <c:pt idx="372">
                  <c:v>3868</c:v>
                </c:pt>
                <c:pt idx="373">
                  <c:v>3869</c:v>
                </c:pt>
                <c:pt idx="374">
                  <c:v>3882</c:v>
                </c:pt>
                <c:pt idx="375">
                  <c:v>3883</c:v>
                </c:pt>
                <c:pt idx="376">
                  <c:v>3883.5</c:v>
                </c:pt>
                <c:pt idx="377">
                  <c:v>3990</c:v>
                </c:pt>
                <c:pt idx="378">
                  <c:v>3993.5</c:v>
                </c:pt>
                <c:pt idx="379">
                  <c:v>4009</c:v>
                </c:pt>
                <c:pt idx="380">
                  <c:v>4009</c:v>
                </c:pt>
                <c:pt idx="381">
                  <c:v>4014</c:v>
                </c:pt>
                <c:pt idx="382">
                  <c:v>4015</c:v>
                </c:pt>
                <c:pt idx="383">
                  <c:v>4015</c:v>
                </c:pt>
                <c:pt idx="384">
                  <c:v>4018</c:v>
                </c:pt>
                <c:pt idx="385">
                  <c:v>4018</c:v>
                </c:pt>
                <c:pt idx="386">
                  <c:v>4033.5</c:v>
                </c:pt>
                <c:pt idx="387">
                  <c:v>4137.5</c:v>
                </c:pt>
                <c:pt idx="388">
                  <c:v>4183.5</c:v>
                </c:pt>
                <c:pt idx="389">
                  <c:v>4307</c:v>
                </c:pt>
                <c:pt idx="390">
                  <c:v>4318</c:v>
                </c:pt>
                <c:pt idx="391">
                  <c:v>4459</c:v>
                </c:pt>
                <c:pt idx="392">
                  <c:v>4480</c:v>
                </c:pt>
                <c:pt idx="393">
                  <c:v>4494</c:v>
                </c:pt>
                <c:pt idx="394">
                  <c:v>4494</c:v>
                </c:pt>
                <c:pt idx="395">
                  <c:v>4516</c:v>
                </c:pt>
                <c:pt idx="396">
                  <c:v>4601</c:v>
                </c:pt>
                <c:pt idx="397">
                  <c:v>4638</c:v>
                </c:pt>
                <c:pt idx="398">
                  <c:v>4646</c:v>
                </c:pt>
                <c:pt idx="399">
                  <c:v>4646</c:v>
                </c:pt>
                <c:pt idx="400">
                  <c:v>4646</c:v>
                </c:pt>
                <c:pt idx="401">
                  <c:v>4647.5</c:v>
                </c:pt>
                <c:pt idx="402">
                  <c:v>4816</c:v>
                </c:pt>
                <c:pt idx="403">
                  <c:v>4916.5</c:v>
                </c:pt>
                <c:pt idx="404">
                  <c:v>4921</c:v>
                </c:pt>
                <c:pt idx="405">
                  <c:v>5069.5</c:v>
                </c:pt>
                <c:pt idx="406">
                  <c:v>5105</c:v>
                </c:pt>
                <c:pt idx="407">
                  <c:v>5238.5</c:v>
                </c:pt>
                <c:pt idx="408">
                  <c:v>5243</c:v>
                </c:pt>
                <c:pt idx="409">
                  <c:v>5255</c:v>
                </c:pt>
                <c:pt idx="410">
                  <c:v>5260</c:v>
                </c:pt>
                <c:pt idx="411">
                  <c:v>5410</c:v>
                </c:pt>
                <c:pt idx="412">
                  <c:v>5428.5</c:v>
                </c:pt>
                <c:pt idx="413">
                  <c:v>5552.5</c:v>
                </c:pt>
                <c:pt idx="414">
                  <c:v>5552.5</c:v>
                </c:pt>
                <c:pt idx="415">
                  <c:v>5558</c:v>
                </c:pt>
                <c:pt idx="416">
                  <c:v>5560</c:v>
                </c:pt>
                <c:pt idx="417">
                  <c:v>5561.5</c:v>
                </c:pt>
                <c:pt idx="418">
                  <c:v>5583</c:v>
                </c:pt>
                <c:pt idx="419">
                  <c:v>5583</c:v>
                </c:pt>
                <c:pt idx="420">
                  <c:v>5583</c:v>
                </c:pt>
                <c:pt idx="421">
                  <c:v>5705.5</c:v>
                </c:pt>
                <c:pt idx="422">
                  <c:v>5716</c:v>
                </c:pt>
                <c:pt idx="423">
                  <c:v>5849.5</c:v>
                </c:pt>
                <c:pt idx="424">
                  <c:v>5852.5</c:v>
                </c:pt>
                <c:pt idx="425">
                  <c:v>5854</c:v>
                </c:pt>
                <c:pt idx="426">
                  <c:v>5869.5</c:v>
                </c:pt>
                <c:pt idx="427">
                  <c:v>5877</c:v>
                </c:pt>
                <c:pt idx="428">
                  <c:v>5877</c:v>
                </c:pt>
                <c:pt idx="429">
                  <c:v>6002</c:v>
                </c:pt>
                <c:pt idx="430">
                  <c:v>6022.5</c:v>
                </c:pt>
                <c:pt idx="431">
                  <c:v>6044</c:v>
                </c:pt>
                <c:pt idx="432">
                  <c:v>6181.5</c:v>
                </c:pt>
                <c:pt idx="433">
                  <c:v>6183</c:v>
                </c:pt>
                <c:pt idx="434">
                  <c:v>6191</c:v>
                </c:pt>
                <c:pt idx="435">
                  <c:v>6206</c:v>
                </c:pt>
                <c:pt idx="436">
                  <c:v>6312</c:v>
                </c:pt>
                <c:pt idx="437">
                  <c:v>6314.5</c:v>
                </c:pt>
                <c:pt idx="438">
                  <c:v>6316</c:v>
                </c:pt>
                <c:pt idx="439">
                  <c:v>6321</c:v>
                </c:pt>
                <c:pt idx="440">
                  <c:v>6336.5</c:v>
                </c:pt>
                <c:pt idx="441">
                  <c:v>6341</c:v>
                </c:pt>
                <c:pt idx="442">
                  <c:v>6343</c:v>
                </c:pt>
                <c:pt idx="443">
                  <c:v>6393</c:v>
                </c:pt>
                <c:pt idx="444">
                  <c:v>6480.5</c:v>
                </c:pt>
                <c:pt idx="445">
                  <c:v>6481.5</c:v>
                </c:pt>
                <c:pt idx="446">
                  <c:v>6483</c:v>
                </c:pt>
                <c:pt idx="447">
                  <c:v>6488</c:v>
                </c:pt>
                <c:pt idx="448">
                  <c:v>6492</c:v>
                </c:pt>
                <c:pt idx="449">
                  <c:v>6514</c:v>
                </c:pt>
                <c:pt idx="450">
                  <c:v>6622.5</c:v>
                </c:pt>
                <c:pt idx="451">
                  <c:v>6628.5</c:v>
                </c:pt>
                <c:pt idx="452">
                  <c:v>6647</c:v>
                </c:pt>
                <c:pt idx="453">
                  <c:v>6655</c:v>
                </c:pt>
                <c:pt idx="454">
                  <c:v>6778.5</c:v>
                </c:pt>
              </c:numCache>
            </c:numRef>
          </c:xVal>
          <c:yVal>
            <c:numRef>
              <c:f>Active!$S$21:$S$901</c:f>
              <c:numCache>
                <c:formatCode>General</c:formatCode>
                <c:ptCount val="881"/>
                <c:pt idx="15">
                  <c:v>-0.29632549999951152</c:v>
                </c:pt>
                <c:pt idx="18">
                  <c:v>-0.36436249999678694</c:v>
                </c:pt>
                <c:pt idx="24">
                  <c:v>-0.36391809999622637</c:v>
                </c:pt>
                <c:pt idx="27">
                  <c:v>-0.36064289999922039</c:v>
                </c:pt>
                <c:pt idx="33">
                  <c:v>-0.36603630000172416</c:v>
                </c:pt>
                <c:pt idx="35">
                  <c:v>-0.3648174999980256</c:v>
                </c:pt>
                <c:pt idx="36">
                  <c:v>-0.3651080999916303</c:v>
                </c:pt>
                <c:pt idx="38">
                  <c:v>-0.36500469999737106</c:v>
                </c:pt>
                <c:pt idx="43">
                  <c:v>-0.37152290000085486</c:v>
                </c:pt>
                <c:pt idx="47">
                  <c:v>-0.37131529999896884</c:v>
                </c:pt>
                <c:pt idx="48">
                  <c:v>-0.37244869999267394</c:v>
                </c:pt>
                <c:pt idx="59">
                  <c:v>-0.37864650000119582</c:v>
                </c:pt>
                <c:pt idx="68">
                  <c:v>-0.38059630000498146</c:v>
                </c:pt>
                <c:pt idx="94">
                  <c:v>-0.39575549999426585</c:v>
                </c:pt>
                <c:pt idx="107">
                  <c:v>-0.40623209999466781</c:v>
                </c:pt>
                <c:pt idx="108">
                  <c:v>-0.40520389999437612</c:v>
                </c:pt>
                <c:pt idx="116">
                  <c:v>-0.40595030000258703</c:v>
                </c:pt>
                <c:pt idx="117">
                  <c:v>-0.40682209999795305</c:v>
                </c:pt>
                <c:pt idx="193">
                  <c:v>-0.42655449999438133</c:v>
                </c:pt>
                <c:pt idx="241">
                  <c:v>-0.43868509999447269</c:v>
                </c:pt>
                <c:pt idx="252">
                  <c:v>-0.44314350000058766</c:v>
                </c:pt>
                <c:pt idx="261">
                  <c:v>-0.46292150000226684</c:v>
                </c:pt>
                <c:pt idx="302">
                  <c:v>-0.46932569999626139</c:v>
                </c:pt>
                <c:pt idx="311">
                  <c:v>-0.47274389999802224</c:v>
                </c:pt>
                <c:pt idx="316">
                  <c:v>-0.47215169999981299</c:v>
                </c:pt>
                <c:pt idx="329">
                  <c:v>-0.46994789999735076</c:v>
                </c:pt>
                <c:pt idx="343">
                  <c:v>-0.47979629999463214</c:v>
                </c:pt>
                <c:pt idx="344">
                  <c:v>-0.47939629999746103</c:v>
                </c:pt>
                <c:pt idx="345">
                  <c:v>-0.47909629999776371</c:v>
                </c:pt>
                <c:pt idx="352">
                  <c:v>-0.48625889999675564</c:v>
                </c:pt>
                <c:pt idx="355">
                  <c:v>-0.47923069999524159</c:v>
                </c:pt>
                <c:pt idx="357">
                  <c:v>-0.48070249999727821</c:v>
                </c:pt>
                <c:pt idx="362">
                  <c:v>-0.48863269999856129</c:v>
                </c:pt>
                <c:pt idx="363">
                  <c:v>-0.48143269999854965</c:v>
                </c:pt>
                <c:pt idx="376">
                  <c:v>-0.48479509999742731</c:v>
                </c:pt>
                <c:pt idx="378">
                  <c:v>-0.49286109999229666</c:v>
                </c:pt>
                <c:pt idx="386">
                  <c:v>-0.48608509999758098</c:v>
                </c:pt>
                <c:pt idx="387">
                  <c:v>-0.46490749999793479</c:v>
                </c:pt>
                <c:pt idx="388">
                  <c:v>-0.49324509999132715</c:v>
                </c:pt>
                <c:pt idx="401">
                  <c:v>-0.49661349999951199</c:v>
                </c:pt>
                <c:pt idx="403">
                  <c:v>-0.49888490000012098</c:v>
                </c:pt>
                <c:pt idx="405">
                  <c:v>-0.44974669999646721</c:v>
                </c:pt>
                <c:pt idx="407">
                  <c:v>-0.50425810000160709</c:v>
                </c:pt>
                <c:pt idx="412">
                  <c:v>-0.50417209999432089</c:v>
                </c:pt>
                <c:pt idx="413">
                  <c:v>-0.5066064999991795</c:v>
                </c:pt>
                <c:pt idx="414">
                  <c:v>-0.5066064999991795</c:v>
                </c:pt>
                <c:pt idx="417">
                  <c:v>-0.50652189999527764</c:v>
                </c:pt>
                <c:pt idx="421">
                  <c:v>-0.50796830000035698</c:v>
                </c:pt>
                <c:pt idx="423">
                  <c:v>-0.50601470000401605</c:v>
                </c:pt>
                <c:pt idx="424">
                  <c:v>-0.50958650000393391</c:v>
                </c:pt>
                <c:pt idx="426">
                  <c:v>-0.51072669999848586</c:v>
                </c:pt>
                <c:pt idx="430">
                  <c:v>-0.50738849999470403</c:v>
                </c:pt>
                <c:pt idx="432">
                  <c:v>-0.51249390000157291</c:v>
                </c:pt>
                <c:pt idx="437">
                  <c:v>-0.51444369999080664</c:v>
                </c:pt>
                <c:pt idx="440">
                  <c:v>-0.51413689999753842</c:v>
                </c:pt>
                <c:pt idx="444">
                  <c:v>-0.51728330000332789</c:v>
                </c:pt>
                <c:pt idx="445">
                  <c:v>-0.51567389999399893</c:v>
                </c:pt>
                <c:pt idx="448">
                  <c:v>-0.51757519999955548</c:v>
                </c:pt>
                <c:pt idx="450">
                  <c:v>-0.51674849999835715</c:v>
                </c:pt>
                <c:pt idx="451">
                  <c:v>-0.51659210000070743</c:v>
                </c:pt>
                <c:pt idx="454">
                  <c:v>-0.51808209999580868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7A-412A-BFF6-162367B12707}"/>
            </c:ext>
          </c:extLst>
        </c:ser>
        <c:ser>
          <c:idx val="7"/>
          <c:order val="1"/>
          <c:tx>
            <c:strRef>
              <c:f>Active!$P$20</c:f>
              <c:strCache>
                <c:ptCount val="1"/>
                <c:pt idx="0">
                  <c:v>Sec.Fit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Active!$F$21:$F$901</c:f>
              <c:numCache>
                <c:formatCode>General</c:formatCode>
                <c:ptCount val="881"/>
                <c:pt idx="0">
                  <c:v>-11840</c:v>
                </c:pt>
                <c:pt idx="1">
                  <c:v>-10306</c:v>
                </c:pt>
                <c:pt idx="2">
                  <c:v>-8943</c:v>
                </c:pt>
                <c:pt idx="3">
                  <c:v>-7665</c:v>
                </c:pt>
                <c:pt idx="4">
                  <c:v>-6389</c:v>
                </c:pt>
                <c:pt idx="5">
                  <c:v>-6242</c:v>
                </c:pt>
                <c:pt idx="6">
                  <c:v>-6046</c:v>
                </c:pt>
                <c:pt idx="7">
                  <c:v>-5775</c:v>
                </c:pt>
                <c:pt idx="8">
                  <c:v>-5317</c:v>
                </c:pt>
                <c:pt idx="9">
                  <c:v>-5297</c:v>
                </c:pt>
                <c:pt idx="10">
                  <c:v>-5150</c:v>
                </c:pt>
                <c:pt idx="11">
                  <c:v>-5000</c:v>
                </c:pt>
                <c:pt idx="12">
                  <c:v>-4977</c:v>
                </c:pt>
                <c:pt idx="13">
                  <c:v>-4876</c:v>
                </c:pt>
                <c:pt idx="14">
                  <c:v>-4833</c:v>
                </c:pt>
                <c:pt idx="15">
                  <c:v>-4832.5</c:v>
                </c:pt>
                <c:pt idx="16">
                  <c:v>-4407</c:v>
                </c:pt>
                <c:pt idx="17">
                  <c:v>-2928</c:v>
                </c:pt>
                <c:pt idx="18">
                  <c:v>-2687.5</c:v>
                </c:pt>
                <c:pt idx="19">
                  <c:v>-2674</c:v>
                </c:pt>
                <c:pt idx="20">
                  <c:v>-2674</c:v>
                </c:pt>
                <c:pt idx="21">
                  <c:v>-2674</c:v>
                </c:pt>
                <c:pt idx="22">
                  <c:v>-2668</c:v>
                </c:pt>
                <c:pt idx="23">
                  <c:v>-2668</c:v>
                </c:pt>
                <c:pt idx="24">
                  <c:v>-2661.5</c:v>
                </c:pt>
                <c:pt idx="25">
                  <c:v>-2654</c:v>
                </c:pt>
                <c:pt idx="26">
                  <c:v>-2654</c:v>
                </c:pt>
                <c:pt idx="27">
                  <c:v>-2653.5</c:v>
                </c:pt>
                <c:pt idx="28">
                  <c:v>-2530</c:v>
                </c:pt>
                <c:pt idx="29">
                  <c:v>-2527</c:v>
                </c:pt>
                <c:pt idx="30">
                  <c:v>-2527</c:v>
                </c:pt>
                <c:pt idx="31">
                  <c:v>-2527</c:v>
                </c:pt>
                <c:pt idx="32">
                  <c:v>-2524</c:v>
                </c:pt>
                <c:pt idx="33">
                  <c:v>-2514.5</c:v>
                </c:pt>
                <c:pt idx="34">
                  <c:v>-2513</c:v>
                </c:pt>
                <c:pt idx="35">
                  <c:v>-2512.5</c:v>
                </c:pt>
                <c:pt idx="36">
                  <c:v>-2511.5</c:v>
                </c:pt>
                <c:pt idx="37">
                  <c:v>-2504</c:v>
                </c:pt>
                <c:pt idx="38">
                  <c:v>-2500.5</c:v>
                </c:pt>
                <c:pt idx="39">
                  <c:v>-2360</c:v>
                </c:pt>
                <c:pt idx="40">
                  <c:v>-2360</c:v>
                </c:pt>
                <c:pt idx="41">
                  <c:v>-2354</c:v>
                </c:pt>
                <c:pt idx="42">
                  <c:v>-2354</c:v>
                </c:pt>
                <c:pt idx="43">
                  <c:v>-2353.5</c:v>
                </c:pt>
                <c:pt idx="44">
                  <c:v>-2340</c:v>
                </c:pt>
                <c:pt idx="45">
                  <c:v>-2340</c:v>
                </c:pt>
                <c:pt idx="46">
                  <c:v>-2300</c:v>
                </c:pt>
                <c:pt idx="47">
                  <c:v>-2299.5</c:v>
                </c:pt>
                <c:pt idx="48">
                  <c:v>-2260.5</c:v>
                </c:pt>
                <c:pt idx="49">
                  <c:v>-2236</c:v>
                </c:pt>
                <c:pt idx="50">
                  <c:v>-2233</c:v>
                </c:pt>
                <c:pt idx="51">
                  <c:v>-2230</c:v>
                </c:pt>
                <c:pt idx="52">
                  <c:v>-2227</c:v>
                </c:pt>
                <c:pt idx="53">
                  <c:v>-2193</c:v>
                </c:pt>
                <c:pt idx="54">
                  <c:v>-2187</c:v>
                </c:pt>
                <c:pt idx="55">
                  <c:v>-2187</c:v>
                </c:pt>
                <c:pt idx="56">
                  <c:v>-2088</c:v>
                </c:pt>
                <c:pt idx="57">
                  <c:v>-2085</c:v>
                </c:pt>
                <c:pt idx="58">
                  <c:v>-2059</c:v>
                </c:pt>
                <c:pt idx="59">
                  <c:v>-2047.5</c:v>
                </c:pt>
                <c:pt idx="60">
                  <c:v>-2046</c:v>
                </c:pt>
                <c:pt idx="61">
                  <c:v>-2028</c:v>
                </c:pt>
                <c:pt idx="62">
                  <c:v>-2028</c:v>
                </c:pt>
                <c:pt idx="63">
                  <c:v>-2023</c:v>
                </c:pt>
                <c:pt idx="64">
                  <c:v>-1939</c:v>
                </c:pt>
                <c:pt idx="65">
                  <c:v>-1919</c:v>
                </c:pt>
                <c:pt idx="66">
                  <c:v>-1916</c:v>
                </c:pt>
                <c:pt idx="67">
                  <c:v>-1916</c:v>
                </c:pt>
                <c:pt idx="68">
                  <c:v>-1914.5</c:v>
                </c:pt>
                <c:pt idx="69">
                  <c:v>-1892</c:v>
                </c:pt>
                <c:pt idx="70">
                  <c:v>-1884</c:v>
                </c:pt>
                <c:pt idx="71">
                  <c:v>-1792</c:v>
                </c:pt>
                <c:pt idx="72">
                  <c:v>-1772</c:v>
                </c:pt>
                <c:pt idx="73">
                  <c:v>-1746</c:v>
                </c:pt>
                <c:pt idx="74">
                  <c:v>-1726</c:v>
                </c:pt>
                <c:pt idx="75">
                  <c:v>-1622</c:v>
                </c:pt>
                <c:pt idx="76">
                  <c:v>-1605</c:v>
                </c:pt>
                <c:pt idx="77">
                  <c:v>-1579</c:v>
                </c:pt>
                <c:pt idx="78">
                  <c:v>-1579</c:v>
                </c:pt>
                <c:pt idx="79">
                  <c:v>-1561</c:v>
                </c:pt>
                <c:pt idx="80">
                  <c:v>-1455</c:v>
                </c:pt>
                <c:pt idx="81">
                  <c:v>-1452</c:v>
                </c:pt>
                <c:pt idx="82">
                  <c:v>-1452</c:v>
                </c:pt>
                <c:pt idx="83">
                  <c:v>-1440</c:v>
                </c:pt>
                <c:pt idx="84">
                  <c:v>-1431</c:v>
                </c:pt>
                <c:pt idx="85">
                  <c:v>-1316</c:v>
                </c:pt>
                <c:pt idx="86">
                  <c:v>-1305</c:v>
                </c:pt>
                <c:pt idx="87">
                  <c:v>-1305</c:v>
                </c:pt>
                <c:pt idx="88">
                  <c:v>-1304</c:v>
                </c:pt>
                <c:pt idx="89">
                  <c:v>-1301</c:v>
                </c:pt>
                <c:pt idx="90">
                  <c:v>-1293</c:v>
                </c:pt>
                <c:pt idx="91">
                  <c:v>-1290</c:v>
                </c:pt>
                <c:pt idx="92">
                  <c:v>-1285</c:v>
                </c:pt>
                <c:pt idx="93">
                  <c:v>-1285</c:v>
                </c:pt>
                <c:pt idx="94">
                  <c:v>-1282.5</c:v>
                </c:pt>
                <c:pt idx="95">
                  <c:v>-1281</c:v>
                </c:pt>
                <c:pt idx="96">
                  <c:v>-1265</c:v>
                </c:pt>
                <c:pt idx="97">
                  <c:v>-1265</c:v>
                </c:pt>
                <c:pt idx="98">
                  <c:v>-1262</c:v>
                </c:pt>
                <c:pt idx="99">
                  <c:v>-1161</c:v>
                </c:pt>
                <c:pt idx="100">
                  <c:v>-1155</c:v>
                </c:pt>
                <c:pt idx="101">
                  <c:v>-1143</c:v>
                </c:pt>
                <c:pt idx="102">
                  <c:v>-1129</c:v>
                </c:pt>
                <c:pt idx="103">
                  <c:v>-1129</c:v>
                </c:pt>
                <c:pt idx="104">
                  <c:v>-996</c:v>
                </c:pt>
                <c:pt idx="105">
                  <c:v>-982</c:v>
                </c:pt>
                <c:pt idx="106">
                  <c:v>-979</c:v>
                </c:pt>
                <c:pt idx="107">
                  <c:v>-971.5</c:v>
                </c:pt>
                <c:pt idx="108">
                  <c:v>-968.5</c:v>
                </c:pt>
                <c:pt idx="109">
                  <c:v>-968</c:v>
                </c:pt>
                <c:pt idx="110">
                  <c:v>-965</c:v>
                </c:pt>
                <c:pt idx="111">
                  <c:v>-964</c:v>
                </c:pt>
                <c:pt idx="112">
                  <c:v>-962</c:v>
                </c:pt>
                <c:pt idx="113">
                  <c:v>-962</c:v>
                </c:pt>
                <c:pt idx="114">
                  <c:v>-955</c:v>
                </c:pt>
                <c:pt idx="115">
                  <c:v>-925</c:v>
                </c:pt>
                <c:pt idx="116">
                  <c:v>-824.5</c:v>
                </c:pt>
                <c:pt idx="117">
                  <c:v>-821.5</c:v>
                </c:pt>
                <c:pt idx="118">
                  <c:v>-820.5</c:v>
                </c:pt>
                <c:pt idx="119">
                  <c:v>-814</c:v>
                </c:pt>
                <c:pt idx="120">
                  <c:v>-811</c:v>
                </c:pt>
                <c:pt idx="121">
                  <c:v>-778</c:v>
                </c:pt>
                <c:pt idx="122">
                  <c:v>-778</c:v>
                </c:pt>
                <c:pt idx="123">
                  <c:v>-691</c:v>
                </c:pt>
                <c:pt idx="124">
                  <c:v>-687.5</c:v>
                </c:pt>
                <c:pt idx="125">
                  <c:v>-678.5</c:v>
                </c:pt>
                <c:pt idx="126">
                  <c:v>-677</c:v>
                </c:pt>
                <c:pt idx="127">
                  <c:v>-675.5</c:v>
                </c:pt>
                <c:pt idx="128">
                  <c:v>-674</c:v>
                </c:pt>
                <c:pt idx="129">
                  <c:v>-670</c:v>
                </c:pt>
                <c:pt idx="130">
                  <c:v>-667</c:v>
                </c:pt>
                <c:pt idx="131">
                  <c:v>-665</c:v>
                </c:pt>
                <c:pt idx="132">
                  <c:v>-665</c:v>
                </c:pt>
                <c:pt idx="133">
                  <c:v>-664</c:v>
                </c:pt>
                <c:pt idx="134">
                  <c:v>-660</c:v>
                </c:pt>
                <c:pt idx="135">
                  <c:v>-656</c:v>
                </c:pt>
                <c:pt idx="136">
                  <c:v>-656</c:v>
                </c:pt>
                <c:pt idx="137">
                  <c:v>-653</c:v>
                </c:pt>
                <c:pt idx="138">
                  <c:v>-648.5</c:v>
                </c:pt>
                <c:pt idx="139">
                  <c:v>-631</c:v>
                </c:pt>
                <c:pt idx="140">
                  <c:v>-547</c:v>
                </c:pt>
                <c:pt idx="141">
                  <c:v>-537.5</c:v>
                </c:pt>
                <c:pt idx="142">
                  <c:v>-535</c:v>
                </c:pt>
                <c:pt idx="143">
                  <c:v>-529</c:v>
                </c:pt>
                <c:pt idx="144">
                  <c:v>-529</c:v>
                </c:pt>
                <c:pt idx="145">
                  <c:v>-529</c:v>
                </c:pt>
                <c:pt idx="146">
                  <c:v>-524</c:v>
                </c:pt>
                <c:pt idx="147">
                  <c:v>-524</c:v>
                </c:pt>
                <c:pt idx="148">
                  <c:v>-521</c:v>
                </c:pt>
                <c:pt idx="149">
                  <c:v>-521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-501</c:v>
                </c:pt>
                <c:pt idx="154">
                  <c:v>-501</c:v>
                </c:pt>
                <c:pt idx="155">
                  <c:v>-498</c:v>
                </c:pt>
                <c:pt idx="156">
                  <c:v>-484</c:v>
                </c:pt>
                <c:pt idx="157">
                  <c:v>-455</c:v>
                </c:pt>
                <c:pt idx="158">
                  <c:v>-380</c:v>
                </c:pt>
                <c:pt idx="159">
                  <c:v>-362</c:v>
                </c:pt>
                <c:pt idx="160">
                  <c:v>-362</c:v>
                </c:pt>
                <c:pt idx="161">
                  <c:v>-362</c:v>
                </c:pt>
                <c:pt idx="162">
                  <c:v>-337</c:v>
                </c:pt>
                <c:pt idx="163">
                  <c:v>-311</c:v>
                </c:pt>
                <c:pt idx="164">
                  <c:v>-311</c:v>
                </c:pt>
                <c:pt idx="165">
                  <c:v>-213</c:v>
                </c:pt>
                <c:pt idx="166">
                  <c:v>-212</c:v>
                </c:pt>
                <c:pt idx="167">
                  <c:v>-207</c:v>
                </c:pt>
                <c:pt idx="168">
                  <c:v>-207</c:v>
                </c:pt>
                <c:pt idx="169">
                  <c:v>-207</c:v>
                </c:pt>
                <c:pt idx="170">
                  <c:v>-206</c:v>
                </c:pt>
                <c:pt idx="171">
                  <c:v>-201</c:v>
                </c:pt>
                <c:pt idx="172">
                  <c:v>-201</c:v>
                </c:pt>
                <c:pt idx="173">
                  <c:v>-195</c:v>
                </c:pt>
                <c:pt idx="174">
                  <c:v>-195</c:v>
                </c:pt>
                <c:pt idx="175">
                  <c:v>-190</c:v>
                </c:pt>
                <c:pt idx="176">
                  <c:v>-190</c:v>
                </c:pt>
                <c:pt idx="177">
                  <c:v>-170</c:v>
                </c:pt>
                <c:pt idx="178">
                  <c:v>-161</c:v>
                </c:pt>
                <c:pt idx="179">
                  <c:v>-63.5</c:v>
                </c:pt>
                <c:pt idx="180">
                  <c:v>-60</c:v>
                </c:pt>
                <c:pt idx="181">
                  <c:v>-60</c:v>
                </c:pt>
                <c:pt idx="182">
                  <c:v>-60</c:v>
                </c:pt>
                <c:pt idx="183">
                  <c:v>-60</c:v>
                </c:pt>
                <c:pt idx="184">
                  <c:v>-20</c:v>
                </c:pt>
                <c:pt idx="185">
                  <c:v>-20</c:v>
                </c:pt>
                <c:pt idx="186">
                  <c:v>-17</c:v>
                </c:pt>
                <c:pt idx="187">
                  <c:v>0</c:v>
                </c:pt>
                <c:pt idx="188">
                  <c:v>1</c:v>
                </c:pt>
                <c:pt idx="189">
                  <c:v>105</c:v>
                </c:pt>
                <c:pt idx="190">
                  <c:v>110</c:v>
                </c:pt>
                <c:pt idx="191">
                  <c:v>127</c:v>
                </c:pt>
                <c:pt idx="192">
                  <c:v>127</c:v>
                </c:pt>
                <c:pt idx="193">
                  <c:v>132.5</c:v>
                </c:pt>
                <c:pt idx="194">
                  <c:v>140</c:v>
                </c:pt>
                <c:pt idx="195">
                  <c:v>145</c:v>
                </c:pt>
                <c:pt idx="196">
                  <c:v>150</c:v>
                </c:pt>
                <c:pt idx="197">
                  <c:v>150</c:v>
                </c:pt>
                <c:pt idx="198">
                  <c:v>252</c:v>
                </c:pt>
                <c:pt idx="199">
                  <c:v>258</c:v>
                </c:pt>
                <c:pt idx="200">
                  <c:v>275</c:v>
                </c:pt>
                <c:pt idx="201">
                  <c:v>283</c:v>
                </c:pt>
                <c:pt idx="202">
                  <c:v>283</c:v>
                </c:pt>
                <c:pt idx="203">
                  <c:v>297</c:v>
                </c:pt>
                <c:pt idx="204">
                  <c:v>298</c:v>
                </c:pt>
                <c:pt idx="205">
                  <c:v>300</c:v>
                </c:pt>
                <c:pt idx="206">
                  <c:v>391</c:v>
                </c:pt>
                <c:pt idx="207">
                  <c:v>405</c:v>
                </c:pt>
                <c:pt idx="208">
                  <c:v>428</c:v>
                </c:pt>
                <c:pt idx="209">
                  <c:v>592</c:v>
                </c:pt>
                <c:pt idx="210">
                  <c:v>592</c:v>
                </c:pt>
                <c:pt idx="211">
                  <c:v>739</c:v>
                </c:pt>
                <c:pt idx="212">
                  <c:v>745</c:v>
                </c:pt>
                <c:pt idx="213">
                  <c:v>748</c:v>
                </c:pt>
                <c:pt idx="214">
                  <c:v>758</c:v>
                </c:pt>
                <c:pt idx="215">
                  <c:v>762</c:v>
                </c:pt>
                <c:pt idx="216">
                  <c:v>779</c:v>
                </c:pt>
                <c:pt idx="217">
                  <c:v>779</c:v>
                </c:pt>
                <c:pt idx="218">
                  <c:v>865</c:v>
                </c:pt>
                <c:pt idx="219">
                  <c:v>865</c:v>
                </c:pt>
                <c:pt idx="220">
                  <c:v>891</c:v>
                </c:pt>
                <c:pt idx="221">
                  <c:v>897</c:v>
                </c:pt>
                <c:pt idx="222">
                  <c:v>897</c:v>
                </c:pt>
                <c:pt idx="223">
                  <c:v>897</c:v>
                </c:pt>
                <c:pt idx="224">
                  <c:v>897</c:v>
                </c:pt>
                <c:pt idx="225">
                  <c:v>897</c:v>
                </c:pt>
                <c:pt idx="226">
                  <c:v>897</c:v>
                </c:pt>
                <c:pt idx="227">
                  <c:v>897</c:v>
                </c:pt>
                <c:pt idx="228">
                  <c:v>897</c:v>
                </c:pt>
                <c:pt idx="229">
                  <c:v>897</c:v>
                </c:pt>
                <c:pt idx="230">
                  <c:v>897</c:v>
                </c:pt>
                <c:pt idx="231">
                  <c:v>897</c:v>
                </c:pt>
                <c:pt idx="232">
                  <c:v>897</c:v>
                </c:pt>
                <c:pt idx="233">
                  <c:v>897</c:v>
                </c:pt>
                <c:pt idx="234">
                  <c:v>897</c:v>
                </c:pt>
                <c:pt idx="235">
                  <c:v>897</c:v>
                </c:pt>
                <c:pt idx="236">
                  <c:v>897</c:v>
                </c:pt>
                <c:pt idx="237">
                  <c:v>903</c:v>
                </c:pt>
                <c:pt idx="238">
                  <c:v>912</c:v>
                </c:pt>
                <c:pt idx="239">
                  <c:v>923</c:v>
                </c:pt>
                <c:pt idx="240">
                  <c:v>929</c:v>
                </c:pt>
                <c:pt idx="241">
                  <c:v>1033.5</c:v>
                </c:pt>
                <c:pt idx="242">
                  <c:v>1044</c:v>
                </c:pt>
                <c:pt idx="243">
                  <c:v>1058</c:v>
                </c:pt>
                <c:pt idx="244">
                  <c:v>1058</c:v>
                </c:pt>
                <c:pt idx="245">
                  <c:v>1058</c:v>
                </c:pt>
                <c:pt idx="246">
                  <c:v>1064</c:v>
                </c:pt>
                <c:pt idx="247">
                  <c:v>1076</c:v>
                </c:pt>
                <c:pt idx="248">
                  <c:v>1078</c:v>
                </c:pt>
                <c:pt idx="249">
                  <c:v>1078</c:v>
                </c:pt>
                <c:pt idx="250">
                  <c:v>1078</c:v>
                </c:pt>
                <c:pt idx="251">
                  <c:v>1189</c:v>
                </c:pt>
                <c:pt idx="252">
                  <c:v>1197.5</c:v>
                </c:pt>
                <c:pt idx="253">
                  <c:v>1202</c:v>
                </c:pt>
                <c:pt idx="254">
                  <c:v>1208</c:v>
                </c:pt>
                <c:pt idx="255">
                  <c:v>1211</c:v>
                </c:pt>
                <c:pt idx="256">
                  <c:v>1211</c:v>
                </c:pt>
                <c:pt idx="257">
                  <c:v>1211</c:v>
                </c:pt>
                <c:pt idx="258">
                  <c:v>1211</c:v>
                </c:pt>
                <c:pt idx="259">
                  <c:v>1214</c:v>
                </c:pt>
                <c:pt idx="260">
                  <c:v>1220</c:v>
                </c:pt>
                <c:pt idx="261">
                  <c:v>1327.5</c:v>
                </c:pt>
                <c:pt idx="262">
                  <c:v>1352</c:v>
                </c:pt>
                <c:pt idx="263">
                  <c:v>1352</c:v>
                </c:pt>
                <c:pt idx="264">
                  <c:v>1373</c:v>
                </c:pt>
                <c:pt idx="265">
                  <c:v>1396</c:v>
                </c:pt>
                <c:pt idx="266">
                  <c:v>1398</c:v>
                </c:pt>
                <c:pt idx="267">
                  <c:v>1503</c:v>
                </c:pt>
                <c:pt idx="268">
                  <c:v>1505</c:v>
                </c:pt>
                <c:pt idx="269">
                  <c:v>1508</c:v>
                </c:pt>
                <c:pt idx="270">
                  <c:v>1508</c:v>
                </c:pt>
                <c:pt idx="271">
                  <c:v>1531</c:v>
                </c:pt>
                <c:pt idx="272">
                  <c:v>1540</c:v>
                </c:pt>
                <c:pt idx="273">
                  <c:v>1545</c:v>
                </c:pt>
                <c:pt idx="274">
                  <c:v>1563</c:v>
                </c:pt>
                <c:pt idx="275">
                  <c:v>1566</c:v>
                </c:pt>
                <c:pt idx="276">
                  <c:v>1652</c:v>
                </c:pt>
                <c:pt idx="277">
                  <c:v>1675</c:v>
                </c:pt>
                <c:pt idx="278">
                  <c:v>1675</c:v>
                </c:pt>
                <c:pt idx="279">
                  <c:v>1675</c:v>
                </c:pt>
                <c:pt idx="280">
                  <c:v>1675</c:v>
                </c:pt>
                <c:pt idx="281">
                  <c:v>1675</c:v>
                </c:pt>
                <c:pt idx="282">
                  <c:v>1675</c:v>
                </c:pt>
                <c:pt idx="283">
                  <c:v>1675</c:v>
                </c:pt>
                <c:pt idx="284">
                  <c:v>1678</c:v>
                </c:pt>
                <c:pt idx="285">
                  <c:v>1678</c:v>
                </c:pt>
                <c:pt idx="286">
                  <c:v>1678</c:v>
                </c:pt>
                <c:pt idx="287">
                  <c:v>1819</c:v>
                </c:pt>
                <c:pt idx="288">
                  <c:v>1819</c:v>
                </c:pt>
                <c:pt idx="289">
                  <c:v>1834</c:v>
                </c:pt>
                <c:pt idx="290">
                  <c:v>1839</c:v>
                </c:pt>
                <c:pt idx="291">
                  <c:v>1842</c:v>
                </c:pt>
                <c:pt idx="292">
                  <c:v>1842</c:v>
                </c:pt>
                <c:pt idx="293">
                  <c:v>1986</c:v>
                </c:pt>
                <c:pt idx="294">
                  <c:v>1989</c:v>
                </c:pt>
                <c:pt idx="295">
                  <c:v>1992</c:v>
                </c:pt>
                <c:pt idx="296">
                  <c:v>2136</c:v>
                </c:pt>
                <c:pt idx="297">
                  <c:v>2142</c:v>
                </c:pt>
                <c:pt idx="298">
                  <c:v>2151</c:v>
                </c:pt>
                <c:pt idx="299">
                  <c:v>2157</c:v>
                </c:pt>
                <c:pt idx="300">
                  <c:v>2157</c:v>
                </c:pt>
                <c:pt idx="301">
                  <c:v>2171</c:v>
                </c:pt>
                <c:pt idx="302">
                  <c:v>2284.5</c:v>
                </c:pt>
                <c:pt idx="303">
                  <c:v>2286</c:v>
                </c:pt>
                <c:pt idx="304">
                  <c:v>2286</c:v>
                </c:pt>
                <c:pt idx="305">
                  <c:v>2292</c:v>
                </c:pt>
                <c:pt idx="306">
                  <c:v>2298</c:v>
                </c:pt>
                <c:pt idx="307">
                  <c:v>2303</c:v>
                </c:pt>
                <c:pt idx="308">
                  <c:v>2312</c:v>
                </c:pt>
                <c:pt idx="309">
                  <c:v>2342</c:v>
                </c:pt>
                <c:pt idx="310">
                  <c:v>2343</c:v>
                </c:pt>
                <c:pt idx="311">
                  <c:v>2431.5</c:v>
                </c:pt>
                <c:pt idx="312">
                  <c:v>2436</c:v>
                </c:pt>
                <c:pt idx="313">
                  <c:v>2445</c:v>
                </c:pt>
                <c:pt idx="314">
                  <c:v>2445</c:v>
                </c:pt>
                <c:pt idx="315">
                  <c:v>2457</c:v>
                </c:pt>
                <c:pt idx="316">
                  <c:v>2494.5</c:v>
                </c:pt>
                <c:pt idx="317">
                  <c:v>2560</c:v>
                </c:pt>
                <c:pt idx="318">
                  <c:v>2577</c:v>
                </c:pt>
                <c:pt idx="319">
                  <c:v>2577</c:v>
                </c:pt>
                <c:pt idx="320">
                  <c:v>2577</c:v>
                </c:pt>
                <c:pt idx="321">
                  <c:v>2580</c:v>
                </c:pt>
                <c:pt idx="322">
                  <c:v>2595</c:v>
                </c:pt>
                <c:pt idx="323">
                  <c:v>2600</c:v>
                </c:pt>
                <c:pt idx="324">
                  <c:v>2600</c:v>
                </c:pt>
                <c:pt idx="325">
                  <c:v>2606</c:v>
                </c:pt>
                <c:pt idx="326">
                  <c:v>2615</c:v>
                </c:pt>
                <c:pt idx="327">
                  <c:v>2762</c:v>
                </c:pt>
                <c:pt idx="328">
                  <c:v>2771</c:v>
                </c:pt>
                <c:pt idx="329">
                  <c:v>2771.5</c:v>
                </c:pt>
                <c:pt idx="330">
                  <c:v>2774</c:v>
                </c:pt>
                <c:pt idx="331">
                  <c:v>2785</c:v>
                </c:pt>
                <c:pt idx="332">
                  <c:v>2808</c:v>
                </c:pt>
                <c:pt idx="333">
                  <c:v>2874</c:v>
                </c:pt>
                <c:pt idx="334">
                  <c:v>2891</c:v>
                </c:pt>
                <c:pt idx="335">
                  <c:v>2891</c:v>
                </c:pt>
                <c:pt idx="336">
                  <c:v>2920</c:v>
                </c:pt>
                <c:pt idx="337">
                  <c:v>2920</c:v>
                </c:pt>
                <c:pt idx="338">
                  <c:v>2920</c:v>
                </c:pt>
                <c:pt idx="339">
                  <c:v>3042</c:v>
                </c:pt>
                <c:pt idx="340">
                  <c:v>3076</c:v>
                </c:pt>
                <c:pt idx="341">
                  <c:v>3078</c:v>
                </c:pt>
                <c:pt idx="342">
                  <c:v>3084</c:v>
                </c:pt>
                <c:pt idx="343">
                  <c:v>3085.5</c:v>
                </c:pt>
                <c:pt idx="344">
                  <c:v>3085.5</c:v>
                </c:pt>
                <c:pt idx="345">
                  <c:v>3085.5</c:v>
                </c:pt>
                <c:pt idx="346">
                  <c:v>3087</c:v>
                </c:pt>
                <c:pt idx="347">
                  <c:v>3087</c:v>
                </c:pt>
                <c:pt idx="348">
                  <c:v>3087</c:v>
                </c:pt>
                <c:pt idx="349">
                  <c:v>3102</c:v>
                </c:pt>
                <c:pt idx="350">
                  <c:v>3107</c:v>
                </c:pt>
                <c:pt idx="351">
                  <c:v>3191</c:v>
                </c:pt>
                <c:pt idx="352">
                  <c:v>3206.5</c:v>
                </c:pt>
                <c:pt idx="353">
                  <c:v>3208</c:v>
                </c:pt>
                <c:pt idx="354">
                  <c:v>3209</c:v>
                </c:pt>
                <c:pt idx="355">
                  <c:v>3209.5</c:v>
                </c:pt>
                <c:pt idx="356">
                  <c:v>3211</c:v>
                </c:pt>
                <c:pt idx="357">
                  <c:v>3212.5</c:v>
                </c:pt>
                <c:pt idx="358">
                  <c:v>3215</c:v>
                </c:pt>
                <c:pt idx="359">
                  <c:v>3249</c:v>
                </c:pt>
                <c:pt idx="360">
                  <c:v>3249</c:v>
                </c:pt>
                <c:pt idx="361">
                  <c:v>3378</c:v>
                </c:pt>
                <c:pt idx="362">
                  <c:v>3379.5</c:v>
                </c:pt>
                <c:pt idx="363">
                  <c:v>3379.5</c:v>
                </c:pt>
                <c:pt idx="364">
                  <c:v>3407</c:v>
                </c:pt>
                <c:pt idx="365">
                  <c:v>3505</c:v>
                </c:pt>
                <c:pt idx="366">
                  <c:v>3552</c:v>
                </c:pt>
                <c:pt idx="367">
                  <c:v>3655</c:v>
                </c:pt>
                <c:pt idx="368">
                  <c:v>3701</c:v>
                </c:pt>
                <c:pt idx="369">
                  <c:v>3733</c:v>
                </c:pt>
                <c:pt idx="370">
                  <c:v>3848</c:v>
                </c:pt>
                <c:pt idx="371">
                  <c:v>3863</c:v>
                </c:pt>
                <c:pt idx="372">
                  <c:v>3868</c:v>
                </c:pt>
                <c:pt idx="373">
                  <c:v>3869</c:v>
                </c:pt>
                <c:pt idx="374">
                  <c:v>3882</c:v>
                </c:pt>
                <c:pt idx="375">
                  <c:v>3883</c:v>
                </c:pt>
                <c:pt idx="376">
                  <c:v>3883.5</c:v>
                </c:pt>
                <c:pt idx="377">
                  <c:v>3990</c:v>
                </c:pt>
                <c:pt idx="378">
                  <c:v>3993.5</c:v>
                </c:pt>
                <c:pt idx="379">
                  <c:v>4009</c:v>
                </c:pt>
                <c:pt idx="380">
                  <c:v>4009</c:v>
                </c:pt>
                <c:pt idx="381">
                  <c:v>4014</c:v>
                </c:pt>
                <c:pt idx="382">
                  <c:v>4015</c:v>
                </c:pt>
                <c:pt idx="383">
                  <c:v>4015</c:v>
                </c:pt>
                <c:pt idx="384">
                  <c:v>4018</c:v>
                </c:pt>
                <c:pt idx="385">
                  <c:v>4018</c:v>
                </c:pt>
                <c:pt idx="386">
                  <c:v>4033.5</c:v>
                </c:pt>
                <c:pt idx="387">
                  <c:v>4137.5</c:v>
                </c:pt>
                <c:pt idx="388">
                  <c:v>4183.5</c:v>
                </c:pt>
                <c:pt idx="389">
                  <c:v>4307</c:v>
                </c:pt>
                <c:pt idx="390">
                  <c:v>4318</c:v>
                </c:pt>
                <c:pt idx="391">
                  <c:v>4459</c:v>
                </c:pt>
                <c:pt idx="392">
                  <c:v>4480</c:v>
                </c:pt>
                <c:pt idx="393">
                  <c:v>4494</c:v>
                </c:pt>
                <c:pt idx="394">
                  <c:v>4494</c:v>
                </c:pt>
                <c:pt idx="395">
                  <c:v>4516</c:v>
                </c:pt>
                <c:pt idx="396">
                  <c:v>4601</c:v>
                </c:pt>
                <c:pt idx="397">
                  <c:v>4638</c:v>
                </c:pt>
                <c:pt idx="398">
                  <c:v>4646</c:v>
                </c:pt>
                <c:pt idx="399">
                  <c:v>4646</c:v>
                </c:pt>
                <c:pt idx="400">
                  <c:v>4646</c:v>
                </c:pt>
                <c:pt idx="401">
                  <c:v>4647.5</c:v>
                </c:pt>
                <c:pt idx="402">
                  <c:v>4816</c:v>
                </c:pt>
                <c:pt idx="403">
                  <c:v>4916.5</c:v>
                </c:pt>
                <c:pt idx="404">
                  <c:v>4921</c:v>
                </c:pt>
                <c:pt idx="405">
                  <c:v>5069.5</c:v>
                </c:pt>
                <c:pt idx="406">
                  <c:v>5105</c:v>
                </c:pt>
                <c:pt idx="407">
                  <c:v>5238.5</c:v>
                </c:pt>
                <c:pt idx="408">
                  <c:v>5243</c:v>
                </c:pt>
                <c:pt idx="409">
                  <c:v>5255</c:v>
                </c:pt>
                <c:pt idx="410">
                  <c:v>5260</c:v>
                </c:pt>
                <c:pt idx="411">
                  <c:v>5410</c:v>
                </c:pt>
                <c:pt idx="412">
                  <c:v>5428.5</c:v>
                </c:pt>
                <c:pt idx="413">
                  <c:v>5552.5</c:v>
                </c:pt>
                <c:pt idx="414">
                  <c:v>5552.5</c:v>
                </c:pt>
                <c:pt idx="415">
                  <c:v>5558</c:v>
                </c:pt>
                <c:pt idx="416">
                  <c:v>5560</c:v>
                </c:pt>
                <c:pt idx="417">
                  <c:v>5561.5</c:v>
                </c:pt>
                <c:pt idx="418">
                  <c:v>5583</c:v>
                </c:pt>
                <c:pt idx="419">
                  <c:v>5583</c:v>
                </c:pt>
                <c:pt idx="420">
                  <c:v>5583</c:v>
                </c:pt>
                <c:pt idx="421">
                  <c:v>5705.5</c:v>
                </c:pt>
                <c:pt idx="422">
                  <c:v>5716</c:v>
                </c:pt>
                <c:pt idx="423">
                  <c:v>5849.5</c:v>
                </c:pt>
                <c:pt idx="424">
                  <c:v>5852.5</c:v>
                </c:pt>
                <c:pt idx="425">
                  <c:v>5854</c:v>
                </c:pt>
                <c:pt idx="426">
                  <c:v>5869.5</c:v>
                </c:pt>
                <c:pt idx="427">
                  <c:v>5877</c:v>
                </c:pt>
                <c:pt idx="428">
                  <c:v>5877</c:v>
                </c:pt>
                <c:pt idx="429">
                  <c:v>6002</c:v>
                </c:pt>
                <c:pt idx="430">
                  <c:v>6022.5</c:v>
                </c:pt>
                <c:pt idx="431">
                  <c:v>6044</c:v>
                </c:pt>
                <c:pt idx="432">
                  <c:v>6181.5</c:v>
                </c:pt>
                <c:pt idx="433">
                  <c:v>6183</c:v>
                </c:pt>
                <c:pt idx="434">
                  <c:v>6191</c:v>
                </c:pt>
                <c:pt idx="435">
                  <c:v>6206</c:v>
                </c:pt>
                <c:pt idx="436">
                  <c:v>6312</c:v>
                </c:pt>
                <c:pt idx="437">
                  <c:v>6314.5</c:v>
                </c:pt>
                <c:pt idx="438">
                  <c:v>6316</c:v>
                </c:pt>
                <c:pt idx="439">
                  <c:v>6321</c:v>
                </c:pt>
                <c:pt idx="440">
                  <c:v>6336.5</c:v>
                </c:pt>
                <c:pt idx="441">
                  <c:v>6341</c:v>
                </c:pt>
                <c:pt idx="442">
                  <c:v>6343</c:v>
                </c:pt>
                <c:pt idx="443">
                  <c:v>6393</c:v>
                </c:pt>
                <c:pt idx="444">
                  <c:v>6480.5</c:v>
                </c:pt>
                <c:pt idx="445">
                  <c:v>6481.5</c:v>
                </c:pt>
                <c:pt idx="446">
                  <c:v>6483</c:v>
                </c:pt>
                <c:pt idx="447">
                  <c:v>6488</c:v>
                </c:pt>
                <c:pt idx="448">
                  <c:v>6492</c:v>
                </c:pt>
                <c:pt idx="449">
                  <c:v>6514</c:v>
                </c:pt>
                <c:pt idx="450">
                  <c:v>6622.5</c:v>
                </c:pt>
                <c:pt idx="451">
                  <c:v>6628.5</c:v>
                </c:pt>
                <c:pt idx="452">
                  <c:v>6647</c:v>
                </c:pt>
                <c:pt idx="453">
                  <c:v>6655</c:v>
                </c:pt>
                <c:pt idx="454">
                  <c:v>6778.5</c:v>
                </c:pt>
              </c:numCache>
            </c:numRef>
          </c:xVal>
          <c:yVal>
            <c:numRef>
              <c:f>Active!$P$21:$P$901</c:f>
              <c:numCache>
                <c:formatCode>General</c:formatCode>
                <c:ptCount val="881"/>
                <c:pt idx="0">
                  <c:v>-0.21532528076423432</c:v>
                </c:pt>
                <c:pt idx="1">
                  <c:v>-0.2411556351746629</c:v>
                </c:pt>
                <c:pt idx="2">
                  <c:v>-0.26410659544937876</c:v>
                </c:pt>
                <c:pt idx="3">
                  <c:v>-0.28562627793733686</c:v>
                </c:pt>
                <c:pt idx="4">
                  <c:v>-0.30711228330090068</c:v>
                </c:pt>
                <c:pt idx="5">
                  <c:v>-0.30958755194388177</c:v>
                </c:pt>
                <c:pt idx="6">
                  <c:v>-0.31288791013452322</c:v>
                </c:pt>
                <c:pt idx="7">
                  <c:v>-0.31745116048995098</c:v>
                </c:pt>
                <c:pt idx="8">
                  <c:v>-0.32516322197624581</c:v>
                </c:pt>
                <c:pt idx="9">
                  <c:v>-0.32549999322018885</c:v>
                </c:pt>
                <c:pt idx="10">
                  <c:v>-0.32797526186316994</c:v>
                </c:pt>
                <c:pt idx="11">
                  <c:v>-0.33050104619274245</c:v>
                </c:pt>
                <c:pt idx="12">
                  <c:v>-0.33088833312327692</c:v>
                </c:pt>
                <c:pt idx="13">
                  <c:v>-0.33258902790518913</c:v>
                </c:pt>
                <c:pt idx="14">
                  <c:v>-0.33331308607966659</c:v>
                </c:pt>
                <c:pt idx="15">
                  <c:v>-0.33332150536076516</c:v>
                </c:pt>
                <c:pt idx="16">
                  <c:v>-0.34048631357565262</c:v>
                </c:pt>
                <c:pt idx="17">
                  <c:v>-0.36539054706523794</c:v>
                </c:pt>
                <c:pt idx="18">
                  <c:v>-0.36944022127365256</c:v>
                </c:pt>
                <c:pt idx="19">
                  <c:v>-0.36966754186331413</c:v>
                </c:pt>
                <c:pt idx="20">
                  <c:v>-0.36966754186331413</c:v>
                </c:pt>
                <c:pt idx="21">
                  <c:v>-0.36966754186331413</c:v>
                </c:pt>
                <c:pt idx="22">
                  <c:v>-0.36976857323649703</c:v>
                </c:pt>
                <c:pt idx="23">
                  <c:v>-0.36976857323649703</c:v>
                </c:pt>
                <c:pt idx="24">
                  <c:v>-0.36987802389077851</c:v>
                </c:pt>
                <c:pt idx="25">
                  <c:v>-0.37000431310725712</c:v>
                </c:pt>
                <c:pt idx="26">
                  <c:v>-0.37000431310725712</c:v>
                </c:pt>
                <c:pt idx="27">
                  <c:v>-0.37001273238835569</c:v>
                </c:pt>
                <c:pt idx="28">
                  <c:v>-0.37209229481970374</c:v>
                </c:pt>
                <c:pt idx="29">
                  <c:v>-0.37214281050629522</c:v>
                </c:pt>
                <c:pt idx="30">
                  <c:v>-0.37214281050629522</c:v>
                </c:pt>
                <c:pt idx="31">
                  <c:v>-0.37214281050629522</c:v>
                </c:pt>
                <c:pt idx="32">
                  <c:v>-0.37219332619288664</c:v>
                </c:pt>
                <c:pt idx="33">
                  <c:v>-0.37235329253375959</c:v>
                </c:pt>
                <c:pt idx="34">
                  <c:v>-0.37237855037705531</c:v>
                </c:pt>
                <c:pt idx="35">
                  <c:v>-0.37238696965815388</c:v>
                </c:pt>
                <c:pt idx="36">
                  <c:v>-0.37240380822035102</c:v>
                </c:pt>
                <c:pt idx="37">
                  <c:v>-0.37253009743682969</c:v>
                </c:pt>
                <c:pt idx="38">
                  <c:v>-0.37258903240451968</c:v>
                </c:pt>
                <c:pt idx="39">
                  <c:v>-0.3749548503932193</c:v>
                </c:pt>
                <c:pt idx="40">
                  <c:v>-0.3749548503932193</c:v>
                </c:pt>
                <c:pt idx="41">
                  <c:v>-0.3750558817664022</c:v>
                </c:pt>
                <c:pt idx="42">
                  <c:v>-0.3750558817664022</c:v>
                </c:pt>
                <c:pt idx="43">
                  <c:v>-0.37506430104750077</c:v>
                </c:pt>
                <c:pt idx="44">
                  <c:v>-0.37529162163716234</c:v>
                </c:pt>
                <c:pt idx="45">
                  <c:v>-0.37529162163716234</c:v>
                </c:pt>
                <c:pt idx="46">
                  <c:v>-0.37596516412504832</c:v>
                </c:pt>
                <c:pt idx="47">
                  <c:v>-0.37597358340614689</c:v>
                </c:pt>
                <c:pt idx="48">
                  <c:v>-0.37663028733183579</c:v>
                </c:pt>
                <c:pt idx="49">
                  <c:v>-0.37704283210566597</c:v>
                </c:pt>
                <c:pt idx="50">
                  <c:v>-0.37709334779225739</c:v>
                </c:pt>
                <c:pt idx="51">
                  <c:v>-0.37714386347884887</c:v>
                </c:pt>
                <c:pt idx="52">
                  <c:v>-0.3771943791654403</c:v>
                </c:pt>
                <c:pt idx="53">
                  <c:v>-0.37776689028014343</c:v>
                </c:pt>
                <c:pt idx="54">
                  <c:v>-0.37786792165332633</c:v>
                </c:pt>
                <c:pt idx="55">
                  <c:v>-0.37786792165332633</c:v>
                </c:pt>
                <c:pt idx="56">
                  <c:v>-0.3795349393108442</c:v>
                </c:pt>
                <c:pt idx="57">
                  <c:v>-0.37958545499743562</c:v>
                </c:pt>
                <c:pt idx="58">
                  <c:v>-0.38002325761456157</c:v>
                </c:pt>
                <c:pt idx="59">
                  <c:v>-0.38021690107982881</c:v>
                </c:pt>
                <c:pt idx="60">
                  <c:v>-0.38024215892312452</c:v>
                </c:pt>
                <c:pt idx="61">
                  <c:v>-0.38054525304267323</c:v>
                </c:pt>
                <c:pt idx="62">
                  <c:v>-0.38054525304267323</c:v>
                </c:pt>
                <c:pt idx="63">
                  <c:v>-0.38062944585365899</c:v>
                </c:pt>
                <c:pt idx="64">
                  <c:v>-0.38204388507821957</c:v>
                </c:pt>
                <c:pt idx="65">
                  <c:v>-0.38238065632216262</c:v>
                </c:pt>
                <c:pt idx="66">
                  <c:v>-0.38243117200875404</c:v>
                </c:pt>
                <c:pt idx="67">
                  <c:v>-0.38243117200875404</c:v>
                </c:pt>
                <c:pt idx="68">
                  <c:v>-0.38245642985204975</c:v>
                </c:pt>
                <c:pt idx="69">
                  <c:v>-0.38283529750148565</c:v>
                </c:pt>
                <c:pt idx="70">
                  <c:v>-0.38297000599906283</c:v>
                </c:pt>
                <c:pt idx="71">
                  <c:v>-0.38451915372120071</c:v>
                </c:pt>
                <c:pt idx="72">
                  <c:v>-0.3848559249651437</c:v>
                </c:pt>
                <c:pt idx="73">
                  <c:v>-0.3852937275822696</c:v>
                </c:pt>
                <c:pt idx="74">
                  <c:v>-0.38563049882621259</c:v>
                </c:pt>
                <c:pt idx="75">
                  <c:v>-0.38738170929471627</c:v>
                </c:pt>
                <c:pt idx="76">
                  <c:v>-0.38766796485206778</c:v>
                </c:pt>
                <c:pt idx="77">
                  <c:v>-0.38810576746919373</c:v>
                </c:pt>
                <c:pt idx="78">
                  <c:v>-0.38810576746919373</c:v>
                </c:pt>
                <c:pt idx="79">
                  <c:v>-0.38840886158874244</c:v>
                </c:pt>
                <c:pt idx="80">
                  <c:v>-0.39019374918164035</c:v>
                </c:pt>
                <c:pt idx="81">
                  <c:v>-0.39024426486823177</c:v>
                </c:pt>
                <c:pt idx="82">
                  <c:v>-0.39024426486823177</c:v>
                </c:pt>
                <c:pt idx="83">
                  <c:v>-0.39044632761459758</c:v>
                </c:pt>
                <c:pt idx="84">
                  <c:v>-0.39059787467437196</c:v>
                </c:pt>
                <c:pt idx="85">
                  <c:v>-0.39253430932704425</c:v>
                </c:pt>
                <c:pt idx="86">
                  <c:v>-0.39271953351121291</c:v>
                </c:pt>
                <c:pt idx="87">
                  <c:v>-0.39271953351121291</c:v>
                </c:pt>
                <c:pt idx="88">
                  <c:v>-0.39273637207341006</c:v>
                </c:pt>
                <c:pt idx="89">
                  <c:v>-0.39278688776000148</c:v>
                </c:pt>
                <c:pt idx="90">
                  <c:v>-0.39292159625757872</c:v>
                </c:pt>
                <c:pt idx="91">
                  <c:v>-0.39297211194417014</c:v>
                </c:pt>
                <c:pt idx="92">
                  <c:v>-0.39305630475515591</c:v>
                </c:pt>
                <c:pt idx="93">
                  <c:v>-0.39305630475515591</c:v>
                </c:pt>
                <c:pt idx="94">
                  <c:v>-0.39309840116064876</c:v>
                </c:pt>
                <c:pt idx="95">
                  <c:v>-0.39312365900394453</c:v>
                </c:pt>
                <c:pt idx="96">
                  <c:v>-0.3933930759990989</c:v>
                </c:pt>
                <c:pt idx="97">
                  <c:v>-0.3933930759990989</c:v>
                </c:pt>
                <c:pt idx="98">
                  <c:v>-0.39344359168569037</c:v>
                </c:pt>
                <c:pt idx="99">
                  <c:v>-0.39514428646760252</c:v>
                </c:pt>
                <c:pt idx="100">
                  <c:v>-0.39524531784078543</c:v>
                </c:pt>
                <c:pt idx="101">
                  <c:v>-0.39544738058715123</c:v>
                </c:pt>
                <c:pt idx="102">
                  <c:v>-0.39568312045791132</c:v>
                </c:pt>
                <c:pt idx="103">
                  <c:v>-0.39568312045791132</c:v>
                </c:pt>
                <c:pt idx="104">
                  <c:v>-0.39792264923013232</c:v>
                </c:pt>
                <c:pt idx="105">
                  <c:v>-0.39815838910089246</c:v>
                </c:pt>
                <c:pt idx="106">
                  <c:v>-0.39820890478748389</c:v>
                </c:pt>
                <c:pt idx="107">
                  <c:v>-0.3983351940039625</c:v>
                </c:pt>
                <c:pt idx="108">
                  <c:v>-0.39838570969055398</c:v>
                </c:pt>
                <c:pt idx="109">
                  <c:v>-0.39839412897165255</c:v>
                </c:pt>
                <c:pt idx="110">
                  <c:v>-0.39844464465824397</c:v>
                </c:pt>
                <c:pt idx="111">
                  <c:v>-0.39846148322044117</c:v>
                </c:pt>
                <c:pt idx="112">
                  <c:v>-0.39849516034483545</c:v>
                </c:pt>
                <c:pt idx="113">
                  <c:v>-0.39849516034483545</c:v>
                </c:pt>
                <c:pt idx="114">
                  <c:v>-0.3986130302802155</c:v>
                </c:pt>
                <c:pt idx="115">
                  <c:v>-0.39911818714613001</c:v>
                </c:pt>
                <c:pt idx="116">
                  <c:v>-0.40081046264694364</c:v>
                </c:pt>
                <c:pt idx="117">
                  <c:v>-0.40086097833353507</c:v>
                </c:pt>
                <c:pt idx="118">
                  <c:v>-0.40087781689573221</c:v>
                </c:pt>
                <c:pt idx="119">
                  <c:v>-0.40098726755001368</c:v>
                </c:pt>
                <c:pt idx="120">
                  <c:v>-0.40103778323660516</c:v>
                </c:pt>
                <c:pt idx="121">
                  <c:v>-0.4015934557891111</c:v>
                </c:pt>
                <c:pt idx="122">
                  <c:v>-0.4015934557891111</c:v>
                </c:pt>
                <c:pt idx="123">
                  <c:v>-0.40305841070026316</c:v>
                </c:pt>
                <c:pt idx="124">
                  <c:v>-0.40311734566795321</c:v>
                </c:pt>
                <c:pt idx="125">
                  <c:v>-0.40326889272772759</c:v>
                </c:pt>
                <c:pt idx="126">
                  <c:v>-0.4032941505710233</c:v>
                </c:pt>
                <c:pt idx="127">
                  <c:v>-0.40331940841431901</c:v>
                </c:pt>
                <c:pt idx="128">
                  <c:v>-0.40334466625761473</c:v>
                </c:pt>
                <c:pt idx="129">
                  <c:v>-0.40341202050640335</c:v>
                </c:pt>
                <c:pt idx="130">
                  <c:v>-0.40346253619299477</c:v>
                </c:pt>
                <c:pt idx="131">
                  <c:v>-0.40349621331738911</c:v>
                </c:pt>
                <c:pt idx="132">
                  <c:v>-0.40349621331738911</c:v>
                </c:pt>
                <c:pt idx="133">
                  <c:v>-0.40351305187958625</c:v>
                </c:pt>
                <c:pt idx="134">
                  <c:v>-0.40358040612837487</c:v>
                </c:pt>
                <c:pt idx="135">
                  <c:v>-0.40364776037716343</c:v>
                </c:pt>
                <c:pt idx="136">
                  <c:v>-0.40364776037716343</c:v>
                </c:pt>
                <c:pt idx="137">
                  <c:v>-0.40369827606375491</c:v>
                </c:pt>
                <c:pt idx="138">
                  <c:v>-0.40377404959364205</c:v>
                </c:pt>
                <c:pt idx="139">
                  <c:v>-0.40406872443209219</c:v>
                </c:pt>
                <c:pt idx="140">
                  <c:v>-0.40548316365665282</c:v>
                </c:pt>
                <c:pt idx="141">
                  <c:v>-0.40564312999752578</c:v>
                </c:pt>
                <c:pt idx="142">
                  <c:v>-0.40568522640301863</c:v>
                </c:pt>
                <c:pt idx="143">
                  <c:v>-0.40578625777620153</c:v>
                </c:pt>
                <c:pt idx="144">
                  <c:v>-0.40578625777620153</c:v>
                </c:pt>
                <c:pt idx="145">
                  <c:v>-0.40578625777620153</c:v>
                </c:pt>
                <c:pt idx="146">
                  <c:v>-0.40587045058718729</c:v>
                </c:pt>
                <c:pt idx="147">
                  <c:v>-0.40587045058718729</c:v>
                </c:pt>
                <c:pt idx="148">
                  <c:v>-0.40592096627377872</c:v>
                </c:pt>
                <c:pt idx="149">
                  <c:v>-0.40592096627377872</c:v>
                </c:pt>
                <c:pt idx="150">
                  <c:v>-0.40612302902014452</c:v>
                </c:pt>
                <c:pt idx="151">
                  <c:v>-0.40625773751772176</c:v>
                </c:pt>
                <c:pt idx="152">
                  <c:v>-0.40625773751772176</c:v>
                </c:pt>
                <c:pt idx="153">
                  <c:v>-0.40625773751772176</c:v>
                </c:pt>
                <c:pt idx="154">
                  <c:v>-0.40625773751772176</c:v>
                </c:pt>
                <c:pt idx="155">
                  <c:v>-0.40630825320431319</c:v>
                </c:pt>
                <c:pt idx="156">
                  <c:v>-0.40654399307507327</c:v>
                </c:pt>
                <c:pt idx="157">
                  <c:v>-0.40703231137879065</c:v>
                </c:pt>
                <c:pt idx="158">
                  <c:v>-0.40829520354357696</c:v>
                </c:pt>
                <c:pt idx="159">
                  <c:v>-0.40859829766312566</c:v>
                </c:pt>
                <c:pt idx="160">
                  <c:v>-0.40859829766312566</c:v>
                </c:pt>
                <c:pt idx="161">
                  <c:v>-0.40859829766312566</c:v>
                </c:pt>
                <c:pt idx="162">
                  <c:v>-0.40901926171805442</c:v>
                </c:pt>
                <c:pt idx="163">
                  <c:v>-0.40945706433518031</c:v>
                </c:pt>
                <c:pt idx="164">
                  <c:v>-0.40945706433518031</c:v>
                </c:pt>
                <c:pt idx="165">
                  <c:v>-0.41110724343050103</c:v>
                </c:pt>
                <c:pt idx="166">
                  <c:v>-0.41112408199269818</c:v>
                </c:pt>
                <c:pt idx="167">
                  <c:v>-0.41120827480368394</c:v>
                </c:pt>
                <c:pt idx="168">
                  <c:v>-0.41120827480368394</c:v>
                </c:pt>
                <c:pt idx="169">
                  <c:v>-0.41120827480368394</c:v>
                </c:pt>
                <c:pt idx="170">
                  <c:v>-0.41122511336588108</c:v>
                </c:pt>
                <c:pt idx="171">
                  <c:v>-0.41130930617686684</c:v>
                </c:pt>
                <c:pt idx="172">
                  <c:v>-0.41130930617686684</c:v>
                </c:pt>
                <c:pt idx="173">
                  <c:v>-0.41141033755004974</c:v>
                </c:pt>
                <c:pt idx="174">
                  <c:v>-0.41141033755004974</c:v>
                </c:pt>
                <c:pt idx="175">
                  <c:v>-0.4114945303610355</c:v>
                </c:pt>
                <c:pt idx="176">
                  <c:v>-0.4114945303610355</c:v>
                </c:pt>
                <c:pt idx="177">
                  <c:v>-0.41183130160497849</c:v>
                </c:pt>
                <c:pt idx="178">
                  <c:v>-0.41198284866475288</c:v>
                </c:pt>
                <c:pt idx="179">
                  <c:v>-0.41362460847897503</c:v>
                </c:pt>
                <c:pt idx="180">
                  <c:v>-0.41368354344666503</c:v>
                </c:pt>
                <c:pt idx="181">
                  <c:v>-0.41368354344666503</c:v>
                </c:pt>
                <c:pt idx="182">
                  <c:v>-0.41368354344666503</c:v>
                </c:pt>
                <c:pt idx="183">
                  <c:v>-0.41368354344666503</c:v>
                </c:pt>
                <c:pt idx="184">
                  <c:v>-0.41435708593455106</c:v>
                </c:pt>
                <c:pt idx="185">
                  <c:v>-0.41435708593455106</c:v>
                </c:pt>
                <c:pt idx="186">
                  <c:v>-0.41440760162114249</c:v>
                </c:pt>
                <c:pt idx="187">
                  <c:v>-0.41469385717849405</c:v>
                </c:pt>
                <c:pt idx="188">
                  <c:v>-0.41471069574069119</c:v>
                </c:pt>
                <c:pt idx="189">
                  <c:v>-0.41646190620919482</c:v>
                </c:pt>
                <c:pt idx="190">
                  <c:v>-0.41654609902018058</c:v>
                </c:pt>
                <c:pt idx="191">
                  <c:v>-0.41683235457753215</c:v>
                </c:pt>
                <c:pt idx="192">
                  <c:v>-0.41683235457753215</c:v>
                </c:pt>
                <c:pt idx="193">
                  <c:v>-0.41692496666961648</c:v>
                </c:pt>
                <c:pt idx="194">
                  <c:v>-0.4170512558860951</c:v>
                </c:pt>
                <c:pt idx="195">
                  <c:v>-0.41713544869708086</c:v>
                </c:pt>
                <c:pt idx="196">
                  <c:v>-0.41721964150806662</c:v>
                </c:pt>
                <c:pt idx="197">
                  <c:v>-0.41721964150806662</c:v>
                </c:pt>
                <c:pt idx="198">
                  <c:v>-0.41893717485217591</c:v>
                </c:pt>
                <c:pt idx="199">
                  <c:v>-0.41903820622535881</c:v>
                </c:pt>
                <c:pt idx="200">
                  <c:v>-0.41932446178271038</c:v>
                </c:pt>
                <c:pt idx="201">
                  <c:v>-0.41945917028028756</c:v>
                </c:pt>
                <c:pt idx="202">
                  <c:v>-0.41945917028028756</c:v>
                </c:pt>
                <c:pt idx="203">
                  <c:v>-0.41969491015104771</c:v>
                </c:pt>
                <c:pt idx="204">
                  <c:v>-0.41971174871324485</c:v>
                </c:pt>
                <c:pt idx="205">
                  <c:v>-0.41974542583763913</c:v>
                </c:pt>
                <c:pt idx="206">
                  <c:v>-0.42127773499757981</c:v>
                </c:pt>
                <c:pt idx="207">
                  <c:v>-0.42151347486833995</c:v>
                </c:pt>
                <c:pt idx="208">
                  <c:v>-0.42190076179887437</c:v>
                </c:pt>
                <c:pt idx="209">
                  <c:v>-0.42466228599920702</c:v>
                </c:pt>
                <c:pt idx="210">
                  <c:v>-0.42466228599920702</c:v>
                </c:pt>
                <c:pt idx="211">
                  <c:v>-0.42713755464218811</c:v>
                </c:pt>
                <c:pt idx="212">
                  <c:v>-0.42723858601537101</c:v>
                </c:pt>
                <c:pt idx="213">
                  <c:v>-0.42728910170196249</c:v>
                </c:pt>
                <c:pt idx="214">
                  <c:v>-0.42745748732393402</c:v>
                </c:pt>
                <c:pt idx="215">
                  <c:v>-0.42752484157272258</c:v>
                </c:pt>
                <c:pt idx="216">
                  <c:v>-0.42781109713007415</c:v>
                </c:pt>
                <c:pt idx="217">
                  <c:v>-0.42781109713007415</c:v>
                </c:pt>
                <c:pt idx="218">
                  <c:v>-0.42925921347902907</c:v>
                </c:pt>
                <c:pt idx="219">
                  <c:v>-0.42925921347902907</c:v>
                </c:pt>
                <c:pt idx="220">
                  <c:v>-0.42969701609615496</c:v>
                </c:pt>
                <c:pt idx="221">
                  <c:v>-0.42979804746933786</c:v>
                </c:pt>
                <c:pt idx="222">
                  <c:v>-0.42979804746933786</c:v>
                </c:pt>
                <c:pt idx="223">
                  <c:v>-0.42979804746933786</c:v>
                </c:pt>
                <c:pt idx="224">
                  <c:v>-0.42979804746933786</c:v>
                </c:pt>
                <c:pt idx="225">
                  <c:v>-0.42979804746933786</c:v>
                </c:pt>
                <c:pt idx="226">
                  <c:v>-0.42979804746933786</c:v>
                </c:pt>
                <c:pt idx="227">
                  <c:v>-0.42979804746933786</c:v>
                </c:pt>
                <c:pt idx="228">
                  <c:v>-0.42979804746933786</c:v>
                </c:pt>
                <c:pt idx="229">
                  <c:v>-0.42979804746933786</c:v>
                </c:pt>
                <c:pt idx="230">
                  <c:v>-0.42979804746933786</c:v>
                </c:pt>
                <c:pt idx="231">
                  <c:v>-0.42979804746933786</c:v>
                </c:pt>
                <c:pt idx="232">
                  <c:v>-0.42979804746933786</c:v>
                </c:pt>
                <c:pt idx="233">
                  <c:v>-0.42979804746933786</c:v>
                </c:pt>
                <c:pt idx="234">
                  <c:v>-0.42979804746933786</c:v>
                </c:pt>
                <c:pt idx="235">
                  <c:v>-0.42979804746933786</c:v>
                </c:pt>
                <c:pt idx="236">
                  <c:v>-0.42979804746933786</c:v>
                </c:pt>
                <c:pt idx="237">
                  <c:v>-0.42989907884252077</c:v>
                </c:pt>
                <c:pt idx="238">
                  <c:v>-0.43005062590229515</c:v>
                </c:pt>
                <c:pt idx="239">
                  <c:v>-0.43023585008646381</c:v>
                </c:pt>
                <c:pt idx="240">
                  <c:v>-0.43033688145964671</c:v>
                </c:pt>
                <c:pt idx="241">
                  <c:v>-0.43209651120924891</c:v>
                </c:pt>
                <c:pt idx="242">
                  <c:v>-0.43227331611231901</c:v>
                </c:pt>
                <c:pt idx="243">
                  <c:v>-0.43250905598307909</c:v>
                </c:pt>
                <c:pt idx="244">
                  <c:v>-0.43250905598307909</c:v>
                </c:pt>
                <c:pt idx="245">
                  <c:v>-0.43250905598307909</c:v>
                </c:pt>
                <c:pt idx="246">
                  <c:v>-0.432610087356262</c:v>
                </c:pt>
                <c:pt idx="247">
                  <c:v>-0.4328121501026278</c:v>
                </c:pt>
                <c:pt idx="248">
                  <c:v>-0.43284582722702208</c:v>
                </c:pt>
                <c:pt idx="249">
                  <c:v>-0.43284582722702208</c:v>
                </c:pt>
                <c:pt idx="250">
                  <c:v>-0.43284582722702208</c:v>
                </c:pt>
                <c:pt idx="251">
                  <c:v>-0.43471490763090576</c:v>
                </c:pt>
                <c:pt idx="252">
                  <c:v>-0.43485803540958157</c:v>
                </c:pt>
                <c:pt idx="253">
                  <c:v>-0.43493380893946876</c:v>
                </c:pt>
                <c:pt idx="254">
                  <c:v>-0.43503484031265161</c:v>
                </c:pt>
                <c:pt idx="255">
                  <c:v>-0.43508535599924308</c:v>
                </c:pt>
                <c:pt idx="256">
                  <c:v>-0.43508535599924308</c:v>
                </c:pt>
                <c:pt idx="257">
                  <c:v>-0.43508535599924308</c:v>
                </c:pt>
                <c:pt idx="258">
                  <c:v>-0.43508535599924308</c:v>
                </c:pt>
                <c:pt idx="259">
                  <c:v>-0.43513587168583451</c:v>
                </c:pt>
                <c:pt idx="260">
                  <c:v>-0.43523690305901741</c:v>
                </c:pt>
                <c:pt idx="261">
                  <c:v>-0.43704704849521109</c:v>
                </c:pt>
                <c:pt idx="262">
                  <c:v>-0.43745959326904127</c:v>
                </c:pt>
                <c:pt idx="263">
                  <c:v>-0.43745959326904127</c:v>
                </c:pt>
                <c:pt idx="264">
                  <c:v>-0.43781320307518146</c:v>
                </c:pt>
                <c:pt idx="265">
                  <c:v>-0.43820049000571587</c:v>
                </c:pt>
                <c:pt idx="266">
                  <c:v>-0.43823416713011021</c:v>
                </c:pt>
                <c:pt idx="267">
                  <c:v>-0.44000221616081098</c:v>
                </c:pt>
                <c:pt idx="268">
                  <c:v>-0.44003589328520526</c:v>
                </c:pt>
                <c:pt idx="269">
                  <c:v>-0.44008640897179674</c:v>
                </c:pt>
                <c:pt idx="270">
                  <c:v>-0.44008640897179674</c:v>
                </c:pt>
                <c:pt idx="271">
                  <c:v>-0.44047369590233121</c:v>
                </c:pt>
                <c:pt idx="272">
                  <c:v>-0.44062524296210553</c:v>
                </c:pt>
                <c:pt idx="273">
                  <c:v>-0.4407094357730913</c:v>
                </c:pt>
                <c:pt idx="274">
                  <c:v>-0.44101252989264</c:v>
                </c:pt>
                <c:pt idx="275">
                  <c:v>-0.44106304557923143</c:v>
                </c:pt>
                <c:pt idx="276">
                  <c:v>-0.44251116192818635</c:v>
                </c:pt>
                <c:pt idx="277">
                  <c:v>-0.44289844885872082</c:v>
                </c:pt>
                <c:pt idx="278">
                  <c:v>-0.44289844885872082</c:v>
                </c:pt>
                <c:pt idx="279">
                  <c:v>-0.44289844885872082</c:v>
                </c:pt>
                <c:pt idx="280">
                  <c:v>-0.44289844885872082</c:v>
                </c:pt>
                <c:pt idx="281">
                  <c:v>-0.44289844885872082</c:v>
                </c:pt>
                <c:pt idx="282">
                  <c:v>-0.44289844885872082</c:v>
                </c:pt>
                <c:pt idx="283">
                  <c:v>-0.44289844885872082</c:v>
                </c:pt>
                <c:pt idx="284">
                  <c:v>-0.4429489645453123</c:v>
                </c:pt>
                <c:pt idx="285">
                  <c:v>-0.4429489645453123</c:v>
                </c:pt>
                <c:pt idx="286">
                  <c:v>-0.4429489645453123</c:v>
                </c:pt>
                <c:pt idx="287">
                  <c:v>-0.44532320181511048</c:v>
                </c:pt>
                <c:pt idx="288">
                  <c:v>-0.44532320181511048</c:v>
                </c:pt>
                <c:pt idx="289">
                  <c:v>-0.44557578024806771</c:v>
                </c:pt>
                <c:pt idx="290">
                  <c:v>-0.44565997305905347</c:v>
                </c:pt>
                <c:pt idx="291">
                  <c:v>-0.44571048874564495</c:v>
                </c:pt>
                <c:pt idx="292">
                  <c:v>-0.44571048874564495</c:v>
                </c:pt>
                <c:pt idx="293">
                  <c:v>-0.44813524170203456</c:v>
                </c:pt>
                <c:pt idx="294">
                  <c:v>-0.44818575738862604</c:v>
                </c:pt>
                <c:pt idx="295">
                  <c:v>-0.44823627307521746</c:v>
                </c:pt>
                <c:pt idx="296">
                  <c:v>-0.45066102603160713</c:v>
                </c:pt>
                <c:pt idx="297">
                  <c:v>-0.45076205740479003</c:v>
                </c:pt>
                <c:pt idx="298">
                  <c:v>-0.45091360446456435</c:v>
                </c:pt>
                <c:pt idx="299">
                  <c:v>-0.45101463583774726</c:v>
                </c:pt>
                <c:pt idx="300">
                  <c:v>-0.45101463583774726</c:v>
                </c:pt>
                <c:pt idx="301">
                  <c:v>-0.4512503757085074</c:v>
                </c:pt>
                <c:pt idx="302">
                  <c:v>-0.45316155251788393</c:v>
                </c:pt>
                <c:pt idx="303">
                  <c:v>-0.45318681036117969</c:v>
                </c:pt>
                <c:pt idx="304">
                  <c:v>-0.45318681036117969</c:v>
                </c:pt>
                <c:pt idx="305">
                  <c:v>-0.4532878417343626</c:v>
                </c:pt>
                <c:pt idx="306">
                  <c:v>-0.4533888731075455</c:v>
                </c:pt>
                <c:pt idx="307">
                  <c:v>-0.4534730659185312</c:v>
                </c:pt>
                <c:pt idx="308">
                  <c:v>-0.45362461297830559</c:v>
                </c:pt>
                <c:pt idx="309">
                  <c:v>-0.4541297698442201</c:v>
                </c:pt>
                <c:pt idx="310">
                  <c:v>-0.45414660840641724</c:v>
                </c:pt>
                <c:pt idx="311">
                  <c:v>-0.45563682116086501</c:v>
                </c:pt>
                <c:pt idx="312">
                  <c:v>-0.4557125946907522</c:v>
                </c:pt>
                <c:pt idx="313">
                  <c:v>-0.45586414175052659</c:v>
                </c:pt>
                <c:pt idx="314">
                  <c:v>-0.45586414175052659</c:v>
                </c:pt>
                <c:pt idx="315">
                  <c:v>-0.45606620449689239</c:v>
                </c:pt>
                <c:pt idx="316">
                  <c:v>-0.45669765057928552</c:v>
                </c:pt>
                <c:pt idx="317">
                  <c:v>-0.45780057640319888</c:v>
                </c:pt>
                <c:pt idx="318">
                  <c:v>-0.45808683196055039</c:v>
                </c:pt>
                <c:pt idx="319">
                  <c:v>-0.45808683196055039</c:v>
                </c:pt>
                <c:pt idx="320">
                  <c:v>-0.45808683196055039</c:v>
                </c:pt>
                <c:pt idx="321">
                  <c:v>-0.45813734764714187</c:v>
                </c:pt>
                <c:pt idx="322">
                  <c:v>-0.4583899260800991</c:v>
                </c:pt>
                <c:pt idx="323">
                  <c:v>-0.45847411889108486</c:v>
                </c:pt>
                <c:pt idx="324">
                  <c:v>-0.45847411889108486</c:v>
                </c:pt>
                <c:pt idx="325">
                  <c:v>-0.45857515026426776</c:v>
                </c:pt>
                <c:pt idx="326">
                  <c:v>-0.45872669732404214</c:v>
                </c:pt>
                <c:pt idx="327">
                  <c:v>-0.46120196596702323</c:v>
                </c:pt>
                <c:pt idx="328">
                  <c:v>-0.46135351302679756</c:v>
                </c:pt>
                <c:pt idx="329">
                  <c:v>-0.46136193230789613</c:v>
                </c:pt>
                <c:pt idx="330">
                  <c:v>-0.46140402871338904</c:v>
                </c:pt>
                <c:pt idx="331">
                  <c:v>-0.4615892528975577</c:v>
                </c:pt>
                <c:pt idx="332">
                  <c:v>-0.46197653982809211</c:v>
                </c:pt>
                <c:pt idx="333">
                  <c:v>-0.46308788493310404</c:v>
                </c:pt>
                <c:pt idx="334">
                  <c:v>-0.46337414049045561</c:v>
                </c:pt>
                <c:pt idx="335">
                  <c:v>-0.46337414049045561</c:v>
                </c:pt>
                <c:pt idx="336">
                  <c:v>-0.46386245879417298</c:v>
                </c:pt>
                <c:pt idx="337">
                  <c:v>-0.46386245879417298</c:v>
                </c:pt>
                <c:pt idx="338">
                  <c:v>-0.46386245879417298</c:v>
                </c:pt>
                <c:pt idx="339">
                  <c:v>-0.46591676338222532</c:v>
                </c:pt>
                <c:pt idx="340">
                  <c:v>-0.4664892744969284</c:v>
                </c:pt>
                <c:pt idx="341">
                  <c:v>-0.46652295162132273</c:v>
                </c:pt>
                <c:pt idx="342">
                  <c:v>-0.46662398299450564</c:v>
                </c:pt>
                <c:pt idx="343">
                  <c:v>-0.46664924083780135</c:v>
                </c:pt>
                <c:pt idx="344">
                  <c:v>-0.46664924083780135</c:v>
                </c:pt>
                <c:pt idx="345">
                  <c:v>-0.46664924083780135</c:v>
                </c:pt>
                <c:pt idx="346">
                  <c:v>-0.46667449868109706</c:v>
                </c:pt>
                <c:pt idx="347">
                  <c:v>-0.46667449868109706</c:v>
                </c:pt>
                <c:pt idx="348">
                  <c:v>-0.46667449868109706</c:v>
                </c:pt>
                <c:pt idx="349">
                  <c:v>-0.46692707711405435</c:v>
                </c:pt>
                <c:pt idx="350">
                  <c:v>-0.46701126992504005</c:v>
                </c:pt>
                <c:pt idx="351">
                  <c:v>-0.46842570914960069</c:v>
                </c:pt>
                <c:pt idx="352">
                  <c:v>-0.46868670686365654</c:v>
                </c:pt>
                <c:pt idx="353">
                  <c:v>-0.46871196470695226</c:v>
                </c:pt>
                <c:pt idx="354">
                  <c:v>-0.4687288032691494</c:v>
                </c:pt>
                <c:pt idx="355">
                  <c:v>-0.46873722255024797</c:v>
                </c:pt>
                <c:pt idx="356">
                  <c:v>-0.46876248039354373</c:v>
                </c:pt>
                <c:pt idx="357">
                  <c:v>-0.46878773823683945</c:v>
                </c:pt>
                <c:pt idx="358">
                  <c:v>-0.4688298346423323</c:v>
                </c:pt>
                <c:pt idx="359">
                  <c:v>-0.46940234575703543</c:v>
                </c:pt>
                <c:pt idx="360">
                  <c:v>-0.46940234575703543</c:v>
                </c:pt>
                <c:pt idx="361">
                  <c:v>-0.47157452028046781</c:v>
                </c:pt>
                <c:pt idx="362">
                  <c:v>-0.47159977812376352</c:v>
                </c:pt>
                <c:pt idx="363">
                  <c:v>-0.47159977812376352</c:v>
                </c:pt>
                <c:pt idx="364">
                  <c:v>-0.47206283858418518</c:v>
                </c:pt>
                <c:pt idx="365">
                  <c:v>-0.47371301767950591</c:v>
                </c:pt>
                <c:pt idx="366">
                  <c:v>-0.47450443010277199</c:v>
                </c:pt>
                <c:pt idx="367">
                  <c:v>-0.47623880200907842</c:v>
                </c:pt>
                <c:pt idx="368">
                  <c:v>-0.47701337587014736</c:v>
                </c:pt>
                <c:pt idx="369">
                  <c:v>-0.47755220986045616</c:v>
                </c:pt>
                <c:pt idx="370">
                  <c:v>-0.47948864451312845</c:v>
                </c:pt>
                <c:pt idx="371">
                  <c:v>-0.47974122294608573</c:v>
                </c:pt>
                <c:pt idx="372">
                  <c:v>-0.47982541575707149</c:v>
                </c:pt>
                <c:pt idx="373">
                  <c:v>-0.47984225431926864</c:v>
                </c:pt>
                <c:pt idx="374">
                  <c:v>-0.48006115562783158</c:v>
                </c:pt>
                <c:pt idx="375">
                  <c:v>-0.48007799419002872</c:v>
                </c:pt>
                <c:pt idx="376">
                  <c:v>-0.48008641347112729</c:v>
                </c:pt>
                <c:pt idx="377">
                  <c:v>-0.48187972034512383</c:v>
                </c:pt>
                <c:pt idx="378">
                  <c:v>-0.48193865531281382</c:v>
                </c:pt>
                <c:pt idx="379">
                  <c:v>-0.48219965302686968</c:v>
                </c:pt>
                <c:pt idx="380">
                  <c:v>-0.48219965302686968</c:v>
                </c:pt>
                <c:pt idx="381">
                  <c:v>-0.48228384583785544</c:v>
                </c:pt>
                <c:pt idx="382">
                  <c:v>-0.48230068440005258</c:v>
                </c:pt>
                <c:pt idx="383">
                  <c:v>-0.48230068440005258</c:v>
                </c:pt>
                <c:pt idx="384">
                  <c:v>-0.48235120008664401</c:v>
                </c:pt>
                <c:pt idx="385">
                  <c:v>-0.48235120008664401</c:v>
                </c:pt>
                <c:pt idx="386">
                  <c:v>-0.48261219780069986</c:v>
                </c:pt>
                <c:pt idx="387">
                  <c:v>-0.48436340826920349</c:v>
                </c:pt>
                <c:pt idx="388">
                  <c:v>-0.48513798213027237</c:v>
                </c:pt>
                <c:pt idx="389">
                  <c:v>-0.48721754456162047</c:v>
                </c:pt>
                <c:pt idx="390">
                  <c:v>-0.48740276874578914</c:v>
                </c:pt>
                <c:pt idx="391">
                  <c:v>-0.48977700601558732</c:v>
                </c:pt>
                <c:pt idx="392">
                  <c:v>-0.49013061582172746</c:v>
                </c:pt>
                <c:pt idx="393">
                  <c:v>-0.49036635569248754</c:v>
                </c:pt>
                <c:pt idx="394">
                  <c:v>-0.49036635569248754</c:v>
                </c:pt>
                <c:pt idx="395">
                  <c:v>-0.49073680406082487</c:v>
                </c:pt>
                <c:pt idx="396">
                  <c:v>-0.49216808184758265</c:v>
                </c:pt>
                <c:pt idx="397">
                  <c:v>-0.49279110864887721</c:v>
                </c:pt>
                <c:pt idx="398">
                  <c:v>-0.49292581714645439</c:v>
                </c:pt>
                <c:pt idx="399">
                  <c:v>-0.49292581714645439</c:v>
                </c:pt>
                <c:pt idx="400">
                  <c:v>-0.49292581714645439</c:v>
                </c:pt>
                <c:pt idx="401">
                  <c:v>-0.4929510749897501</c:v>
                </c:pt>
                <c:pt idx="402">
                  <c:v>-0.49578837271996995</c:v>
                </c:pt>
                <c:pt idx="403">
                  <c:v>-0.49748064822078358</c:v>
                </c:pt>
                <c:pt idx="404">
                  <c:v>-0.49755642175067072</c:v>
                </c:pt>
                <c:pt idx="405">
                  <c:v>-0.50005694823694757</c:v>
                </c:pt>
                <c:pt idx="406">
                  <c:v>-0.50065471719494636</c:v>
                </c:pt>
                <c:pt idx="407">
                  <c:v>-0.50290266524826599</c:v>
                </c:pt>
                <c:pt idx="408">
                  <c:v>-0.50297843877815318</c:v>
                </c:pt>
                <c:pt idx="409">
                  <c:v>-0.50318050152451899</c:v>
                </c:pt>
                <c:pt idx="410">
                  <c:v>-0.50326469433550469</c:v>
                </c:pt>
                <c:pt idx="411">
                  <c:v>-0.50579047866507731</c:v>
                </c:pt>
                <c:pt idx="412">
                  <c:v>-0.50610199206572459</c:v>
                </c:pt>
                <c:pt idx="413">
                  <c:v>-0.50818997377817121</c:v>
                </c:pt>
                <c:pt idx="414">
                  <c:v>-0.50818997377817121</c:v>
                </c:pt>
                <c:pt idx="415">
                  <c:v>-0.50828258587025554</c:v>
                </c:pt>
                <c:pt idx="416">
                  <c:v>-0.50831626299464983</c:v>
                </c:pt>
                <c:pt idx="417">
                  <c:v>-0.50834152083794548</c:v>
                </c:pt>
                <c:pt idx="418">
                  <c:v>-0.5087035499251843</c:v>
                </c:pt>
                <c:pt idx="419">
                  <c:v>-0.5087035499251843</c:v>
                </c:pt>
                <c:pt idx="420">
                  <c:v>-0.5087035499251843</c:v>
                </c:pt>
                <c:pt idx="421">
                  <c:v>-0.51076627379433515</c:v>
                </c:pt>
                <c:pt idx="422">
                  <c:v>-0.5109430786974053</c:v>
                </c:pt>
                <c:pt idx="423">
                  <c:v>-0.51319102675072481</c:v>
                </c:pt>
                <c:pt idx="424">
                  <c:v>-0.51324154243731623</c:v>
                </c:pt>
                <c:pt idx="425">
                  <c:v>-0.513266800280612</c:v>
                </c:pt>
                <c:pt idx="426">
                  <c:v>-0.51352779799466786</c:v>
                </c:pt>
                <c:pt idx="427">
                  <c:v>-0.51365408721114647</c:v>
                </c:pt>
                <c:pt idx="428">
                  <c:v>-0.51365408721114647</c:v>
                </c:pt>
                <c:pt idx="429">
                  <c:v>-0.51575890748579023</c:v>
                </c:pt>
                <c:pt idx="430">
                  <c:v>-0.51610409801083179</c:v>
                </c:pt>
                <c:pt idx="431">
                  <c:v>-0.5164661270980706</c:v>
                </c:pt>
                <c:pt idx="432">
                  <c:v>-0.51878142940017868</c:v>
                </c:pt>
                <c:pt idx="433">
                  <c:v>-0.51880668724347445</c:v>
                </c:pt>
                <c:pt idx="434">
                  <c:v>-0.51894139574105169</c:v>
                </c:pt>
                <c:pt idx="435">
                  <c:v>-0.51919397417400892</c:v>
                </c:pt>
                <c:pt idx="436">
                  <c:v>-0.52097886176690689</c:v>
                </c:pt>
                <c:pt idx="437">
                  <c:v>-0.52102095817239968</c:v>
                </c:pt>
                <c:pt idx="438">
                  <c:v>-0.52104621601569545</c:v>
                </c:pt>
                <c:pt idx="439">
                  <c:v>-0.52113040882668116</c:v>
                </c:pt>
                <c:pt idx="440">
                  <c:v>-0.52139140654073701</c:v>
                </c:pt>
                <c:pt idx="441">
                  <c:v>-0.5214671800706242</c:v>
                </c:pt>
                <c:pt idx="442">
                  <c:v>-0.52150085719501849</c:v>
                </c:pt>
                <c:pt idx="443">
                  <c:v>-0.52234278530487599</c:v>
                </c:pt>
                <c:pt idx="444">
                  <c:v>-0.52381615949712668</c:v>
                </c:pt>
                <c:pt idx="445">
                  <c:v>-0.52383299805932382</c:v>
                </c:pt>
                <c:pt idx="446">
                  <c:v>-0.52385825590261959</c:v>
                </c:pt>
                <c:pt idx="447">
                  <c:v>-0.52394244871360529</c:v>
                </c:pt>
                <c:pt idx="448">
                  <c:v>-0.52400980296239386</c:v>
                </c:pt>
                <c:pt idx="449">
                  <c:v>-0.52438025133073118</c:v>
                </c:pt>
                <c:pt idx="450">
                  <c:v>-0.52620723532912206</c:v>
                </c:pt>
                <c:pt idx="451">
                  <c:v>-0.52630826670230491</c:v>
                </c:pt>
                <c:pt idx="452">
                  <c:v>-0.52661978010295218</c:v>
                </c:pt>
                <c:pt idx="453">
                  <c:v>-0.52675448860052942</c:v>
                </c:pt>
                <c:pt idx="454">
                  <c:v>-0.52883405103187742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97A-412A-BFF6-162367B12707}"/>
            </c:ext>
          </c:extLst>
        </c:ser>
        <c:ser>
          <c:idx val="1"/>
          <c:order val="2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FF99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Active!$F$21:$F$901</c:f>
              <c:numCache>
                <c:formatCode>General</c:formatCode>
                <c:ptCount val="881"/>
                <c:pt idx="0">
                  <c:v>-11840</c:v>
                </c:pt>
                <c:pt idx="1">
                  <c:v>-10306</c:v>
                </c:pt>
                <c:pt idx="2">
                  <c:v>-8943</c:v>
                </c:pt>
                <c:pt idx="3">
                  <c:v>-7665</c:v>
                </c:pt>
                <c:pt idx="4">
                  <c:v>-6389</c:v>
                </c:pt>
                <c:pt idx="5">
                  <c:v>-6242</c:v>
                </c:pt>
                <c:pt idx="6">
                  <c:v>-6046</c:v>
                </c:pt>
                <c:pt idx="7">
                  <c:v>-5775</c:v>
                </c:pt>
                <c:pt idx="8">
                  <c:v>-5317</c:v>
                </c:pt>
                <c:pt idx="9">
                  <c:v>-5297</c:v>
                </c:pt>
                <c:pt idx="10">
                  <c:v>-5150</c:v>
                </c:pt>
                <c:pt idx="11">
                  <c:v>-5000</c:v>
                </c:pt>
                <c:pt idx="12">
                  <c:v>-4977</c:v>
                </c:pt>
                <c:pt idx="13">
                  <c:v>-4876</c:v>
                </c:pt>
                <c:pt idx="14">
                  <c:v>-4833</c:v>
                </c:pt>
                <c:pt idx="15">
                  <c:v>-4832.5</c:v>
                </c:pt>
                <c:pt idx="16">
                  <c:v>-4407</c:v>
                </c:pt>
                <c:pt idx="17">
                  <c:v>-2928</c:v>
                </c:pt>
                <c:pt idx="18">
                  <c:v>-2687.5</c:v>
                </c:pt>
                <c:pt idx="19">
                  <c:v>-2674</c:v>
                </c:pt>
                <c:pt idx="20">
                  <c:v>-2674</c:v>
                </c:pt>
                <c:pt idx="21">
                  <c:v>-2674</c:v>
                </c:pt>
                <c:pt idx="22">
                  <c:v>-2668</c:v>
                </c:pt>
                <c:pt idx="23">
                  <c:v>-2668</c:v>
                </c:pt>
                <c:pt idx="24">
                  <c:v>-2661.5</c:v>
                </c:pt>
                <c:pt idx="25">
                  <c:v>-2654</c:v>
                </c:pt>
                <c:pt idx="26">
                  <c:v>-2654</c:v>
                </c:pt>
                <c:pt idx="27">
                  <c:v>-2653.5</c:v>
                </c:pt>
                <c:pt idx="28">
                  <c:v>-2530</c:v>
                </c:pt>
                <c:pt idx="29">
                  <c:v>-2527</c:v>
                </c:pt>
                <c:pt idx="30">
                  <c:v>-2527</c:v>
                </c:pt>
                <c:pt idx="31">
                  <c:v>-2527</c:v>
                </c:pt>
                <c:pt idx="32">
                  <c:v>-2524</c:v>
                </c:pt>
                <c:pt idx="33">
                  <c:v>-2514.5</c:v>
                </c:pt>
                <c:pt idx="34">
                  <c:v>-2513</c:v>
                </c:pt>
                <c:pt idx="35">
                  <c:v>-2512.5</c:v>
                </c:pt>
                <c:pt idx="36">
                  <c:v>-2511.5</c:v>
                </c:pt>
                <c:pt idx="37">
                  <c:v>-2504</c:v>
                </c:pt>
                <c:pt idx="38">
                  <c:v>-2500.5</c:v>
                </c:pt>
                <c:pt idx="39">
                  <c:v>-2360</c:v>
                </c:pt>
                <c:pt idx="40">
                  <c:v>-2360</c:v>
                </c:pt>
                <c:pt idx="41">
                  <c:v>-2354</c:v>
                </c:pt>
                <c:pt idx="42">
                  <c:v>-2354</c:v>
                </c:pt>
                <c:pt idx="43">
                  <c:v>-2353.5</c:v>
                </c:pt>
                <c:pt idx="44">
                  <c:v>-2340</c:v>
                </c:pt>
                <c:pt idx="45">
                  <c:v>-2340</c:v>
                </c:pt>
                <c:pt idx="46">
                  <c:v>-2300</c:v>
                </c:pt>
                <c:pt idx="47">
                  <c:v>-2299.5</c:v>
                </c:pt>
                <c:pt idx="48">
                  <c:v>-2260.5</c:v>
                </c:pt>
                <c:pt idx="49">
                  <c:v>-2236</c:v>
                </c:pt>
                <c:pt idx="50">
                  <c:v>-2233</c:v>
                </c:pt>
                <c:pt idx="51">
                  <c:v>-2230</c:v>
                </c:pt>
                <c:pt idx="52">
                  <c:v>-2227</c:v>
                </c:pt>
                <c:pt idx="53">
                  <c:v>-2193</c:v>
                </c:pt>
                <c:pt idx="54">
                  <c:v>-2187</c:v>
                </c:pt>
                <c:pt idx="55">
                  <c:v>-2187</c:v>
                </c:pt>
                <c:pt idx="56">
                  <c:v>-2088</c:v>
                </c:pt>
                <c:pt idx="57">
                  <c:v>-2085</c:v>
                </c:pt>
                <c:pt idx="58">
                  <c:v>-2059</c:v>
                </c:pt>
                <c:pt idx="59">
                  <c:v>-2047.5</c:v>
                </c:pt>
                <c:pt idx="60">
                  <c:v>-2046</c:v>
                </c:pt>
                <c:pt idx="61">
                  <c:v>-2028</c:v>
                </c:pt>
                <c:pt idx="62">
                  <c:v>-2028</c:v>
                </c:pt>
                <c:pt idx="63">
                  <c:v>-2023</c:v>
                </c:pt>
                <c:pt idx="64">
                  <c:v>-1939</c:v>
                </c:pt>
                <c:pt idx="65">
                  <c:v>-1919</c:v>
                </c:pt>
                <c:pt idx="66">
                  <c:v>-1916</c:v>
                </c:pt>
                <c:pt idx="67">
                  <c:v>-1916</c:v>
                </c:pt>
                <c:pt idx="68">
                  <c:v>-1914.5</c:v>
                </c:pt>
                <c:pt idx="69">
                  <c:v>-1892</c:v>
                </c:pt>
                <c:pt idx="70">
                  <c:v>-1884</c:v>
                </c:pt>
                <c:pt idx="71">
                  <c:v>-1792</c:v>
                </c:pt>
                <c:pt idx="72">
                  <c:v>-1772</c:v>
                </c:pt>
                <c:pt idx="73">
                  <c:v>-1746</c:v>
                </c:pt>
                <c:pt idx="74">
                  <c:v>-1726</c:v>
                </c:pt>
                <c:pt idx="75">
                  <c:v>-1622</c:v>
                </c:pt>
                <c:pt idx="76">
                  <c:v>-1605</c:v>
                </c:pt>
                <c:pt idx="77">
                  <c:v>-1579</c:v>
                </c:pt>
                <c:pt idx="78">
                  <c:v>-1579</c:v>
                </c:pt>
                <c:pt idx="79">
                  <c:v>-1561</c:v>
                </c:pt>
                <c:pt idx="80">
                  <c:v>-1455</c:v>
                </c:pt>
                <c:pt idx="81">
                  <c:v>-1452</c:v>
                </c:pt>
                <c:pt idx="82">
                  <c:v>-1452</c:v>
                </c:pt>
                <c:pt idx="83">
                  <c:v>-1440</c:v>
                </c:pt>
                <c:pt idx="84">
                  <c:v>-1431</c:v>
                </c:pt>
                <c:pt idx="85">
                  <c:v>-1316</c:v>
                </c:pt>
                <c:pt idx="86">
                  <c:v>-1305</c:v>
                </c:pt>
                <c:pt idx="87">
                  <c:v>-1305</c:v>
                </c:pt>
                <c:pt idx="88">
                  <c:v>-1304</c:v>
                </c:pt>
                <c:pt idx="89">
                  <c:v>-1301</c:v>
                </c:pt>
                <c:pt idx="90">
                  <c:v>-1293</c:v>
                </c:pt>
                <c:pt idx="91">
                  <c:v>-1290</c:v>
                </c:pt>
                <c:pt idx="92">
                  <c:v>-1285</c:v>
                </c:pt>
                <c:pt idx="93">
                  <c:v>-1285</c:v>
                </c:pt>
                <c:pt idx="94">
                  <c:v>-1282.5</c:v>
                </c:pt>
                <c:pt idx="95">
                  <c:v>-1281</c:v>
                </c:pt>
                <c:pt idx="96">
                  <c:v>-1265</c:v>
                </c:pt>
                <c:pt idx="97">
                  <c:v>-1265</c:v>
                </c:pt>
                <c:pt idx="98">
                  <c:v>-1262</c:v>
                </c:pt>
                <c:pt idx="99">
                  <c:v>-1161</c:v>
                </c:pt>
                <c:pt idx="100">
                  <c:v>-1155</c:v>
                </c:pt>
                <c:pt idx="101">
                  <c:v>-1143</c:v>
                </c:pt>
                <c:pt idx="102">
                  <c:v>-1129</c:v>
                </c:pt>
                <c:pt idx="103">
                  <c:v>-1129</c:v>
                </c:pt>
                <c:pt idx="104">
                  <c:v>-996</c:v>
                </c:pt>
                <c:pt idx="105">
                  <c:v>-982</c:v>
                </c:pt>
                <c:pt idx="106">
                  <c:v>-979</c:v>
                </c:pt>
                <c:pt idx="107">
                  <c:v>-971.5</c:v>
                </c:pt>
                <c:pt idx="108">
                  <c:v>-968.5</c:v>
                </c:pt>
                <c:pt idx="109">
                  <c:v>-968</c:v>
                </c:pt>
                <c:pt idx="110">
                  <c:v>-965</c:v>
                </c:pt>
                <c:pt idx="111">
                  <c:v>-964</c:v>
                </c:pt>
                <c:pt idx="112">
                  <c:v>-962</c:v>
                </c:pt>
                <c:pt idx="113">
                  <c:v>-962</c:v>
                </c:pt>
                <c:pt idx="114">
                  <c:v>-955</c:v>
                </c:pt>
                <c:pt idx="115">
                  <c:v>-925</c:v>
                </c:pt>
                <c:pt idx="116">
                  <c:v>-824.5</c:v>
                </c:pt>
                <c:pt idx="117">
                  <c:v>-821.5</c:v>
                </c:pt>
                <c:pt idx="118">
                  <c:v>-820.5</c:v>
                </c:pt>
                <c:pt idx="119">
                  <c:v>-814</c:v>
                </c:pt>
                <c:pt idx="120">
                  <c:v>-811</c:v>
                </c:pt>
                <c:pt idx="121">
                  <c:v>-778</c:v>
                </c:pt>
                <c:pt idx="122">
                  <c:v>-778</c:v>
                </c:pt>
                <c:pt idx="123">
                  <c:v>-691</c:v>
                </c:pt>
                <c:pt idx="124">
                  <c:v>-687.5</c:v>
                </c:pt>
                <c:pt idx="125">
                  <c:v>-678.5</c:v>
                </c:pt>
                <c:pt idx="126">
                  <c:v>-677</c:v>
                </c:pt>
                <c:pt idx="127">
                  <c:v>-675.5</c:v>
                </c:pt>
                <c:pt idx="128">
                  <c:v>-674</c:v>
                </c:pt>
                <c:pt idx="129">
                  <c:v>-670</c:v>
                </c:pt>
                <c:pt idx="130">
                  <c:v>-667</c:v>
                </c:pt>
                <c:pt idx="131">
                  <c:v>-665</c:v>
                </c:pt>
                <c:pt idx="132">
                  <c:v>-665</c:v>
                </c:pt>
                <c:pt idx="133">
                  <c:v>-664</c:v>
                </c:pt>
                <c:pt idx="134">
                  <c:v>-660</c:v>
                </c:pt>
                <c:pt idx="135">
                  <c:v>-656</c:v>
                </c:pt>
                <c:pt idx="136">
                  <c:v>-656</c:v>
                </c:pt>
                <c:pt idx="137">
                  <c:v>-653</c:v>
                </c:pt>
                <c:pt idx="138">
                  <c:v>-648.5</c:v>
                </c:pt>
                <c:pt idx="139">
                  <c:v>-631</c:v>
                </c:pt>
                <c:pt idx="140">
                  <c:v>-547</c:v>
                </c:pt>
                <c:pt idx="141">
                  <c:v>-537.5</c:v>
                </c:pt>
                <c:pt idx="142">
                  <c:v>-535</c:v>
                </c:pt>
                <c:pt idx="143">
                  <c:v>-529</c:v>
                </c:pt>
                <c:pt idx="144">
                  <c:v>-529</c:v>
                </c:pt>
                <c:pt idx="145">
                  <c:v>-529</c:v>
                </c:pt>
                <c:pt idx="146">
                  <c:v>-524</c:v>
                </c:pt>
                <c:pt idx="147">
                  <c:v>-524</c:v>
                </c:pt>
                <c:pt idx="148">
                  <c:v>-521</c:v>
                </c:pt>
                <c:pt idx="149">
                  <c:v>-521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-501</c:v>
                </c:pt>
                <c:pt idx="154">
                  <c:v>-501</c:v>
                </c:pt>
                <c:pt idx="155">
                  <c:v>-498</c:v>
                </c:pt>
                <c:pt idx="156">
                  <c:v>-484</c:v>
                </c:pt>
                <c:pt idx="157">
                  <c:v>-455</c:v>
                </c:pt>
                <c:pt idx="158">
                  <c:v>-380</c:v>
                </c:pt>
                <c:pt idx="159">
                  <c:v>-362</c:v>
                </c:pt>
                <c:pt idx="160">
                  <c:v>-362</c:v>
                </c:pt>
                <c:pt idx="161">
                  <c:v>-362</c:v>
                </c:pt>
                <c:pt idx="162">
                  <c:v>-337</c:v>
                </c:pt>
                <c:pt idx="163">
                  <c:v>-311</c:v>
                </c:pt>
                <c:pt idx="164">
                  <c:v>-311</c:v>
                </c:pt>
                <c:pt idx="165">
                  <c:v>-213</c:v>
                </c:pt>
                <c:pt idx="166">
                  <c:v>-212</c:v>
                </c:pt>
                <c:pt idx="167">
                  <c:v>-207</c:v>
                </c:pt>
                <c:pt idx="168">
                  <c:v>-207</c:v>
                </c:pt>
                <c:pt idx="169">
                  <c:v>-207</c:v>
                </c:pt>
                <c:pt idx="170">
                  <c:v>-206</c:v>
                </c:pt>
                <c:pt idx="171">
                  <c:v>-201</c:v>
                </c:pt>
                <c:pt idx="172">
                  <c:v>-201</c:v>
                </c:pt>
                <c:pt idx="173">
                  <c:v>-195</c:v>
                </c:pt>
                <c:pt idx="174">
                  <c:v>-195</c:v>
                </c:pt>
                <c:pt idx="175">
                  <c:v>-190</c:v>
                </c:pt>
                <c:pt idx="176">
                  <c:v>-190</c:v>
                </c:pt>
                <c:pt idx="177">
                  <c:v>-170</c:v>
                </c:pt>
                <c:pt idx="178">
                  <c:v>-161</c:v>
                </c:pt>
                <c:pt idx="179">
                  <c:v>-63.5</c:v>
                </c:pt>
                <c:pt idx="180">
                  <c:v>-60</c:v>
                </c:pt>
                <c:pt idx="181">
                  <c:v>-60</c:v>
                </c:pt>
                <c:pt idx="182">
                  <c:v>-60</c:v>
                </c:pt>
                <c:pt idx="183">
                  <c:v>-60</c:v>
                </c:pt>
                <c:pt idx="184">
                  <c:v>-20</c:v>
                </c:pt>
                <c:pt idx="185">
                  <c:v>-20</c:v>
                </c:pt>
                <c:pt idx="186">
                  <c:v>-17</c:v>
                </c:pt>
                <c:pt idx="187">
                  <c:v>0</c:v>
                </c:pt>
                <c:pt idx="188">
                  <c:v>1</c:v>
                </c:pt>
                <c:pt idx="189">
                  <c:v>105</c:v>
                </c:pt>
                <c:pt idx="190">
                  <c:v>110</c:v>
                </c:pt>
                <c:pt idx="191">
                  <c:v>127</c:v>
                </c:pt>
                <c:pt idx="192">
                  <c:v>127</c:v>
                </c:pt>
                <c:pt idx="193">
                  <c:v>132.5</c:v>
                </c:pt>
                <c:pt idx="194">
                  <c:v>140</c:v>
                </c:pt>
                <c:pt idx="195">
                  <c:v>145</c:v>
                </c:pt>
                <c:pt idx="196">
                  <c:v>150</c:v>
                </c:pt>
                <c:pt idx="197">
                  <c:v>150</c:v>
                </c:pt>
                <c:pt idx="198">
                  <c:v>252</c:v>
                </c:pt>
                <c:pt idx="199">
                  <c:v>258</c:v>
                </c:pt>
                <c:pt idx="200">
                  <c:v>275</c:v>
                </c:pt>
                <c:pt idx="201">
                  <c:v>283</c:v>
                </c:pt>
                <c:pt idx="202">
                  <c:v>283</c:v>
                </c:pt>
                <c:pt idx="203">
                  <c:v>297</c:v>
                </c:pt>
                <c:pt idx="204">
                  <c:v>298</c:v>
                </c:pt>
                <c:pt idx="205">
                  <c:v>300</c:v>
                </c:pt>
                <c:pt idx="206">
                  <c:v>391</c:v>
                </c:pt>
                <c:pt idx="207">
                  <c:v>405</c:v>
                </c:pt>
                <c:pt idx="208">
                  <c:v>428</c:v>
                </c:pt>
                <c:pt idx="209">
                  <c:v>592</c:v>
                </c:pt>
                <c:pt idx="210">
                  <c:v>592</c:v>
                </c:pt>
                <c:pt idx="211">
                  <c:v>739</c:v>
                </c:pt>
                <c:pt idx="212">
                  <c:v>745</c:v>
                </c:pt>
                <c:pt idx="213">
                  <c:v>748</c:v>
                </c:pt>
                <c:pt idx="214">
                  <c:v>758</c:v>
                </c:pt>
                <c:pt idx="215">
                  <c:v>762</c:v>
                </c:pt>
                <c:pt idx="216">
                  <c:v>779</c:v>
                </c:pt>
                <c:pt idx="217">
                  <c:v>779</c:v>
                </c:pt>
                <c:pt idx="218">
                  <c:v>865</c:v>
                </c:pt>
                <c:pt idx="219">
                  <c:v>865</c:v>
                </c:pt>
                <c:pt idx="220">
                  <c:v>891</c:v>
                </c:pt>
                <c:pt idx="221">
                  <c:v>897</c:v>
                </c:pt>
                <c:pt idx="222">
                  <c:v>897</c:v>
                </c:pt>
                <c:pt idx="223">
                  <c:v>897</c:v>
                </c:pt>
                <c:pt idx="224">
                  <c:v>897</c:v>
                </c:pt>
                <c:pt idx="225">
                  <c:v>897</c:v>
                </c:pt>
                <c:pt idx="226">
                  <c:v>897</c:v>
                </c:pt>
                <c:pt idx="227">
                  <c:v>897</c:v>
                </c:pt>
                <c:pt idx="228">
                  <c:v>897</c:v>
                </c:pt>
                <c:pt idx="229">
                  <c:v>897</c:v>
                </c:pt>
                <c:pt idx="230">
                  <c:v>897</c:v>
                </c:pt>
                <c:pt idx="231">
                  <c:v>897</c:v>
                </c:pt>
                <c:pt idx="232">
                  <c:v>897</c:v>
                </c:pt>
                <c:pt idx="233">
                  <c:v>897</c:v>
                </c:pt>
                <c:pt idx="234">
                  <c:v>897</c:v>
                </c:pt>
                <c:pt idx="235">
                  <c:v>897</c:v>
                </c:pt>
                <c:pt idx="236">
                  <c:v>897</c:v>
                </c:pt>
                <c:pt idx="237">
                  <c:v>903</c:v>
                </c:pt>
                <c:pt idx="238">
                  <c:v>912</c:v>
                </c:pt>
                <c:pt idx="239">
                  <c:v>923</c:v>
                </c:pt>
                <c:pt idx="240">
                  <c:v>929</c:v>
                </c:pt>
                <c:pt idx="241">
                  <c:v>1033.5</c:v>
                </c:pt>
                <c:pt idx="242">
                  <c:v>1044</c:v>
                </c:pt>
                <c:pt idx="243">
                  <c:v>1058</c:v>
                </c:pt>
                <c:pt idx="244">
                  <c:v>1058</c:v>
                </c:pt>
                <c:pt idx="245">
                  <c:v>1058</c:v>
                </c:pt>
                <c:pt idx="246">
                  <c:v>1064</c:v>
                </c:pt>
                <c:pt idx="247">
                  <c:v>1076</c:v>
                </c:pt>
                <c:pt idx="248">
                  <c:v>1078</c:v>
                </c:pt>
                <c:pt idx="249">
                  <c:v>1078</c:v>
                </c:pt>
                <c:pt idx="250">
                  <c:v>1078</c:v>
                </c:pt>
                <c:pt idx="251">
                  <c:v>1189</c:v>
                </c:pt>
                <c:pt idx="252">
                  <c:v>1197.5</c:v>
                </c:pt>
                <c:pt idx="253">
                  <c:v>1202</c:v>
                </c:pt>
                <c:pt idx="254">
                  <c:v>1208</c:v>
                </c:pt>
                <c:pt idx="255">
                  <c:v>1211</c:v>
                </c:pt>
                <c:pt idx="256">
                  <c:v>1211</c:v>
                </c:pt>
                <c:pt idx="257">
                  <c:v>1211</c:v>
                </c:pt>
                <c:pt idx="258">
                  <c:v>1211</c:v>
                </c:pt>
                <c:pt idx="259">
                  <c:v>1214</c:v>
                </c:pt>
                <c:pt idx="260">
                  <c:v>1220</c:v>
                </c:pt>
                <c:pt idx="261">
                  <c:v>1327.5</c:v>
                </c:pt>
                <c:pt idx="262">
                  <c:v>1352</c:v>
                </c:pt>
                <c:pt idx="263">
                  <c:v>1352</c:v>
                </c:pt>
                <c:pt idx="264">
                  <c:v>1373</c:v>
                </c:pt>
                <c:pt idx="265">
                  <c:v>1396</c:v>
                </c:pt>
                <c:pt idx="266">
                  <c:v>1398</c:v>
                </c:pt>
                <c:pt idx="267">
                  <c:v>1503</c:v>
                </c:pt>
                <c:pt idx="268">
                  <c:v>1505</c:v>
                </c:pt>
                <c:pt idx="269">
                  <c:v>1508</c:v>
                </c:pt>
                <c:pt idx="270">
                  <c:v>1508</c:v>
                </c:pt>
                <c:pt idx="271">
                  <c:v>1531</c:v>
                </c:pt>
                <c:pt idx="272">
                  <c:v>1540</c:v>
                </c:pt>
                <c:pt idx="273">
                  <c:v>1545</c:v>
                </c:pt>
                <c:pt idx="274">
                  <c:v>1563</c:v>
                </c:pt>
                <c:pt idx="275">
                  <c:v>1566</c:v>
                </c:pt>
                <c:pt idx="276">
                  <c:v>1652</c:v>
                </c:pt>
                <c:pt idx="277">
                  <c:v>1675</c:v>
                </c:pt>
                <c:pt idx="278">
                  <c:v>1675</c:v>
                </c:pt>
                <c:pt idx="279">
                  <c:v>1675</c:v>
                </c:pt>
                <c:pt idx="280">
                  <c:v>1675</c:v>
                </c:pt>
                <c:pt idx="281">
                  <c:v>1675</c:v>
                </c:pt>
                <c:pt idx="282">
                  <c:v>1675</c:v>
                </c:pt>
                <c:pt idx="283">
                  <c:v>1675</c:v>
                </c:pt>
                <c:pt idx="284">
                  <c:v>1678</c:v>
                </c:pt>
                <c:pt idx="285">
                  <c:v>1678</c:v>
                </c:pt>
                <c:pt idx="286">
                  <c:v>1678</c:v>
                </c:pt>
                <c:pt idx="287">
                  <c:v>1819</c:v>
                </c:pt>
                <c:pt idx="288">
                  <c:v>1819</c:v>
                </c:pt>
                <c:pt idx="289">
                  <c:v>1834</c:v>
                </c:pt>
                <c:pt idx="290">
                  <c:v>1839</c:v>
                </c:pt>
                <c:pt idx="291">
                  <c:v>1842</c:v>
                </c:pt>
                <c:pt idx="292">
                  <c:v>1842</c:v>
                </c:pt>
                <c:pt idx="293">
                  <c:v>1986</c:v>
                </c:pt>
                <c:pt idx="294">
                  <c:v>1989</c:v>
                </c:pt>
                <c:pt idx="295">
                  <c:v>1992</c:v>
                </c:pt>
                <c:pt idx="296">
                  <c:v>2136</c:v>
                </c:pt>
                <c:pt idx="297">
                  <c:v>2142</c:v>
                </c:pt>
                <c:pt idx="298">
                  <c:v>2151</c:v>
                </c:pt>
                <c:pt idx="299">
                  <c:v>2157</c:v>
                </c:pt>
                <c:pt idx="300">
                  <c:v>2157</c:v>
                </c:pt>
                <c:pt idx="301">
                  <c:v>2171</c:v>
                </c:pt>
                <c:pt idx="302">
                  <c:v>2284.5</c:v>
                </c:pt>
                <c:pt idx="303">
                  <c:v>2286</c:v>
                </c:pt>
                <c:pt idx="304">
                  <c:v>2286</c:v>
                </c:pt>
                <c:pt idx="305">
                  <c:v>2292</c:v>
                </c:pt>
                <c:pt idx="306">
                  <c:v>2298</c:v>
                </c:pt>
                <c:pt idx="307">
                  <c:v>2303</c:v>
                </c:pt>
                <c:pt idx="308">
                  <c:v>2312</c:v>
                </c:pt>
                <c:pt idx="309">
                  <c:v>2342</c:v>
                </c:pt>
                <c:pt idx="310">
                  <c:v>2343</c:v>
                </c:pt>
                <c:pt idx="311">
                  <c:v>2431.5</c:v>
                </c:pt>
                <c:pt idx="312">
                  <c:v>2436</c:v>
                </c:pt>
                <c:pt idx="313">
                  <c:v>2445</c:v>
                </c:pt>
                <c:pt idx="314">
                  <c:v>2445</c:v>
                </c:pt>
                <c:pt idx="315">
                  <c:v>2457</c:v>
                </c:pt>
                <c:pt idx="316">
                  <c:v>2494.5</c:v>
                </c:pt>
                <c:pt idx="317">
                  <c:v>2560</c:v>
                </c:pt>
                <c:pt idx="318">
                  <c:v>2577</c:v>
                </c:pt>
                <c:pt idx="319">
                  <c:v>2577</c:v>
                </c:pt>
                <c:pt idx="320">
                  <c:v>2577</c:v>
                </c:pt>
                <c:pt idx="321">
                  <c:v>2580</c:v>
                </c:pt>
                <c:pt idx="322">
                  <c:v>2595</c:v>
                </c:pt>
                <c:pt idx="323">
                  <c:v>2600</c:v>
                </c:pt>
                <c:pt idx="324">
                  <c:v>2600</c:v>
                </c:pt>
                <c:pt idx="325">
                  <c:v>2606</c:v>
                </c:pt>
                <c:pt idx="326">
                  <c:v>2615</c:v>
                </c:pt>
                <c:pt idx="327">
                  <c:v>2762</c:v>
                </c:pt>
                <c:pt idx="328">
                  <c:v>2771</c:v>
                </c:pt>
                <c:pt idx="329">
                  <c:v>2771.5</c:v>
                </c:pt>
                <c:pt idx="330">
                  <c:v>2774</c:v>
                </c:pt>
                <c:pt idx="331">
                  <c:v>2785</c:v>
                </c:pt>
                <c:pt idx="332">
                  <c:v>2808</c:v>
                </c:pt>
                <c:pt idx="333">
                  <c:v>2874</c:v>
                </c:pt>
                <c:pt idx="334">
                  <c:v>2891</c:v>
                </c:pt>
                <c:pt idx="335">
                  <c:v>2891</c:v>
                </c:pt>
                <c:pt idx="336">
                  <c:v>2920</c:v>
                </c:pt>
                <c:pt idx="337">
                  <c:v>2920</c:v>
                </c:pt>
                <c:pt idx="338">
                  <c:v>2920</c:v>
                </c:pt>
                <c:pt idx="339">
                  <c:v>3042</c:v>
                </c:pt>
                <c:pt idx="340">
                  <c:v>3076</c:v>
                </c:pt>
                <c:pt idx="341">
                  <c:v>3078</c:v>
                </c:pt>
                <c:pt idx="342">
                  <c:v>3084</c:v>
                </c:pt>
                <c:pt idx="343">
                  <c:v>3085.5</c:v>
                </c:pt>
                <c:pt idx="344">
                  <c:v>3085.5</c:v>
                </c:pt>
                <c:pt idx="345">
                  <c:v>3085.5</c:v>
                </c:pt>
                <c:pt idx="346">
                  <c:v>3087</c:v>
                </c:pt>
                <c:pt idx="347">
                  <c:v>3087</c:v>
                </c:pt>
                <c:pt idx="348">
                  <c:v>3087</c:v>
                </c:pt>
                <c:pt idx="349">
                  <c:v>3102</c:v>
                </c:pt>
                <c:pt idx="350">
                  <c:v>3107</c:v>
                </c:pt>
                <c:pt idx="351">
                  <c:v>3191</c:v>
                </c:pt>
                <c:pt idx="352">
                  <c:v>3206.5</c:v>
                </c:pt>
                <c:pt idx="353">
                  <c:v>3208</c:v>
                </c:pt>
                <c:pt idx="354">
                  <c:v>3209</c:v>
                </c:pt>
                <c:pt idx="355">
                  <c:v>3209.5</c:v>
                </c:pt>
                <c:pt idx="356">
                  <c:v>3211</c:v>
                </c:pt>
                <c:pt idx="357">
                  <c:v>3212.5</c:v>
                </c:pt>
                <c:pt idx="358">
                  <c:v>3215</c:v>
                </c:pt>
                <c:pt idx="359">
                  <c:v>3249</c:v>
                </c:pt>
                <c:pt idx="360">
                  <c:v>3249</c:v>
                </c:pt>
                <c:pt idx="361">
                  <c:v>3378</c:v>
                </c:pt>
                <c:pt idx="362">
                  <c:v>3379.5</c:v>
                </c:pt>
                <c:pt idx="363">
                  <c:v>3379.5</c:v>
                </c:pt>
                <c:pt idx="364">
                  <c:v>3407</c:v>
                </c:pt>
                <c:pt idx="365">
                  <c:v>3505</c:v>
                </c:pt>
                <c:pt idx="366">
                  <c:v>3552</c:v>
                </c:pt>
                <c:pt idx="367">
                  <c:v>3655</c:v>
                </c:pt>
                <c:pt idx="368">
                  <c:v>3701</c:v>
                </c:pt>
                <c:pt idx="369">
                  <c:v>3733</c:v>
                </c:pt>
                <c:pt idx="370">
                  <c:v>3848</c:v>
                </c:pt>
                <c:pt idx="371">
                  <c:v>3863</c:v>
                </c:pt>
                <c:pt idx="372">
                  <c:v>3868</c:v>
                </c:pt>
                <c:pt idx="373">
                  <c:v>3869</c:v>
                </c:pt>
                <c:pt idx="374">
                  <c:v>3882</c:v>
                </c:pt>
                <c:pt idx="375">
                  <c:v>3883</c:v>
                </c:pt>
                <c:pt idx="376">
                  <c:v>3883.5</c:v>
                </c:pt>
                <c:pt idx="377">
                  <c:v>3990</c:v>
                </c:pt>
                <c:pt idx="378">
                  <c:v>3993.5</c:v>
                </c:pt>
                <c:pt idx="379">
                  <c:v>4009</c:v>
                </c:pt>
                <c:pt idx="380">
                  <c:v>4009</c:v>
                </c:pt>
                <c:pt idx="381">
                  <c:v>4014</c:v>
                </c:pt>
                <c:pt idx="382">
                  <c:v>4015</c:v>
                </c:pt>
                <c:pt idx="383">
                  <c:v>4015</c:v>
                </c:pt>
                <c:pt idx="384">
                  <c:v>4018</c:v>
                </c:pt>
                <c:pt idx="385">
                  <c:v>4018</c:v>
                </c:pt>
                <c:pt idx="386">
                  <c:v>4033.5</c:v>
                </c:pt>
                <c:pt idx="387">
                  <c:v>4137.5</c:v>
                </c:pt>
                <c:pt idx="388">
                  <c:v>4183.5</c:v>
                </c:pt>
                <c:pt idx="389">
                  <c:v>4307</c:v>
                </c:pt>
                <c:pt idx="390">
                  <c:v>4318</c:v>
                </c:pt>
                <c:pt idx="391">
                  <c:v>4459</c:v>
                </c:pt>
                <c:pt idx="392">
                  <c:v>4480</c:v>
                </c:pt>
                <c:pt idx="393">
                  <c:v>4494</c:v>
                </c:pt>
                <c:pt idx="394">
                  <c:v>4494</c:v>
                </c:pt>
                <c:pt idx="395">
                  <c:v>4516</c:v>
                </c:pt>
                <c:pt idx="396">
                  <c:v>4601</c:v>
                </c:pt>
                <c:pt idx="397">
                  <c:v>4638</c:v>
                </c:pt>
                <c:pt idx="398">
                  <c:v>4646</c:v>
                </c:pt>
                <c:pt idx="399">
                  <c:v>4646</c:v>
                </c:pt>
                <c:pt idx="400">
                  <c:v>4646</c:v>
                </c:pt>
                <c:pt idx="401">
                  <c:v>4647.5</c:v>
                </c:pt>
                <c:pt idx="402">
                  <c:v>4816</c:v>
                </c:pt>
                <c:pt idx="403">
                  <c:v>4916.5</c:v>
                </c:pt>
                <c:pt idx="404">
                  <c:v>4921</c:v>
                </c:pt>
                <c:pt idx="405">
                  <c:v>5069.5</c:v>
                </c:pt>
                <c:pt idx="406">
                  <c:v>5105</c:v>
                </c:pt>
                <c:pt idx="407">
                  <c:v>5238.5</c:v>
                </c:pt>
                <c:pt idx="408">
                  <c:v>5243</c:v>
                </c:pt>
                <c:pt idx="409">
                  <c:v>5255</c:v>
                </c:pt>
                <c:pt idx="410">
                  <c:v>5260</c:v>
                </c:pt>
                <c:pt idx="411">
                  <c:v>5410</c:v>
                </c:pt>
                <c:pt idx="412">
                  <c:v>5428.5</c:v>
                </c:pt>
                <c:pt idx="413">
                  <c:v>5552.5</c:v>
                </c:pt>
                <c:pt idx="414">
                  <c:v>5552.5</c:v>
                </c:pt>
                <c:pt idx="415">
                  <c:v>5558</c:v>
                </c:pt>
                <c:pt idx="416">
                  <c:v>5560</c:v>
                </c:pt>
                <c:pt idx="417">
                  <c:v>5561.5</c:v>
                </c:pt>
                <c:pt idx="418">
                  <c:v>5583</c:v>
                </c:pt>
                <c:pt idx="419">
                  <c:v>5583</c:v>
                </c:pt>
                <c:pt idx="420">
                  <c:v>5583</c:v>
                </c:pt>
                <c:pt idx="421">
                  <c:v>5705.5</c:v>
                </c:pt>
                <c:pt idx="422">
                  <c:v>5716</c:v>
                </c:pt>
                <c:pt idx="423">
                  <c:v>5849.5</c:v>
                </c:pt>
                <c:pt idx="424">
                  <c:v>5852.5</c:v>
                </c:pt>
                <c:pt idx="425">
                  <c:v>5854</c:v>
                </c:pt>
                <c:pt idx="426">
                  <c:v>5869.5</c:v>
                </c:pt>
                <c:pt idx="427">
                  <c:v>5877</c:v>
                </c:pt>
                <c:pt idx="428">
                  <c:v>5877</c:v>
                </c:pt>
                <c:pt idx="429">
                  <c:v>6002</c:v>
                </c:pt>
                <c:pt idx="430">
                  <c:v>6022.5</c:v>
                </c:pt>
                <c:pt idx="431">
                  <c:v>6044</c:v>
                </c:pt>
                <c:pt idx="432">
                  <c:v>6181.5</c:v>
                </c:pt>
                <c:pt idx="433">
                  <c:v>6183</c:v>
                </c:pt>
                <c:pt idx="434">
                  <c:v>6191</c:v>
                </c:pt>
                <c:pt idx="435">
                  <c:v>6206</c:v>
                </c:pt>
                <c:pt idx="436">
                  <c:v>6312</c:v>
                </c:pt>
                <c:pt idx="437">
                  <c:v>6314.5</c:v>
                </c:pt>
                <c:pt idx="438">
                  <c:v>6316</c:v>
                </c:pt>
                <c:pt idx="439">
                  <c:v>6321</c:v>
                </c:pt>
                <c:pt idx="440">
                  <c:v>6336.5</c:v>
                </c:pt>
                <c:pt idx="441">
                  <c:v>6341</c:v>
                </c:pt>
                <c:pt idx="442">
                  <c:v>6343</c:v>
                </c:pt>
                <c:pt idx="443">
                  <c:v>6393</c:v>
                </c:pt>
                <c:pt idx="444">
                  <c:v>6480.5</c:v>
                </c:pt>
                <c:pt idx="445">
                  <c:v>6481.5</c:v>
                </c:pt>
                <c:pt idx="446">
                  <c:v>6483</c:v>
                </c:pt>
                <c:pt idx="447">
                  <c:v>6488</c:v>
                </c:pt>
                <c:pt idx="448">
                  <c:v>6492</c:v>
                </c:pt>
                <c:pt idx="449">
                  <c:v>6514</c:v>
                </c:pt>
                <c:pt idx="450">
                  <c:v>6622.5</c:v>
                </c:pt>
                <c:pt idx="451">
                  <c:v>6628.5</c:v>
                </c:pt>
                <c:pt idx="452">
                  <c:v>6647</c:v>
                </c:pt>
                <c:pt idx="453">
                  <c:v>6655</c:v>
                </c:pt>
                <c:pt idx="454">
                  <c:v>6778.5</c:v>
                </c:pt>
              </c:numCache>
            </c:numRef>
          </c:xVal>
          <c:yVal>
            <c:numRef>
              <c:f>Active!$U$21:$U$901</c:f>
              <c:numCache>
                <c:formatCode>General</c:formatCode>
                <c:ptCount val="881"/>
                <c:pt idx="74">
                  <c:v>6.5075599995907396E-2</c:v>
                </c:pt>
                <c:pt idx="118">
                  <c:v>-0.26811269999598153</c:v>
                </c:pt>
                <c:pt idx="119">
                  <c:v>0.57054840000637341</c:v>
                </c:pt>
                <c:pt idx="124">
                  <c:v>-0.26486250000016298</c:v>
                </c:pt>
                <c:pt idx="125">
                  <c:v>0.56122210000467021</c:v>
                </c:pt>
                <c:pt idx="127">
                  <c:v>0.55025030000251718</c:v>
                </c:pt>
                <c:pt idx="133">
                  <c:v>0.54285840000375174</c:v>
                </c:pt>
                <c:pt idx="134">
                  <c:v>0.18089599999802886</c:v>
                </c:pt>
                <c:pt idx="138">
                  <c:v>0.27150410000467673</c:v>
                </c:pt>
                <c:pt idx="141">
                  <c:v>-0.29645249999884982</c:v>
                </c:pt>
                <c:pt idx="179">
                  <c:v>0.2150030999982846</c:v>
                </c:pt>
                <c:pt idx="263">
                  <c:v>8.7808800002676435E-2</c:v>
                </c:pt>
                <c:pt idx="330">
                  <c:v>-0.33742440000060014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97A-412A-BFF6-162367B12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6742416"/>
        <c:axId val="1"/>
      </c:scatterChart>
      <c:valAx>
        <c:axId val="7967424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259332023575633"/>
              <c:y val="0.836422345354978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-0.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50098231827112E-2"/>
              <c:y val="0.367284922717993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674241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202357563850687"/>
          <c:y val="0.91975600272188196"/>
          <c:w val="0.43614931237721016"/>
          <c:h val="6.17287190952983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V477 Cyg - O-C Diagr.</a:t>
            </a:r>
          </a:p>
        </c:rich>
      </c:tx>
      <c:layout>
        <c:manualLayout>
          <c:xMode val="edge"/>
          <c:yMode val="edge"/>
          <c:x val="0.39208227324074912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83410888872537"/>
          <c:y val="0.14201183431952663"/>
          <c:w val="0.84802149188504239"/>
          <c:h val="0.64201183431952658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Active!$F$21:$F$901</c:f>
              <c:numCache>
                <c:formatCode>General</c:formatCode>
                <c:ptCount val="881"/>
                <c:pt idx="0">
                  <c:v>-11840</c:v>
                </c:pt>
                <c:pt idx="1">
                  <c:v>-10306</c:v>
                </c:pt>
                <c:pt idx="2">
                  <c:v>-8943</c:v>
                </c:pt>
                <c:pt idx="3">
                  <c:v>-7665</c:v>
                </c:pt>
                <c:pt idx="4">
                  <c:v>-6389</c:v>
                </c:pt>
                <c:pt idx="5">
                  <c:v>-6242</c:v>
                </c:pt>
                <c:pt idx="6">
                  <c:v>-6046</c:v>
                </c:pt>
                <c:pt idx="7">
                  <c:v>-5775</c:v>
                </c:pt>
                <c:pt idx="8">
                  <c:v>-5317</c:v>
                </c:pt>
                <c:pt idx="9">
                  <c:v>-5297</c:v>
                </c:pt>
                <c:pt idx="10">
                  <c:v>-5150</c:v>
                </c:pt>
                <c:pt idx="11">
                  <c:v>-5000</c:v>
                </c:pt>
                <c:pt idx="12">
                  <c:v>-4977</c:v>
                </c:pt>
                <c:pt idx="13">
                  <c:v>-4876</c:v>
                </c:pt>
                <c:pt idx="14">
                  <c:v>-4833</c:v>
                </c:pt>
                <c:pt idx="15">
                  <c:v>-4832.5</c:v>
                </c:pt>
                <c:pt idx="16">
                  <c:v>-4407</c:v>
                </c:pt>
                <c:pt idx="17">
                  <c:v>-2928</c:v>
                </c:pt>
                <c:pt idx="18">
                  <c:v>-2687.5</c:v>
                </c:pt>
                <c:pt idx="19">
                  <c:v>-2674</c:v>
                </c:pt>
                <c:pt idx="20">
                  <c:v>-2674</c:v>
                </c:pt>
                <c:pt idx="21">
                  <c:v>-2674</c:v>
                </c:pt>
                <c:pt idx="22">
                  <c:v>-2668</c:v>
                </c:pt>
                <c:pt idx="23">
                  <c:v>-2668</c:v>
                </c:pt>
                <c:pt idx="24">
                  <c:v>-2661.5</c:v>
                </c:pt>
                <c:pt idx="25">
                  <c:v>-2654</c:v>
                </c:pt>
                <c:pt idx="26">
                  <c:v>-2654</c:v>
                </c:pt>
                <c:pt idx="27">
                  <c:v>-2653.5</c:v>
                </c:pt>
                <c:pt idx="28">
                  <c:v>-2530</c:v>
                </c:pt>
                <c:pt idx="29">
                  <c:v>-2527</c:v>
                </c:pt>
                <c:pt idx="30">
                  <c:v>-2527</c:v>
                </c:pt>
                <c:pt idx="31">
                  <c:v>-2527</c:v>
                </c:pt>
                <c:pt idx="32">
                  <c:v>-2524</c:v>
                </c:pt>
                <c:pt idx="33">
                  <c:v>-2514.5</c:v>
                </c:pt>
                <c:pt idx="34">
                  <c:v>-2513</c:v>
                </c:pt>
                <c:pt idx="35">
                  <c:v>-2512.5</c:v>
                </c:pt>
                <c:pt idx="36">
                  <c:v>-2511.5</c:v>
                </c:pt>
                <c:pt idx="37">
                  <c:v>-2504</c:v>
                </c:pt>
                <c:pt idx="38">
                  <c:v>-2500.5</c:v>
                </c:pt>
                <c:pt idx="39">
                  <c:v>-2360</c:v>
                </c:pt>
                <c:pt idx="40">
                  <c:v>-2360</c:v>
                </c:pt>
                <c:pt idx="41">
                  <c:v>-2354</c:v>
                </c:pt>
                <c:pt idx="42">
                  <c:v>-2354</c:v>
                </c:pt>
                <c:pt idx="43">
                  <c:v>-2353.5</c:v>
                </c:pt>
                <c:pt idx="44">
                  <c:v>-2340</c:v>
                </c:pt>
                <c:pt idx="45">
                  <c:v>-2340</c:v>
                </c:pt>
                <c:pt idx="46">
                  <c:v>-2300</c:v>
                </c:pt>
                <c:pt idx="47">
                  <c:v>-2299.5</c:v>
                </c:pt>
                <c:pt idx="48">
                  <c:v>-2260.5</c:v>
                </c:pt>
                <c:pt idx="49">
                  <c:v>-2236</c:v>
                </c:pt>
                <c:pt idx="50">
                  <c:v>-2233</c:v>
                </c:pt>
                <c:pt idx="51">
                  <c:v>-2230</c:v>
                </c:pt>
                <c:pt idx="52">
                  <c:v>-2227</c:v>
                </c:pt>
                <c:pt idx="53">
                  <c:v>-2193</c:v>
                </c:pt>
                <c:pt idx="54">
                  <c:v>-2187</c:v>
                </c:pt>
                <c:pt idx="55">
                  <c:v>-2187</c:v>
                </c:pt>
                <c:pt idx="56">
                  <c:v>-2088</c:v>
                </c:pt>
                <c:pt idx="57">
                  <c:v>-2085</c:v>
                </c:pt>
                <c:pt idx="58">
                  <c:v>-2059</c:v>
                </c:pt>
                <c:pt idx="59">
                  <c:v>-2047.5</c:v>
                </c:pt>
                <c:pt idx="60">
                  <c:v>-2046</c:v>
                </c:pt>
                <c:pt idx="61">
                  <c:v>-2028</c:v>
                </c:pt>
                <c:pt idx="62">
                  <c:v>-2028</c:v>
                </c:pt>
                <c:pt idx="63">
                  <c:v>-2023</c:v>
                </c:pt>
                <c:pt idx="64">
                  <c:v>-1939</c:v>
                </c:pt>
                <c:pt idx="65">
                  <c:v>-1919</c:v>
                </c:pt>
                <c:pt idx="66">
                  <c:v>-1916</c:v>
                </c:pt>
                <c:pt idx="67">
                  <c:v>-1916</c:v>
                </c:pt>
                <c:pt idx="68">
                  <c:v>-1914.5</c:v>
                </c:pt>
                <c:pt idx="69">
                  <c:v>-1892</c:v>
                </c:pt>
                <c:pt idx="70">
                  <c:v>-1884</c:v>
                </c:pt>
                <c:pt idx="71">
                  <c:v>-1792</c:v>
                </c:pt>
                <c:pt idx="72">
                  <c:v>-1772</c:v>
                </c:pt>
                <c:pt idx="73">
                  <c:v>-1746</c:v>
                </c:pt>
                <c:pt idx="74">
                  <c:v>-1726</c:v>
                </c:pt>
                <c:pt idx="75">
                  <c:v>-1622</c:v>
                </c:pt>
                <c:pt idx="76">
                  <c:v>-1605</c:v>
                </c:pt>
                <c:pt idx="77">
                  <c:v>-1579</c:v>
                </c:pt>
                <c:pt idx="78">
                  <c:v>-1579</c:v>
                </c:pt>
                <c:pt idx="79">
                  <c:v>-1561</c:v>
                </c:pt>
                <c:pt idx="80">
                  <c:v>-1455</c:v>
                </c:pt>
                <c:pt idx="81">
                  <c:v>-1452</c:v>
                </c:pt>
                <c:pt idx="82">
                  <c:v>-1452</c:v>
                </c:pt>
                <c:pt idx="83">
                  <c:v>-1440</c:v>
                </c:pt>
                <c:pt idx="84">
                  <c:v>-1431</c:v>
                </c:pt>
                <c:pt idx="85">
                  <c:v>-1316</c:v>
                </c:pt>
                <c:pt idx="86">
                  <c:v>-1305</c:v>
                </c:pt>
                <c:pt idx="87">
                  <c:v>-1305</c:v>
                </c:pt>
                <c:pt idx="88">
                  <c:v>-1304</c:v>
                </c:pt>
                <c:pt idx="89">
                  <c:v>-1301</c:v>
                </c:pt>
                <c:pt idx="90">
                  <c:v>-1293</c:v>
                </c:pt>
                <c:pt idx="91">
                  <c:v>-1290</c:v>
                </c:pt>
                <c:pt idx="92">
                  <c:v>-1285</c:v>
                </c:pt>
                <c:pt idx="93">
                  <c:v>-1285</c:v>
                </c:pt>
                <c:pt idx="94">
                  <c:v>-1282.5</c:v>
                </c:pt>
                <c:pt idx="95">
                  <c:v>-1281</c:v>
                </c:pt>
                <c:pt idx="96">
                  <c:v>-1265</c:v>
                </c:pt>
                <c:pt idx="97">
                  <c:v>-1265</c:v>
                </c:pt>
                <c:pt idx="98">
                  <c:v>-1262</c:v>
                </c:pt>
                <c:pt idx="99">
                  <c:v>-1161</c:v>
                </c:pt>
                <c:pt idx="100">
                  <c:v>-1155</c:v>
                </c:pt>
                <c:pt idx="101">
                  <c:v>-1143</c:v>
                </c:pt>
                <c:pt idx="102">
                  <c:v>-1129</c:v>
                </c:pt>
                <c:pt idx="103">
                  <c:v>-1129</c:v>
                </c:pt>
                <c:pt idx="104">
                  <c:v>-996</c:v>
                </c:pt>
                <c:pt idx="105">
                  <c:v>-982</c:v>
                </c:pt>
                <c:pt idx="106">
                  <c:v>-979</c:v>
                </c:pt>
                <c:pt idx="107">
                  <c:v>-971.5</c:v>
                </c:pt>
                <c:pt idx="108">
                  <c:v>-968.5</c:v>
                </c:pt>
                <c:pt idx="109">
                  <c:v>-968</c:v>
                </c:pt>
                <c:pt idx="110">
                  <c:v>-965</c:v>
                </c:pt>
                <c:pt idx="111">
                  <c:v>-964</c:v>
                </c:pt>
                <c:pt idx="112">
                  <c:v>-962</c:v>
                </c:pt>
                <c:pt idx="113">
                  <c:v>-962</c:v>
                </c:pt>
                <c:pt idx="114">
                  <c:v>-955</c:v>
                </c:pt>
                <c:pt idx="115">
                  <c:v>-925</c:v>
                </c:pt>
                <c:pt idx="116">
                  <c:v>-824.5</c:v>
                </c:pt>
                <c:pt idx="117">
                  <c:v>-821.5</c:v>
                </c:pt>
                <c:pt idx="118">
                  <c:v>-820.5</c:v>
                </c:pt>
                <c:pt idx="119">
                  <c:v>-814</c:v>
                </c:pt>
                <c:pt idx="120">
                  <c:v>-811</c:v>
                </c:pt>
                <c:pt idx="121">
                  <c:v>-778</c:v>
                </c:pt>
                <c:pt idx="122">
                  <c:v>-778</c:v>
                </c:pt>
                <c:pt idx="123">
                  <c:v>-691</c:v>
                </c:pt>
                <c:pt idx="124">
                  <c:v>-687.5</c:v>
                </c:pt>
                <c:pt idx="125">
                  <c:v>-678.5</c:v>
                </c:pt>
                <c:pt idx="126">
                  <c:v>-677</c:v>
                </c:pt>
                <c:pt idx="127">
                  <c:v>-675.5</c:v>
                </c:pt>
                <c:pt idx="128">
                  <c:v>-674</c:v>
                </c:pt>
                <c:pt idx="129">
                  <c:v>-670</c:v>
                </c:pt>
                <c:pt idx="130">
                  <c:v>-667</c:v>
                </c:pt>
                <c:pt idx="131">
                  <c:v>-665</c:v>
                </c:pt>
                <c:pt idx="132">
                  <c:v>-665</c:v>
                </c:pt>
                <c:pt idx="133">
                  <c:v>-664</c:v>
                </c:pt>
                <c:pt idx="134">
                  <c:v>-660</c:v>
                </c:pt>
                <c:pt idx="135">
                  <c:v>-656</c:v>
                </c:pt>
                <c:pt idx="136">
                  <c:v>-656</c:v>
                </c:pt>
                <c:pt idx="137">
                  <c:v>-653</c:v>
                </c:pt>
                <c:pt idx="138">
                  <c:v>-648.5</c:v>
                </c:pt>
                <c:pt idx="139">
                  <c:v>-631</c:v>
                </c:pt>
                <c:pt idx="140">
                  <c:v>-547</c:v>
                </c:pt>
                <c:pt idx="141">
                  <c:v>-537.5</c:v>
                </c:pt>
                <c:pt idx="142">
                  <c:v>-535</c:v>
                </c:pt>
                <c:pt idx="143">
                  <c:v>-529</c:v>
                </c:pt>
                <c:pt idx="144">
                  <c:v>-529</c:v>
                </c:pt>
                <c:pt idx="145">
                  <c:v>-529</c:v>
                </c:pt>
                <c:pt idx="146">
                  <c:v>-524</c:v>
                </c:pt>
                <c:pt idx="147">
                  <c:v>-524</c:v>
                </c:pt>
                <c:pt idx="148">
                  <c:v>-521</c:v>
                </c:pt>
                <c:pt idx="149">
                  <c:v>-521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-501</c:v>
                </c:pt>
                <c:pt idx="154">
                  <c:v>-501</c:v>
                </c:pt>
                <c:pt idx="155">
                  <c:v>-498</c:v>
                </c:pt>
                <c:pt idx="156">
                  <c:v>-484</c:v>
                </c:pt>
                <c:pt idx="157">
                  <c:v>-455</c:v>
                </c:pt>
                <c:pt idx="158">
                  <c:v>-380</c:v>
                </c:pt>
                <c:pt idx="159">
                  <c:v>-362</c:v>
                </c:pt>
                <c:pt idx="160">
                  <c:v>-362</c:v>
                </c:pt>
                <c:pt idx="161">
                  <c:v>-362</c:v>
                </c:pt>
                <c:pt idx="162">
                  <c:v>-337</c:v>
                </c:pt>
                <c:pt idx="163">
                  <c:v>-311</c:v>
                </c:pt>
                <c:pt idx="164">
                  <c:v>-311</c:v>
                </c:pt>
                <c:pt idx="165">
                  <c:v>-213</c:v>
                </c:pt>
                <c:pt idx="166">
                  <c:v>-212</c:v>
                </c:pt>
                <c:pt idx="167">
                  <c:v>-207</c:v>
                </c:pt>
                <c:pt idx="168">
                  <c:v>-207</c:v>
                </c:pt>
                <c:pt idx="169">
                  <c:v>-207</c:v>
                </c:pt>
                <c:pt idx="170">
                  <c:v>-206</c:v>
                </c:pt>
                <c:pt idx="171">
                  <c:v>-201</c:v>
                </c:pt>
                <c:pt idx="172">
                  <c:v>-201</c:v>
                </c:pt>
                <c:pt idx="173">
                  <c:v>-195</c:v>
                </c:pt>
                <c:pt idx="174">
                  <c:v>-195</c:v>
                </c:pt>
                <c:pt idx="175">
                  <c:v>-190</c:v>
                </c:pt>
                <c:pt idx="176">
                  <c:v>-190</c:v>
                </c:pt>
                <c:pt idx="177">
                  <c:v>-170</c:v>
                </c:pt>
                <c:pt idx="178">
                  <c:v>-161</c:v>
                </c:pt>
                <c:pt idx="179">
                  <c:v>-63.5</c:v>
                </c:pt>
                <c:pt idx="180">
                  <c:v>-60</c:v>
                </c:pt>
                <c:pt idx="181">
                  <c:v>-60</c:v>
                </c:pt>
                <c:pt idx="182">
                  <c:v>-60</c:v>
                </c:pt>
                <c:pt idx="183">
                  <c:v>-60</c:v>
                </c:pt>
                <c:pt idx="184">
                  <c:v>-20</c:v>
                </c:pt>
                <c:pt idx="185">
                  <c:v>-20</c:v>
                </c:pt>
                <c:pt idx="186">
                  <c:v>-17</c:v>
                </c:pt>
                <c:pt idx="187">
                  <c:v>0</c:v>
                </c:pt>
                <c:pt idx="188">
                  <c:v>1</c:v>
                </c:pt>
                <c:pt idx="189">
                  <c:v>105</c:v>
                </c:pt>
                <c:pt idx="190">
                  <c:v>110</c:v>
                </c:pt>
                <c:pt idx="191">
                  <c:v>127</c:v>
                </c:pt>
                <c:pt idx="192">
                  <c:v>127</c:v>
                </c:pt>
                <c:pt idx="193">
                  <c:v>132.5</c:v>
                </c:pt>
                <c:pt idx="194">
                  <c:v>140</c:v>
                </c:pt>
                <c:pt idx="195">
                  <c:v>145</c:v>
                </c:pt>
                <c:pt idx="196">
                  <c:v>150</c:v>
                </c:pt>
                <c:pt idx="197">
                  <c:v>150</c:v>
                </c:pt>
                <c:pt idx="198">
                  <c:v>252</c:v>
                </c:pt>
                <c:pt idx="199">
                  <c:v>258</c:v>
                </c:pt>
                <c:pt idx="200">
                  <c:v>275</c:v>
                </c:pt>
                <c:pt idx="201">
                  <c:v>283</c:v>
                </c:pt>
                <c:pt idx="202">
                  <c:v>283</c:v>
                </c:pt>
                <c:pt idx="203">
                  <c:v>297</c:v>
                </c:pt>
                <c:pt idx="204">
                  <c:v>298</c:v>
                </c:pt>
                <c:pt idx="205">
                  <c:v>300</c:v>
                </c:pt>
                <c:pt idx="206">
                  <c:v>391</c:v>
                </c:pt>
                <c:pt idx="207">
                  <c:v>405</c:v>
                </c:pt>
                <c:pt idx="208">
                  <c:v>428</c:v>
                </c:pt>
                <c:pt idx="209">
                  <c:v>592</c:v>
                </c:pt>
                <c:pt idx="210">
                  <c:v>592</c:v>
                </c:pt>
                <c:pt idx="211">
                  <c:v>739</c:v>
                </c:pt>
                <c:pt idx="212">
                  <c:v>745</c:v>
                </c:pt>
                <c:pt idx="213">
                  <c:v>748</c:v>
                </c:pt>
                <c:pt idx="214">
                  <c:v>758</c:v>
                </c:pt>
                <c:pt idx="215">
                  <c:v>762</c:v>
                </c:pt>
                <c:pt idx="216">
                  <c:v>779</c:v>
                </c:pt>
                <c:pt idx="217">
                  <c:v>779</c:v>
                </c:pt>
                <c:pt idx="218">
                  <c:v>865</c:v>
                </c:pt>
                <c:pt idx="219">
                  <c:v>865</c:v>
                </c:pt>
                <c:pt idx="220">
                  <c:v>891</c:v>
                </c:pt>
                <c:pt idx="221">
                  <c:v>897</c:v>
                </c:pt>
                <c:pt idx="222">
                  <c:v>897</c:v>
                </c:pt>
                <c:pt idx="223">
                  <c:v>897</c:v>
                </c:pt>
                <c:pt idx="224">
                  <c:v>897</c:v>
                </c:pt>
                <c:pt idx="225">
                  <c:v>897</c:v>
                </c:pt>
                <c:pt idx="226">
                  <c:v>897</c:v>
                </c:pt>
                <c:pt idx="227">
                  <c:v>897</c:v>
                </c:pt>
                <c:pt idx="228">
                  <c:v>897</c:v>
                </c:pt>
                <c:pt idx="229">
                  <c:v>897</c:v>
                </c:pt>
                <c:pt idx="230">
                  <c:v>897</c:v>
                </c:pt>
                <c:pt idx="231">
                  <c:v>897</c:v>
                </c:pt>
                <c:pt idx="232">
                  <c:v>897</c:v>
                </c:pt>
                <c:pt idx="233">
                  <c:v>897</c:v>
                </c:pt>
                <c:pt idx="234">
                  <c:v>897</c:v>
                </c:pt>
                <c:pt idx="235">
                  <c:v>897</c:v>
                </c:pt>
                <c:pt idx="236">
                  <c:v>897</c:v>
                </c:pt>
                <c:pt idx="237">
                  <c:v>903</c:v>
                </c:pt>
                <c:pt idx="238">
                  <c:v>912</c:v>
                </c:pt>
                <c:pt idx="239">
                  <c:v>923</c:v>
                </c:pt>
                <c:pt idx="240">
                  <c:v>929</c:v>
                </c:pt>
                <c:pt idx="241">
                  <c:v>1033.5</c:v>
                </c:pt>
                <c:pt idx="242">
                  <c:v>1044</c:v>
                </c:pt>
                <c:pt idx="243">
                  <c:v>1058</c:v>
                </c:pt>
                <c:pt idx="244">
                  <c:v>1058</c:v>
                </c:pt>
                <c:pt idx="245">
                  <c:v>1058</c:v>
                </c:pt>
                <c:pt idx="246">
                  <c:v>1064</c:v>
                </c:pt>
                <c:pt idx="247">
                  <c:v>1076</c:v>
                </c:pt>
                <c:pt idx="248">
                  <c:v>1078</c:v>
                </c:pt>
                <c:pt idx="249">
                  <c:v>1078</c:v>
                </c:pt>
                <c:pt idx="250">
                  <c:v>1078</c:v>
                </c:pt>
                <c:pt idx="251">
                  <c:v>1189</c:v>
                </c:pt>
                <c:pt idx="252">
                  <c:v>1197.5</c:v>
                </c:pt>
                <c:pt idx="253">
                  <c:v>1202</c:v>
                </c:pt>
                <c:pt idx="254">
                  <c:v>1208</c:v>
                </c:pt>
                <c:pt idx="255">
                  <c:v>1211</c:v>
                </c:pt>
                <c:pt idx="256">
                  <c:v>1211</c:v>
                </c:pt>
                <c:pt idx="257">
                  <c:v>1211</c:v>
                </c:pt>
                <c:pt idx="258">
                  <c:v>1211</c:v>
                </c:pt>
                <c:pt idx="259">
                  <c:v>1214</c:v>
                </c:pt>
                <c:pt idx="260">
                  <c:v>1220</c:v>
                </c:pt>
                <c:pt idx="261">
                  <c:v>1327.5</c:v>
                </c:pt>
                <c:pt idx="262">
                  <c:v>1352</c:v>
                </c:pt>
                <c:pt idx="263">
                  <c:v>1352</c:v>
                </c:pt>
                <c:pt idx="264">
                  <c:v>1373</c:v>
                </c:pt>
                <c:pt idx="265">
                  <c:v>1396</c:v>
                </c:pt>
                <c:pt idx="266">
                  <c:v>1398</c:v>
                </c:pt>
                <c:pt idx="267">
                  <c:v>1503</c:v>
                </c:pt>
                <c:pt idx="268">
                  <c:v>1505</c:v>
                </c:pt>
                <c:pt idx="269">
                  <c:v>1508</c:v>
                </c:pt>
                <c:pt idx="270">
                  <c:v>1508</c:v>
                </c:pt>
                <c:pt idx="271">
                  <c:v>1531</c:v>
                </c:pt>
                <c:pt idx="272">
                  <c:v>1540</c:v>
                </c:pt>
                <c:pt idx="273">
                  <c:v>1545</c:v>
                </c:pt>
                <c:pt idx="274">
                  <c:v>1563</c:v>
                </c:pt>
                <c:pt idx="275">
                  <c:v>1566</c:v>
                </c:pt>
                <c:pt idx="276">
                  <c:v>1652</c:v>
                </c:pt>
                <c:pt idx="277">
                  <c:v>1675</c:v>
                </c:pt>
                <c:pt idx="278">
                  <c:v>1675</c:v>
                </c:pt>
                <c:pt idx="279">
                  <c:v>1675</c:v>
                </c:pt>
                <c:pt idx="280">
                  <c:v>1675</c:v>
                </c:pt>
                <c:pt idx="281">
                  <c:v>1675</c:v>
                </c:pt>
                <c:pt idx="282">
                  <c:v>1675</c:v>
                </c:pt>
                <c:pt idx="283">
                  <c:v>1675</c:v>
                </c:pt>
                <c:pt idx="284">
                  <c:v>1678</c:v>
                </c:pt>
                <c:pt idx="285">
                  <c:v>1678</c:v>
                </c:pt>
                <c:pt idx="286">
                  <c:v>1678</c:v>
                </c:pt>
                <c:pt idx="287">
                  <c:v>1819</c:v>
                </c:pt>
                <c:pt idx="288">
                  <c:v>1819</c:v>
                </c:pt>
                <c:pt idx="289">
                  <c:v>1834</c:v>
                </c:pt>
                <c:pt idx="290">
                  <c:v>1839</c:v>
                </c:pt>
                <c:pt idx="291">
                  <c:v>1842</c:v>
                </c:pt>
                <c:pt idx="292">
                  <c:v>1842</c:v>
                </c:pt>
                <c:pt idx="293">
                  <c:v>1986</c:v>
                </c:pt>
                <c:pt idx="294">
                  <c:v>1989</c:v>
                </c:pt>
                <c:pt idx="295">
                  <c:v>1992</c:v>
                </c:pt>
                <c:pt idx="296">
                  <c:v>2136</c:v>
                </c:pt>
                <c:pt idx="297">
                  <c:v>2142</c:v>
                </c:pt>
                <c:pt idx="298">
                  <c:v>2151</c:v>
                </c:pt>
                <c:pt idx="299">
                  <c:v>2157</c:v>
                </c:pt>
                <c:pt idx="300">
                  <c:v>2157</c:v>
                </c:pt>
                <c:pt idx="301">
                  <c:v>2171</c:v>
                </c:pt>
                <c:pt idx="302">
                  <c:v>2284.5</c:v>
                </c:pt>
                <c:pt idx="303">
                  <c:v>2286</c:v>
                </c:pt>
                <c:pt idx="304">
                  <c:v>2286</c:v>
                </c:pt>
                <c:pt idx="305">
                  <c:v>2292</c:v>
                </c:pt>
                <c:pt idx="306">
                  <c:v>2298</c:v>
                </c:pt>
                <c:pt idx="307">
                  <c:v>2303</c:v>
                </c:pt>
                <c:pt idx="308">
                  <c:v>2312</c:v>
                </c:pt>
                <c:pt idx="309">
                  <c:v>2342</c:v>
                </c:pt>
                <c:pt idx="310">
                  <c:v>2343</c:v>
                </c:pt>
                <c:pt idx="311">
                  <c:v>2431.5</c:v>
                </c:pt>
                <c:pt idx="312">
                  <c:v>2436</c:v>
                </c:pt>
                <c:pt idx="313">
                  <c:v>2445</c:v>
                </c:pt>
                <c:pt idx="314">
                  <c:v>2445</c:v>
                </c:pt>
                <c:pt idx="315">
                  <c:v>2457</c:v>
                </c:pt>
                <c:pt idx="316">
                  <c:v>2494.5</c:v>
                </c:pt>
                <c:pt idx="317">
                  <c:v>2560</c:v>
                </c:pt>
                <c:pt idx="318">
                  <c:v>2577</c:v>
                </c:pt>
                <c:pt idx="319">
                  <c:v>2577</c:v>
                </c:pt>
                <c:pt idx="320">
                  <c:v>2577</c:v>
                </c:pt>
                <c:pt idx="321">
                  <c:v>2580</c:v>
                </c:pt>
                <c:pt idx="322">
                  <c:v>2595</c:v>
                </c:pt>
                <c:pt idx="323">
                  <c:v>2600</c:v>
                </c:pt>
                <c:pt idx="324">
                  <c:v>2600</c:v>
                </c:pt>
                <c:pt idx="325">
                  <c:v>2606</c:v>
                </c:pt>
                <c:pt idx="326">
                  <c:v>2615</c:v>
                </c:pt>
                <c:pt idx="327">
                  <c:v>2762</c:v>
                </c:pt>
                <c:pt idx="328">
                  <c:v>2771</c:v>
                </c:pt>
                <c:pt idx="329">
                  <c:v>2771.5</c:v>
                </c:pt>
                <c:pt idx="330">
                  <c:v>2774</c:v>
                </c:pt>
                <c:pt idx="331">
                  <c:v>2785</c:v>
                </c:pt>
                <c:pt idx="332">
                  <c:v>2808</c:v>
                </c:pt>
                <c:pt idx="333">
                  <c:v>2874</c:v>
                </c:pt>
                <c:pt idx="334">
                  <c:v>2891</c:v>
                </c:pt>
                <c:pt idx="335">
                  <c:v>2891</c:v>
                </c:pt>
                <c:pt idx="336">
                  <c:v>2920</c:v>
                </c:pt>
                <c:pt idx="337">
                  <c:v>2920</c:v>
                </c:pt>
                <c:pt idx="338">
                  <c:v>2920</c:v>
                </c:pt>
                <c:pt idx="339">
                  <c:v>3042</c:v>
                </c:pt>
                <c:pt idx="340">
                  <c:v>3076</c:v>
                </c:pt>
                <c:pt idx="341">
                  <c:v>3078</c:v>
                </c:pt>
                <c:pt idx="342">
                  <c:v>3084</c:v>
                </c:pt>
                <c:pt idx="343">
                  <c:v>3085.5</c:v>
                </c:pt>
                <c:pt idx="344">
                  <c:v>3085.5</c:v>
                </c:pt>
                <c:pt idx="345">
                  <c:v>3085.5</c:v>
                </c:pt>
                <c:pt idx="346">
                  <c:v>3087</c:v>
                </c:pt>
                <c:pt idx="347">
                  <c:v>3087</c:v>
                </c:pt>
                <c:pt idx="348">
                  <c:v>3087</c:v>
                </c:pt>
                <c:pt idx="349">
                  <c:v>3102</c:v>
                </c:pt>
                <c:pt idx="350">
                  <c:v>3107</c:v>
                </c:pt>
                <c:pt idx="351">
                  <c:v>3191</c:v>
                </c:pt>
                <c:pt idx="352">
                  <c:v>3206.5</c:v>
                </c:pt>
                <c:pt idx="353">
                  <c:v>3208</c:v>
                </c:pt>
                <c:pt idx="354">
                  <c:v>3209</c:v>
                </c:pt>
                <c:pt idx="355">
                  <c:v>3209.5</c:v>
                </c:pt>
                <c:pt idx="356">
                  <c:v>3211</c:v>
                </c:pt>
                <c:pt idx="357">
                  <c:v>3212.5</c:v>
                </c:pt>
                <c:pt idx="358">
                  <c:v>3215</c:v>
                </c:pt>
                <c:pt idx="359">
                  <c:v>3249</c:v>
                </c:pt>
                <c:pt idx="360">
                  <c:v>3249</c:v>
                </c:pt>
                <c:pt idx="361">
                  <c:v>3378</c:v>
                </c:pt>
                <c:pt idx="362">
                  <c:v>3379.5</c:v>
                </c:pt>
                <c:pt idx="363">
                  <c:v>3379.5</c:v>
                </c:pt>
                <c:pt idx="364">
                  <c:v>3407</c:v>
                </c:pt>
                <c:pt idx="365">
                  <c:v>3505</c:v>
                </c:pt>
                <c:pt idx="366">
                  <c:v>3552</c:v>
                </c:pt>
                <c:pt idx="367">
                  <c:v>3655</c:v>
                </c:pt>
                <c:pt idx="368">
                  <c:v>3701</c:v>
                </c:pt>
                <c:pt idx="369">
                  <c:v>3733</c:v>
                </c:pt>
                <c:pt idx="370">
                  <c:v>3848</c:v>
                </c:pt>
                <c:pt idx="371">
                  <c:v>3863</c:v>
                </c:pt>
                <c:pt idx="372">
                  <c:v>3868</c:v>
                </c:pt>
                <c:pt idx="373">
                  <c:v>3869</c:v>
                </c:pt>
                <c:pt idx="374">
                  <c:v>3882</c:v>
                </c:pt>
                <c:pt idx="375">
                  <c:v>3883</c:v>
                </c:pt>
                <c:pt idx="376">
                  <c:v>3883.5</c:v>
                </c:pt>
                <c:pt idx="377">
                  <c:v>3990</c:v>
                </c:pt>
                <c:pt idx="378">
                  <c:v>3993.5</c:v>
                </c:pt>
                <c:pt idx="379">
                  <c:v>4009</c:v>
                </c:pt>
                <c:pt idx="380">
                  <c:v>4009</c:v>
                </c:pt>
                <c:pt idx="381">
                  <c:v>4014</c:v>
                </c:pt>
                <c:pt idx="382">
                  <c:v>4015</c:v>
                </c:pt>
                <c:pt idx="383">
                  <c:v>4015</c:v>
                </c:pt>
                <c:pt idx="384">
                  <c:v>4018</c:v>
                </c:pt>
                <c:pt idx="385">
                  <c:v>4018</c:v>
                </c:pt>
                <c:pt idx="386">
                  <c:v>4033.5</c:v>
                </c:pt>
                <c:pt idx="387">
                  <c:v>4137.5</c:v>
                </c:pt>
                <c:pt idx="388">
                  <c:v>4183.5</c:v>
                </c:pt>
                <c:pt idx="389">
                  <c:v>4307</c:v>
                </c:pt>
                <c:pt idx="390">
                  <c:v>4318</c:v>
                </c:pt>
                <c:pt idx="391">
                  <c:v>4459</c:v>
                </c:pt>
                <c:pt idx="392">
                  <c:v>4480</c:v>
                </c:pt>
                <c:pt idx="393">
                  <c:v>4494</c:v>
                </c:pt>
                <c:pt idx="394">
                  <c:v>4494</c:v>
                </c:pt>
                <c:pt idx="395">
                  <c:v>4516</c:v>
                </c:pt>
                <c:pt idx="396">
                  <c:v>4601</c:v>
                </c:pt>
                <c:pt idx="397">
                  <c:v>4638</c:v>
                </c:pt>
                <c:pt idx="398">
                  <c:v>4646</c:v>
                </c:pt>
                <c:pt idx="399">
                  <c:v>4646</c:v>
                </c:pt>
                <c:pt idx="400">
                  <c:v>4646</c:v>
                </c:pt>
                <c:pt idx="401">
                  <c:v>4647.5</c:v>
                </c:pt>
                <c:pt idx="402">
                  <c:v>4816</c:v>
                </c:pt>
                <c:pt idx="403">
                  <c:v>4916.5</c:v>
                </c:pt>
                <c:pt idx="404">
                  <c:v>4921</c:v>
                </c:pt>
                <c:pt idx="405">
                  <c:v>5069.5</c:v>
                </c:pt>
                <c:pt idx="406">
                  <c:v>5105</c:v>
                </c:pt>
                <c:pt idx="407">
                  <c:v>5238.5</c:v>
                </c:pt>
                <c:pt idx="408">
                  <c:v>5243</c:v>
                </c:pt>
                <c:pt idx="409">
                  <c:v>5255</c:v>
                </c:pt>
                <c:pt idx="410">
                  <c:v>5260</c:v>
                </c:pt>
                <c:pt idx="411">
                  <c:v>5410</c:v>
                </c:pt>
                <c:pt idx="412">
                  <c:v>5428.5</c:v>
                </c:pt>
                <c:pt idx="413">
                  <c:v>5552.5</c:v>
                </c:pt>
                <c:pt idx="414">
                  <c:v>5552.5</c:v>
                </c:pt>
                <c:pt idx="415">
                  <c:v>5558</c:v>
                </c:pt>
                <c:pt idx="416">
                  <c:v>5560</c:v>
                </c:pt>
                <c:pt idx="417">
                  <c:v>5561.5</c:v>
                </c:pt>
                <c:pt idx="418">
                  <c:v>5583</c:v>
                </c:pt>
                <c:pt idx="419">
                  <c:v>5583</c:v>
                </c:pt>
                <c:pt idx="420">
                  <c:v>5583</c:v>
                </c:pt>
                <c:pt idx="421">
                  <c:v>5705.5</c:v>
                </c:pt>
                <c:pt idx="422">
                  <c:v>5716</c:v>
                </c:pt>
                <c:pt idx="423">
                  <c:v>5849.5</c:v>
                </c:pt>
                <c:pt idx="424">
                  <c:v>5852.5</c:v>
                </c:pt>
                <c:pt idx="425">
                  <c:v>5854</c:v>
                </c:pt>
                <c:pt idx="426">
                  <c:v>5869.5</c:v>
                </c:pt>
                <c:pt idx="427">
                  <c:v>5877</c:v>
                </c:pt>
                <c:pt idx="428">
                  <c:v>5877</c:v>
                </c:pt>
                <c:pt idx="429">
                  <c:v>6002</c:v>
                </c:pt>
                <c:pt idx="430">
                  <c:v>6022.5</c:v>
                </c:pt>
                <c:pt idx="431">
                  <c:v>6044</c:v>
                </c:pt>
                <c:pt idx="432">
                  <c:v>6181.5</c:v>
                </c:pt>
                <c:pt idx="433">
                  <c:v>6183</c:v>
                </c:pt>
                <c:pt idx="434">
                  <c:v>6191</c:v>
                </c:pt>
                <c:pt idx="435">
                  <c:v>6206</c:v>
                </c:pt>
                <c:pt idx="436">
                  <c:v>6312</c:v>
                </c:pt>
                <c:pt idx="437">
                  <c:v>6314.5</c:v>
                </c:pt>
                <c:pt idx="438">
                  <c:v>6316</c:v>
                </c:pt>
                <c:pt idx="439">
                  <c:v>6321</c:v>
                </c:pt>
                <c:pt idx="440">
                  <c:v>6336.5</c:v>
                </c:pt>
                <c:pt idx="441">
                  <c:v>6341</c:v>
                </c:pt>
                <c:pt idx="442">
                  <c:v>6343</c:v>
                </c:pt>
                <c:pt idx="443">
                  <c:v>6393</c:v>
                </c:pt>
                <c:pt idx="444">
                  <c:v>6480.5</c:v>
                </c:pt>
                <c:pt idx="445">
                  <c:v>6481.5</c:v>
                </c:pt>
                <c:pt idx="446">
                  <c:v>6483</c:v>
                </c:pt>
                <c:pt idx="447">
                  <c:v>6488</c:v>
                </c:pt>
                <c:pt idx="448">
                  <c:v>6492</c:v>
                </c:pt>
                <c:pt idx="449">
                  <c:v>6514</c:v>
                </c:pt>
                <c:pt idx="450">
                  <c:v>6622.5</c:v>
                </c:pt>
                <c:pt idx="451">
                  <c:v>6628.5</c:v>
                </c:pt>
                <c:pt idx="452">
                  <c:v>6647</c:v>
                </c:pt>
                <c:pt idx="453">
                  <c:v>6655</c:v>
                </c:pt>
                <c:pt idx="454">
                  <c:v>6778.5</c:v>
                </c:pt>
              </c:numCache>
            </c:numRef>
          </c:xVal>
          <c:yVal>
            <c:numRef>
              <c:f>Active!$H$21:$H$901</c:f>
              <c:numCache>
                <c:formatCode>General</c:formatCode>
                <c:ptCount val="881"/>
                <c:pt idx="4">
                  <c:v>-3.8956599997618468E-2</c:v>
                </c:pt>
                <c:pt idx="5">
                  <c:v>-3.8574799997149967E-2</c:v>
                </c:pt>
                <c:pt idx="7">
                  <c:v>-4.8184999999648426E-2</c:v>
                </c:pt>
                <c:pt idx="8">
                  <c:v>-1.3879799997084774E-2</c:v>
                </c:pt>
                <c:pt idx="9">
                  <c:v>2.3082000006979797E-3</c:v>
                </c:pt>
                <c:pt idx="10">
                  <c:v>-9.3099999976402614E-3</c:v>
                </c:pt>
                <c:pt idx="11">
                  <c:v>-3.1899999998131534E-2</c:v>
                </c:pt>
                <c:pt idx="12">
                  <c:v>1.3162000032025389E-3</c:v>
                </c:pt>
                <c:pt idx="99">
                  <c:v>-1.8133999983547255E-3</c:v>
                </c:pt>
                <c:pt idx="100">
                  <c:v>-1.5699999494245276E-4</c:v>
                </c:pt>
                <c:pt idx="151">
                  <c:v>-6.6093999994336627E-3</c:v>
                </c:pt>
                <c:pt idx="18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CD-4226-ACB3-BECE8CF97EAD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Active!$D$21:$D$646</c:f>
                <c:numCache>
                  <c:formatCode>General</c:formatCode>
                  <c:ptCount val="62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72">
                    <c:v>0</c:v>
                  </c:pt>
                  <c:pt idx="77">
                    <c:v>0</c:v>
                  </c:pt>
                  <c:pt idx="78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4">
                    <c:v>0</c:v>
                  </c:pt>
                  <c:pt idx="95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11">
                    <c:v>0</c:v>
                  </c:pt>
                  <c:pt idx="114">
                    <c:v>0</c:v>
                  </c:pt>
                  <c:pt idx="122">
                    <c:v>0</c:v>
                  </c:pt>
                  <c:pt idx="126">
                    <c:v>0</c:v>
                  </c:pt>
                  <c:pt idx="128">
                    <c:v>0</c:v>
                  </c:pt>
                  <c:pt idx="160">
                    <c:v>7.0000000000000001E-3</c:v>
                  </c:pt>
                  <c:pt idx="187">
                    <c:v>0</c:v>
                  </c:pt>
                  <c:pt idx="23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60">
                    <c:v>1.1000000000000001E-3</c:v>
                  </c:pt>
                  <c:pt idx="269">
                    <c:v>0</c:v>
                  </c:pt>
                  <c:pt idx="276">
                    <c:v>1.5E-3</c:v>
                  </c:pt>
                  <c:pt idx="287">
                    <c:v>1.2999999999999999E-3</c:v>
                  </c:pt>
                  <c:pt idx="293">
                    <c:v>1.5E-3</c:v>
                  </c:pt>
                  <c:pt idx="299">
                    <c:v>5.9999999999999995E-4</c:v>
                  </c:pt>
                  <c:pt idx="302">
                    <c:v>3.0000000000000001E-3</c:v>
                  </c:pt>
                  <c:pt idx="305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2.0999999999999999E-3</c:v>
                  </c:pt>
                  <c:pt idx="312">
                    <c:v>0</c:v>
                  </c:pt>
                  <c:pt idx="317">
                    <c:v>0</c:v>
                  </c:pt>
                  <c:pt idx="318">
                    <c:v>2.0000000000000001E-4</c:v>
                  </c:pt>
                  <c:pt idx="319">
                    <c:v>2.0000000000000001E-4</c:v>
                  </c:pt>
                  <c:pt idx="320">
                    <c:v>0</c:v>
                  </c:pt>
                  <c:pt idx="321">
                    <c:v>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9">
                    <c:v>0</c:v>
                  </c:pt>
                  <c:pt idx="330">
                    <c:v>8.0000000000000004E-4</c:v>
                  </c:pt>
                  <c:pt idx="334">
                    <c:v>2.0000000000000001E-4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0</c:v>
                  </c:pt>
                  <c:pt idx="344">
                    <c:v>1.6000000000000001E-3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4.0000000000000002E-4</c:v>
                  </c:pt>
                  <c:pt idx="348">
                    <c:v>0</c:v>
                  </c:pt>
                  <c:pt idx="350">
                    <c:v>5.0000000000000001E-4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1E-4</c:v>
                  </c:pt>
                  <c:pt idx="354">
                    <c:v>4.0000000000000002E-4</c:v>
                  </c:pt>
                  <c:pt idx="355">
                    <c:v>2.9999999999999997E-4</c:v>
                  </c:pt>
                  <c:pt idx="356">
                    <c:v>0</c:v>
                  </c:pt>
                  <c:pt idx="357">
                    <c:v>4.0000000000000002E-4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1E-4</c:v>
                  </c:pt>
                  <c:pt idx="362">
                    <c:v>0</c:v>
                  </c:pt>
                  <c:pt idx="363">
                    <c:v>4.0000000000000002E-4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1E-4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8.0000000000000004E-4</c:v>
                  </c:pt>
                  <c:pt idx="371">
                    <c:v>0</c:v>
                  </c:pt>
                  <c:pt idx="372">
                    <c:v>0</c:v>
                  </c:pt>
                  <c:pt idx="373">
                    <c:v>0</c:v>
                  </c:pt>
                  <c:pt idx="374">
                    <c:v>1E-3</c:v>
                  </c:pt>
                  <c:pt idx="375">
                    <c:v>0</c:v>
                  </c:pt>
                  <c:pt idx="376">
                    <c:v>2.5000000000000001E-3</c:v>
                  </c:pt>
                  <c:pt idx="377">
                    <c:v>0</c:v>
                  </c:pt>
                  <c:pt idx="378">
                    <c:v>3.0000000000000001E-3</c:v>
                  </c:pt>
                  <c:pt idx="379">
                    <c:v>3.0000000000000001E-3</c:v>
                  </c:pt>
                  <c:pt idx="380">
                    <c:v>3.0000000000000001E-3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5.1999999999999998E-3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8.0000000000000004E-4</c:v>
                  </c:pt>
                  <c:pt idx="387">
                    <c:v>1.1999999999999999E-3</c:v>
                  </c:pt>
                  <c:pt idx="388">
                    <c:v>3.5000000000000001E-3</c:v>
                  </c:pt>
                  <c:pt idx="389">
                    <c:v>0</c:v>
                  </c:pt>
                  <c:pt idx="390">
                    <c:v>1E-4</c:v>
                  </c:pt>
                  <c:pt idx="391">
                    <c:v>2.0000000000000001E-4</c:v>
                  </c:pt>
                  <c:pt idx="392">
                    <c:v>1E-4</c:v>
                  </c:pt>
                  <c:pt idx="393">
                    <c:v>1E-4</c:v>
                  </c:pt>
                  <c:pt idx="394">
                    <c:v>1E-4</c:v>
                  </c:pt>
                  <c:pt idx="395">
                    <c:v>1E-4</c:v>
                  </c:pt>
                  <c:pt idx="396">
                    <c:v>1E-4</c:v>
                  </c:pt>
                  <c:pt idx="397">
                    <c:v>1E-4</c:v>
                  </c:pt>
                  <c:pt idx="398">
                    <c:v>1E-4</c:v>
                  </c:pt>
                  <c:pt idx="399">
                    <c:v>1E-4</c:v>
                  </c:pt>
                  <c:pt idx="400">
                    <c:v>1E-4</c:v>
                  </c:pt>
                  <c:pt idx="401">
                    <c:v>0</c:v>
                  </c:pt>
                  <c:pt idx="402">
                    <c:v>2.9999999999999997E-4</c:v>
                  </c:pt>
                  <c:pt idx="403">
                    <c:v>8.9999999999999998E-4</c:v>
                  </c:pt>
                  <c:pt idx="404">
                    <c:v>5.0000000000000001E-4</c:v>
                  </c:pt>
                  <c:pt idx="405">
                    <c:v>8.0000000000000002E-3</c:v>
                  </c:pt>
                  <c:pt idx="406">
                    <c:v>2.0000000000000001E-4</c:v>
                  </c:pt>
                  <c:pt idx="407">
                    <c:v>8.6999999999999994E-3</c:v>
                  </c:pt>
                  <c:pt idx="408">
                    <c:v>2.5999999999999999E-3</c:v>
                  </c:pt>
                  <c:pt idx="409">
                    <c:v>2.0000000000000001E-4</c:v>
                  </c:pt>
                  <c:pt idx="410">
                    <c:v>1.2999999999999999E-3</c:v>
                  </c:pt>
                  <c:pt idx="411">
                    <c:v>2.3E-3</c:v>
                  </c:pt>
                  <c:pt idx="412">
                    <c:v>4.0000000000000001E-3</c:v>
                  </c:pt>
                  <c:pt idx="413">
                    <c:v>0</c:v>
                  </c:pt>
                  <c:pt idx="414">
                    <c:v>5.3E-3</c:v>
                  </c:pt>
                  <c:pt idx="415">
                    <c:v>1E-4</c:v>
                  </c:pt>
                  <c:pt idx="416">
                    <c:v>1E-3</c:v>
                  </c:pt>
                  <c:pt idx="417">
                    <c:v>3.8E-3</c:v>
                  </c:pt>
                  <c:pt idx="418">
                    <c:v>3.0000000000000001E-3</c:v>
                  </c:pt>
                  <c:pt idx="419">
                    <c:v>5.0000000000000001E-3</c:v>
                  </c:pt>
                  <c:pt idx="420">
                    <c:v>2E-3</c:v>
                  </c:pt>
                  <c:pt idx="421">
                    <c:v>1.2999999999999999E-3</c:v>
                  </c:pt>
                  <c:pt idx="422">
                    <c:v>2.0000000000000001E-4</c:v>
                  </c:pt>
                  <c:pt idx="423">
                    <c:v>3.3999999999999998E-3</c:v>
                  </c:pt>
                  <c:pt idx="424">
                    <c:v>1.9E-3</c:v>
                  </c:pt>
                  <c:pt idx="425">
                    <c:v>1E-3</c:v>
                  </c:pt>
                  <c:pt idx="426">
                    <c:v>1.4E-3</c:v>
                  </c:pt>
                  <c:pt idx="427">
                    <c:v>3.0000000000000001E-3</c:v>
                  </c:pt>
                  <c:pt idx="428">
                    <c:v>1.2999999999999999E-3</c:v>
                  </c:pt>
                  <c:pt idx="429">
                    <c:v>1E-4</c:v>
                  </c:pt>
                  <c:pt idx="430">
                    <c:v>4.0000000000000002E-4</c:v>
                  </c:pt>
                  <c:pt idx="431">
                    <c:v>1E-4</c:v>
                  </c:pt>
                  <c:pt idx="432">
                    <c:v>1E-4</c:v>
                  </c:pt>
                  <c:pt idx="433">
                    <c:v>2.0000000000000001E-4</c:v>
                  </c:pt>
                  <c:pt idx="434">
                    <c:v>1E-4</c:v>
                  </c:pt>
                  <c:pt idx="435">
                    <c:v>1E-4</c:v>
                  </c:pt>
                  <c:pt idx="436">
                    <c:v>1E-3</c:v>
                  </c:pt>
                  <c:pt idx="437">
                    <c:v>4.0000000000000002E-4</c:v>
                  </c:pt>
                  <c:pt idx="438">
                    <c:v>1E-4</c:v>
                  </c:pt>
                  <c:pt idx="439">
                    <c:v>2.9999999999999997E-4</c:v>
                  </c:pt>
                  <c:pt idx="440">
                    <c:v>8.0000000000000004E-4</c:v>
                  </c:pt>
                  <c:pt idx="441">
                    <c:v>5.9999999999999995E-4</c:v>
                  </c:pt>
                  <c:pt idx="442">
                    <c:v>0</c:v>
                  </c:pt>
                  <c:pt idx="443">
                    <c:v>2.0000000000000001E-4</c:v>
                  </c:pt>
                  <c:pt idx="444">
                    <c:v>2.7000000000000001E-3</c:v>
                  </c:pt>
                  <c:pt idx="445">
                    <c:v>2.0000000000000001E-4</c:v>
                  </c:pt>
                  <c:pt idx="446">
                    <c:v>2.9999999999999997E-4</c:v>
                  </c:pt>
                  <c:pt idx="447">
                    <c:v>5.0000000000000001E-4</c:v>
                  </c:pt>
                  <c:pt idx="448">
                    <c:v>3.2000000000000002E-3</c:v>
                  </c:pt>
                  <c:pt idx="449">
                    <c:v>2.0000000000000001E-4</c:v>
                  </c:pt>
                  <c:pt idx="450">
                    <c:v>5.9999999999999995E-4</c:v>
                  </c:pt>
                  <c:pt idx="451">
                    <c:v>2.0000000000000001E-4</c:v>
                  </c:pt>
                  <c:pt idx="452">
                    <c:v>1E-4</c:v>
                  </c:pt>
                  <c:pt idx="453">
                    <c:v>1E-4</c:v>
                  </c:pt>
                  <c:pt idx="454">
                    <c:v>2.0000000000000001E-4</c:v>
                  </c:pt>
                </c:numCache>
              </c:numRef>
            </c:plus>
            <c:minus>
              <c:numRef>
                <c:f>Active!$D$21:$D$646</c:f>
                <c:numCache>
                  <c:formatCode>General</c:formatCode>
                  <c:ptCount val="62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72">
                    <c:v>0</c:v>
                  </c:pt>
                  <c:pt idx="77">
                    <c:v>0</c:v>
                  </c:pt>
                  <c:pt idx="78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4">
                    <c:v>0</c:v>
                  </c:pt>
                  <c:pt idx="95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11">
                    <c:v>0</c:v>
                  </c:pt>
                  <c:pt idx="114">
                    <c:v>0</c:v>
                  </c:pt>
                  <c:pt idx="122">
                    <c:v>0</c:v>
                  </c:pt>
                  <c:pt idx="126">
                    <c:v>0</c:v>
                  </c:pt>
                  <c:pt idx="128">
                    <c:v>0</c:v>
                  </c:pt>
                  <c:pt idx="160">
                    <c:v>7.0000000000000001E-3</c:v>
                  </c:pt>
                  <c:pt idx="187">
                    <c:v>0</c:v>
                  </c:pt>
                  <c:pt idx="23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60">
                    <c:v>1.1000000000000001E-3</c:v>
                  </c:pt>
                  <c:pt idx="269">
                    <c:v>0</c:v>
                  </c:pt>
                  <c:pt idx="276">
                    <c:v>1.5E-3</c:v>
                  </c:pt>
                  <c:pt idx="287">
                    <c:v>1.2999999999999999E-3</c:v>
                  </c:pt>
                  <c:pt idx="293">
                    <c:v>1.5E-3</c:v>
                  </c:pt>
                  <c:pt idx="299">
                    <c:v>5.9999999999999995E-4</c:v>
                  </c:pt>
                  <c:pt idx="302">
                    <c:v>3.0000000000000001E-3</c:v>
                  </c:pt>
                  <c:pt idx="305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2.0999999999999999E-3</c:v>
                  </c:pt>
                  <c:pt idx="312">
                    <c:v>0</c:v>
                  </c:pt>
                  <c:pt idx="317">
                    <c:v>0</c:v>
                  </c:pt>
                  <c:pt idx="318">
                    <c:v>2.0000000000000001E-4</c:v>
                  </c:pt>
                  <c:pt idx="319">
                    <c:v>2.0000000000000001E-4</c:v>
                  </c:pt>
                  <c:pt idx="320">
                    <c:v>0</c:v>
                  </c:pt>
                  <c:pt idx="321">
                    <c:v>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9">
                    <c:v>0</c:v>
                  </c:pt>
                  <c:pt idx="330">
                    <c:v>8.0000000000000004E-4</c:v>
                  </c:pt>
                  <c:pt idx="334">
                    <c:v>2.0000000000000001E-4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0</c:v>
                  </c:pt>
                  <c:pt idx="344">
                    <c:v>1.6000000000000001E-3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4.0000000000000002E-4</c:v>
                  </c:pt>
                  <c:pt idx="348">
                    <c:v>0</c:v>
                  </c:pt>
                  <c:pt idx="350">
                    <c:v>5.0000000000000001E-4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1E-4</c:v>
                  </c:pt>
                  <c:pt idx="354">
                    <c:v>4.0000000000000002E-4</c:v>
                  </c:pt>
                  <c:pt idx="355">
                    <c:v>2.9999999999999997E-4</c:v>
                  </c:pt>
                  <c:pt idx="356">
                    <c:v>0</c:v>
                  </c:pt>
                  <c:pt idx="357">
                    <c:v>4.0000000000000002E-4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1E-4</c:v>
                  </c:pt>
                  <c:pt idx="362">
                    <c:v>0</c:v>
                  </c:pt>
                  <c:pt idx="363">
                    <c:v>4.0000000000000002E-4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1E-4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8.0000000000000004E-4</c:v>
                  </c:pt>
                  <c:pt idx="371">
                    <c:v>0</c:v>
                  </c:pt>
                  <c:pt idx="372">
                    <c:v>0</c:v>
                  </c:pt>
                  <c:pt idx="373">
                    <c:v>0</c:v>
                  </c:pt>
                  <c:pt idx="374">
                    <c:v>1E-3</c:v>
                  </c:pt>
                  <c:pt idx="375">
                    <c:v>0</c:v>
                  </c:pt>
                  <c:pt idx="376">
                    <c:v>2.5000000000000001E-3</c:v>
                  </c:pt>
                  <c:pt idx="377">
                    <c:v>0</c:v>
                  </c:pt>
                  <c:pt idx="378">
                    <c:v>3.0000000000000001E-3</c:v>
                  </c:pt>
                  <c:pt idx="379">
                    <c:v>3.0000000000000001E-3</c:v>
                  </c:pt>
                  <c:pt idx="380">
                    <c:v>3.0000000000000001E-3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5.1999999999999998E-3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8.0000000000000004E-4</c:v>
                  </c:pt>
                  <c:pt idx="387">
                    <c:v>1.1999999999999999E-3</c:v>
                  </c:pt>
                  <c:pt idx="388">
                    <c:v>3.5000000000000001E-3</c:v>
                  </c:pt>
                  <c:pt idx="389">
                    <c:v>0</c:v>
                  </c:pt>
                  <c:pt idx="390">
                    <c:v>1E-4</c:v>
                  </c:pt>
                  <c:pt idx="391">
                    <c:v>2.0000000000000001E-4</c:v>
                  </c:pt>
                  <c:pt idx="392">
                    <c:v>1E-4</c:v>
                  </c:pt>
                  <c:pt idx="393">
                    <c:v>1E-4</c:v>
                  </c:pt>
                  <c:pt idx="394">
                    <c:v>1E-4</c:v>
                  </c:pt>
                  <c:pt idx="395">
                    <c:v>1E-4</c:v>
                  </c:pt>
                  <c:pt idx="396">
                    <c:v>1E-4</c:v>
                  </c:pt>
                  <c:pt idx="397">
                    <c:v>1E-4</c:v>
                  </c:pt>
                  <c:pt idx="398">
                    <c:v>1E-4</c:v>
                  </c:pt>
                  <c:pt idx="399">
                    <c:v>1E-4</c:v>
                  </c:pt>
                  <c:pt idx="400">
                    <c:v>1E-4</c:v>
                  </c:pt>
                  <c:pt idx="401">
                    <c:v>0</c:v>
                  </c:pt>
                  <c:pt idx="402">
                    <c:v>2.9999999999999997E-4</c:v>
                  </c:pt>
                  <c:pt idx="403">
                    <c:v>8.9999999999999998E-4</c:v>
                  </c:pt>
                  <c:pt idx="404">
                    <c:v>5.0000000000000001E-4</c:v>
                  </c:pt>
                  <c:pt idx="405">
                    <c:v>8.0000000000000002E-3</c:v>
                  </c:pt>
                  <c:pt idx="406">
                    <c:v>2.0000000000000001E-4</c:v>
                  </c:pt>
                  <c:pt idx="407">
                    <c:v>8.6999999999999994E-3</c:v>
                  </c:pt>
                  <c:pt idx="408">
                    <c:v>2.5999999999999999E-3</c:v>
                  </c:pt>
                  <c:pt idx="409">
                    <c:v>2.0000000000000001E-4</c:v>
                  </c:pt>
                  <c:pt idx="410">
                    <c:v>1.2999999999999999E-3</c:v>
                  </c:pt>
                  <c:pt idx="411">
                    <c:v>2.3E-3</c:v>
                  </c:pt>
                  <c:pt idx="412">
                    <c:v>4.0000000000000001E-3</c:v>
                  </c:pt>
                  <c:pt idx="413">
                    <c:v>0</c:v>
                  </c:pt>
                  <c:pt idx="414">
                    <c:v>5.3E-3</c:v>
                  </c:pt>
                  <c:pt idx="415">
                    <c:v>1E-4</c:v>
                  </c:pt>
                  <c:pt idx="416">
                    <c:v>1E-3</c:v>
                  </c:pt>
                  <c:pt idx="417">
                    <c:v>3.8E-3</c:v>
                  </c:pt>
                  <c:pt idx="418">
                    <c:v>3.0000000000000001E-3</c:v>
                  </c:pt>
                  <c:pt idx="419">
                    <c:v>5.0000000000000001E-3</c:v>
                  </c:pt>
                  <c:pt idx="420">
                    <c:v>2E-3</c:v>
                  </c:pt>
                  <c:pt idx="421">
                    <c:v>1.2999999999999999E-3</c:v>
                  </c:pt>
                  <c:pt idx="422">
                    <c:v>2.0000000000000001E-4</c:v>
                  </c:pt>
                  <c:pt idx="423">
                    <c:v>3.3999999999999998E-3</c:v>
                  </c:pt>
                  <c:pt idx="424">
                    <c:v>1.9E-3</c:v>
                  </c:pt>
                  <c:pt idx="425">
                    <c:v>1E-3</c:v>
                  </c:pt>
                  <c:pt idx="426">
                    <c:v>1.4E-3</c:v>
                  </c:pt>
                  <c:pt idx="427">
                    <c:v>3.0000000000000001E-3</c:v>
                  </c:pt>
                  <c:pt idx="428">
                    <c:v>1.2999999999999999E-3</c:v>
                  </c:pt>
                  <c:pt idx="429">
                    <c:v>1E-4</c:v>
                  </c:pt>
                  <c:pt idx="430">
                    <c:v>4.0000000000000002E-4</c:v>
                  </c:pt>
                  <c:pt idx="431">
                    <c:v>1E-4</c:v>
                  </c:pt>
                  <c:pt idx="432">
                    <c:v>1E-4</c:v>
                  </c:pt>
                  <c:pt idx="433">
                    <c:v>2.0000000000000001E-4</c:v>
                  </c:pt>
                  <c:pt idx="434">
                    <c:v>1E-4</c:v>
                  </c:pt>
                  <c:pt idx="435">
                    <c:v>1E-4</c:v>
                  </c:pt>
                  <c:pt idx="436">
                    <c:v>1E-3</c:v>
                  </c:pt>
                  <c:pt idx="437">
                    <c:v>4.0000000000000002E-4</c:v>
                  </c:pt>
                  <c:pt idx="438">
                    <c:v>1E-4</c:v>
                  </c:pt>
                  <c:pt idx="439">
                    <c:v>2.9999999999999997E-4</c:v>
                  </c:pt>
                  <c:pt idx="440">
                    <c:v>8.0000000000000004E-4</c:v>
                  </c:pt>
                  <c:pt idx="441">
                    <c:v>5.9999999999999995E-4</c:v>
                  </c:pt>
                  <c:pt idx="442">
                    <c:v>0</c:v>
                  </c:pt>
                  <c:pt idx="443">
                    <c:v>2.0000000000000001E-4</c:v>
                  </c:pt>
                  <c:pt idx="444">
                    <c:v>2.7000000000000001E-3</c:v>
                  </c:pt>
                  <c:pt idx="445">
                    <c:v>2.0000000000000001E-4</c:v>
                  </c:pt>
                  <c:pt idx="446">
                    <c:v>2.9999999999999997E-4</c:v>
                  </c:pt>
                  <c:pt idx="447">
                    <c:v>5.0000000000000001E-4</c:v>
                  </c:pt>
                  <c:pt idx="448">
                    <c:v>3.2000000000000002E-3</c:v>
                  </c:pt>
                  <c:pt idx="449">
                    <c:v>2.0000000000000001E-4</c:v>
                  </c:pt>
                  <c:pt idx="450">
                    <c:v>5.9999999999999995E-4</c:v>
                  </c:pt>
                  <c:pt idx="451">
                    <c:v>2.0000000000000001E-4</c:v>
                  </c:pt>
                  <c:pt idx="452">
                    <c:v>1E-4</c:v>
                  </c:pt>
                  <c:pt idx="453">
                    <c:v>1E-4</c:v>
                  </c:pt>
                  <c:pt idx="454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Active!$F$21:$F$901</c:f>
              <c:numCache>
                <c:formatCode>General</c:formatCode>
                <c:ptCount val="881"/>
                <c:pt idx="0">
                  <c:v>-11840</c:v>
                </c:pt>
                <c:pt idx="1">
                  <c:v>-10306</c:v>
                </c:pt>
                <c:pt idx="2">
                  <c:v>-8943</c:v>
                </c:pt>
                <c:pt idx="3">
                  <c:v>-7665</c:v>
                </c:pt>
                <c:pt idx="4">
                  <c:v>-6389</c:v>
                </c:pt>
                <c:pt idx="5">
                  <c:v>-6242</c:v>
                </c:pt>
                <c:pt idx="6">
                  <c:v>-6046</c:v>
                </c:pt>
                <c:pt idx="7">
                  <c:v>-5775</c:v>
                </c:pt>
                <c:pt idx="8">
                  <c:v>-5317</c:v>
                </c:pt>
                <c:pt idx="9">
                  <c:v>-5297</c:v>
                </c:pt>
                <c:pt idx="10">
                  <c:v>-5150</c:v>
                </c:pt>
                <c:pt idx="11">
                  <c:v>-5000</c:v>
                </c:pt>
                <c:pt idx="12">
                  <c:v>-4977</c:v>
                </c:pt>
                <c:pt idx="13">
                  <c:v>-4876</c:v>
                </c:pt>
                <c:pt idx="14">
                  <c:v>-4833</c:v>
                </c:pt>
                <c:pt idx="15">
                  <c:v>-4832.5</c:v>
                </c:pt>
                <c:pt idx="16">
                  <c:v>-4407</c:v>
                </c:pt>
                <c:pt idx="17">
                  <c:v>-2928</c:v>
                </c:pt>
                <c:pt idx="18">
                  <c:v>-2687.5</c:v>
                </c:pt>
                <c:pt idx="19">
                  <c:v>-2674</c:v>
                </c:pt>
                <c:pt idx="20">
                  <c:v>-2674</c:v>
                </c:pt>
                <c:pt idx="21">
                  <c:v>-2674</c:v>
                </c:pt>
                <c:pt idx="22">
                  <c:v>-2668</c:v>
                </c:pt>
                <c:pt idx="23">
                  <c:v>-2668</c:v>
                </c:pt>
                <c:pt idx="24">
                  <c:v>-2661.5</c:v>
                </c:pt>
                <c:pt idx="25">
                  <c:v>-2654</c:v>
                </c:pt>
                <c:pt idx="26">
                  <c:v>-2654</c:v>
                </c:pt>
                <c:pt idx="27">
                  <c:v>-2653.5</c:v>
                </c:pt>
                <c:pt idx="28">
                  <c:v>-2530</c:v>
                </c:pt>
                <c:pt idx="29">
                  <c:v>-2527</c:v>
                </c:pt>
                <c:pt idx="30">
                  <c:v>-2527</c:v>
                </c:pt>
                <c:pt idx="31">
                  <c:v>-2527</c:v>
                </c:pt>
                <c:pt idx="32">
                  <c:v>-2524</c:v>
                </c:pt>
                <c:pt idx="33">
                  <c:v>-2514.5</c:v>
                </c:pt>
                <c:pt idx="34">
                  <c:v>-2513</c:v>
                </c:pt>
                <c:pt idx="35">
                  <c:v>-2512.5</c:v>
                </c:pt>
                <c:pt idx="36">
                  <c:v>-2511.5</c:v>
                </c:pt>
                <c:pt idx="37">
                  <c:v>-2504</c:v>
                </c:pt>
                <c:pt idx="38">
                  <c:v>-2500.5</c:v>
                </c:pt>
                <c:pt idx="39">
                  <c:v>-2360</c:v>
                </c:pt>
                <c:pt idx="40">
                  <c:v>-2360</c:v>
                </c:pt>
                <c:pt idx="41">
                  <c:v>-2354</c:v>
                </c:pt>
                <c:pt idx="42">
                  <c:v>-2354</c:v>
                </c:pt>
                <c:pt idx="43">
                  <c:v>-2353.5</c:v>
                </c:pt>
                <c:pt idx="44">
                  <c:v>-2340</c:v>
                </c:pt>
                <c:pt idx="45">
                  <c:v>-2340</c:v>
                </c:pt>
                <c:pt idx="46">
                  <c:v>-2300</c:v>
                </c:pt>
                <c:pt idx="47">
                  <c:v>-2299.5</c:v>
                </c:pt>
                <c:pt idx="48">
                  <c:v>-2260.5</c:v>
                </c:pt>
                <c:pt idx="49">
                  <c:v>-2236</c:v>
                </c:pt>
                <c:pt idx="50">
                  <c:v>-2233</c:v>
                </c:pt>
                <c:pt idx="51">
                  <c:v>-2230</c:v>
                </c:pt>
                <c:pt idx="52">
                  <c:v>-2227</c:v>
                </c:pt>
                <c:pt idx="53">
                  <c:v>-2193</c:v>
                </c:pt>
                <c:pt idx="54">
                  <c:v>-2187</c:v>
                </c:pt>
                <c:pt idx="55">
                  <c:v>-2187</c:v>
                </c:pt>
                <c:pt idx="56">
                  <c:v>-2088</c:v>
                </c:pt>
                <c:pt idx="57">
                  <c:v>-2085</c:v>
                </c:pt>
                <c:pt idx="58">
                  <c:v>-2059</c:v>
                </c:pt>
                <c:pt idx="59">
                  <c:v>-2047.5</c:v>
                </c:pt>
                <c:pt idx="60">
                  <c:v>-2046</c:v>
                </c:pt>
                <c:pt idx="61">
                  <c:v>-2028</c:v>
                </c:pt>
                <c:pt idx="62">
                  <c:v>-2028</c:v>
                </c:pt>
                <c:pt idx="63">
                  <c:v>-2023</c:v>
                </c:pt>
                <c:pt idx="64">
                  <c:v>-1939</c:v>
                </c:pt>
                <c:pt idx="65">
                  <c:v>-1919</c:v>
                </c:pt>
                <c:pt idx="66">
                  <c:v>-1916</c:v>
                </c:pt>
                <c:pt idx="67">
                  <c:v>-1916</c:v>
                </c:pt>
                <c:pt idx="68">
                  <c:v>-1914.5</c:v>
                </c:pt>
                <c:pt idx="69">
                  <c:v>-1892</c:v>
                </c:pt>
                <c:pt idx="70">
                  <c:v>-1884</c:v>
                </c:pt>
                <c:pt idx="71">
                  <c:v>-1792</c:v>
                </c:pt>
                <c:pt idx="72">
                  <c:v>-1772</c:v>
                </c:pt>
                <c:pt idx="73">
                  <c:v>-1746</c:v>
                </c:pt>
                <c:pt idx="74">
                  <c:v>-1726</c:v>
                </c:pt>
                <c:pt idx="75">
                  <c:v>-1622</c:v>
                </c:pt>
                <c:pt idx="76">
                  <c:v>-1605</c:v>
                </c:pt>
                <c:pt idx="77">
                  <c:v>-1579</c:v>
                </c:pt>
                <c:pt idx="78">
                  <c:v>-1579</c:v>
                </c:pt>
                <c:pt idx="79">
                  <c:v>-1561</c:v>
                </c:pt>
                <c:pt idx="80">
                  <c:v>-1455</c:v>
                </c:pt>
                <c:pt idx="81">
                  <c:v>-1452</c:v>
                </c:pt>
                <c:pt idx="82">
                  <c:v>-1452</c:v>
                </c:pt>
                <c:pt idx="83">
                  <c:v>-1440</c:v>
                </c:pt>
                <c:pt idx="84">
                  <c:v>-1431</c:v>
                </c:pt>
                <c:pt idx="85">
                  <c:v>-1316</c:v>
                </c:pt>
                <c:pt idx="86">
                  <c:v>-1305</c:v>
                </c:pt>
                <c:pt idx="87">
                  <c:v>-1305</c:v>
                </c:pt>
                <c:pt idx="88">
                  <c:v>-1304</c:v>
                </c:pt>
                <c:pt idx="89">
                  <c:v>-1301</c:v>
                </c:pt>
                <c:pt idx="90">
                  <c:v>-1293</c:v>
                </c:pt>
                <c:pt idx="91">
                  <c:v>-1290</c:v>
                </c:pt>
                <c:pt idx="92">
                  <c:v>-1285</c:v>
                </c:pt>
                <c:pt idx="93">
                  <c:v>-1285</c:v>
                </c:pt>
                <c:pt idx="94">
                  <c:v>-1282.5</c:v>
                </c:pt>
                <c:pt idx="95">
                  <c:v>-1281</c:v>
                </c:pt>
                <c:pt idx="96">
                  <c:v>-1265</c:v>
                </c:pt>
                <c:pt idx="97">
                  <c:v>-1265</c:v>
                </c:pt>
                <c:pt idx="98">
                  <c:v>-1262</c:v>
                </c:pt>
                <c:pt idx="99">
                  <c:v>-1161</c:v>
                </c:pt>
                <c:pt idx="100">
                  <c:v>-1155</c:v>
                </c:pt>
                <c:pt idx="101">
                  <c:v>-1143</c:v>
                </c:pt>
                <c:pt idx="102">
                  <c:v>-1129</c:v>
                </c:pt>
                <c:pt idx="103">
                  <c:v>-1129</c:v>
                </c:pt>
                <c:pt idx="104">
                  <c:v>-996</c:v>
                </c:pt>
                <c:pt idx="105">
                  <c:v>-982</c:v>
                </c:pt>
                <c:pt idx="106">
                  <c:v>-979</c:v>
                </c:pt>
                <c:pt idx="107">
                  <c:v>-971.5</c:v>
                </c:pt>
                <c:pt idx="108">
                  <c:v>-968.5</c:v>
                </c:pt>
                <c:pt idx="109">
                  <c:v>-968</c:v>
                </c:pt>
                <c:pt idx="110">
                  <c:v>-965</c:v>
                </c:pt>
                <c:pt idx="111">
                  <c:v>-964</c:v>
                </c:pt>
                <c:pt idx="112">
                  <c:v>-962</c:v>
                </c:pt>
                <c:pt idx="113">
                  <c:v>-962</c:v>
                </c:pt>
                <c:pt idx="114">
                  <c:v>-955</c:v>
                </c:pt>
                <c:pt idx="115">
                  <c:v>-925</c:v>
                </c:pt>
                <c:pt idx="116">
                  <c:v>-824.5</c:v>
                </c:pt>
                <c:pt idx="117">
                  <c:v>-821.5</c:v>
                </c:pt>
                <c:pt idx="118">
                  <c:v>-820.5</c:v>
                </c:pt>
                <c:pt idx="119">
                  <c:v>-814</c:v>
                </c:pt>
                <c:pt idx="120">
                  <c:v>-811</c:v>
                </c:pt>
                <c:pt idx="121">
                  <c:v>-778</c:v>
                </c:pt>
                <c:pt idx="122">
                  <c:v>-778</c:v>
                </c:pt>
                <c:pt idx="123">
                  <c:v>-691</c:v>
                </c:pt>
                <c:pt idx="124">
                  <c:v>-687.5</c:v>
                </c:pt>
                <c:pt idx="125">
                  <c:v>-678.5</c:v>
                </c:pt>
                <c:pt idx="126">
                  <c:v>-677</c:v>
                </c:pt>
                <c:pt idx="127">
                  <c:v>-675.5</c:v>
                </c:pt>
                <c:pt idx="128">
                  <c:v>-674</c:v>
                </c:pt>
                <c:pt idx="129">
                  <c:v>-670</c:v>
                </c:pt>
                <c:pt idx="130">
                  <c:v>-667</c:v>
                </c:pt>
                <c:pt idx="131">
                  <c:v>-665</c:v>
                </c:pt>
                <c:pt idx="132">
                  <c:v>-665</c:v>
                </c:pt>
                <c:pt idx="133">
                  <c:v>-664</c:v>
                </c:pt>
                <c:pt idx="134">
                  <c:v>-660</c:v>
                </c:pt>
                <c:pt idx="135">
                  <c:v>-656</c:v>
                </c:pt>
                <c:pt idx="136">
                  <c:v>-656</c:v>
                </c:pt>
                <c:pt idx="137">
                  <c:v>-653</c:v>
                </c:pt>
                <c:pt idx="138">
                  <c:v>-648.5</c:v>
                </c:pt>
                <c:pt idx="139">
                  <c:v>-631</c:v>
                </c:pt>
                <c:pt idx="140">
                  <c:v>-547</c:v>
                </c:pt>
                <c:pt idx="141">
                  <c:v>-537.5</c:v>
                </c:pt>
                <c:pt idx="142">
                  <c:v>-535</c:v>
                </c:pt>
                <c:pt idx="143">
                  <c:v>-529</c:v>
                </c:pt>
                <c:pt idx="144">
                  <c:v>-529</c:v>
                </c:pt>
                <c:pt idx="145">
                  <c:v>-529</c:v>
                </c:pt>
                <c:pt idx="146">
                  <c:v>-524</c:v>
                </c:pt>
                <c:pt idx="147">
                  <c:v>-524</c:v>
                </c:pt>
                <c:pt idx="148">
                  <c:v>-521</c:v>
                </c:pt>
                <c:pt idx="149">
                  <c:v>-521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-501</c:v>
                </c:pt>
                <c:pt idx="154">
                  <c:v>-501</c:v>
                </c:pt>
                <c:pt idx="155">
                  <c:v>-498</c:v>
                </c:pt>
                <c:pt idx="156">
                  <c:v>-484</c:v>
                </c:pt>
                <c:pt idx="157">
                  <c:v>-455</c:v>
                </c:pt>
                <c:pt idx="158">
                  <c:v>-380</c:v>
                </c:pt>
                <c:pt idx="159">
                  <c:v>-362</c:v>
                </c:pt>
                <c:pt idx="160">
                  <c:v>-362</c:v>
                </c:pt>
                <c:pt idx="161">
                  <c:v>-362</c:v>
                </c:pt>
                <c:pt idx="162">
                  <c:v>-337</c:v>
                </c:pt>
                <c:pt idx="163">
                  <c:v>-311</c:v>
                </c:pt>
                <c:pt idx="164">
                  <c:v>-311</c:v>
                </c:pt>
                <c:pt idx="165">
                  <c:v>-213</c:v>
                </c:pt>
                <c:pt idx="166">
                  <c:v>-212</c:v>
                </c:pt>
                <c:pt idx="167">
                  <c:v>-207</c:v>
                </c:pt>
                <c:pt idx="168">
                  <c:v>-207</c:v>
                </c:pt>
                <c:pt idx="169">
                  <c:v>-207</c:v>
                </c:pt>
                <c:pt idx="170">
                  <c:v>-206</c:v>
                </c:pt>
                <c:pt idx="171">
                  <c:v>-201</c:v>
                </c:pt>
                <c:pt idx="172">
                  <c:v>-201</c:v>
                </c:pt>
                <c:pt idx="173">
                  <c:v>-195</c:v>
                </c:pt>
                <c:pt idx="174">
                  <c:v>-195</c:v>
                </c:pt>
                <c:pt idx="175">
                  <c:v>-190</c:v>
                </c:pt>
                <c:pt idx="176">
                  <c:v>-190</c:v>
                </c:pt>
                <c:pt idx="177">
                  <c:v>-170</c:v>
                </c:pt>
                <c:pt idx="178">
                  <c:v>-161</c:v>
                </c:pt>
                <c:pt idx="179">
                  <c:v>-63.5</c:v>
                </c:pt>
                <c:pt idx="180">
                  <c:v>-60</c:v>
                </c:pt>
                <c:pt idx="181">
                  <c:v>-60</c:v>
                </c:pt>
                <c:pt idx="182">
                  <c:v>-60</c:v>
                </c:pt>
                <c:pt idx="183">
                  <c:v>-60</c:v>
                </c:pt>
                <c:pt idx="184">
                  <c:v>-20</c:v>
                </c:pt>
                <c:pt idx="185">
                  <c:v>-20</c:v>
                </c:pt>
                <c:pt idx="186">
                  <c:v>-17</c:v>
                </c:pt>
                <c:pt idx="187">
                  <c:v>0</c:v>
                </c:pt>
                <c:pt idx="188">
                  <c:v>1</c:v>
                </c:pt>
                <c:pt idx="189">
                  <c:v>105</c:v>
                </c:pt>
                <c:pt idx="190">
                  <c:v>110</c:v>
                </c:pt>
                <c:pt idx="191">
                  <c:v>127</c:v>
                </c:pt>
                <c:pt idx="192">
                  <c:v>127</c:v>
                </c:pt>
                <c:pt idx="193">
                  <c:v>132.5</c:v>
                </c:pt>
                <c:pt idx="194">
                  <c:v>140</c:v>
                </c:pt>
                <c:pt idx="195">
                  <c:v>145</c:v>
                </c:pt>
                <c:pt idx="196">
                  <c:v>150</c:v>
                </c:pt>
                <c:pt idx="197">
                  <c:v>150</c:v>
                </c:pt>
                <c:pt idx="198">
                  <c:v>252</c:v>
                </c:pt>
                <c:pt idx="199">
                  <c:v>258</c:v>
                </c:pt>
                <c:pt idx="200">
                  <c:v>275</c:v>
                </c:pt>
                <c:pt idx="201">
                  <c:v>283</c:v>
                </c:pt>
                <c:pt idx="202">
                  <c:v>283</c:v>
                </c:pt>
                <c:pt idx="203">
                  <c:v>297</c:v>
                </c:pt>
                <c:pt idx="204">
                  <c:v>298</c:v>
                </c:pt>
                <c:pt idx="205">
                  <c:v>300</c:v>
                </c:pt>
                <c:pt idx="206">
                  <c:v>391</c:v>
                </c:pt>
                <c:pt idx="207">
                  <c:v>405</c:v>
                </c:pt>
                <c:pt idx="208">
                  <c:v>428</c:v>
                </c:pt>
                <c:pt idx="209">
                  <c:v>592</c:v>
                </c:pt>
                <c:pt idx="210">
                  <c:v>592</c:v>
                </c:pt>
                <c:pt idx="211">
                  <c:v>739</c:v>
                </c:pt>
                <c:pt idx="212">
                  <c:v>745</c:v>
                </c:pt>
                <c:pt idx="213">
                  <c:v>748</c:v>
                </c:pt>
                <c:pt idx="214">
                  <c:v>758</c:v>
                </c:pt>
                <c:pt idx="215">
                  <c:v>762</c:v>
                </c:pt>
                <c:pt idx="216">
                  <c:v>779</c:v>
                </c:pt>
                <c:pt idx="217">
                  <c:v>779</c:v>
                </c:pt>
                <c:pt idx="218">
                  <c:v>865</c:v>
                </c:pt>
                <c:pt idx="219">
                  <c:v>865</c:v>
                </c:pt>
                <c:pt idx="220">
                  <c:v>891</c:v>
                </c:pt>
                <c:pt idx="221">
                  <c:v>897</c:v>
                </c:pt>
                <c:pt idx="222">
                  <c:v>897</c:v>
                </c:pt>
                <c:pt idx="223">
                  <c:v>897</c:v>
                </c:pt>
                <c:pt idx="224">
                  <c:v>897</c:v>
                </c:pt>
                <c:pt idx="225">
                  <c:v>897</c:v>
                </c:pt>
                <c:pt idx="226">
                  <c:v>897</c:v>
                </c:pt>
                <c:pt idx="227">
                  <c:v>897</c:v>
                </c:pt>
                <c:pt idx="228">
                  <c:v>897</c:v>
                </c:pt>
                <c:pt idx="229">
                  <c:v>897</c:v>
                </c:pt>
                <c:pt idx="230">
                  <c:v>897</c:v>
                </c:pt>
                <c:pt idx="231">
                  <c:v>897</c:v>
                </c:pt>
                <c:pt idx="232">
                  <c:v>897</c:v>
                </c:pt>
                <c:pt idx="233">
                  <c:v>897</c:v>
                </c:pt>
                <c:pt idx="234">
                  <c:v>897</c:v>
                </c:pt>
                <c:pt idx="235">
                  <c:v>897</c:v>
                </c:pt>
                <c:pt idx="236">
                  <c:v>897</c:v>
                </c:pt>
                <c:pt idx="237">
                  <c:v>903</c:v>
                </c:pt>
                <c:pt idx="238">
                  <c:v>912</c:v>
                </c:pt>
                <c:pt idx="239">
                  <c:v>923</c:v>
                </c:pt>
                <c:pt idx="240">
                  <c:v>929</c:v>
                </c:pt>
                <c:pt idx="241">
                  <c:v>1033.5</c:v>
                </c:pt>
                <c:pt idx="242">
                  <c:v>1044</c:v>
                </c:pt>
                <c:pt idx="243">
                  <c:v>1058</c:v>
                </c:pt>
                <c:pt idx="244">
                  <c:v>1058</c:v>
                </c:pt>
                <c:pt idx="245">
                  <c:v>1058</c:v>
                </c:pt>
                <c:pt idx="246">
                  <c:v>1064</c:v>
                </c:pt>
                <c:pt idx="247">
                  <c:v>1076</c:v>
                </c:pt>
                <c:pt idx="248">
                  <c:v>1078</c:v>
                </c:pt>
                <c:pt idx="249">
                  <c:v>1078</c:v>
                </c:pt>
                <c:pt idx="250">
                  <c:v>1078</c:v>
                </c:pt>
                <c:pt idx="251">
                  <c:v>1189</c:v>
                </c:pt>
                <c:pt idx="252">
                  <c:v>1197.5</c:v>
                </c:pt>
                <c:pt idx="253">
                  <c:v>1202</c:v>
                </c:pt>
                <c:pt idx="254">
                  <c:v>1208</c:v>
                </c:pt>
                <c:pt idx="255">
                  <c:v>1211</c:v>
                </c:pt>
                <c:pt idx="256">
                  <c:v>1211</c:v>
                </c:pt>
                <c:pt idx="257">
                  <c:v>1211</c:v>
                </c:pt>
                <c:pt idx="258">
                  <c:v>1211</c:v>
                </c:pt>
                <c:pt idx="259">
                  <c:v>1214</c:v>
                </c:pt>
                <c:pt idx="260">
                  <c:v>1220</c:v>
                </c:pt>
                <c:pt idx="261">
                  <c:v>1327.5</c:v>
                </c:pt>
                <c:pt idx="262">
                  <c:v>1352</c:v>
                </c:pt>
                <c:pt idx="263">
                  <c:v>1352</c:v>
                </c:pt>
                <c:pt idx="264">
                  <c:v>1373</c:v>
                </c:pt>
                <c:pt idx="265">
                  <c:v>1396</c:v>
                </c:pt>
                <c:pt idx="266">
                  <c:v>1398</c:v>
                </c:pt>
                <c:pt idx="267">
                  <c:v>1503</c:v>
                </c:pt>
                <c:pt idx="268">
                  <c:v>1505</c:v>
                </c:pt>
                <c:pt idx="269">
                  <c:v>1508</c:v>
                </c:pt>
                <c:pt idx="270">
                  <c:v>1508</c:v>
                </c:pt>
                <c:pt idx="271">
                  <c:v>1531</c:v>
                </c:pt>
                <c:pt idx="272">
                  <c:v>1540</c:v>
                </c:pt>
                <c:pt idx="273">
                  <c:v>1545</c:v>
                </c:pt>
                <c:pt idx="274">
                  <c:v>1563</c:v>
                </c:pt>
                <c:pt idx="275">
                  <c:v>1566</c:v>
                </c:pt>
                <c:pt idx="276">
                  <c:v>1652</c:v>
                </c:pt>
                <c:pt idx="277">
                  <c:v>1675</c:v>
                </c:pt>
                <c:pt idx="278">
                  <c:v>1675</c:v>
                </c:pt>
                <c:pt idx="279">
                  <c:v>1675</c:v>
                </c:pt>
                <c:pt idx="280">
                  <c:v>1675</c:v>
                </c:pt>
                <c:pt idx="281">
                  <c:v>1675</c:v>
                </c:pt>
                <c:pt idx="282">
                  <c:v>1675</c:v>
                </c:pt>
                <c:pt idx="283">
                  <c:v>1675</c:v>
                </c:pt>
                <c:pt idx="284">
                  <c:v>1678</c:v>
                </c:pt>
                <c:pt idx="285">
                  <c:v>1678</c:v>
                </c:pt>
                <c:pt idx="286">
                  <c:v>1678</c:v>
                </c:pt>
                <c:pt idx="287">
                  <c:v>1819</c:v>
                </c:pt>
                <c:pt idx="288">
                  <c:v>1819</c:v>
                </c:pt>
                <c:pt idx="289">
                  <c:v>1834</c:v>
                </c:pt>
                <c:pt idx="290">
                  <c:v>1839</c:v>
                </c:pt>
                <c:pt idx="291">
                  <c:v>1842</c:v>
                </c:pt>
                <c:pt idx="292">
                  <c:v>1842</c:v>
                </c:pt>
                <c:pt idx="293">
                  <c:v>1986</c:v>
                </c:pt>
                <c:pt idx="294">
                  <c:v>1989</c:v>
                </c:pt>
                <c:pt idx="295">
                  <c:v>1992</c:v>
                </c:pt>
                <c:pt idx="296">
                  <c:v>2136</c:v>
                </c:pt>
                <c:pt idx="297">
                  <c:v>2142</c:v>
                </c:pt>
                <c:pt idx="298">
                  <c:v>2151</c:v>
                </c:pt>
                <c:pt idx="299">
                  <c:v>2157</c:v>
                </c:pt>
                <c:pt idx="300">
                  <c:v>2157</c:v>
                </c:pt>
                <c:pt idx="301">
                  <c:v>2171</c:v>
                </c:pt>
                <c:pt idx="302">
                  <c:v>2284.5</c:v>
                </c:pt>
                <c:pt idx="303">
                  <c:v>2286</c:v>
                </c:pt>
                <c:pt idx="304">
                  <c:v>2286</c:v>
                </c:pt>
                <c:pt idx="305">
                  <c:v>2292</c:v>
                </c:pt>
                <c:pt idx="306">
                  <c:v>2298</c:v>
                </c:pt>
                <c:pt idx="307">
                  <c:v>2303</c:v>
                </c:pt>
                <c:pt idx="308">
                  <c:v>2312</c:v>
                </c:pt>
                <c:pt idx="309">
                  <c:v>2342</c:v>
                </c:pt>
                <c:pt idx="310">
                  <c:v>2343</c:v>
                </c:pt>
                <c:pt idx="311">
                  <c:v>2431.5</c:v>
                </c:pt>
                <c:pt idx="312">
                  <c:v>2436</c:v>
                </c:pt>
                <c:pt idx="313">
                  <c:v>2445</c:v>
                </c:pt>
                <c:pt idx="314">
                  <c:v>2445</c:v>
                </c:pt>
                <c:pt idx="315">
                  <c:v>2457</c:v>
                </c:pt>
                <c:pt idx="316">
                  <c:v>2494.5</c:v>
                </c:pt>
                <c:pt idx="317">
                  <c:v>2560</c:v>
                </c:pt>
                <c:pt idx="318">
                  <c:v>2577</c:v>
                </c:pt>
                <c:pt idx="319">
                  <c:v>2577</c:v>
                </c:pt>
                <c:pt idx="320">
                  <c:v>2577</c:v>
                </c:pt>
                <c:pt idx="321">
                  <c:v>2580</c:v>
                </c:pt>
                <c:pt idx="322">
                  <c:v>2595</c:v>
                </c:pt>
                <c:pt idx="323">
                  <c:v>2600</c:v>
                </c:pt>
                <c:pt idx="324">
                  <c:v>2600</c:v>
                </c:pt>
                <c:pt idx="325">
                  <c:v>2606</c:v>
                </c:pt>
                <c:pt idx="326">
                  <c:v>2615</c:v>
                </c:pt>
                <c:pt idx="327">
                  <c:v>2762</c:v>
                </c:pt>
                <c:pt idx="328">
                  <c:v>2771</c:v>
                </c:pt>
                <c:pt idx="329">
                  <c:v>2771.5</c:v>
                </c:pt>
                <c:pt idx="330">
                  <c:v>2774</c:v>
                </c:pt>
                <c:pt idx="331">
                  <c:v>2785</c:v>
                </c:pt>
                <c:pt idx="332">
                  <c:v>2808</c:v>
                </c:pt>
                <c:pt idx="333">
                  <c:v>2874</c:v>
                </c:pt>
                <c:pt idx="334">
                  <c:v>2891</c:v>
                </c:pt>
                <c:pt idx="335">
                  <c:v>2891</c:v>
                </c:pt>
                <c:pt idx="336">
                  <c:v>2920</c:v>
                </c:pt>
                <c:pt idx="337">
                  <c:v>2920</c:v>
                </c:pt>
                <c:pt idx="338">
                  <c:v>2920</c:v>
                </c:pt>
                <c:pt idx="339">
                  <c:v>3042</c:v>
                </c:pt>
                <c:pt idx="340">
                  <c:v>3076</c:v>
                </c:pt>
                <c:pt idx="341">
                  <c:v>3078</c:v>
                </c:pt>
                <c:pt idx="342">
                  <c:v>3084</c:v>
                </c:pt>
                <c:pt idx="343">
                  <c:v>3085.5</c:v>
                </c:pt>
                <c:pt idx="344">
                  <c:v>3085.5</c:v>
                </c:pt>
                <c:pt idx="345">
                  <c:v>3085.5</c:v>
                </c:pt>
                <c:pt idx="346">
                  <c:v>3087</c:v>
                </c:pt>
                <c:pt idx="347">
                  <c:v>3087</c:v>
                </c:pt>
                <c:pt idx="348">
                  <c:v>3087</c:v>
                </c:pt>
                <c:pt idx="349">
                  <c:v>3102</c:v>
                </c:pt>
                <c:pt idx="350">
                  <c:v>3107</c:v>
                </c:pt>
                <c:pt idx="351">
                  <c:v>3191</c:v>
                </c:pt>
                <c:pt idx="352">
                  <c:v>3206.5</c:v>
                </c:pt>
                <c:pt idx="353">
                  <c:v>3208</c:v>
                </c:pt>
                <c:pt idx="354">
                  <c:v>3209</c:v>
                </c:pt>
                <c:pt idx="355">
                  <c:v>3209.5</c:v>
                </c:pt>
                <c:pt idx="356">
                  <c:v>3211</c:v>
                </c:pt>
                <c:pt idx="357">
                  <c:v>3212.5</c:v>
                </c:pt>
                <c:pt idx="358">
                  <c:v>3215</c:v>
                </c:pt>
                <c:pt idx="359">
                  <c:v>3249</c:v>
                </c:pt>
                <c:pt idx="360">
                  <c:v>3249</c:v>
                </c:pt>
                <c:pt idx="361">
                  <c:v>3378</c:v>
                </c:pt>
                <c:pt idx="362">
                  <c:v>3379.5</c:v>
                </c:pt>
                <c:pt idx="363">
                  <c:v>3379.5</c:v>
                </c:pt>
                <c:pt idx="364">
                  <c:v>3407</c:v>
                </c:pt>
                <c:pt idx="365">
                  <c:v>3505</c:v>
                </c:pt>
                <c:pt idx="366">
                  <c:v>3552</c:v>
                </c:pt>
                <c:pt idx="367">
                  <c:v>3655</c:v>
                </c:pt>
                <c:pt idx="368">
                  <c:v>3701</c:v>
                </c:pt>
                <c:pt idx="369">
                  <c:v>3733</c:v>
                </c:pt>
                <c:pt idx="370">
                  <c:v>3848</c:v>
                </c:pt>
                <c:pt idx="371">
                  <c:v>3863</c:v>
                </c:pt>
                <c:pt idx="372">
                  <c:v>3868</c:v>
                </c:pt>
                <c:pt idx="373">
                  <c:v>3869</c:v>
                </c:pt>
                <c:pt idx="374">
                  <c:v>3882</c:v>
                </c:pt>
                <c:pt idx="375">
                  <c:v>3883</c:v>
                </c:pt>
                <c:pt idx="376">
                  <c:v>3883.5</c:v>
                </c:pt>
                <c:pt idx="377">
                  <c:v>3990</c:v>
                </c:pt>
                <c:pt idx="378">
                  <c:v>3993.5</c:v>
                </c:pt>
                <c:pt idx="379">
                  <c:v>4009</c:v>
                </c:pt>
                <c:pt idx="380">
                  <c:v>4009</c:v>
                </c:pt>
                <c:pt idx="381">
                  <c:v>4014</c:v>
                </c:pt>
                <c:pt idx="382">
                  <c:v>4015</c:v>
                </c:pt>
                <c:pt idx="383">
                  <c:v>4015</c:v>
                </c:pt>
                <c:pt idx="384">
                  <c:v>4018</c:v>
                </c:pt>
                <c:pt idx="385">
                  <c:v>4018</c:v>
                </c:pt>
                <c:pt idx="386">
                  <c:v>4033.5</c:v>
                </c:pt>
                <c:pt idx="387">
                  <c:v>4137.5</c:v>
                </c:pt>
                <c:pt idx="388">
                  <c:v>4183.5</c:v>
                </c:pt>
                <c:pt idx="389">
                  <c:v>4307</c:v>
                </c:pt>
                <c:pt idx="390">
                  <c:v>4318</c:v>
                </c:pt>
                <c:pt idx="391">
                  <c:v>4459</c:v>
                </c:pt>
                <c:pt idx="392">
                  <c:v>4480</c:v>
                </c:pt>
                <c:pt idx="393">
                  <c:v>4494</c:v>
                </c:pt>
                <c:pt idx="394">
                  <c:v>4494</c:v>
                </c:pt>
                <c:pt idx="395">
                  <c:v>4516</c:v>
                </c:pt>
                <c:pt idx="396">
                  <c:v>4601</c:v>
                </c:pt>
                <c:pt idx="397">
                  <c:v>4638</c:v>
                </c:pt>
                <c:pt idx="398">
                  <c:v>4646</c:v>
                </c:pt>
                <c:pt idx="399">
                  <c:v>4646</c:v>
                </c:pt>
                <c:pt idx="400">
                  <c:v>4646</c:v>
                </c:pt>
                <c:pt idx="401">
                  <c:v>4647.5</c:v>
                </c:pt>
                <c:pt idx="402">
                  <c:v>4816</c:v>
                </c:pt>
                <c:pt idx="403">
                  <c:v>4916.5</c:v>
                </c:pt>
                <c:pt idx="404">
                  <c:v>4921</c:v>
                </c:pt>
                <c:pt idx="405">
                  <c:v>5069.5</c:v>
                </c:pt>
                <c:pt idx="406">
                  <c:v>5105</c:v>
                </c:pt>
                <c:pt idx="407">
                  <c:v>5238.5</c:v>
                </c:pt>
                <c:pt idx="408">
                  <c:v>5243</c:v>
                </c:pt>
                <c:pt idx="409">
                  <c:v>5255</c:v>
                </c:pt>
                <c:pt idx="410">
                  <c:v>5260</c:v>
                </c:pt>
                <c:pt idx="411">
                  <c:v>5410</c:v>
                </c:pt>
                <c:pt idx="412">
                  <c:v>5428.5</c:v>
                </c:pt>
                <c:pt idx="413">
                  <c:v>5552.5</c:v>
                </c:pt>
                <c:pt idx="414">
                  <c:v>5552.5</c:v>
                </c:pt>
                <c:pt idx="415">
                  <c:v>5558</c:v>
                </c:pt>
                <c:pt idx="416">
                  <c:v>5560</c:v>
                </c:pt>
                <c:pt idx="417">
                  <c:v>5561.5</c:v>
                </c:pt>
                <c:pt idx="418">
                  <c:v>5583</c:v>
                </c:pt>
                <c:pt idx="419">
                  <c:v>5583</c:v>
                </c:pt>
                <c:pt idx="420">
                  <c:v>5583</c:v>
                </c:pt>
                <c:pt idx="421">
                  <c:v>5705.5</c:v>
                </c:pt>
                <c:pt idx="422">
                  <c:v>5716</c:v>
                </c:pt>
                <c:pt idx="423">
                  <c:v>5849.5</c:v>
                </c:pt>
                <c:pt idx="424">
                  <c:v>5852.5</c:v>
                </c:pt>
                <c:pt idx="425">
                  <c:v>5854</c:v>
                </c:pt>
                <c:pt idx="426">
                  <c:v>5869.5</c:v>
                </c:pt>
                <c:pt idx="427">
                  <c:v>5877</c:v>
                </c:pt>
                <c:pt idx="428">
                  <c:v>5877</c:v>
                </c:pt>
                <c:pt idx="429">
                  <c:v>6002</c:v>
                </c:pt>
                <c:pt idx="430">
                  <c:v>6022.5</c:v>
                </c:pt>
                <c:pt idx="431">
                  <c:v>6044</c:v>
                </c:pt>
                <c:pt idx="432">
                  <c:v>6181.5</c:v>
                </c:pt>
                <c:pt idx="433">
                  <c:v>6183</c:v>
                </c:pt>
                <c:pt idx="434">
                  <c:v>6191</c:v>
                </c:pt>
                <c:pt idx="435">
                  <c:v>6206</c:v>
                </c:pt>
                <c:pt idx="436">
                  <c:v>6312</c:v>
                </c:pt>
                <c:pt idx="437">
                  <c:v>6314.5</c:v>
                </c:pt>
                <c:pt idx="438">
                  <c:v>6316</c:v>
                </c:pt>
                <c:pt idx="439">
                  <c:v>6321</c:v>
                </c:pt>
                <c:pt idx="440">
                  <c:v>6336.5</c:v>
                </c:pt>
                <c:pt idx="441">
                  <c:v>6341</c:v>
                </c:pt>
                <c:pt idx="442">
                  <c:v>6343</c:v>
                </c:pt>
                <c:pt idx="443">
                  <c:v>6393</c:v>
                </c:pt>
                <c:pt idx="444">
                  <c:v>6480.5</c:v>
                </c:pt>
                <c:pt idx="445">
                  <c:v>6481.5</c:v>
                </c:pt>
                <c:pt idx="446">
                  <c:v>6483</c:v>
                </c:pt>
                <c:pt idx="447">
                  <c:v>6488</c:v>
                </c:pt>
                <c:pt idx="448">
                  <c:v>6492</c:v>
                </c:pt>
                <c:pt idx="449">
                  <c:v>6514</c:v>
                </c:pt>
                <c:pt idx="450">
                  <c:v>6622.5</c:v>
                </c:pt>
                <c:pt idx="451">
                  <c:v>6628.5</c:v>
                </c:pt>
                <c:pt idx="452">
                  <c:v>6647</c:v>
                </c:pt>
                <c:pt idx="453">
                  <c:v>6655</c:v>
                </c:pt>
                <c:pt idx="454">
                  <c:v>6778.5</c:v>
                </c:pt>
              </c:numCache>
            </c:numRef>
          </c:xVal>
          <c:yVal>
            <c:numRef>
              <c:f>Active!$I$21:$I$901</c:f>
              <c:numCache>
                <c:formatCode>General</c:formatCode>
                <c:ptCount val="881"/>
                <c:pt idx="0">
                  <c:v>-8.8196000000607455E-2</c:v>
                </c:pt>
                <c:pt idx="1">
                  <c:v>-6.2776399998256238E-2</c:v>
                </c:pt>
                <c:pt idx="2">
                  <c:v>-4.6964199998910772E-2</c:v>
                </c:pt>
                <c:pt idx="3">
                  <c:v>-3.7950999998429324E-2</c:v>
                </c:pt>
                <c:pt idx="6">
                  <c:v>-8.7324000014632475E-3</c:v>
                </c:pt>
                <c:pt idx="13">
                  <c:v>-1.5734399996290449E-2</c:v>
                </c:pt>
                <c:pt idx="16">
                  <c:v>4.6741999976802617E-3</c:v>
                </c:pt>
                <c:pt idx="21">
                  <c:v>1.3964400000986643E-2</c:v>
                </c:pt>
                <c:pt idx="26">
                  <c:v>1.7152400003396906E-2</c:v>
                </c:pt>
                <c:pt idx="31">
                  <c:v>1.3346200001251418E-2</c:v>
                </c:pt>
                <c:pt idx="37">
                  <c:v>4.5624000049429014E-3</c:v>
                </c:pt>
                <c:pt idx="40">
                  <c:v>3.9160000014817342E-3</c:v>
                </c:pt>
                <c:pt idx="42">
                  <c:v>5.9724000020651147E-3</c:v>
                </c:pt>
                <c:pt idx="45">
                  <c:v>1.1040000026696362E-3</c:v>
                </c:pt>
                <c:pt idx="54">
                  <c:v>-3.4577999977045693E-3</c:v>
                </c:pt>
                <c:pt idx="55">
                  <c:v>8.5422000047401525E-3</c:v>
                </c:pt>
                <c:pt idx="56">
                  <c:v>3.472799995506648E-3</c:v>
                </c:pt>
                <c:pt idx="57">
                  <c:v>4.5009999957983382E-3</c:v>
                </c:pt>
                <c:pt idx="58">
                  <c:v>1.5745400000014342E-2</c:v>
                </c:pt>
                <c:pt idx="60">
                  <c:v>2.8676000001723878E-3</c:v>
                </c:pt>
                <c:pt idx="61">
                  <c:v>2.5036799997906201E-2</c:v>
                </c:pt>
                <c:pt idx="62">
                  <c:v>2.5036800005182158E-2</c:v>
                </c:pt>
                <c:pt idx="63">
                  <c:v>5.0838000024668872E-3</c:v>
                </c:pt>
                <c:pt idx="64">
                  <c:v>7.8734000053373165E-3</c:v>
                </c:pt>
                <c:pt idx="65">
                  <c:v>-3.9385999989463016E-3</c:v>
                </c:pt>
                <c:pt idx="69">
                  <c:v>7.3152000040863641E-3</c:v>
                </c:pt>
                <c:pt idx="70">
                  <c:v>1.0390400006144773E-2</c:v>
                </c:pt>
                <c:pt idx="72">
                  <c:v>-1.556800001708325E-3</c:v>
                </c:pt>
                <c:pt idx="77">
                  <c:v>-3.742599998076912E-3</c:v>
                </c:pt>
                <c:pt idx="78">
                  <c:v>3.2573999997111969E-3</c:v>
                </c:pt>
                <c:pt idx="79">
                  <c:v>1.4265999998315237E-3</c:v>
                </c:pt>
                <c:pt idx="80">
                  <c:v>1.4230000015231781E-3</c:v>
                </c:pt>
                <c:pt idx="83">
                  <c:v>3.0564000000595115E-2</c:v>
                </c:pt>
                <c:pt idx="84">
                  <c:v>-3.5139999818056822E-4</c:v>
                </c:pt>
                <c:pt idx="85">
                  <c:v>1.2729600006423425E-2</c:v>
                </c:pt>
                <c:pt idx="86">
                  <c:v>2.8330000059213489E-3</c:v>
                </c:pt>
                <c:pt idx="87">
                  <c:v>3.8330000024870969E-3</c:v>
                </c:pt>
                <c:pt idx="90">
                  <c:v>1.9945799998822622E-2</c:v>
                </c:pt>
                <c:pt idx="91">
                  <c:v>-1.3026000000536442E-2</c:v>
                </c:pt>
                <c:pt idx="92">
                  <c:v>-6.9789999979548156E-3</c:v>
                </c:pt>
                <c:pt idx="93">
                  <c:v>-4.9790000048233196E-3</c:v>
                </c:pt>
                <c:pt idx="96">
                  <c:v>-9.7909999967669137E-3</c:v>
                </c:pt>
                <c:pt idx="97">
                  <c:v>-4.7909999993862584E-3</c:v>
                </c:pt>
                <c:pt idx="98">
                  <c:v>7.2371999995084479E-3</c:v>
                </c:pt>
                <c:pt idx="101">
                  <c:v>3.835580000304617E-2</c:v>
                </c:pt>
                <c:pt idx="102">
                  <c:v>1.0487399995326996E-2</c:v>
                </c:pt>
                <c:pt idx="103">
                  <c:v>3.0487399999401532E-2</c:v>
                </c:pt>
                <c:pt idx="104">
                  <c:v>3.7376000036601909E-3</c:v>
                </c:pt>
                <c:pt idx="105">
                  <c:v>3.8692000016453676E-3</c:v>
                </c:pt>
                <c:pt idx="106">
                  <c:v>2.8974000015296042E-3</c:v>
                </c:pt>
                <c:pt idx="109">
                  <c:v>1.0000800000852905E-2</c:v>
                </c:pt>
                <c:pt idx="110">
                  <c:v>-6.9709999952465296E-3</c:v>
                </c:pt>
                <c:pt idx="115">
                  <c:v>5.4050000035203993E-3</c:v>
                </c:pt>
                <c:pt idx="121">
                  <c:v>-1.5213200000289362E-2</c:v>
                </c:pt>
                <c:pt idx="122">
                  <c:v>2.6786800000991207E-2</c:v>
                </c:pt>
                <c:pt idx="126">
                  <c:v>4.0736200004175771E-2</c:v>
                </c:pt>
                <c:pt idx="128">
                  <c:v>2.9764400002022739E-2</c:v>
                </c:pt>
                <c:pt idx="129">
                  <c:v>-4.1980000023613684E-3</c:v>
                </c:pt>
                <c:pt idx="130">
                  <c:v>-1.6979999782051891E-4</c:v>
                </c:pt>
                <c:pt idx="135">
                  <c:v>-6.6399996285326779E-5</c:v>
                </c:pt>
                <c:pt idx="136">
                  <c:v>2.9336000079638325E-3</c:v>
                </c:pt>
                <c:pt idx="137">
                  <c:v>1.2961800006451085E-2</c:v>
                </c:pt>
                <c:pt idx="139">
                  <c:v>-8.3140000060666353E-4</c:v>
                </c:pt>
                <c:pt idx="140">
                  <c:v>5.958200003078673E-3</c:v>
                </c:pt>
                <c:pt idx="142">
                  <c:v>1.207099999737693E-2</c:v>
                </c:pt>
                <c:pt idx="143">
                  <c:v>-2.872599994589109E-3</c:v>
                </c:pt>
                <c:pt idx="144">
                  <c:v>1.2740000238409266E-4</c:v>
                </c:pt>
                <c:pt idx="145">
                  <c:v>9.1274000005796552E-3</c:v>
                </c:pt>
                <c:pt idx="146">
                  <c:v>-2.8255999932298437E-3</c:v>
                </c:pt>
                <c:pt idx="147">
                  <c:v>6.1744000049657188E-3</c:v>
                </c:pt>
                <c:pt idx="148">
                  <c:v>-1.0797399998409674E-2</c:v>
                </c:pt>
                <c:pt idx="149">
                  <c:v>-7.9739999637240544E-4</c:v>
                </c:pt>
                <c:pt idx="150">
                  <c:v>7.3153999983333051E-3</c:v>
                </c:pt>
                <c:pt idx="152">
                  <c:v>-5.6094000028679147E-3</c:v>
                </c:pt>
                <c:pt idx="153">
                  <c:v>3.9059999835444614E-4</c:v>
                </c:pt>
                <c:pt idx="154">
                  <c:v>9.3905999965500087E-3</c:v>
                </c:pt>
                <c:pt idx="155">
                  <c:v>6.4187999960267916E-3</c:v>
                </c:pt>
                <c:pt idx="157">
                  <c:v>-8.1769999960670248E-3</c:v>
                </c:pt>
                <c:pt idx="158">
                  <c:v>-1.0472000001755077E-2</c:v>
                </c:pt>
                <c:pt idx="159">
                  <c:v>-3.3027999961632304E-3</c:v>
                </c:pt>
                <c:pt idx="160">
                  <c:v>-3.3027999961632304E-3</c:v>
                </c:pt>
                <c:pt idx="161">
                  <c:v>-3.3027999961632304E-3</c:v>
                </c:pt>
                <c:pt idx="162">
                  <c:v>-4.0678000004845671E-3</c:v>
                </c:pt>
                <c:pt idx="163">
                  <c:v>-1.3823399996908847E-2</c:v>
                </c:pt>
                <c:pt idx="164">
                  <c:v>9.176599996862933E-3</c:v>
                </c:pt>
                <c:pt idx="165">
                  <c:v>9.0978000007453375E-3</c:v>
                </c:pt>
                <c:pt idx="166">
                  <c:v>4.1072000021813437E-3</c:v>
                </c:pt>
                <c:pt idx="167">
                  <c:v>-5.8457999984966591E-3</c:v>
                </c:pt>
                <c:pt idx="168">
                  <c:v>1.3154200001736172E-2</c:v>
                </c:pt>
                <c:pt idx="169">
                  <c:v>1.4154200005577877E-2</c:v>
                </c:pt>
                <c:pt idx="170">
                  <c:v>-3.8363999992725439E-3</c:v>
                </c:pt>
                <c:pt idx="172">
                  <c:v>9.2106000010971911E-3</c:v>
                </c:pt>
                <c:pt idx="173">
                  <c:v>4.2670000038924627E-3</c:v>
                </c:pt>
                <c:pt idx="174">
                  <c:v>6.2670000042999163E-3</c:v>
                </c:pt>
                <c:pt idx="175">
                  <c:v>4.3139999979757704E-3</c:v>
                </c:pt>
                <c:pt idx="176">
                  <c:v>7.3140000022249296E-3</c:v>
                </c:pt>
                <c:pt idx="177">
                  <c:v>4.5020000034128316E-3</c:v>
                </c:pt>
                <c:pt idx="178">
                  <c:v>4.586600000038743E-3</c:v>
                </c:pt>
                <c:pt idx="180">
                  <c:v>-5.4640000016661361E-3</c:v>
                </c:pt>
                <c:pt idx="181">
                  <c:v>5.3599999955622479E-4</c:v>
                </c:pt>
                <c:pt idx="182">
                  <c:v>3.5359999965294264E-3</c:v>
                </c:pt>
                <c:pt idx="183">
                  <c:v>4.536000000371132E-3</c:v>
                </c:pt>
                <c:pt idx="184">
                  <c:v>2.9119999962858856E-3</c:v>
                </c:pt>
                <c:pt idx="185">
                  <c:v>3.9120000001275912E-3</c:v>
                </c:pt>
                <c:pt idx="186">
                  <c:v>9.4020000688033178E-4</c:v>
                </c:pt>
                <c:pt idx="188">
                  <c:v>-6.8906000014976598E-3</c:v>
                </c:pt>
                <c:pt idx="189">
                  <c:v>-3.9129999931901693E-3</c:v>
                </c:pt>
                <c:pt idx="190">
                  <c:v>3.1340000059572048E-3</c:v>
                </c:pt>
                <c:pt idx="191">
                  <c:v>6.2938000046415254E-3</c:v>
                </c:pt>
                <c:pt idx="192">
                  <c:v>1.829379999981029E-2</c:v>
                </c:pt>
                <c:pt idx="195">
                  <c:v>-7.5369999976828694E-3</c:v>
                </c:pt>
                <c:pt idx="196">
                  <c:v>1.5100000018719584E-3</c:v>
                </c:pt>
                <c:pt idx="197">
                  <c:v>1.2510000000474975E-2</c:v>
                </c:pt>
                <c:pt idx="198">
                  <c:v>4.6879999717930332E-4</c:v>
                </c:pt>
                <c:pt idx="199">
                  <c:v>7.5252000024192967E-3</c:v>
                </c:pt>
                <c:pt idx="200">
                  <c:v>6.68500000028871E-3</c:v>
                </c:pt>
                <c:pt idx="202">
                  <c:v>7.6020000415155664E-4</c:v>
                </c:pt>
                <c:pt idx="203">
                  <c:v>-1.0820000170497224E-4</c:v>
                </c:pt>
                <c:pt idx="204">
                  <c:v>-9.8799995612353086E-5</c:v>
                </c:pt>
                <c:pt idx="205">
                  <c:v>-1.1079999996582046E-2</c:v>
                </c:pt>
                <c:pt idx="208">
                  <c:v>8.1232000011368655E-3</c:v>
                </c:pt>
                <c:pt idx="209">
                  <c:v>-6.3351999997394159E-3</c:v>
                </c:pt>
                <c:pt idx="210">
                  <c:v>-1.3352000023587607E-3</c:v>
                </c:pt>
                <c:pt idx="211">
                  <c:v>-3.9533999952254817E-3</c:v>
                </c:pt>
                <c:pt idx="212">
                  <c:v>6.1029999997117557E-3</c:v>
                </c:pt>
                <c:pt idx="213">
                  <c:v>-6.8688000028487295E-3</c:v>
                </c:pt>
                <c:pt idx="214">
                  <c:v>8.2251999992877245E-3</c:v>
                </c:pt>
                <c:pt idx="215">
                  <c:v>-3.7371999933384359E-3</c:v>
                </c:pt>
                <c:pt idx="216">
                  <c:v>-1.5773999984958209E-3</c:v>
                </c:pt>
                <c:pt idx="217">
                  <c:v>9.4226000001071952E-3</c:v>
                </c:pt>
                <c:pt idx="218">
                  <c:v>-1.7689999949652702E-3</c:v>
                </c:pt>
                <c:pt idx="220">
                  <c:v>-2.5246000004699454E-3</c:v>
                </c:pt>
                <c:pt idx="221">
                  <c:v>-7.4681999976746738E-3</c:v>
                </c:pt>
                <c:pt idx="222">
                  <c:v>-6.4681999938329682E-3</c:v>
                </c:pt>
                <c:pt idx="223">
                  <c:v>-3.4681999968597665E-3</c:v>
                </c:pt>
                <c:pt idx="224">
                  <c:v>-1.4681999964523129E-3</c:v>
                </c:pt>
                <c:pt idx="225">
                  <c:v>5.3180000395514071E-4</c:v>
                </c:pt>
                <c:pt idx="226">
                  <c:v>2.5318000043625943E-3</c:v>
                </c:pt>
                <c:pt idx="227">
                  <c:v>3.5318000009283423E-3</c:v>
                </c:pt>
                <c:pt idx="228">
                  <c:v>3.5318000009283423E-3</c:v>
                </c:pt>
                <c:pt idx="229">
                  <c:v>3.5318000009283423E-3</c:v>
                </c:pt>
                <c:pt idx="230">
                  <c:v>4.531800004770048E-3</c:v>
                </c:pt>
                <c:pt idx="231">
                  <c:v>5.531800001335796E-3</c:v>
                </c:pt>
                <c:pt idx="232">
                  <c:v>6.5318000051775016E-3</c:v>
                </c:pt>
                <c:pt idx="233">
                  <c:v>7.5318000017432496E-3</c:v>
                </c:pt>
                <c:pt idx="234">
                  <c:v>7.5318000017432496E-3</c:v>
                </c:pt>
                <c:pt idx="235">
                  <c:v>9.5318000021507032E-3</c:v>
                </c:pt>
                <c:pt idx="236">
                  <c:v>1.4531800006807316E-2</c:v>
                </c:pt>
                <c:pt idx="237">
                  <c:v>6.5882000053534284E-3</c:v>
                </c:pt>
                <c:pt idx="238">
                  <c:v>-1.3271999996504746E-3</c:v>
                </c:pt>
                <c:pt idx="239">
                  <c:v>-3.2237999912467785E-3</c:v>
                </c:pt>
                <c:pt idx="240">
                  <c:v>-7.1673999991617166E-3</c:v>
                </c:pt>
                <c:pt idx="241">
                  <c:v>-0.43868509999447269</c:v>
                </c:pt>
                <c:pt idx="242">
                  <c:v>-2.0864000034634955E-3</c:v>
                </c:pt>
                <c:pt idx="243">
                  <c:v>4.520000220509246E-5</c:v>
                </c:pt>
                <c:pt idx="244">
                  <c:v>7.045200007269159E-3</c:v>
                </c:pt>
                <c:pt idx="245">
                  <c:v>7.045200007269159E-3</c:v>
                </c:pt>
                <c:pt idx="246">
                  <c:v>-1.8898399997851811E-2</c:v>
                </c:pt>
                <c:pt idx="247">
                  <c:v>2.1439999545691535E-4</c:v>
                </c:pt>
                <c:pt idx="248">
                  <c:v>1.2332000042079017E-3</c:v>
                </c:pt>
                <c:pt idx="249">
                  <c:v>4.2332000011811033E-3</c:v>
                </c:pt>
                <c:pt idx="250">
                  <c:v>6.2332000015885569E-3</c:v>
                </c:pt>
                <c:pt idx="251">
                  <c:v>-8.7234000020544045E-3</c:v>
                </c:pt>
                <c:pt idx="252">
                  <c:v>-0.44314350000058766</c:v>
                </c:pt>
                <c:pt idx="253">
                  <c:v>3.3987999995588325E-3</c:v>
                </c:pt>
                <c:pt idx="254">
                  <c:v>4.4551999963005073E-3</c:v>
                </c:pt>
                <c:pt idx="255">
                  <c:v>-2.5165999977616593E-3</c:v>
                </c:pt>
                <c:pt idx="256">
                  <c:v>5.4834000038681552E-3</c:v>
                </c:pt>
                <c:pt idx="257">
                  <c:v>5.4834000038681552E-3</c:v>
                </c:pt>
                <c:pt idx="258">
                  <c:v>9.4834000046830624E-3</c:v>
                </c:pt>
                <c:pt idx="259">
                  <c:v>-1.148839999223128E-2</c:v>
                </c:pt>
                <c:pt idx="261">
                  <c:v>-0.46292150000226684</c:v>
                </c:pt>
                <c:pt idx="262">
                  <c:v>-1.2191199995868374E-2</c:v>
                </c:pt>
                <c:pt idx="264">
                  <c:v>-1.2993799995456357E-2</c:v>
                </c:pt>
                <c:pt idx="265">
                  <c:v>-2.7775999915320426E-3</c:v>
                </c:pt>
                <c:pt idx="266">
                  <c:v>-2.7588000011746772E-3</c:v>
                </c:pt>
                <c:pt idx="267">
                  <c:v>4.2281999994884245E-3</c:v>
                </c:pt>
                <c:pt idx="268">
                  <c:v>5.2470000009634532E-3</c:v>
                </c:pt>
                <c:pt idx="270">
                  <c:v>-3.7248000007821247E-3</c:v>
                </c:pt>
                <c:pt idx="271">
                  <c:v>-5.5085999993025325E-3</c:v>
                </c:pt>
                <c:pt idx="272">
                  <c:v>5.759999985457398E-4</c:v>
                </c:pt>
                <c:pt idx="273">
                  <c:v>6.623000001127366E-3</c:v>
                </c:pt>
                <c:pt idx="274">
                  <c:v>-1.3207799995143432E-2</c:v>
                </c:pt>
                <c:pt idx="275">
                  <c:v>-4.179600000497885E-3</c:v>
                </c:pt>
                <c:pt idx="277">
                  <c:v>-8.1550000031711534E-3</c:v>
                </c:pt>
                <c:pt idx="278">
                  <c:v>-7.1549999993294477E-3</c:v>
                </c:pt>
                <c:pt idx="279">
                  <c:v>-4.1550000023562461E-3</c:v>
                </c:pt>
                <c:pt idx="280">
                  <c:v>2.8450000027078204E-3</c:v>
                </c:pt>
                <c:pt idx="281">
                  <c:v>2.8450000027078204E-3</c:v>
                </c:pt>
                <c:pt idx="282">
                  <c:v>3.8449999992735684E-3</c:v>
                </c:pt>
                <c:pt idx="283">
                  <c:v>7.8450000000884756E-3</c:v>
                </c:pt>
                <c:pt idx="284">
                  <c:v>-9.1268000032869168E-3</c:v>
                </c:pt>
                <c:pt idx="285">
                  <c:v>-7.1268000028794631E-3</c:v>
                </c:pt>
                <c:pt idx="286">
                  <c:v>-1.1268000016571023E-3</c:v>
                </c:pt>
                <c:pt idx="287">
                  <c:v>-5.5013999954098836E-3</c:v>
                </c:pt>
                <c:pt idx="289">
                  <c:v>-6.6603999948711134E-3</c:v>
                </c:pt>
                <c:pt idx="290">
                  <c:v>-4.6134000003803521E-3</c:v>
                </c:pt>
                <c:pt idx="291">
                  <c:v>-3.5852000000886619E-3</c:v>
                </c:pt>
                <c:pt idx="292">
                  <c:v>-5.8520000311546028E-4</c:v>
                </c:pt>
                <c:pt idx="294">
                  <c:v>2.796599997964222E-3</c:v>
                </c:pt>
                <c:pt idx="295">
                  <c:v>9.8247999994782731E-3</c:v>
                </c:pt>
                <c:pt idx="296">
                  <c:v>-1.8215999953099526E-3</c:v>
                </c:pt>
                <c:pt idx="297">
                  <c:v>-5.7651999959489331E-3</c:v>
                </c:pt>
                <c:pt idx="298">
                  <c:v>-1.0680600003979634E-2</c:v>
                </c:pt>
                <c:pt idx="300">
                  <c:v>2.3758000024827197E-3</c:v>
                </c:pt>
                <c:pt idx="301">
                  <c:v>-5.492600001161918E-3</c:v>
                </c:pt>
                <c:pt idx="303">
                  <c:v>-2.4115999913192354E-3</c:v>
                </c:pt>
                <c:pt idx="304">
                  <c:v>1.2588400008098688E-2</c:v>
                </c:pt>
                <c:pt idx="305">
                  <c:v>-2.3551999984192662E-3</c:v>
                </c:pt>
                <c:pt idx="306">
                  <c:v>-8.2987999994657002E-3</c:v>
                </c:pt>
                <c:pt idx="307">
                  <c:v>-5.2518000011332333E-3</c:v>
                </c:pt>
                <c:pt idx="308">
                  <c:v>-5.1672000045073219E-3</c:v>
                </c:pt>
                <c:pt idx="310">
                  <c:v>2.1242000002530403E-3</c:v>
                </c:pt>
                <c:pt idx="312">
                  <c:v>-8.0015999992610887E-3</c:v>
                </c:pt>
                <c:pt idx="313">
                  <c:v>-1.391699999658158E-2</c:v>
                </c:pt>
                <c:pt idx="314">
                  <c:v>-8.9169999992009252E-3</c:v>
                </c:pt>
                <c:pt idx="315">
                  <c:v>-3.8042000014684163E-3</c:v>
                </c:pt>
                <c:pt idx="317">
                  <c:v>-1.3835999998264015E-2</c:v>
                </c:pt>
                <c:pt idx="321">
                  <c:v>-8.6479999954462983E-3</c:v>
                </c:pt>
                <c:pt idx="322">
                  <c:v>-8.5069999913685024E-3</c:v>
                </c:pt>
                <c:pt idx="326">
                  <c:v>-1.2319000001298264E-2</c:v>
                </c:pt>
                <c:pt idx="327">
                  <c:v>-4.9371999994036742E-3</c:v>
                </c:pt>
                <c:pt idx="328">
                  <c:v>1.4740000187885016E-4</c:v>
                </c:pt>
                <c:pt idx="331">
                  <c:v>-9.7209999948972836E-3</c:v>
                </c:pt>
                <c:pt idx="332">
                  <c:v>-7.5047999998787418E-3</c:v>
                </c:pt>
                <c:pt idx="333">
                  <c:v>-9.8844000021927059E-3</c:v>
                </c:pt>
                <c:pt idx="339">
                  <c:v>-1.5305199995054863E-2</c:v>
                </c:pt>
                <c:pt idx="340">
                  <c:v>-1.5985599995474331E-2</c:v>
                </c:pt>
                <c:pt idx="349">
                  <c:v>-1.4741199993295595E-2</c:v>
                </c:pt>
                <c:pt idx="352">
                  <c:v>-0.48625889999675564</c:v>
                </c:pt>
                <c:pt idx="356">
                  <c:v>-6.7165999935241416E-3</c:v>
                </c:pt>
                <c:pt idx="362">
                  <c:v>-0.48863269999856129</c:v>
                </c:pt>
                <c:pt idx="364">
                  <c:v>-1.4874199994665105E-2</c:v>
                </c:pt>
                <c:pt idx="365">
                  <c:v>-9.9530000006780028E-3</c:v>
                </c:pt>
                <c:pt idx="372">
                  <c:v>-1.9540799992682878E-2</c:v>
                </c:pt>
                <c:pt idx="384">
                  <c:v>-1.913079999940237E-2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CD-4226-ACB3-BECE8CF97EAD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Active!$D$21:$D$21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Active!$F$21:$F$901</c:f>
              <c:numCache>
                <c:formatCode>General</c:formatCode>
                <c:ptCount val="881"/>
                <c:pt idx="0">
                  <c:v>-11840</c:v>
                </c:pt>
                <c:pt idx="1">
                  <c:v>-10306</c:v>
                </c:pt>
                <c:pt idx="2">
                  <c:v>-8943</c:v>
                </c:pt>
                <c:pt idx="3">
                  <c:v>-7665</c:v>
                </c:pt>
                <c:pt idx="4">
                  <c:v>-6389</c:v>
                </c:pt>
                <c:pt idx="5">
                  <c:v>-6242</c:v>
                </c:pt>
                <c:pt idx="6">
                  <c:v>-6046</c:v>
                </c:pt>
                <c:pt idx="7">
                  <c:v>-5775</c:v>
                </c:pt>
                <c:pt idx="8">
                  <c:v>-5317</c:v>
                </c:pt>
                <c:pt idx="9">
                  <c:v>-5297</c:v>
                </c:pt>
                <c:pt idx="10">
                  <c:v>-5150</c:v>
                </c:pt>
                <c:pt idx="11">
                  <c:v>-5000</c:v>
                </c:pt>
                <c:pt idx="12">
                  <c:v>-4977</c:v>
                </c:pt>
                <c:pt idx="13">
                  <c:v>-4876</c:v>
                </c:pt>
                <c:pt idx="14">
                  <c:v>-4833</c:v>
                </c:pt>
                <c:pt idx="15">
                  <c:v>-4832.5</c:v>
                </c:pt>
                <c:pt idx="16">
                  <c:v>-4407</c:v>
                </c:pt>
                <c:pt idx="17">
                  <c:v>-2928</c:v>
                </c:pt>
                <c:pt idx="18">
                  <c:v>-2687.5</c:v>
                </c:pt>
                <c:pt idx="19">
                  <c:v>-2674</c:v>
                </c:pt>
                <c:pt idx="20">
                  <c:v>-2674</c:v>
                </c:pt>
                <c:pt idx="21">
                  <c:v>-2674</c:v>
                </c:pt>
                <c:pt idx="22">
                  <c:v>-2668</c:v>
                </c:pt>
                <c:pt idx="23">
                  <c:v>-2668</c:v>
                </c:pt>
                <c:pt idx="24">
                  <c:v>-2661.5</c:v>
                </c:pt>
                <c:pt idx="25">
                  <c:v>-2654</c:v>
                </c:pt>
                <c:pt idx="26">
                  <c:v>-2654</c:v>
                </c:pt>
                <c:pt idx="27">
                  <c:v>-2653.5</c:v>
                </c:pt>
                <c:pt idx="28">
                  <c:v>-2530</c:v>
                </c:pt>
                <c:pt idx="29">
                  <c:v>-2527</c:v>
                </c:pt>
                <c:pt idx="30">
                  <c:v>-2527</c:v>
                </c:pt>
                <c:pt idx="31">
                  <c:v>-2527</c:v>
                </c:pt>
                <c:pt idx="32">
                  <c:v>-2524</c:v>
                </c:pt>
                <c:pt idx="33">
                  <c:v>-2514.5</c:v>
                </c:pt>
                <c:pt idx="34">
                  <c:v>-2513</c:v>
                </c:pt>
                <c:pt idx="35">
                  <c:v>-2512.5</c:v>
                </c:pt>
                <c:pt idx="36">
                  <c:v>-2511.5</c:v>
                </c:pt>
                <c:pt idx="37">
                  <c:v>-2504</c:v>
                </c:pt>
                <c:pt idx="38">
                  <c:v>-2500.5</c:v>
                </c:pt>
                <c:pt idx="39">
                  <c:v>-2360</c:v>
                </c:pt>
                <c:pt idx="40">
                  <c:v>-2360</c:v>
                </c:pt>
                <c:pt idx="41">
                  <c:v>-2354</c:v>
                </c:pt>
                <c:pt idx="42">
                  <c:v>-2354</c:v>
                </c:pt>
                <c:pt idx="43">
                  <c:v>-2353.5</c:v>
                </c:pt>
                <c:pt idx="44">
                  <c:v>-2340</c:v>
                </c:pt>
                <c:pt idx="45">
                  <c:v>-2340</c:v>
                </c:pt>
                <c:pt idx="46">
                  <c:v>-2300</c:v>
                </c:pt>
                <c:pt idx="47">
                  <c:v>-2299.5</c:v>
                </c:pt>
                <c:pt idx="48">
                  <c:v>-2260.5</c:v>
                </c:pt>
                <c:pt idx="49">
                  <c:v>-2236</c:v>
                </c:pt>
                <c:pt idx="50">
                  <c:v>-2233</c:v>
                </c:pt>
                <c:pt idx="51">
                  <c:v>-2230</c:v>
                </c:pt>
                <c:pt idx="52">
                  <c:v>-2227</c:v>
                </c:pt>
                <c:pt idx="53">
                  <c:v>-2193</c:v>
                </c:pt>
                <c:pt idx="54">
                  <c:v>-2187</c:v>
                </c:pt>
                <c:pt idx="55">
                  <c:v>-2187</c:v>
                </c:pt>
                <c:pt idx="56">
                  <c:v>-2088</c:v>
                </c:pt>
                <c:pt idx="57">
                  <c:v>-2085</c:v>
                </c:pt>
                <c:pt idx="58">
                  <c:v>-2059</c:v>
                </c:pt>
                <c:pt idx="59">
                  <c:v>-2047.5</c:v>
                </c:pt>
                <c:pt idx="60">
                  <c:v>-2046</c:v>
                </c:pt>
                <c:pt idx="61">
                  <c:v>-2028</c:v>
                </c:pt>
                <c:pt idx="62">
                  <c:v>-2028</c:v>
                </c:pt>
                <c:pt idx="63">
                  <c:v>-2023</c:v>
                </c:pt>
                <c:pt idx="64">
                  <c:v>-1939</c:v>
                </c:pt>
                <c:pt idx="65">
                  <c:v>-1919</c:v>
                </c:pt>
                <c:pt idx="66">
                  <c:v>-1916</c:v>
                </c:pt>
                <c:pt idx="67">
                  <c:v>-1916</c:v>
                </c:pt>
                <c:pt idx="68">
                  <c:v>-1914.5</c:v>
                </c:pt>
                <c:pt idx="69">
                  <c:v>-1892</c:v>
                </c:pt>
                <c:pt idx="70">
                  <c:v>-1884</c:v>
                </c:pt>
                <c:pt idx="71">
                  <c:v>-1792</c:v>
                </c:pt>
                <c:pt idx="72">
                  <c:v>-1772</c:v>
                </c:pt>
                <c:pt idx="73">
                  <c:v>-1746</c:v>
                </c:pt>
                <c:pt idx="74">
                  <c:v>-1726</c:v>
                </c:pt>
                <c:pt idx="75">
                  <c:v>-1622</c:v>
                </c:pt>
                <c:pt idx="76">
                  <c:v>-1605</c:v>
                </c:pt>
                <c:pt idx="77">
                  <c:v>-1579</c:v>
                </c:pt>
                <c:pt idx="78">
                  <c:v>-1579</c:v>
                </c:pt>
                <c:pt idx="79">
                  <c:v>-1561</c:v>
                </c:pt>
                <c:pt idx="80">
                  <c:v>-1455</c:v>
                </c:pt>
                <c:pt idx="81">
                  <c:v>-1452</c:v>
                </c:pt>
                <c:pt idx="82">
                  <c:v>-1452</c:v>
                </c:pt>
                <c:pt idx="83">
                  <c:v>-1440</c:v>
                </c:pt>
                <c:pt idx="84">
                  <c:v>-1431</c:v>
                </c:pt>
                <c:pt idx="85">
                  <c:v>-1316</c:v>
                </c:pt>
                <c:pt idx="86">
                  <c:v>-1305</c:v>
                </c:pt>
                <c:pt idx="87">
                  <c:v>-1305</c:v>
                </c:pt>
                <c:pt idx="88">
                  <c:v>-1304</c:v>
                </c:pt>
                <c:pt idx="89">
                  <c:v>-1301</c:v>
                </c:pt>
                <c:pt idx="90">
                  <c:v>-1293</c:v>
                </c:pt>
                <c:pt idx="91">
                  <c:v>-1290</c:v>
                </c:pt>
                <c:pt idx="92">
                  <c:v>-1285</c:v>
                </c:pt>
                <c:pt idx="93">
                  <c:v>-1285</c:v>
                </c:pt>
                <c:pt idx="94">
                  <c:v>-1282.5</c:v>
                </c:pt>
                <c:pt idx="95">
                  <c:v>-1281</c:v>
                </c:pt>
                <c:pt idx="96">
                  <c:v>-1265</c:v>
                </c:pt>
                <c:pt idx="97">
                  <c:v>-1265</c:v>
                </c:pt>
                <c:pt idx="98">
                  <c:v>-1262</c:v>
                </c:pt>
                <c:pt idx="99">
                  <c:v>-1161</c:v>
                </c:pt>
                <c:pt idx="100">
                  <c:v>-1155</c:v>
                </c:pt>
                <c:pt idx="101">
                  <c:v>-1143</c:v>
                </c:pt>
                <c:pt idx="102">
                  <c:v>-1129</c:v>
                </c:pt>
                <c:pt idx="103">
                  <c:v>-1129</c:v>
                </c:pt>
                <c:pt idx="104">
                  <c:v>-996</c:v>
                </c:pt>
                <c:pt idx="105">
                  <c:v>-982</c:v>
                </c:pt>
                <c:pt idx="106">
                  <c:v>-979</c:v>
                </c:pt>
                <c:pt idx="107">
                  <c:v>-971.5</c:v>
                </c:pt>
                <c:pt idx="108">
                  <c:v>-968.5</c:v>
                </c:pt>
                <c:pt idx="109">
                  <c:v>-968</c:v>
                </c:pt>
                <c:pt idx="110">
                  <c:v>-965</c:v>
                </c:pt>
                <c:pt idx="111">
                  <c:v>-964</c:v>
                </c:pt>
                <c:pt idx="112">
                  <c:v>-962</c:v>
                </c:pt>
                <c:pt idx="113">
                  <c:v>-962</c:v>
                </c:pt>
                <c:pt idx="114">
                  <c:v>-955</c:v>
                </c:pt>
                <c:pt idx="115">
                  <c:v>-925</c:v>
                </c:pt>
                <c:pt idx="116">
                  <c:v>-824.5</c:v>
                </c:pt>
                <c:pt idx="117">
                  <c:v>-821.5</c:v>
                </c:pt>
                <c:pt idx="118">
                  <c:v>-820.5</c:v>
                </c:pt>
                <c:pt idx="119">
                  <c:v>-814</c:v>
                </c:pt>
                <c:pt idx="120">
                  <c:v>-811</c:v>
                </c:pt>
                <c:pt idx="121">
                  <c:v>-778</c:v>
                </c:pt>
                <c:pt idx="122">
                  <c:v>-778</c:v>
                </c:pt>
                <c:pt idx="123">
                  <c:v>-691</c:v>
                </c:pt>
                <c:pt idx="124">
                  <c:v>-687.5</c:v>
                </c:pt>
                <c:pt idx="125">
                  <c:v>-678.5</c:v>
                </c:pt>
                <c:pt idx="126">
                  <c:v>-677</c:v>
                </c:pt>
                <c:pt idx="127">
                  <c:v>-675.5</c:v>
                </c:pt>
                <c:pt idx="128">
                  <c:v>-674</c:v>
                </c:pt>
                <c:pt idx="129">
                  <c:v>-670</c:v>
                </c:pt>
                <c:pt idx="130">
                  <c:v>-667</c:v>
                </c:pt>
                <c:pt idx="131">
                  <c:v>-665</c:v>
                </c:pt>
                <c:pt idx="132">
                  <c:v>-665</c:v>
                </c:pt>
                <c:pt idx="133">
                  <c:v>-664</c:v>
                </c:pt>
                <c:pt idx="134">
                  <c:v>-660</c:v>
                </c:pt>
                <c:pt idx="135">
                  <c:v>-656</c:v>
                </c:pt>
                <c:pt idx="136">
                  <c:v>-656</c:v>
                </c:pt>
                <c:pt idx="137">
                  <c:v>-653</c:v>
                </c:pt>
                <c:pt idx="138">
                  <c:v>-648.5</c:v>
                </c:pt>
                <c:pt idx="139">
                  <c:v>-631</c:v>
                </c:pt>
                <c:pt idx="140">
                  <c:v>-547</c:v>
                </c:pt>
                <c:pt idx="141">
                  <c:v>-537.5</c:v>
                </c:pt>
                <c:pt idx="142">
                  <c:v>-535</c:v>
                </c:pt>
                <c:pt idx="143">
                  <c:v>-529</c:v>
                </c:pt>
                <c:pt idx="144">
                  <c:v>-529</c:v>
                </c:pt>
                <c:pt idx="145">
                  <c:v>-529</c:v>
                </c:pt>
                <c:pt idx="146">
                  <c:v>-524</c:v>
                </c:pt>
                <c:pt idx="147">
                  <c:v>-524</c:v>
                </c:pt>
                <c:pt idx="148">
                  <c:v>-521</c:v>
                </c:pt>
                <c:pt idx="149">
                  <c:v>-521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-501</c:v>
                </c:pt>
                <c:pt idx="154">
                  <c:v>-501</c:v>
                </c:pt>
                <c:pt idx="155">
                  <c:v>-498</c:v>
                </c:pt>
                <c:pt idx="156">
                  <c:v>-484</c:v>
                </c:pt>
                <c:pt idx="157">
                  <c:v>-455</c:v>
                </c:pt>
                <c:pt idx="158">
                  <c:v>-380</c:v>
                </c:pt>
                <c:pt idx="159">
                  <c:v>-362</c:v>
                </c:pt>
                <c:pt idx="160">
                  <c:v>-362</c:v>
                </c:pt>
                <c:pt idx="161">
                  <c:v>-362</c:v>
                </c:pt>
                <c:pt idx="162">
                  <c:v>-337</c:v>
                </c:pt>
                <c:pt idx="163">
                  <c:v>-311</c:v>
                </c:pt>
                <c:pt idx="164">
                  <c:v>-311</c:v>
                </c:pt>
                <c:pt idx="165">
                  <c:v>-213</c:v>
                </c:pt>
                <c:pt idx="166">
                  <c:v>-212</c:v>
                </c:pt>
                <c:pt idx="167">
                  <c:v>-207</c:v>
                </c:pt>
                <c:pt idx="168">
                  <c:v>-207</c:v>
                </c:pt>
                <c:pt idx="169">
                  <c:v>-207</c:v>
                </c:pt>
                <c:pt idx="170">
                  <c:v>-206</c:v>
                </c:pt>
                <c:pt idx="171">
                  <c:v>-201</c:v>
                </c:pt>
                <c:pt idx="172">
                  <c:v>-201</c:v>
                </c:pt>
                <c:pt idx="173">
                  <c:v>-195</c:v>
                </c:pt>
                <c:pt idx="174">
                  <c:v>-195</c:v>
                </c:pt>
                <c:pt idx="175">
                  <c:v>-190</c:v>
                </c:pt>
                <c:pt idx="176">
                  <c:v>-190</c:v>
                </c:pt>
                <c:pt idx="177">
                  <c:v>-170</c:v>
                </c:pt>
                <c:pt idx="178">
                  <c:v>-161</c:v>
                </c:pt>
                <c:pt idx="179">
                  <c:v>-63.5</c:v>
                </c:pt>
                <c:pt idx="180">
                  <c:v>-60</c:v>
                </c:pt>
                <c:pt idx="181">
                  <c:v>-60</c:v>
                </c:pt>
                <c:pt idx="182">
                  <c:v>-60</c:v>
                </c:pt>
                <c:pt idx="183">
                  <c:v>-60</c:v>
                </c:pt>
                <c:pt idx="184">
                  <c:v>-20</c:v>
                </c:pt>
                <c:pt idx="185">
                  <c:v>-20</c:v>
                </c:pt>
                <c:pt idx="186">
                  <c:v>-17</c:v>
                </c:pt>
                <c:pt idx="187">
                  <c:v>0</c:v>
                </c:pt>
                <c:pt idx="188">
                  <c:v>1</c:v>
                </c:pt>
                <c:pt idx="189">
                  <c:v>105</c:v>
                </c:pt>
                <c:pt idx="190">
                  <c:v>110</c:v>
                </c:pt>
                <c:pt idx="191">
                  <c:v>127</c:v>
                </c:pt>
                <c:pt idx="192">
                  <c:v>127</c:v>
                </c:pt>
                <c:pt idx="193">
                  <c:v>132.5</c:v>
                </c:pt>
                <c:pt idx="194">
                  <c:v>140</c:v>
                </c:pt>
                <c:pt idx="195">
                  <c:v>145</c:v>
                </c:pt>
                <c:pt idx="196">
                  <c:v>150</c:v>
                </c:pt>
                <c:pt idx="197">
                  <c:v>150</c:v>
                </c:pt>
                <c:pt idx="198">
                  <c:v>252</c:v>
                </c:pt>
                <c:pt idx="199">
                  <c:v>258</c:v>
                </c:pt>
                <c:pt idx="200">
                  <c:v>275</c:v>
                </c:pt>
                <c:pt idx="201">
                  <c:v>283</c:v>
                </c:pt>
                <c:pt idx="202">
                  <c:v>283</c:v>
                </c:pt>
                <c:pt idx="203">
                  <c:v>297</c:v>
                </c:pt>
                <c:pt idx="204">
                  <c:v>298</c:v>
                </c:pt>
                <c:pt idx="205">
                  <c:v>300</c:v>
                </c:pt>
                <c:pt idx="206">
                  <c:v>391</c:v>
                </c:pt>
                <c:pt idx="207">
                  <c:v>405</c:v>
                </c:pt>
                <c:pt idx="208">
                  <c:v>428</c:v>
                </c:pt>
                <c:pt idx="209">
                  <c:v>592</c:v>
                </c:pt>
                <c:pt idx="210">
                  <c:v>592</c:v>
                </c:pt>
                <c:pt idx="211">
                  <c:v>739</c:v>
                </c:pt>
                <c:pt idx="212">
                  <c:v>745</c:v>
                </c:pt>
                <c:pt idx="213">
                  <c:v>748</c:v>
                </c:pt>
                <c:pt idx="214">
                  <c:v>758</c:v>
                </c:pt>
                <c:pt idx="215">
                  <c:v>762</c:v>
                </c:pt>
                <c:pt idx="216">
                  <c:v>779</c:v>
                </c:pt>
                <c:pt idx="217">
                  <c:v>779</c:v>
                </c:pt>
                <c:pt idx="218">
                  <c:v>865</c:v>
                </c:pt>
                <c:pt idx="219">
                  <c:v>865</c:v>
                </c:pt>
                <c:pt idx="220">
                  <c:v>891</c:v>
                </c:pt>
                <c:pt idx="221">
                  <c:v>897</c:v>
                </c:pt>
                <c:pt idx="222">
                  <c:v>897</c:v>
                </c:pt>
                <c:pt idx="223">
                  <c:v>897</c:v>
                </c:pt>
                <c:pt idx="224">
                  <c:v>897</c:v>
                </c:pt>
                <c:pt idx="225">
                  <c:v>897</c:v>
                </c:pt>
                <c:pt idx="226">
                  <c:v>897</c:v>
                </c:pt>
                <c:pt idx="227">
                  <c:v>897</c:v>
                </c:pt>
                <c:pt idx="228">
                  <c:v>897</c:v>
                </c:pt>
                <c:pt idx="229">
                  <c:v>897</c:v>
                </c:pt>
                <c:pt idx="230">
                  <c:v>897</c:v>
                </c:pt>
                <c:pt idx="231">
                  <c:v>897</c:v>
                </c:pt>
                <c:pt idx="232">
                  <c:v>897</c:v>
                </c:pt>
                <c:pt idx="233">
                  <c:v>897</c:v>
                </c:pt>
                <c:pt idx="234">
                  <c:v>897</c:v>
                </c:pt>
                <c:pt idx="235">
                  <c:v>897</c:v>
                </c:pt>
                <c:pt idx="236">
                  <c:v>897</c:v>
                </c:pt>
                <c:pt idx="237">
                  <c:v>903</c:v>
                </c:pt>
                <c:pt idx="238">
                  <c:v>912</c:v>
                </c:pt>
                <c:pt idx="239">
                  <c:v>923</c:v>
                </c:pt>
                <c:pt idx="240">
                  <c:v>929</c:v>
                </c:pt>
                <c:pt idx="241">
                  <c:v>1033.5</c:v>
                </c:pt>
                <c:pt idx="242">
                  <c:v>1044</c:v>
                </c:pt>
                <c:pt idx="243">
                  <c:v>1058</c:v>
                </c:pt>
                <c:pt idx="244">
                  <c:v>1058</c:v>
                </c:pt>
                <c:pt idx="245">
                  <c:v>1058</c:v>
                </c:pt>
                <c:pt idx="246">
                  <c:v>1064</c:v>
                </c:pt>
                <c:pt idx="247">
                  <c:v>1076</c:v>
                </c:pt>
                <c:pt idx="248">
                  <c:v>1078</c:v>
                </c:pt>
                <c:pt idx="249">
                  <c:v>1078</c:v>
                </c:pt>
                <c:pt idx="250">
                  <c:v>1078</c:v>
                </c:pt>
                <c:pt idx="251">
                  <c:v>1189</c:v>
                </c:pt>
                <c:pt idx="252">
                  <c:v>1197.5</c:v>
                </c:pt>
                <c:pt idx="253">
                  <c:v>1202</c:v>
                </c:pt>
                <c:pt idx="254">
                  <c:v>1208</c:v>
                </c:pt>
                <c:pt idx="255">
                  <c:v>1211</c:v>
                </c:pt>
                <c:pt idx="256">
                  <c:v>1211</c:v>
                </c:pt>
                <c:pt idx="257">
                  <c:v>1211</c:v>
                </c:pt>
                <c:pt idx="258">
                  <c:v>1211</c:v>
                </c:pt>
                <c:pt idx="259">
                  <c:v>1214</c:v>
                </c:pt>
                <c:pt idx="260">
                  <c:v>1220</c:v>
                </c:pt>
                <c:pt idx="261">
                  <c:v>1327.5</c:v>
                </c:pt>
                <c:pt idx="262">
                  <c:v>1352</c:v>
                </c:pt>
                <c:pt idx="263">
                  <c:v>1352</c:v>
                </c:pt>
                <c:pt idx="264">
                  <c:v>1373</c:v>
                </c:pt>
                <c:pt idx="265">
                  <c:v>1396</c:v>
                </c:pt>
                <c:pt idx="266">
                  <c:v>1398</c:v>
                </c:pt>
                <c:pt idx="267">
                  <c:v>1503</c:v>
                </c:pt>
                <c:pt idx="268">
                  <c:v>1505</c:v>
                </c:pt>
                <c:pt idx="269">
                  <c:v>1508</c:v>
                </c:pt>
                <c:pt idx="270">
                  <c:v>1508</c:v>
                </c:pt>
                <c:pt idx="271">
                  <c:v>1531</c:v>
                </c:pt>
                <c:pt idx="272">
                  <c:v>1540</c:v>
                </c:pt>
                <c:pt idx="273">
                  <c:v>1545</c:v>
                </c:pt>
                <c:pt idx="274">
                  <c:v>1563</c:v>
                </c:pt>
                <c:pt idx="275">
                  <c:v>1566</c:v>
                </c:pt>
                <c:pt idx="276">
                  <c:v>1652</c:v>
                </c:pt>
                <c:pt idx="277">
                  <c:v>1675</c:v>
                </c:pt>
                <c:pt idx="278">
                  <c:v>1675</c:v>
                </c:pt>
                <c:pt idx="279">
                  <c:v>1675</c:v>
                </c:pt>
                <c:pt idx="280">
                  <c:v>1675</c:v>
                </c:pt>
                <c:pt idx="281">
                  <c:v>1675</c:v>
                </c:pt>
                <c:pt idx="282">
                  <c:v>1675</c:v>
                </c:pt>
                <c:pt idx="283">
                  <c:v>1675</c:v>
                </c:pt>
                <c:pt idx="284">
                  <c:v>1678</c:v>
                </c:pt>
                <c:pt idx="285">
                  <c:v>1678</c:v>
                </c:pt>
                <c:pt idx="286">
                  <c:v>1678</c:v>
                </c:pt>
                <c:pt idx="287">
                  <c:v>1819</c:v>
                </c:pt>
                <c:pt idx="288">
                  <c:v>1819</c:v>
                </c:pt>
                <c:pt idx="289">
                  <c:v>1834</c:v>
                </c:pt>
                <c:pt idx="290">
                  <c:v>1839</c:v>
                </c:pt>
                <c:pt idx="291">
                  <c:v>1842</c:v>
                </c:pt>
                <c:pt idx="292">
                  <c:v>1842</c:v>
                </c:pt>
                <c:pt idx="293">
                  <c:v>1986</c:v>
                </c:pt>
                <c:pt idx="294">
                  <c:v>1989</c:v>
                </c:pt>
                <c:pt idx="295">
                  <c:v>1992</c:v>
                </c:pt>
                <c:pt idx="296">
                  <c:v>2136</c:v>
                </c:pt>
                <c:pt idx="297">
                  <c:v>2142</c:v>
                </c:pt>
                <c:pt idx="298">
                  <c:v>2151</c:v>
                </c:pt>
                <c:pt idx="299">
                  <c:v>2157</c:v>
                </c:pt>
                <c:pt idx="300">
                  <c:v>2157</c:v>
                </c:pt>
                <c:pt idx="301">
                  <c:v>2171</c:v>
                </c:pt>
                <c:pt idx="302">
                  <c:v>2284.5</c:v>
                </c:pt>
                <c:pt idx="303">
                  <c:v>2286</c:v>
                </c:pt>
                <c:pt idx="304">
                  <c:v>2286</c:v>
                </c:pt>
                <c:pt idx="305">
                  <c:v>2292</c:v>
                </c:pt>
                <c:pt idx="306">
                  <c:v>2298</c:v>
                </c:pt>
                <c:pt idx="307">
                  <c:v>2303</c:v>
                </c:pt>
                <c:pt idx="308">
                  <c:v>2312</c:v>
                </c:pt>
                <c:pt idx="309">
                  <c:v>2342</c:v>
                </c:pt>
                <c:pt idx="310">
                  <c:v>2343</c:v>
                </c:pt>
                <c:pt idx="311">
                  <c:v>2431.5</c:v>
                </c:pt>
                <c:pt idx="312">
                  <c:v>2436</c:v>
                </c:pt>
                <c:pt idx="313">
                  <c:v>2445</c:v>
                </c:pt>
                <c:pt idx="314">
                  <c:v>2445</c:v>
                </c:pt>
                <c:pt idx="315">
                  <c:v>2457</c:v>
                </c:pt>
                <c:pt idx="316">
                  <c:v>2494.5</c:v>
                </c:pt>
                <c:pt idx="317">
                  <c:v>2560</c:v>
                </c:pt>
                <c:pt idx="318">
                  <c:v>2577</c:v>
                </c:pt>
                <c:pt idx="319">
                  <c:v>2577</c:v>
                </c:pt>
                <c:pt idx="320">
                  <c:v>2577</c:v>
                </c:pt>
                <c:pt idx="321">
                  <c:v>2580</c:v>
                </c:pt>
                <c:pt idx="322">
                  <c:v>2595</c:v>
                </c:pt>
                <c:pt idx="323">
                  <c:v>2600</c:v>
                </c:pt>
                <c:pt idx="324">
                  <c:v>2600</c:v>
                </c:pt>
                <c:pt idx="325">
                  <c:v>2606</c:v>
                </c:pt>
                <c:pt idx="326">
                  <c:v>2615</c:v>
                </c:pt>
                <c:pt idx="327">
                  <c:v>2762</c:v>
                </c:pt>
                <c:pt idx="328">
                  <c:v>2771</c:v>
                </c:pt>
                <c:pt idx="329">
                  <c:v>2771.5</c:v>
                </c:pt>
                <c:pt idx="330">
                  <c:v>2774</c:v>
                </c:pt>
                <c:pt idx="331">
                  <c:v>2785</c:v>
                </c:pt>
                <c:pt idx="332">
                  <c:v>2808</c:v>
                </c:pt>
                <c:pt idx="333">
                  <c:v>2874</c:v>
                </c:pt>
                <c:pt idx="334">
                  <c:v>2891</c:v>
                </c:pt>
                <c:pt idx="335">
                  <c:v>2891</c:v>
                </c:pt>
                <c:pt idx="336">
                  <c:v>2920</c:v>
                </c:pt>
                <c:pt idx="337">
                  <c:v>2920</c:v>
                </c:pt>
                <c:pt idx="338">
                  <c:v>2920</c:v>
                </c:pt>
                <c:pt idx="339">
                  <c:v>3042</c:v>
                </c:pt>
                <c:pt idx="340">
                  <c:v>3076</c:v>
                </c:pt>
                <c:pt idx="341">
                  <c:v>3078</c:v>
                </c:pt>
                <c:pt idx="342">
                  <c:v>3084</c:v>
                </c:pt>
                <c:pt idx="343">
                  <c:v>3085.5</c:v>
                </c:pt>
                <c:pt idx="344">
                  <c:v>3085.5</c:v>
                </c:pt>
                <c:pt idx="345">
                  <c:v>3085.5</c:v>
                </c:pt>
                <c:pt idx="346">
                  <c:v>3087</c:v>
                </c:pt>
                <c:pt idx="347">
                  <c:v>3087</c:v>
                </c:pt>
                <c:pt idx="348">
                  <c:v>3087</c:v>
                </c:pt>
                <c:pt idx="349">
                  <c:v>3102</c:v>
                </c:pt>
                <c:pt idx="350">
                  <c:v>3107</c:v>
                </c:pt>
                <c:pt idx="351">
                  <c:v>3191</c:v>
                </c:pt>
                <c:pt idx="352">
                  <c:v>3206.5</c:v>
                </c:pt>
                <c:pt idx="353">
                  <c:v>3208</c:v>
                </c:pt>
                <c:pt idx="354">
                  <c:v>3209</c:v>
                </c:pt>
                <c:pt idx="355">
                  <c:v>3209.5</c:v>
                </c:pt>
                <c:pt idx="356">
                  <c:v>3211</c:v>
                </c:pt>
                <c:pt idx="357">
                  <c:v>3212.5</c:v>
                </c:pt>
                <c:pt idx="358">
                  <c:v>3215</c:v>
                </c:pt>
                <c:pt idx="359">
                  <c:v>3249</c:v>
                </c:pt>
                <c:pt idx="360">
                  <c:v>3249</c:v>
                </c:pt>
                <c:pt idx="361">
                  <c:v>3378</c:v>
                </c:pt>
                <c:pt idx="362">
                  <c:v>3379.5</c:v>
                </c:pt>
                <c:pt idx="363">
                  <c:v>3379.5</c:v>
                </c:pt>
                <c:pt idx="364">
                  <c:v>3407</c:v>
                </c:pt>
                <c:pt idx="365">
                  <c:v>3505</c:v>
                </c:pt>
                <c:pt idx="366">
                  <c:v>3552</c:v>
                </c:pt>
                <c:pt idx="367">
                  <c:v>3655</c:v>
                </c:pt>
                <c:pt idx="368">
                  <c:v>3701</c:v>
                </c:pt>
                <c:pt idx="369">
                  <c:v>3733</c:v>
                </c:pt>
                <c:pt idx="370">
                  <c:v>3848</c:v>
                </c:pt>
                <c:pt idx="371">
                  <c:v>3863</c:v>
                </c:pt>
                <c:pt idx="372">
                  <c:v>3868</c:v>
                </c:pt>
                <c:pt idx="373">
                  <c:v>3869</c:v>
                </c:pt>
                <c:pt idx="374">
                  <c:v>3882</c:v>
                </c:pt>
                <c:pt idx="375">
                  <c:v>3883</c:v>
                </c:pt>
                <c:pt idx="376">
                  <c:v>3883.5</c:v>
                </c:pt>
                <c:pt idx="377">
                  <c:v>3990</c:v>
                </c:pt>
                <c:pt idx="378">
                  <c:v>3993.5</c:v>
                </c:pt>
                <c:pt idx="379">
                  <c:v>4009</c:v>
                </c:pt>
                <c:pt idx="380">
                  <c:v>4009</c:v>
                </c:pt>
                <c:pt idx="381">
                  <c:v>4014</c:v>
                </c:pt>
                <c:pt idx="382">
                  <c:v>4015</c:v>
                </c:pt>
                <c:pt idx="383">
                  <c:v>4015</c:v>
                </c:pt>
                <c:pt idx="384">
                  <c:v>4018</c:v>
                </c:pt>
                <c:pt idx="385">
                  <c:v>4018</c:v>
                </c:pt>
                <c:pt idx="386">
                  <c:v>4033.5</c:v>
                </c:pt>
                <c:pt idx="387">
                  <c:v>4137.5</c:v>
                </c:pt>
                <c:pt idx="388">
                  <c:v>4183.5</c:v>
                </c:pt>
                <c:pt idx="389">
                  <c:v>4307</c:v>
                </c:pt>
                <c:pt idx="390">
                  <c:v>4318</c:v>
                </c:pt>
                <c:pt idx="391">
                  <c:v>4459</c:v>
                </c:pt>
                <c:pt idx="392">
                  <c:v>4480</c:v>
                </c:pt>
                <c:pt idx="393">
                  <c:v>4494</c:v>
                </c:pt>
                <c:pt idx="394">
                  <c:v>4494</c:v>
                </c:pt>
                <c:pt idx="395">
                  <c:v>4516</c:v>
                </c:pt>
                <c:pt idx="396">
                  <c:v>4601</c:v>
                </c:pt>
                <c:pt idx="397">
                  <c:v>4638</c:v>
                </c:pt>
                <c:pt idx="398">
                  <c:v>4646</c:v>
                </c:pt>
                <c:pt idx="399">
                  <c:v>4646</c:v>
                </c:pt>
                <c:pt idx="400">
                  <c:v>4646</c:v>
                </c:pt>
                <c:pt idx="401">
                  <c:v>4647.5</c:v>
                </c:pt>
                <c:pt idx="402">
                  <c:v>4816</c:v>
                </c:pt>
                <c:pt idx="403">
                  <c:v>4916.5</c:v>
                </c:pt>
                <c:pt idx="404">
                  <c:v>4921</c:v>
                </c:pt>
                <c:pt idx="405">
                  <c:v>5069.5</c:v>
                </c:pt>
                <c:pt idx="406">
                  <c:v>5105</c:v>
                </c:pt>
                <c:pt idx="407">
                  <c:v>5238.5</c:v>
                </c:pt>
                <c:pt idx="408">
                  <c:v>5243</c:v>
                </c:pt>
                <c:pt idx="409">
                  <c:v>5255</c:v>
                </c:pt>
                <c:pt idx="410">
                  <c:v>5260</c:v>
                </c:pt>
                <c:pt idx="411">
                  <c:v>5410</c:v>
                </c:pt>
                <c:pt idx="412">
                  <c:v>5428.5</c:v>
                </c:pt>
                <c:pt idx="413">
                  <c:v>5552.5</c:v>
                </c:pt>
                <c:pt idx="414">
                  <c:v>5552.5</c:v>
                </c:pt>
                <c:pt idx="415">
                  <c:v>5558</c:v>
                </c:pt>
                <c:pt idx="416">
                  <c:v>5560</c:v>
                </c:pt>
                <c:pt idx="417">
                  <c:v>5561.5</c:v>
                </c:pt>
                <c:pt idx="418">
                  <c:v>5583</c:v>
                </c:pt>
                <c:pt idx="419">
                  <c:v>5583</c:v>
                </c:pt>
                <c:pt idx="420">
                  <c:v>5583</c:v>
                </c:pt>
                <c:pt idx="421">
                  <c:v>5705.5</c:v>
                </c:pt>
                <c:pt idx="422">
                  <c:v>5716</c:v>
                </c:pt>
                <c:pt idx="423">
                  <c:v>5849.5</c:v>
                </c:pt>
                <c:pt idx="424">
                  <c:v>5852.5</c:v>
                </c:pt>
                <c:pt idx="425">
                  <c:v>5854</c:v>
                </c:pt>
                <c:pt idx="426">
                  <c:v>5869.5</c:v>
                </c:pt>
                <c:pt idx="427">
                  <c:v>5877</c:v>
                </c:pt>
                <c:pt idx="428">
                  <c:v>5877</c:v>
                </c:pt>
                <c:pt idx="429">
                  <c:v>6002</c:v>
                </c:pt>
                <c:pt idx="430">
                  <c:v>6022.5</c:v>
                </c:pt>
                <c:pt idx="431">
                  <c:v>6044</c:v>
                </c:pt>
                <c:pt idx="432">
                  <c:v>6181.5</c:v>
                </c:pt>
                <c:pt idx="433">
                  <c:v>6183</c:v>
                </c:pt>
                <c:pt idx="434">
                  <c:v>6191</c:v>
                </c:pt>
                <c:pt idx="435">
                  <c:v>6206</c:v>
                </c:pt>
                <c:pt idx="436">
                  <c:v>6312</c:v>
                </c:pt>
                <c:pt idx="437">
                  <c:v>6314.5</c:v>
                </c:pt>
                <c:pt idx="438">
                  <c:v>6316</c:v>
                </c:pt>
                <c:pt idx="439">
                  <c:v>6321</c:v>
                </c:pt>
                <c:pt idx="440">
                  <c:v>6336.5</c:v>
                </c:pt>
                <c:pt idx="441">
                  <c:v>6341</c:v>
                </c:pt>
                <c:pt idx="442">
                  <c:v>6343</c:v>
                </c:pt>
                <c:pt idx="443">
                  <c:v>6393</c:v>
                </c:pt>
                <c:pt idx="444">
                  <c:v>6480.5</c:v>
                </c:pt>
                <c:pt idx="445">
                  <c:v>6481.5</c:v>
                </c:pt>
                <c:pt idx="446">
                  <c:v>6483</c:v>
                </c:pt>
                <c:pt idx="447">
                  <c:v>6488</c:v>
                </c:pt>
                <c:pt idx="448">
                  <c:v>6492</c:v>
                </c:pt>
                <c:pt idx="449">
                  <c:v>6514</c:v>
                </c:pt>
                <c:pt idx="450">
                  <c:v>6622.5</c:v>
                </c:pt>
                <c:pt idx="451">
                  <c:v>6628.5</c:v>
                </c:pt>
                <c:pt idx="452">
                  <c:v>6647</c:v>
                </c:pt>
                <c:pt idx="453">
                  <c:v>6655</c:v>
                </c:pt>
                <c:pt idx="454">
                  <c:v>6778.5</c:v>
                </c:pt>
              </c:numCache>
            </c:numRef>
          </c:xVal>
          <c:yVal>
            <c:numRef>
              <c:f>Active!$J$21:$J$901</c:f>
              <c:numCache>
                <c:formatCode>General</c:formatCode>
                <c:ptCount val="881"/>
                <c:pt idx="14">
                  <c:v>-1.3830199997755699E-2</c:v>
                </c:pt>
                <c:pt idx="15">
                  <c:v>-0.29632549999951152</c:v>
                </c:pt>
                <c:pt idx="17">
                  <c:v>1.5768000012030825E-3</c:v>
                </c:pt>
                <c:pt idx="18">
                  <c:v>-0.36436249999678694</c:v>
                </c:pt>
                <c:pt idx="19">
                  <c:v>-5.4356000036932528E-3</c:v>
                </c:pt>
                <c:pt idx="20">
                  <c:v>-4.135600000154227E-3</c:v>
                </c:pt>
                <c:pt idx="22">
                  <c:v>-6.9791999994777143E-3</c:v>
                </c:pt>
                <c:pt idx="23">
                  <c:v>-3.1791999936103821E-3</c:v>
                </c:pt>
                <c:pt idx="24">
                  <c:v>-0.36391809999622637</c:v>
                </c:pt>
                <c:pt idx="25">
                  <c:v>-3.9476000019931234E-3</c:v>
                </c:pt>
                <c:pt idx="27">
                  <c:v>-0.36064289999922039</c:v>
                </c:pt>
                <c:pt idx="28">
                  <c:v>-3.7819999997736886E-3</c:v>
                </c:pt>
                <c:pt idx="29">
                  <c:v>-3.1537999966531061E-3</c:v>
                </c:pt>
                <c:pt idx="30">
                  <c:v>-1.6537999981665052E-3</c:v>
                </c:pt>
                <c:pt idx="32">
                  <c:v>-3.1256000002031215E-3</c:v>
                </c:pt>
                <c:pt idx="33">
                  <c:v>-0.36603630000172416</c:v>
                </c:pt>
                <c:pt idx="34">
                  <c:v>-3.3221999983652495E-3</c:v>
                </c:pt>
                <c:pt idx="35">
                  <c:v>-0.3648174999980256</c:v>
                </c:pt>
                <c:pt idx="36">
                  <c:v>-0.3651080999916303</c:v>
                </c:pt>
                <c:pt idx="38">
                  <c:v>-0.36500469999737106</c:v>
                </c:pt>
                <c:pt idx="39">
                  <c:v>-2.8840000013587996E-3</c:v>
                </c:pt>
                <c:pt idx="41">
                  <c:v>-2.7599999157246202E-5</c:v>
                </c:pt>
                <c:pt idx="43">
                  <c:v>-0.37152290000085486</c:v>
                </c:pt>
                <c:pt idx="44">
                  <c:v>-4.0959999969345517E-3</c:v>
                </c:pt>
                <c:pt idx="46">
                  <c:v>-3.9199999955599196E-3</c:v>
                </c:pt>
                <c:pt idx="47">
                  <c:v>-0.37131529999896884</c:v>
                </c:pt>
                <c:pt idx="48">
                  <c:v>-0.37244869999267394</c:v>
                </c:pt>
                <c:pt idx="49">
                  <c:v>-9.1840000095544383E-4</c:v>
                </c:pt>
                <c:pt idx="50">
                  <c:v>-1.8902000010712072E-3</c:v>
                </c:pt>
                <c:pt idx="51">
                  <c:v>-1.861999997345265E-3</c:v>
                </c:pt>
                <c:pt idx="52">
                  <c:v>-1.8337999936193228E-3</c:v>
                </c:pt>
                <c:pt idx="53">
                  <c:v>-1.0141999955521896E-3</c:v>
                </c:pt>
                <c:pt idx="59">
                  <c:v>-0.37864650000119582</c:v>
                </c:pt>
                <c:pt idx="66">
                  <c:v>-1.6103999951155856E-3</c:v>
                </c:pt>
                <c:pt idx="67">
                  <c:v>-1.3103999954182655E-3</c:v>
                </c:pt>
                <c:pt idx="68">
                  <c:v>-0.38059630000498146</c:v>
                </c:pt>
                <c:pt idx="71">
                  <c:v>-1.2448000052245334E-3</c:v>
                </c:pt>
                <c:pt idx="73">
                  <c:v>-9.1239999892422929E-4</c:v>
                </c:pt>
                <c:pt idx="75">
                  <c:v>-2.6467999996384606E-3</c:v>
                </c:pt>
                <c:pt idx="76">
                  <c:v>-5.8700000226963311E-4</c:v>
                </c:pt>
                <c:pt idx="81">
                  <c:v>-5.4880000243429095E-4</c:v>
                </c:pt>
                <c:pt idx="82">
                  <c:v>-5.4880000243429095E-4</c:v>
                </c:pt>
                <c:pt idx="88">
                  <c:v>-8.5759999637957662E-4</c:v>
                </c:pt>
                <c:pt idx="89">
                  <c:v>-1.2940000306116417E-4</c:v>
                </c:pt>
                <c:pt idx="94">
                  <c:v>-0.39575549999426585</c:v>
                </c:pt>
                <c:pt idx="95">
                  <c:v>-1.4139999984763563E-4</c:v>
                </c:pt>
                <c:pt idx="107">
                  <c:v>-0.40623209999466781</c:v>
                </c:pt>
                <c:pt idx="108">
                  <c:v>-0.40520389999437612</c:v>
                </c:pt>
                <c:pt idx="111">
                  <c:v>-6.1599996115546674E-5</c:v>
                </c:pt>
                <c:pt idx="112">
                  <c:v>2.5720000121509656E-4</c:v>
                </c:pt>
                <c:pt idx="113">
                  <c:v>2.5720000121509656E-4</c:v>
                </c:pt>
                <c:pt idx="114">
                  <c:v>4.2299999768147245E-4</c:v>
                </c:pt>
                <c:pt idx="116">
                  <c:v>-0.40595030000258703</c:v>
                </c:pt>
                <c:pt idx="117">
                  <c:v>-0.40682209999795305</c:v>
                </c:pt>
                <c:pt idx="120">
                  <c:v>-8.2339999789837748E-4</c:v>
                </c:pt>
                <c:pt idx="131">
                  <c:v>-1.5100000018719584E-4</c:v>
                </c:pt>
                <c:pt idx="132">
                  <c:v>-1.5100000018719584E-4</c:v>
                </c:pt>
                <c:pt idx="156">
                  <c:v>1.150400006736163E-3</c:v>
                </c:pt>
                <c:pt idx="171">
                  <c:v>-1.8789399997331202E-2</c:v>
                </c:pt>
                <c:pt idx="193">
                  <c:v>-0.42655449999438133</c:v>
                </c:pt>
                <c:pt idx="194">
                  <c:v>7.1600000228499994E-4</c:v>
                </c:pt>
                <c:pt idx="201">
                  <c:v>-1.3980000221636146E-4</c:v>
                </c:pt>
                <c:pt idx="206">
                  <c:v>-4.2459999531274661E-4</c:v>
                </c:pt>
                <c:pt idx="207">
                  <c:v>-6.9300000177463517E-4</c:v>
                </c:pt>
                <c:pt idx="219">
                  <c:v>-1.2689999930444174E-3</c:v>
                </c:pt>
                <c:pt idx="260">
                  <c:v>2.1679999990737997E-3</c:v>
                </c:pt>
                <c:pt idx="269">
                  <c:v>-3.8247999982559122E-3</c:v>
                </c:pt>
                <c:pt idx="276">
                  <c:v>-2.8711999912047759E-3</c:v>
                </c:pt>
                <c:pt idx="288">
                  <c:v>-5.401399997936096E-3</c:v>
                </c:pt>
                <c:pt idx="293">
                  <c:v>-4.5315999959711917E-3</c:v>
                </c:pt>
                <c:pt idx="299">
                  <c:v>-1.092419999622507E-2</c:v>
                </c:pt>
                <c:pt idx="302">
                  <c:v>-0.46932569999626139</c:v>
                </c:pt>
                <c:pt idx="311">
                  <c:v>-0.47274389999802224</c:v>
                </c:pt>
                <c:pt idx="316">
                  <c:v>-0.47215169999981299</c:v>
                </c:pt>
                <c:pt idx="318">
                  <c:v>-1.4176199998473749E-2</c:v>
                </c:pt>
                <c:pt idx="319">
                  <c:v>-1.4176199998473749E-2</c:v>
                </c:pt>
                <c:pt idx="320">
                  <c:v>-1.0676199999579694E-2</c:v>
                </c:pt>
                <c:pt idx="323">
                  <c:v>-6.6599999918253161E-3</c:v>
                </c:pt>
                <c:pt idx="324">
                  <c:v>2.4000000848900527E-4</c:v>
                </c:pt>
                <c:pt idx="325">
                  <c:v>-5.2035999979125336E-3</c:v>
                </c:pt>
                <c:pt idx="329">
                  <c:v>-0.46994789999735076</c:v>
                </c:pt>
                <c:pt idx="334">
                  <c:v>-1.1624599996139295E-2</c:v>
                </c:pt>
                <c:pt idx="335">
                  <c:v>-8.324599992192816E-3</c:v>
                </c:pt>
                <c:pt idx="336">
                  <c:v>-6.1519999944721349E-3</c:v>
                </c:pt>
                <c:pt idx="337">
                  <c:v>-4.0519999965908937E-3</c:v>
                </c:pt>
                <c:pt idx="338">
                  <c:v>-6.5199999517062679E-4</c:v>
                </c:pt>
                <c:pt idx="341">
                  <c:v>-2.5966799999878276E-2</c:v>
                </c:pt>
                <c:pt idx="342">
                  <c:v>-4.4910399992659222E-2</c:v>
                </c:pt>
                <c:pt idx="343">
                  <c:v>-0.47979629999463214</c:v>
                </c:pt>
                <c:pt idx="344">
                  <c:v>-0.47939629999746103</c:v>
                </c:pt>
                <c:pt idx="345">
                  <c:v>-0.47909629999776371</c:v>
                </c:pt>
                <c:pt idx="346">
                  <c:v>-1.1482199995953124E-2</c:v>
                </c:pt>
                <c:pt idx="347">
                  <c:v>-1.1182199996255804E-2</c:v>
                </c:pt>
                <c:pt idx="348">
                  <c:v>-1.0982199994032271E-2</c:v>
                </c:pt>
                <c:pt idx="350">
                  <c:v>-8.2942000008188188E-3</c:v>
                </c:pt>
                <c:pt idx="351">
                  <c:v>-3.690459999779705E-2</c:v>
                </c:pt>
                <c:pt idx="353">
                  <c:v>-1.2144799999077804E-2</c:v>
                </c:pt>
                <c:pt idx="355">
                  <c:v>-0.47923069999524159</c:v>
                </c:pt>
                <c:pt idx="357">
                  <c:v>-0.48070249999727821</c:v>
                </c:pt>
                <c:pt idx="361">
                  <c:v>-1.3446799996017944E-2</c:v>
                </c:pt>
                <c:pt idx="363">
                  <c:v>-0.48143269999854965</c:v>
                </c:pt>
                <c:pt idx="370">
                  <c:v>-1.7628800000238698E-2</c:v>
                </c:pt>
                <c:pt idx="374">
                  <c:v>-1.7409199994290248E-2</c:v>
                </c:pt>
                <c:pt idx="376">
                  <c:v>-0.48479509999742731</c:v>
                </c:pt>
                <c:pt idx="378">
                  <c:v>-0.49286109999229666</c:v>
                </c:pt>
                <c:pt idx="379">
                  <c:v>-1.7515399995318148E-2</c:v>
                </c:pt>
                <c:pt idx="380">
                  <c:v>-1.7515399995318148E-2</c:v>
                </c:pt>
                <c:pt idx="383">
                  <c:v>-1.475899999786634E-2</c:v>
                </c:pt>
                <c:pt idx="386">
                  <c:v>-0.48608509999758098</c:v>
                </c:pt>
                <c:pt idx="387">
                  <c:v>-0.46490749999793479</c:v>
                </c:pt>
                <c:pt idx="391">
                  <c:v>-2.2685399999318179E-2</c:v>
                </c:pt>
                <c:pt idx="395">
                  <c:v>-2.194959999906132E-2</c:v>
                </c:pt>
                <c:pt idx="401">
                  <c:v>0</c:v>
                </c:pt>
                <c:pt idx="402">
                  <c:v>-2.4729599994316231E-2</c:v>
                </c:pt>
                <c:pt idx="407">
                  <c:v>-0.50425810000160709</c:v>
                </c:pt>
                <c:pt idx="408">
                  <c:v>-3.0815799997071736E-2</c:v>
                </c:pt>
                <c:pt idx="410">
                  <c:v>-3.0755999992834404E-2</c:v>
                </c:pt>
                <c:pt idx="411">
                  <c:v>-3.2945999992080033E-2</c:v>
                </c:pt>
                <c:pt idx="412">
                  <c:v>-0.50417209999432089</c:v>
                </c:pt>
                <c:pt idx="413">
                  <c:v>-0.5066064999991795</c:v>
                </c:pt>
                <c:pt idx="414">
                  <c:v>-0.5066064999991795</c:v>
                </c:pt>
                <c:pt idx="415">
                  <c:v>-3.3354799990775064E-2</c:v>
                </c:pt>
                <c:pt idx="416">
                  <c:v>-3.3636000000115018E-2</c:v>
                </c:pt>
                <c:pt idx="417">
                  <c:v>-0.50652189999527764</c:v>
                </c:pt>
                <c:pt idx="418">
                  <c:v>-3.4019799997622613E-2</c:v>
                </c:pt>
                <c:pt idx="419">
                  <c:v>-3.2419799994386267E-2</c:v>
                </c:pt>
                <c:pt idx="420">
                  <c:v>-1.1519799998495728E-2</c:v>
                </c:pt>
                <c:pt idx="421">
                  <c:v>-0.50796830000035698</c:v>
                </c:pt>
                <c:pt idx="422">
                  <c:v>-3.5669599994434975E-2</c:v>
                </c:pt>
                <c:pt idx="423">
                  <c:v>-0.50601470000401605</c:v>
                </c:pt>
                <c:pt idx="424">
                  <c:v>-0.50958650000393391</c:v>
                </c:pt>
                <c:pt idx="425">
                  <c:v>-3.7772399991808925E-2</c:v>
                </c:pt>
                <c:pt idx="426">
                  <c:v>-0.51072669999848586</c:v>
                </c:pt>
                <c:pt idx="427">
                  <c:v>-3.7656199994671624E-2</c:v>
                </c:pt>
                <c:pt idx="428">
                  <c:v>-3.7256199990224559E-2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6CD-4226-ACB3-BECE8CF97EAD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Active!$D$21:$D$21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Active!$F$21:$F$901</c:f>
              <c:numCache>
                <c:formatCode>General</c:formatCode>
                <c:ptCount val="881"/>
                <c:pt idx="0">
                  <c:v>-11840</c:v>
                </c:pt>
                <c:pt idx="1">
                  <c:v>-10306</c:v>
                </c:pt>
                <c:pt idx="2">
                  <c:v>-8943</c:v>
                </c:pt>
                <c:pt idx="3">
                  <c:v>-7665</c:v>
                </c:pt>
                <c:pt idx="4">
                  <c:v>-6389</c:v>
                </c:pt>
                <c:pt idx="5">
                  <c:v>-6242</c:v>
                </c:pt>
                <c:pt idx="6">
                  <c:v>-6046</c:v>
                </c:pt>
                <c:pt idx="7">
                  <c:v>-5775</c:v>
                </c:pt>
                <c:pt idx="8">
                  <c:v>-5317</c:v>
                </c:pt>
                <c:pt idx="9">
                  <c:v>-5297</c:v>
                </c:pt>
                <c:pt idx="10">
                  <c:v>-5150</c:v>
                </c:pt>
                <c:pt idx="11">
                  <c:v>-5000</c:v>
                </c:pt>
                <c:pt idx="12">
                  <c:v>-4977</c:v>
                </c:pt>
                <c:pt idx="13">
                  <c:v>-4876</c:v>
                </c:pt>
                <c:pt idx="14">
                  <c:v>-4833</c:v>
                </c:pt>
                <c:pt idx="15">
                  <c:v>-4832.5</c:v>
                </c:pt>
                <c:pt idx="16">
                  <c:v>-4407</c:v>
                </c:pt>
                <c:pt idx="17">
                  <c:v>-2928</c:v>
                </c:pt>
                <c:pt idx="18">
                  <c:v>-2687.5</c:v>
                </c:pt>
                <c:pt idx="19">
                  <c:v>-2674</c:v>
                </c:pt>
                <c:pt idx="20">
                  <c:v>-2674</c:v>
                </c:pt>
                <c:pt idx="21">
                  <c:v>-2674</c:v>
                </c:pt>
                <c:pt idx="22">
                  <c:v>-2668</c:v>
                </c:pt>
                <c:pt idx="23">
                  <c:v>-2668</c:v>
                </c:pt>
                <c:pt idx="24">
                  <c:v>-2661.5</c:v>
                </c:pt>
                <c:pt idx="25">
                  <c:v>-2654</c:v>
                </c:pt>
                <c:pt idx="26">
                  <c:v>-2654</c:v>
                </c:pt>
                <c:pt idx="27">
                  <c:v>-2653.5</c:v>
                </c:pt>
                <c:pt idx="28">
                  <c:v>-2530</c:v>
                </c:pt>
                <c:pt idx="29">
                  <c:v>-2527</c:v>
                </c:pt>
                <c:pt idx="30">
                  <c:v>-2527</c:v>
                </c:pt>
                <c:pt idx="31">
                  <c:v>-2527</c:v>
                </c:pt>
                <c:pt idx="32">
                  <c:v>-2524</c:v>
                </c:pt>
                <c:pt idx="33">
                  <c:v>-2514.5</c:v>
                </c:pt>
                <c:pt idx="34">
                  <c:v>-2513</c:v>
                </c:pt>
                <c:pt idx="35">
                  <c:v>-2512.5</c:v>
                </c:pt>
                <c:pt idx="36">
                  <c:v>-2511.5</c:v>
                </c:pt>
                <c:pt idx="37">
                  <c:v>-2504</c:v>
                </c:pt>
                <c:pt idx="38">
                  <c:v>-2500.5</c:v>
                </c:pt>
                <c:pt idx="39">
                  <c:v>-2360</c:v>
                </c:pt>
                <c:pt idx="40">
                  <c:v>-2360</c:v>
                </c:pt>
                <c:pt idx="41">
                  <c:v>-2354</c:v>
                </c:pt>
                <c:pt idx="42">
                  <c:v>-2354</c:v>
                </c:pt>
                <c:pt idx="43">
                  <c:v>-2353.5</c:v>
                </c:pt>
                <c:pt idx="44">
                  <c:v>-2340</c:v>
                </c:pt>
                <c:pt idx="45">
                  <c:v>-2340</c:v>
                </c:pt>
                <c:pt idx="46">
                  <c:v>-2300</c:v>
                </c:pt>
                <c:pt idx="47">
                  <c:v>-2299.5</c:v>
                </c:pt>
                <c:pt idx="48">
                  <c:v>-2260.5</c:v>
                </c:pt>
                <c:pt idx="49">
                  <c:v>-2236</c:v>
                </c:pt>
                <c:pt idx="50">
                  <c:v>-2233</c:v>
                </c:pt>
                <c:pt idx="51">
                  <c:v>-2230</c:v>
                </c:pt>
                <c:pt idx="52">
                  <c:v>-2227</c:v>
                </c:pt>
                <c:pt idx="53">
                  <c:v>-2193</c:v>
                </c:pt>
                <c:pt idx="54">
                  <c:v>-2187</c:v>
                </c:pt>
                <c:pt idx="55">
                  <c:v>-2187</c:v>
                </c:pt>
                <c:pt idx="56">
                  <c:v>-2088</c:v>
                </c:pt>
                <c:pt idx="57">
                  <c:v>-2085</c:v>
                </c:pt>
                <c:pt idx="58">
                  <c:v>-2059</c:v>
                </c:pt>
                <c:pt idx="59">
                  <c:v>-2047.5</c:v>
                </c:pt>
                <c:pt idx="60">
                  <c:v>-2046</c:v>
                </c:pt>
                <c:pt idx="61">
                  <c:v>-2028</c:v>
                </c:pt>
                <c:pt idx="62">
                  <c:v>-2028</c:v>
                </c:pt>
                <c:pt idx="63">
                  <c:v>-2023</c:v>
                </c:pt>
                <c:pt idx="64">
                  <c:v>-1939</c:v>
                </c:pt>
                <c:pt idx="65">
                  <c:v>-1919</c:v>
                </c:pt>
                <c:pt idx="66">
                  <c:v>-1916</c:v>
                </c:pt>
                <c:pt idx="67">
                  <c:v>-1916</c:v>
                </c:pt>
                <c:pt idx="68">
                  <c:v>-1914.5</c:v>
                </c:pt>
                <c:pt idx="69">
                  <c:v>-1892</c:v>
                </c:pt>
                <c:pt idx="70">
                  <c:v>-1884</c:v>
                </c:pt>
                <c:pt idx="71">
                  <c:v>-1792</c:v>
                </c:pt>
                <c:pt idx="72">
                  <c:v>-1772</c:v>
                </c:pt>
                <c:pt idx="73">
                  <c:v>-1746</c:v>
                </c:pt>
                <c:pt idx="74">
                  <c:v>-1726</c:v>
                </c:pt>
                <c:pt idx="75">
                  <c:v>-1622</c:v>
                </c:pt>
                <c:pt idx="76">
                  <c:v>-1605</c:v>
                </c:pt>
                <c:pt idx="77">
                  <c:v>-1579</c:v>
                </c:pt>
                <c:pt idx="78">
                  <c:v>-1579</c:v>
                </c:pt>
                <c:pt idx="79">
                  <c:v>-1561</c:v>
                </c:pt>
                <c:pt idx="80">
                  <c:v>-1455</c:v>
                </c:pt>
                <c:pt idx="81">
                  <c:v>-1452</c:v>
                </c:pt>
                <c:pt idx="82">
                  <c:v>-1452</c:v>
                </c:pt>
                <c:pt idx="83">
                  <c:v>-1440</c:v>
                </c:pt>
                <c:pt idx="84">
                  <c:v>-1431</c:v>
                </c:pt>
                <c:pt idx="85">
                  <c:v>-1316</c:v>
                </c:pt>
                <c:pt idx="86">
                  <c:v>-1305</c:v>
                </c:pt>
                <c:pt idx="87">
                  <c:v>-1305</c:v>
                </c:pt>
                <c:pt idx="88">
                  <c:v>-1304</c:v>
                </c:pt>
                <c:pt idx="89">
                  <c:v>-1301</c:v>
                </c:pt>
                <c:pt idx="90">
                  <c:v>-1293</c:v>
                </c:pt>
                <c:pt idx="91">
                  <c:v>-1290</c:v>
                </c:pt>
                <c:pt idx="92">
                  <c:v>-1285</c:v>
                </c:pt>
                <c:pt idx="93">
                  <c:v>-1285</c:v>
                </c:pt>
                <c:pt idx="94">
                  <c:v>-1282.5</c:v>
                </c:pt>
                <c:pt idx="95">
                  <c:v>-1281</c:v>
                </c:pt>
                <c:pt idx="96">
                  <c:v>-1265</c:v>
                </c:pt>
                <c:pt idx="97">
                  <c:v>-1265</c:v>
                </c:pt>
                <c:pt idx="98">
                  <c:v>-1262</c:v>
                </c:pt>
                <c:pt idx="99">
                  <c:v>-1161</c:v>
                </c:pt>
                <c:pt idx="100">
                  <c:v>-1155</c:v>
                </c:pt>
                <c:pt idx="101">
                  <c:v>-1143</c:v>
                </c:pt>
                <c:pt idx="102">
                  <c:v>-1129</c:v>
                </c:pt>
                <c:pt idx="103">
                  <c:v>-1129</c:v>
                </c:pt>
                <c:pt idx="104">
                  <c:v>-996</c:v>
                </c:pt>
                <c:pt idx="105">
                  <c:v>-982</c:v>
                </c:pt>
                <c:pt idx="106">
                  <c:v>-979</c:v>
                </c:pt>
                <c:pt idx="107">
                  <c:v>-971.5</c:v>
                </c:pt>
                <c:pt idx="108">
                  <c:v>-968.5</c:v>
                </c:pt>
                <c:pt idx="109">
                  <c:v>-968</c:v>
                </c:pt>
                <c:pt idx="110">
                  <c:v>-965</c:v>
                </c:pt>
                <c:pt idx="111">
                  <c:v>-964</c:v>
                </c:pt>
                <c:pt idx="112">
                  <c:v>-962</c:v>
                </c:pt>
                <c:pt idx="113">
                  <c:v>-962</c:v>
                </c:pt>
                <c:pt idx="114">
                  <c:v>-955</c:v>
                </c:pt>
                <c:pt idx="115">
                  <c:v>-925</c:v>
                </c:pt>
                <c:pt idx="116">
                  <c:v>-824.5</c:v>
                </c:pt>
                <c:pt idx="117">
                  <c:v>-821.5</c:v>
                </c:pt>
                <c:pt idx="118">
                  <c:v>-820.5</c:v>
                </c:pt>
                <c:pt idx="119">
                  <c:v>-814</c:v>
                </c:pt>
                <c:pt idx="120">
                  <c:v>-811</c:v>
                </c:pt>
                <c:pt idx="121">
                  <c:v>-778</c:v>
                </c:pt>
                <c:pt idx="122">
                  <c:v>-778</c:v>
                </c:pt>
                <c:pt idx="123">
                  <c:v>-691</c:v>
                </c:pt>
                <c:pt idx="124">
                  <c:v>-687.5</c:v>
                </c:pt>
                <c:pt idx="125">
                  <c:v>-678.5</c:v>
                </c:pt>
                <c:pt idx="126">
                  <c:v>-677</c:v>
                </c:pt>
                <c:pt idx="127">
                  <c:v>-675.5</c:v>
                </c:pt>
                <c:pt idx="128">
                  <c:v>-674</c:v>
                </c:pt>
                <c:pt idx="129">
                  <c:v>-670</c:v>
                </c:pt>
                <c:pt idx="130">
                  <c:v>-667</c:v>
                </c:pt>
                <c:pt idx="131">
                  <c:v>-665</c:v>
                </c:pt>
                <c:pt idx="132">
                  <c:v>-665</c:v>
                </c:pt>
                <c:pt idx="133">
                  <c:v>-664</c:v>
                </c:pt>
                <c:pt idx="134">
                  <c:v>-660</c:v>
                </c:pt>
                <c:pt idx="135">
                  <c:v>-656</c:v>
                </c:pt>
                <c:pt idx="136">
                  <c:v>-656</c:v>
                </c:pt>
                <c:pt idx="137">
                  <c:v>-653</c:v>
                </c:pt>
                <c:pt idx="138">
                  <c:v>-648.5</c:v>
                </c:pt>
                <c:pt idx="139">
                  <c:v>-631</c:v>
                </c:pt>
                <c:pt idx="140">
                  <c:v>-547</c:v>
                </c:pt>
                <c:pt idx="141">
                  <c:v>-537.5</c:v>
                </c:pt>
                <c:pt idx="142">
                  <c:v>-535</c:v>
                </c:pt>
                <c:pt idx="143">
                  <c:v>-529</c:v>
                </c:pt>
                <c:pt idx="144">
                  <c:v>-529</c:v>
                </c:pt>
                <c:pt idx="145">
                  <c:v>-529</c:v>
                </c:pt>
                <c:pt idx="146">
                  <c:v>-524</c:v>
                </c:pt>
                <c:pt idx="147">
                  <c:v>-524</c:v>
                </c:pt>
                <c:pt idx="148">
                  <c:v>-521</c:v>
                </c:pt>
                <c:pt idx="149">
                  <c:v>-521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-501</c:v>
                </c:pt>
                <c:pt idx="154">
                  <c:v>-501</c:v>
                </c:pt>
                <c:pt idx="155">
                  <c:v>-498</c:v>
                </c:pt>
                <c:pt idx="156">
                  <c:v>-484</c:v>
                </c:pt>
                <c:pt idx="157">
                  <c:v>-455</c:v>
                </c:pt>
                <c:pt idx="158">
                  <c:v>-380</c:v>
                </c:pt>
                <c:pt idx="159">
                  <c:v>-362</c:v>
                </c:pt>
                <c:pt idx="160">
                  <c:v>-362</c:v>
                </c:pt>
                <c:pt idx="161">
                  <c:v>-362</c:v>
                </c:pt>
                <c:pt idx="162">
                  <c:v>-337</c:v>
                </c:pt>
                <c:pt idx="163">
                  <c:v>-311</c:v>
                </c:pt>
                <c:pt idx="164">
                  <c:v>-311</c:v>
                </c:pt>
                <c:pt idx="165">
                  <c:v>-213</c:v>
                </c:pt>
                <c:pt idx="166">
                  <c:v>-212</c:v>
                </c:pt>
                <c:pt idx="167">
                  <c:v>-207</c:v>
                </c:pt>
                <c:pt idx="168">
                  <c:v>-207</c:v>
                </c:pt>
                <c:pt idx="169">
                  <c:v>-207</c:v>
                </c:pt>
                <c:pt idx="170">
                  <c:v>-206</c:v>
                </c:pt>
                <c:pt idx="171">
                  <c:v>-201</c:v>
                </c:pt>
                <c:pt idx="172">
                  <c:v>-201</c:v>
                </c:pt>
                <c:pt idx="173">
                  <c:v>-195</c:v>
                </c:pt>
                <c:pt idx="174">
                  <c:v>-195</c:v>
                </c:pt>
                <c:pt idx="175">
                  <c:v>-190</c:v>
                </c:pt>
                <c:pt idx="176">
                  <c:v>-190</c:v>
                </c:pt>
                <c:pt idx="177">
                  <c:v>-170</c:v>
                </c:pt>
                <c:pt idx="178">
                  <c:v>-161</c:v>
                </c:pt>
                <c:pt idx="179">
                  <c:v>-63.5</c:v>
                </c:pt>
                <c:pt idx="180">
                  <c:v>-60</c:v>
                </c:pt>
                <c:pt idx="181">
                  <c:v>-60</c:v>
                </c:pt>
                <c:pt idx="182">
                  <c:v>-60</c:v>
                </c:pt>
                <c:pt idx="183">
                  <c:v>-60</c:v>
                </c:pt>
                <c:pt idx="184">
                  <c:v>-20</c:v>
                </c:pt>
                <c:pt idx="185">
                  <c:v>-20</c:v>
                </c:pt>
                <c:pt idx="186">
                  <c:v>-17</c:v>
                </c:pt>
                <c:pt idx="187">
                  <c:v>0</c:v>
                </c:pt>
                <c:pt idx="188">
                  <c:v>1</c:v>
                </c:pt>
                <c:pt idx="189">
                  <c:v>105</c:v>
                </c:pt>
                <c:pt idx="190">
                  <c:v>110</c:v>
                </c:pt>
                <c:pt idx="191">
                  <c:v>127</c:v>
                </c:pt>
                <c:pt idx="192">
                  <c:v>127</c:v>
                </c:pt>
                <c:pt idx="193">
                  <c:v>132.5</c:v>
                </c:pt>
                <c:pt idx="194">
                  <c:v>140</c:v>
                </c:pt>
                <c:pt idx="195">
                  <c:v>145</c:v>
                </c:pt>
                <c:pt idx="196">
                  <c:v>150</c:v>
                </c:pt>
                <c:pt idx="197">
                  <c:v>150</c:v>
                </c:pt>
                <c:pt idx="198">
                  <c:v>252</c:v>
                </c:pt>
                <c:pt idx="199">
                  <c:v>258</c:v>
                </c:pt>
                <c:pt idx="200">
                  <c:v>275</c:v>
                </c:pt>
                <c:pt idx="201">
                  <c:v>283</c:v>
                </c:pt>
                <c:pt idx="202">
                  <c:v>283</c:v>
                </c:pt>
                <c:pt idx="203">
                  <c:v>297</c:v>
                </c:pt>
                <c:pt idx="204">
                  <c:v>298</c:v>
                </c:pt>
                <c:pt idx="205">
                  <c:v>300</c:v>
                </c:pt>
                <c:pt idx="206">
                  <c:v>391</c:v>
                </c:pt>
                <c:pt idx="207">
                  <c:v>405</c:v>
                </c:pt>
                <c:pt idx="208">
                  <c:v>428</c:v>
                </c:pt>
                <c:pt idx="209">
                  <c:v>592</c:v>
                </c:pt>
                <c:pt idx="210">
                  <c:v>592</c:v>
                </c:pt>
                <c:pt idx="211">
                  <c:v>739</c:v>
                </c:pt>
                <c:pt idx="212">
                  <c:v>745</c:v>
                </c:pt>
                <c:pt idx="213">
                  <c:v>748</c:v>
                </c:pt>
                <c:pt idx="214">
                  <c:v>758</c:v>
                </c:pt>
                <c:pt idx="215">
                  <c:v>762</c:v>
                </c:pt>
                <c:pt idx="216">
                  <c:v>779</c:v>
                </c:pt>
                <c:pt idx="217">
                  <c:v>779</c:v>
                </c:pt>
                <c:pt idx="218">
                  <c:v>865</c:v>
                </c:pt>
                <c:pt idx="219">
                  <c:v>865</c:v>
                </c:pt>
                <c:pt idx="220">
                  <c:v>891</c:v>
                </c:pt>
                <c:pt idx="221">
                  <c:v>897</c:v>
                </c:pt>
                <c:pt idx="222">
                  <c:v>897</c:v>
                </c:pt>
                <c:pt idx="223">
                  <c:v>897</c:v>
                </c:pt>
                <c:pt idx="224">
                  <c:v>897</c:v>
                </c:pt>
                <c:pt idx="225">
                  <c:v>897</c:v>
                </c:pt>
                <c:pt idx="226">
                  <c:v>897</c:v>
                </c:pt>
                <c:pt idx="227">
                  <c:v>897</c:v>
                </c:pt>
                <c:pt idx="228">
                  <c:v>897</c:v>
                </c:pt>
                <c:pt idx="229">
                  <c:v>897</c:v>
                </c:pt>
                <c:pt idx="230">
                  <c:v>897</c:v>
                </c:pt>
                <c:pt idx="231">
                  <c:v>897</c:v>
                </c:pt>
                <c:pt idx="232">
                  <c:v>897</c:v>
                </c:pt>
                <c:pt idx="233">
                  <c:v>897</c:v>
                </c:pt>
                <c:pt idx="234">
                  <c:v>897</c:v>
                </c:pt>
                <c:pt idx="235">
                  <c:v>897</c:v>
                </c:pt>
                <c:pt idx="236">
                  <c:v>897</c:v>
                </c:pt>
                <c:pt idx="237">
                  <c:v>903</c:v>
                </c:pt>
                <c:pt idx="238">
                  <c:v>912</c:v>
                </c:pt>
                <c:pt idx="239">
                  <c:v>923</c:v>
                </c:pt>
                <c:pt idx="240">
                  <c:v>929</c:v>
                </c:pt>
                <c:pt idx="241">
                  <c:v>1033.5</c:v>
                </c:pt>
                <c:pt idx="242">
                  <c:v>1044</c:v>
                </c:pt>
                <c:pt idx="243">
                  <c:v>1058</c:v>
                </c:pt>
                <c:pt idx="244">
                  <c:v>1058</c:v>
                </c:pt>
                <c:pt idx="245">
                  <c:v>1058</c:v>
                </c:pt>
                <c:pt idx="246">
                  <c:v>1064</c:v>
                </c:pt>
                <c:pt idx="247">
                  <c:v>1076</c:v>
                </c:pt>
                <c:pt idx="248">
                  <c:v>1078</c:v>
                </c:pt>
                <c:pt idx="249">
                  <c:v>1078</c:v>
                </c:pt>
                <c:pt idx="250">
                  <c:v>1078</c:v>
                </c:pt>
                <c:pt idx="251">
                  <c:v>1189</c:v>
                </c:pt>
                <c:pt idx="252">
                  <c:v>1197.5</c:v>
                </c:pt>
                <c:pt idx="253">
                  <c:v>1202</c:v>
                </c:pt>
                <c:pt idx="254">
                  <c:v>1208</c:v>
                </c:pt>
                <c:pt idx="255">
                  <c:v>1211</c:v>
                </c:pt>
                <c:pt idx="256">
                  <c:v>1211</c:v>
                </c:pt>
                <c:pt idx="257">
                  <c:v>1211</c:v>
                </c:pt>
                <c:pt idx="258">
                  <c:v>1211</c:v>
                </c:pt>
                <c:pt idx="259">
                  <c:v>1214</c:v>
                </c:pt>
                <c:pt idx="260">
                  <c:v>1220</c:v>
                </c:pt>
                <c:pt idx="261">
                  <c:v>1327.5</c:v>
                </c:pt>
                <c:pt idx="262">
                  <c:v>1352</c:v>
                </c:pt>
                <c:pt idx="263">
                  <c:v>1352</c:v>
                </c:pt>
                <c:pt idx="264">
                  <c:v>1373</c:v>
                </c:pt>
                <c:pt idx="265">
                  <c:v>1396</c:v>
                </c:pt>
                <c:pt idx="266">
                  <c:v>1398</c:v>
                </c:pt>
                <c:pt idx="267">
                  <c:v>1503</c:v>
                </c:pt>
                <c:pt idx="268">
                  <c:v>1505</c:v>
                </c:pt>
                <c:pt idx="269">
                  <c:v>1508</c:v>
                </c:pt>
                <c:pt idx="270">
                  <c:v>1508</c:v>
                </c:pt>
                <c:pt idx="271">
                  <c:v>1531</c:v>
                </c:pt>
                <c:pt idx="272">
                  <c:v>1540</c:v>
                </c:pt>
                <c:pt idx="273">
                  <c:v>1545</c:v>
                </c:pt>
                <c:pt idx="274">
                  <c:v>1563</c:v>
                </c:pt>
                <c:pt idx="275">
                  <c:v>1566</c:v>
                </c:pt>
                <c:pt idx="276">
                  <c:v>1652</c:v>
                </c:pt>
                <c:pt idx="277">
                  <c:v>1675</c:v>
                </c:pt>
                <c:pt idx="278">
                  <c:v>1675</c:v>
                </c:pt>
                <c:pt idx="279">
                  <c:v>1675</c:v>
                </c:pt>
                <c:pt idx="280">
                  <c:v>1675</c:v>
                </c:pt>
                <c:pt idx="281">
                  <c:v>1675</c:v>
                </c:pt>
                <c:pt idx="282">
                  <c:v>1675</c:v>
                </c:pt>
                <c:pt idx="283">
                  <c:v>1675</c:v>
                </c:pt>
                <c:pt idx="284">
                  <c:v>1678</c:v>
                </c:pt>
                <c:pt idx="285">
                  <c:v>1678</c:v>
                </c:pt>
                <c:pt idx="286">
                  <c:v>1678</c:v>
                </c:pt>
                <c:pt idx="287">
                  <c:v>1819</c:v>
                </c:pt>
                <c:pt idx="288">
                  <c:v>1819</c:v>
                </c:pt>
                <c:pt idx="289">
                  <c:v>1834</c:v>
                </c:pt>
                <c:pt idx="290">
                  <c:v>1839</c:v>
                </c:pt>
                <c:pt idx="291">
                  <c:v>1842</c:v>
                </c:pt>
                <c:pt idx="292">
                  <c:v>1842</c:v>
                </c:pt>
                <c:pt idx="293">
                  <c:v>1986</c:v>
                </c:pt>
                <c:pt idx="294">
                  <c:v>1989</c:v>
                </c:pt>
                <c:pt idx="295">
                  <c:v>1992</c:v>
                </c:pt>
                <c:pt idx="296">
                  <c:v>2136</c:v>
                </c:pt>
                <c:pt idx="297">
                  <c:v>2142</c:v>
                </c:pt>
                <c:pt idx="298">
                  <c:v>2151</c:v>
                </c:pt>
                <c:pt idx="299">
                  <c:v>2157</c:v>
                </c:pt>
                <c:pt idx="300">
                  <c:v>2157</c:v>
                </c:pt>
                <c:pt idx="301">
                  <c:v>2171</c:v>
                </c:pt>
                <c:pt idx="302">
                  <c:v>2284.5</c:v>
                </c:pt>
                <c:pt idx="303">
                  <c:v>2286</c:v>
                </c:pt>
                <c:pt idx="304">
                  <c:v>2286</c:v>
                </c:pt>
                <c:pt idx="305">
                  <c:v>2292</c:v>
                </c:pt>
                <c:pt idx="306">
                  <c:v>2298</c:v>
                </c:pt>
                <c:pt idx="307">
                  <c:v>2303</c:v>
                </c:pt>
                <c:pt idx="308">
                  <c:v>2312</c:v>
                </c:pt>
                <c:pt idx="309">
                  <c:v>2342</c:v>
                </c:pt>
                <c:pt idx="310">
                  <c:v>2343</c:v>
                </c:pt>
                <c:pt idx="311">
                  <c:v>2431.5</c:v>
                </c:pt>
                <c:pt idx="312">
                  <c:v>2436</c:v>
                </c:pt>
                <c:pt idx="313">
                  <c:v>2445</c:v>
                </c:pt>
                <c:pt idx="314">
                  <c:v>2445</c:v>
                </c:pt>
                <c:pt idx="315">
                  <c:v>2457</c:v>
                </c:pt>
                <c:pt idx="316">
                  <c:v>2494.5</c:v>
                </c:pt>
                <c:pt idx="317">
                  <c:v>2560</c:v>
                </c:pt>
                <c:pt idx="318">
                  <c:v>2577</c:v>
                </c:pt>
                <c:pt idx="319">
                  <c:v>2577</c:v>
                </c:pt>
                <c:pt idx="320">
                  <c:v>2577</c:v>
                </c:pt>
                <c:pt idx="321">
                  <c:v>2580</c:v>
                </c:pt>
                <c:pt idx="322">
                  <c:v>2595</c:v>
                </c:pt>
                <c:pt idx="323">
                  <c:v>2600</c:v>
                </c:pt>
                <c:pt idx="324">
                  <c:v>2600</c:v>
                </c:pt>
                <c:pt idx="325">
                  <c:v>2606</c:v>
                </c:pt>
                <c:pt idx="326">
                  <c:v>2615</c:v>
                </c:pt>
                <c:pt idx="327">
                  <c:v>2762</c:v>
                </c:pt>
                <c:pt idx="328">
                  <c:v>2771</c:v>
                </c:pt>
                <c:pt idx="329">
                  <c:v>2771.5</c:v>
                </c:pt>
                <c:pt idx="330">
                  <c:v>2774</c:v>
                </c:pt>
                <c:pt idx="331">
                  <c:v>2785</c:v>
                </c:pt>
                <c:pt idx="332">
                  <c:v>2808</c:v>
                </c:pt>
                <c:pt idx="333">
                  <c:v>2874</c:v>
                </c:pt>
                <c:pt idx="334">
                  <c:v>2891</c:v>
                </c:pt>
                <c:pt idx="335">
                  <c:v>2891</c:v>
                </c:pt>
                <c:pt idx="336">
                  <c:v>2920</c:v>
                </c:pt>
                <c:pt idx="337">
                  <c:v>2920</c:v>
                </c:pt>
                <c:pt idx="338">
                  <c:v>2920</c:v>
                </c:pt>
                <c:pt idx="339">
                  <c:v>3042</c:v>
                </c:pt>
                <c:pt idx="340">
                  <c:v>3076</c:v>
                </c:pt>
                <c:pt idx="341">
                  <c:v>3078</c:v>
                </c:pt>
                <c:pt idx="342">
                  <c:v>3084</c:v>
                </c:pt>
                <c:pt idx="343">
                  <c:v>3085.5</c:v>
                </c:pt>
                <c:pt idx="344">
                  <c:v>3085.5</c:v>
                </c:pt>
                <c:pt idx="345">
                  <c:v>3085.5</c:v>
                </c:pt>
                <c:pt idx="346">
                  <c:v>3087</c:v>
                </c:pt>
                <c:pt idx="347">
                  <c:v>3087</c:v>
                </c:pt>
                <c:pt idx="348">
                  <c:v>3087</c:v>
                </c:pt>
                <c:pt idx="349">
                  <c:v>3102</c:v>
                </c:pt>
                <c:pt idx="350">
                  <c:v>3107</c:v>
                </c:pt>
                <c:pt idx="351">
                  <c:v>3191</c:v>
                </c:pt>
                <c:pt idx="352">
                  <c:v>3206.5</c:v>
                </c:pt>
                <c:pt idx="353">
                  <c:v>3208</c:v>
                </c:pt>
                <c:pt idx="354">
                  <c:v>3209</c:v>
                </c:pt>
                <c:pt idx="355">
                  <c:v>3209.5</c:v>
                </c:pt>
                <c:pt idx="356">
                  <c:v>3211</c:v>
                </c:pt>
                <c:pt idx="357">
                  <c:v>3212.5</c:v>
                </c:pt>
                <c:pt idx="358">
                  <c:v>3215</c:v>
                </c:pt>
                <c:pt idx="359">
                  <c:v>3249</c:v>
                </c:pt>
                <c:pt idx="360">
                  <c:v>3249</c:v>
                </c:pt>
                <c:pt idx="361">
                  <c:v>3378</c:v>
                </c:pt>
                <c:pt idx="362">
                  <c:v>3379.5</c:v>
                </c:pt>
                <c:pt idx="363">
                  <c:v>3379.5</c:v>
                </c:pt>
                <c:pt idx="364">
                  <c:v>3407</c:v>
                </c:pt>
                <c:pt idx="365">
                  <c:v>3505</c:v>
                </c:pt>
                <c:pt idx="366">
                  <c:v>3552</c:v>
                </c:pt>
                <c:pt idx="367">
                  <c:v>3655</c:v>
                </c:pt>
                <c:pt idx="368">
                  <c:v>3701</c:v>
                </c:pt>
                <c:pt idx="369">
                  <c:v>3733</c:v>
                </c:pt>
                <c:pt idx="370">
                  <c:v>3848</c:v>
                </c:pt>
                <c:pt idx="371">
                  <c:v>3863</c:v>
                </c:pt>
                <c:pt idx="372">
                  <c:v>3868</c:v>
                </c:pt>
                <c:pt idx="373">
                  <c:v>3869</c:v>
                </c:pt>
                <c:pt idx="374">
                  <c:v>3882</c:v>
                </c:pt>
                <c:pt idx="375">
                  <c:v>3883</c:v>
                </c:pt>
                <c:pt idx="376">
                  <c:v>3883.5</c:v>
                </c:pt>
                <c:pt idx="377">
                  <c:v>3990</c:v>
                </c:pt>
                <c:pt idx="378">
                  <c:v>3993.5</c:v>
                </c:pt>
                <c:pt idx="379">
                  <c:v>4009</c:v>
                </c:pt>
                <c:pt idx="380">
                  <c:v>4009</c:v>
                </c:pt>
                <c:pt idx="381">
                  <c:v>4014</c:v>
                </c:pt>
                <c:pt idx="382">
                  <c:v>4015</c:v>
                </c:pt>
                <c:pt idx="383">
                  <c:v>4015</c:v>
                </c:pt>
                <c:pt idx="384">
                  <c:v>4018</c:v>
                </c:pt>
                <c:pt idx="385">
                  <c:v>4018</c:v>
                </c:pt>
                <c:pt idx="386">
                  <c:v>4033.5</c:v>
                </c:pt>
                <c:pt idx="387">
                  <c:v>4137.5</c:v>
                </c:pt>
                <c:pt idx="388">
                  <c:v>4183.5</c:v>
                </c:pt>
                <c:pt idx="389">
                  <c:v>4307</c:v>
                </c:pt>
                <c:pt idx="390">
                  <c:v>4318</c:v>
                </c:pt>
                <c:pt idx="391">
                  <c:v>4459</c:v>
                </c:pt>
                <c:pt idx="392">
                  <c:v>4480</c:v>
                </c:pt>
                <c:pt idx="393">
                  <c:v>4494</c:v>
                </c:pt>
                <c:pt idx="394">
                  <c:v>4494</c:v>
                </c:pt>
                <c:pt idx="395">
                  <c:v>4516</c:v>
                </c:pt>
                <c:pt idx="396">
                  <c:v>4601</c:v>
                </c:pt>
                <c:pt idx="397">
                  <c:v>4638</c:v>
                </c:pt>
                <c:pt idx="398">
                  <c:v>4646</c:v>
                </c:pt>
                <c:pt idx="399">
                  <c:v>4646</c:v>
                </c:pt>
                <c:pt idx="400">
                  <c:v>4646</c:v>
                </c:pt>
                <c:pt idx="401">
                  <c:v>4647.5</c:v>
                </c:pt>
                <c:pt idx="402">
                  <c:v>4816</c:v>
                </c:pt>
                <c:pt idx="403">
                  <c:v>4916.5</c:v>
                </c:pt>
                <c:pt idx="404">
                  <c:v>4921</c:v>
                </c:pt>
                <c:pt idx="405">
                  <c:v>5069.5</c:v>
                </c:pt>
                <c:pt idx="406">
                  <c:v>5105</c:v>
                </c:pt>
                <c:pt idx="407">
                  <c:v>5238.5</c:v>
                </c:pt>
                <c:pt idx="408">
                  <c:v>5243</c:v>
                </c:pt>
                <c:pt idx="409">
                  <c:v>5255</c:v>
                </c:pt>
                <c:pt idx="410">
                  <c:v>5260</c:v>
                </c:pt>
                <c:pt idx="411">
                  <c:v>5410</c:v>
                </c:pt>
                <c:pt idx="412">
                  <c:v>5428.5</c:v>
                </c:pt>
                <c:pt idx="413">
                  <c:v>5552.5</c:v>
                </c:pt>
                <c:pt idx="414">
                  <c:v>5552.5</c:v>
                </c:pt>
                <c:pt idx="415">
                  <c:v>5558</c:v>
                </c:pt>
                <c:pt idx="416">
                  <c:v>5560</c:v>
                </c:pt>
                <c:pt idx="417">
                  <c:v>5561.5</c:v>
                </c:pt>
                <c:pt idx="418">
                  <c:v>5583</c:v>
                </c:pt>
                <c:pt idx="419">
                  <c:v>5583</c:v>
                </c:pt>
                <c:pt idx="420">
                  <c:v>5583</c:v>
                </c:pt>
                <c:pt idx="421">
                  <c:v>5705.5</c:v>
                </c:pt>
                <c:pt idx="422">
                  <c:v>5716</c:v>
                </c:pt>
                <c:pt idx="423">
                  <c:v>5849.5</c:v>
                </c:pt>
                <c:pt idx="424">
                  <c:v>5852.5</c:v>
                </c:pt>
                <c:pt idx="425">
                  <c:v>5854</c:v>
                </c:pt>
                <c:pt idx="426">
                  <c:v>5869.5</c:v>
                </c:pt>
                <c:pt idx="427">
                  <c:v>5877</c:v>
                </c:pt>
                <c:pt idx="428">
                  <c:v>5877</c:v>
                </c:pt>
                <c:pt idx="429">
                  <c:v>6002</c:v>
                </c:pt>
                <c:pt idx="430">
                  <c:v>6022.5</c:v>
                </c:pt>
                <c:pt idx="431">
                  <c:v>6044</c:v>
                </c:pt>
                <c:pt idx="432">
                  <c:v>6181.5</c:v>
                </c:pt>
                <c:pt idx="433">
                  <c:v>6183</c:v>
                </c:pt>
                <c:pt idx="434">
                  <c:v>6191</c:v>
                </c:pt>
                <c:pt idx="435">
                  <c:v>6206</c:v>
                </c:pt>
                <c:pt idx="436">
                  <c:v>6312</c:v>
                </c:pt>
                <c:pt idx="437">
                  <c:v>6314.5</c:v>
                </c:pt>
                <c:pt idx="438">
                  <c:v>6316</c:v>
                </c:pt>
                <c:pt idx="439">
                  <c:v>6321</c:v>
                </c:pt>
                <c:pt idx="440">
                  <c:v>6336.5</c:v>
                </c:pt>
                <c:pt idx="441">
                  <c:v>6341</c:v>
                </c:pt>
                <c:pt idx="442">
                  <c:v>6343</c:v>
                </c:pt>
                <c:pt idx="443">
                  <c:v>6393</c:v>
                </c:pt>
                <c:pt idx="444">
                  <c:v>6480.5</c:v>
                </c:pt>
                <c:pt idx="445">
                  <c:v>6481.5</c:v>
                </c:pt>
                <c:pt idx="446">
                  <c:v>6483</c:v>
                </c:pt>
                <c:pt idx="447">
                  <c:v>6488</c:v>
                </c:pt>
                <c:pt idx="448">
                  <c:v>6492</c:v>
                </c:pt>
                <c:pt idx="449">
                  <c:v>6514</c:v>
                </c:pt>
                <c:pt idx="450">
                  <c:v>6622.5</c:v>
                </c:pt>
                <c:pt idx="451">
                  <c:v>6628.5</c:v>
                </c:pt>
                <c:pt idx="452">
                  <c:v>6647</c:v>
                </c:pt>
                <c:pt idx="453">
                  <c:v>6655</c:v>
                </c:pt>
                <c:pt idx="454">
                  <c:v>6778.5</c:v>
                </c:pt>
              </c:numCache>
            </c:numRef>
          </c:xVal>
          <c:yVal>
            <c:numRef>
              <c:f>Active!$K$21:$K$901</c:f>
              <c:numCache>
                <c:formatCode>General</c:formatCode>
                <c:ptCount val="881"/>
                <c:pt idx="309">
                  <c:v>1.1480000102892518E-4</c:v>
                </c:pt>
                <c:pt idx="354">
                  <c:v>-1.1735399995814078E-2</c:v>
                </c:pt>
                <c:pt idx="358">
                  <c:v>-5.6790000016917475E-3</c:v>
                </c:pt>
                <c:pt idx="359">
                  <c:v>-1.2159400001110043E-2</c:v>
                </c:pt>
                <c:pt idx="360">
                  <c:v>-1.0359400002926122E-2</c:v>
                </c:pt>
                <c:pt idx="366">
                  <c:v>-1.491119999991497E-2</c:v>
                </c:pt>
                <c:pt idx="367">
                  <c:v>-1.5442999996594153E-2</c:v>
                </c:pt>
                <c:pt idx="368">
                  <c:v>-2.8830599992943462E-2</c:v>
                </c:pt>
                <c:pt idx="369">
                  <c:v>-1.6009799990570173E-2</c:v>
                </c:pt>
                <c:pt idx="371">
                  <c:v>-1.7787799995858222E-2</c:v>
                </c:pt>
                <c:pt idx="373">
                  <c:v>-1.753140000073472E-2</c:v>
                </c:pt>
                <c:pt idx="375">
                  <c:v>-1.8399799999315292E-2</c:v>
                </c:pt>
                <c:pt idx="377">
                  <c:v>-1.8093999999109656E-2</c:v>
                </c:pt>
                <c:pt idx="381">
                  <c:v>-1.7968399995879736E-2</c:v>
                </c:pt>
                <c:pt idx="382">
                  <c:v>-1.8718999999691732E-2</c:v>
                </c:pt>
                <c:pt idx="385">
                  <c:v>-1.3320800004294142E-2</c:v>
                </c:pt>
                <c:pt idx="388">
                  <c:v>-0.49324509999132715</c:v>
                </c:pt>
                <c:pt idx="389">
                  <c:v>-2.0414199992956128E-2</c:v>
                </c:pt>
                <c:pt idx="390">
                  <c:v>-2.1010799995565321E-2</c:v>
                </c:pt>
                <c:pt idx="392">
                  <c:v>-1.7487999990407843E-2</c:v>
                </c:pt>
                <c:pt idx="393">
                  <c:v>-2.295639999647392E-2</c:v>
                </c:pt>
                <c:pt idx="394">
                  <c:v>-1.9256399995356333E-2</c:v>
                </c:pt>
                <c:pt idx="396">
                  <c:v>-2.3550599995360244E-2</c:v>
                </c:pt>
                <c:pt idx="397">
                  <c:v>-2.4002799997106194E-2</c:v>
                </c:pt>
                <c:pt idx="398">
                  <c:v>-2.4027599996770732E-2</c:v>
                </c:pt>
                <c:pt idx="399">
                  <c:v>-2.3927599999296945E-2</c:v>
                </c:pt>
                <c:pt idx="400">
                  <c:v>-2.3927599999296945E-2</c:v>
                </c:pt>
                <c:pt idx="403">
                  <c:v>-0.49888490000012098</c:v>
                </c:pt>
                <c:pt idx="404">
                  <c:v>-2.4042599994572811E-2</c:v>
                </c:pt>
                <c:pt idx="405">
                  <c:v>-0.44974669999646721</c:v>
                </c:pt>
                <c:pt idx="406">
                  <c:v>-2.8312999995250721E-2</c:v>
                </c:pt>
                <c:pt idx="409">
                  <c:v>-3.0702999996719882E-2</c:v>
                </c:pt>
                <c:pt idx="429">
                  <c:v>-3.8681199992424808E-2</c:v>
                </c:pt>
                <c:pt idx="430">
                  <c:v>-0.50738849999470403</c:v>
                </c:pt>
                <c:pt idx="431">
                  <c:v>-3.9286399995035026E-2</c:v>
                </c:pt>
                <c:pt idx="432">
                  <c:v>-0.51249390000157291</c:v>
                </c:pt>
                <c:pt idx="433">
                  <c:v>-3.9979799999855459E-2</c:v>
                </c:pt>
                <c:pt idx="434">
                  <c:v>-4.1904600002453662E-2</c:v>
                </c:pt>
                <c:pt idx="435">
                  <c:v>-4.1463599998678546E-2</c:v>
                </c:pt>
                <c:pt idx="436">
                  <c:v>-4.1667199999210425E-2</c:v>
                </c:pt>
                <c:pt idx="437">
                  <c:v>-0.51444369999080664</c:v>
                </c:pt>
                <c:pt idx="438">
                  <c:v>-4.1929599996365141E-2</c:v>
                </c:pt>
                <c:pt idx="439">
                  <c:v>-4.2282599992176984E-2</c:v>
                </c:pt>
                <c:pt idx="440">
                  <c:v>-0.51413689999753842</c:v>
                </c:pt>
                <c:pt idx="441">
                  <c:v>-4.3894599999475759E-2</c:v>
                </c:pt>
                <c:pt idx="442">
                  <c:v>-4.2675799995777197E-2</c:v>
                </c:pt>
                <c:pt idx="443">
                  <c:v>-4.4705799991788808E-2</c:v>
                </c:pt>
                <c:pt idx="444">
                  <c:v>-0.51728330000332789</c:v>
                </c:pt>
                <c:pt idx="445">
                  <c:v>-0.51567389999399893</c:v>
                </c:pt>
                <c:pt idx="446">
                  <c:v>-4.3659799994202331E-2</c:v>
                </c:pt>
                <c:pt idx="447">
                  <c:v>-4.4812799991632346E-2</c:v>
                </c:pt>
                <c:pt idx="448">
                  <c:v>-0.51757519999955548</c:v>
                </c:pt>
                <c:pt idx="449">
                  <c:v>-4.5868399996834341E-2</c:v>
                </c:pt>
                <c:pt idx="450">
                  <c:v>-0.51674849999835715</c:v>
                </c:pt>
                <c:pt idx="451">
                  <c:v>-0.51659210000070743</c:v>
                </c:pt>
                <c:pt idx="452">
                  <c:v>-4.7718199995870236E-2</c:v>
                </c:pt>
                <c:pt idx="453">
                  <c:v>-4.7542999993311241E-2</c:v>
                </c:pt>
                <c:pt idx="454">
                  <c:v>-0.51808209999580868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6CD-4226-ACB3-BECE8CF97EAD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Active!$D$21:$D$21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Active!$F$21:$F$901</c:f>
              <c:numCache>
                <c:formatCode>General</c:formatCode>
                <c:ptCount val="881"/>
                <c:pt idx="0">
                  <c:v>-11840</c:v>
                </c:pt>
                <c:pt idx="1">
                  <c:v>-10306</c:v>
                </c:pt>
                <c:pt idx="2">
                  <c:v>-8943</c:v>
                </c:pt>
                <c:pt idx="3">
                  <c:v>-7665</c:v>
                </c:pt>
                <c:pt idx="4">
                  <c:v>-6389</c:v>
                </c:pt>
                <c:pt idx="5">
                  <c:v>-6242</c:v>
                </c:pt>
                <c:pt idx="6">
                  <c:v>-6046</c:v>
                </c:pt>
                <c:pt idx="7">
                  <c:v>-5775</c:v>
                </c:pt>
                <c:pt idx="8">
                  <c:v>-5317</c:v>
                </c:pt>
                <c:pt idx="9">
                  <c:v>-5297</c:v>
                </c:pt>
                <c:pt idx="10">
                  <c:v>-5150</c:v>
                </c:pt>
                <c:pt idx="11">
                  <c:v>-5000</c:v>
                </c:pt>
                <c:pt idx="12">
                  <c:v>-4977</c:v>
                </c:pt>
                <c:pt idx="13">
                  <c:v>-4876</c:v>
                </c:pt>
                <c:pt idx="14">
                  <c:v>-4833</c:v>
                </c:pt>
                <c:pt idx="15">
                  <c:v>-4832.5</c:v>
                </c:pt>
                <c:pt idx="16">
                  <c:v>-4407</c:v>
                </c:pt>
                <c:pt idx="17">
                  <c:v>-2928</c:v>
                </c:pt>
                <c:pt idx="18">
                  <c:v>-2687.5</c:v>
                </c:pt>
                <c:pt idx="19">
                  <c:v>-2674</c:v>
                </c:pt>
                <c:pt idx="20">
                  <c:v>-2674</c:v>
                </c:pt>
                <c:pt idx="21">
                  <c:v>-2674</c:v>
                </c:pt>
                <c:pt idx="22">
                  <c:v>-2668</c:v>
                </c:pt>
                <c:pt idx="23">
                  <c:v>-2668</c:v>
                </c:pt>
                <c:pt idx="24">
                  <c:v>-2661.5</c:v>
                </c:pt>
                <c:pt idx="25">
                  <c:v>-2654</c:v>
                </c:pt>
                <c:pt idx="26">
                  <c:v>-2654</c:v>
                </c:pt>
                <c:pt idx="27">
                  <c:v>-2653.5</c:v>
                </c:pt>
                <c:pt idx="28">
                  <c:v>-2530</c:v>
                </c:pt>
                <c:pt idx="29">
                  <c:v>-2527</c:v>
                </c:pt>
                <c:pt idx="30">
                  <c:v>-2527</c:v>
                </c:pt>
                <c:pt idx="31">
                  <c:v>-2527</c:v>
                </c:pt>
                <c:pt idx="32">
                  <c:v>-2524</c:v>
                </c:pt>
                <c:pt idx="33">
                  <c:v>-2514.5</c:v>
                </c:pt>
                <c:pt idx="34">
                  <c:v>-2513</c:v>
                </c:pt>
                <c:pt idx="35">
                  <c:v>-2512.5</c:v>
                </c:pt>
                <c:pt idx="36">
                  <c:v>-2511.5</c:v>
                </c:pt>
                <c:pt idx="37">
                  <c:v>-2504</c:v>
                </c:pt>
                <c:pt idx="38">
                  <c:v>-2500.5</c:v>
                </c:pt>
                <c:pt idx="39">
                  <c:v>-2360</c:v>
                </c:pt>
                <c:pt idx="40">
                  <c:v>-2360</c:v>
                </c:pt>
                <c:pt idx="41">
                  <c:v>-2354</c:v>
                </c:pt>
                <c:pt idx="42">
                  <c:v>-2354</c:v>
                </c:pt>
                <c:pt idx="43">
                  <c:v>-2353.5</c:v>
                </c:pt>
                <c:pt idx="44">
                  <c:v>-2340</c:v>
                </c:pt>
                <c:pt idx="45">
                  <c:v>-2340</c:v>
                </c:pt>
                <c:pt idx="46">
                  <c:v>-2300</c:v>
                </c:pt>
                <c:pt idx="47">
                  <c:v>-2299.5</c:v>
                </c:pt>
                <c:pt idx="48">
                  <c:v>-2260.5</c:v>
                </c:pt>
                <c:pt idx="49">
                  <c:v>-2236</c:v>
                </c:pt>
                <c:pt idx="50">
                  <c:v>-2233</c:v>
                </c:pt>
                <c:pt idx="51">
                  <c:v>-2230</c:v>
                </c:pt>
                <c:pt idx="52">
                  <c:v>-2227</c:v>
                </c:pt>
                <c:pt idx="53">
                  <c:v>-2193</c:v>
                </c:pt>
                <c:pt idx="54">
                  <c:v>-2187</c:v>
                </c:pt>
                <c:pt idx="55">
                  <c:v>-2187</c:v>
                </c:pt>
                <c:pt idx="56">
                  <c:v>-2088</c:v>
                </c:pt>
                <c:pt idx="57">
                  <c:v>-2085</c:v>
                </c:pt>
                <c:pt idx="58">
                  <c:v>-2059</c:v>
                </c:pt>
                <c:pt idx="59">
                  <c:v>-2047.5</c:v>
                </c:pt>
                <c:pt idx="60">
                  <c:v>-2046</c:v>
                </c:pt>
                <c:pt idx="61">
                  <c:v>-2028</c:v>
                </c:pt>
                <c:pt idx="62">
                  <c:v>-2028</c:v>
                </c:pt>
                <c:pt idx="63">
                  <c:v>-2023</c:v>
                </c:pt>
                <c:pt idx="64">
                  <c:v>-1939</c:v>
                </c:pt>
                <c:pt idx="65">
                  <c:v>-1919</c:v>
                </c:pt>
                <c:pt idx="66">
                  <c:v>-1916</c:v>
                </c:pt>
                <c:pt idx="67">
                  <c:v>-1916</c:v>
                </c:pt>
                <c:pt idx="68">
                  <c:v>-1914.5</c:v>
                </c:pt>
                <c:pt idx="69">
                  <c:v>-1892</c:v>
                </c:pt>
                <c:pt idx="70">
                  <c:v>-1884</c:v>
                </c:pt>
                <c:pt idx="71">
                  <c:v>-1792</c:v>
                </c:pt>
                <c:pt idx="72">
                  <c:v>-1772</c:v>
                </c:pt>
                <c:pt idx="73">
                  <c:v>-1746</c:v>
                </c:pt>
                <c:pt idx="74">
                  <c:v>-1726</c:v>
                </c:pt>
                <c:pt idx="75">
                  <c:v>-1622</c:v>
                </c:pt>
                <c:pt idx="76">
                  <c:v>-1605</c:v>
                </c:pt>
                <c:pt idx="77">
                  <c:v>-1579</c:v>
                </c:pt>
                <c:pt idx="78">
                  <c:v>-1579</c:v>
                </c:pt>
                <c:pt idx="79">
                  <c:v>-1561</c:v>
                </c:pt>
                <c:pt idx="80">
                  <c:v>-1455</c:v>
                </c:pt>
                <c:pt idx="81">
                  <c:v>-1452</c:v>
                </c:pt>
                <c:pt idx="82">
                  <c:v>-1452</c:v>
                </c:pt>
                <c:pt idx="83">
                  <c:v>-1440</c:v>
                </c:pt>
                <c:pt idx="84">
                  <c:v>-1431</c:v>
                </c:pt>
                <c:pt idx="85">
                  <c:v>-1316</c:v>
                </c:pt>
                <c:pt idx="86">
                  <c:v>-1305</c:v>
                </c:pt>
                <c:pt idx="87">
                  <c:v>-1305</c:v>
                </c:pt>
                <c:pt idx="88">
                  <c:v>-1304</c:v>
                </c:pt>
                <c:pt idx="89">
                  <c:v>-1301</c:v>
                </c:pt>
                <c:pt idx="90">
                  <c:v>-1293</c:v>
                </c:pt>
                <c:pt idx="91">
                  <c:v>-1290</c:v>
                </c:pt>
                <c:pt idx="92">
                  <c:v>-1285</c:v>
                </c:pt>
                <c:pt idx="93">
                  <c:v>-1285</c:v>
                </c:pt>
                <c:pt idx="94">
                  <c:v>-1282.5</c:v>
                </c:pt>
                <c:pt idx="95">
                  <c:v>-1281</c:v>
                </c:pt>
                <c:pt idx="96">
                  <c:v>-1265</c:v>
                </c:pt>
                <c:pt idx="97">
                  <c:v>-1265</c:v>
                </c:pt>
                <c:pt idx="98">
                  <c:v>-1262</c:v>
                </c:pt>
                <c:pt idx="99">
                  <c:v>-1161</c:v>
                </c:pt>
                <c:pt idx="100">
                  <c:v>-1155</c:v>
                </c:pt>
                <c:pt idx="101">
                  <c:v>-1143</c:v>
                </c:pt>
                <c:pt idx="102">
                  <c:v>-1129</c:v>
                </c:pt>
                <c:pt idx="103">
                  <c:v>-1129</c:v>
                </c:pt>
                <c:pt idx="104">
                  <c:v>-996</c:v>
                </c:pt>
                <c:pt idx="105">
                  <c:v>-982</c:v>
                </c:pt>
                <c:pt idx="106">
                  <c:v>-979</c:v>
                </c:pt>
                <c:pt idx="107">
                  <c:v>-971.5</c:v>
                </c:pt>
                <c:pt idx="108">
                  <c:v>-968.5</c:v>
                </c:pt>
                <c:pt idx="109">
                  <c:v>-968</c:v>
                </c:pt>
                <c:pt idx="110">
                  <c:v>-965</c:v>
                </c:pt>
                <c:pt idx="111">
                  <c:v>-964</c:v>
                </c:pt>
                <c:pt idx="112">
                  <c:v>-962</c:v>
                </c:pt>
                <c:pt idx="113">
                  <c:v>-962</c:v>
                </c:pt>
                <c:pt idx="114">
                  <c:v>-955</c:v>
                </c:pt>
                <c:pt idx="115">
                  <c:v>-925</c:v>
                </c:pt>
                <c:pt idx="116">
                  <c:v>-824.5</c:v>
                </c:pt>
                <c:pt idx="117">
                  <c:v>-821.5</c:v>
                </c:pt>
                <c:pt idx="118">
                  <c:v>-820.5</c:v>
                </c:pt>
                <c:pt idx="119">
                  <c:v>-814</c:v>
                </c:pt>
                <c:pt idx="120">
                  <c:v>-811</c:v>
                </c:pt>
                <c:pt idx="121">
                  <c:v>-778</c:v>
                </c:pt>
                <c:pt idx="122">
                  <c:v>-778</c:v>
                </c:pt>
                <c:pt idx="123">
                  <c:v>-691</c:v>
                </c:pt>
                <c:pt idx="124">
                  <c:v>-687.5</c:v>
                </c:pt>
                <c:pt idx="125">
                  <c:v>-678.5</c:v>
                </c:pt>
                <c:pt idx="126">
                  <c:v>-677</c:v>
                </c:pt>
                <c:pt idx="127">
                  <c:v>-675.5</c:v>
                </c:pt>
                <c:pt idx="128">
                  <c:v>-674</c:v>
                </c:pt>
                <c:pt idx="129">
                  <c:v>-670</c:v>
                </c:pt>
                <c:pt idx="130">
                  <c:v>-667</c:v>
                </c:pt>
                <c:pt idx="131">
                  <c:v>-665</c:v>
                </c:pt>
                <c:pt idx="132">
                  <c:v>-665</c:v>
                </c:pt>
                <c:pt idx="133">
                  <c:v>-664</c:v>
                </c:pt>
                <c:pt idx="134">
                  <c:v>-660</c:v>
                </c:pt>
                <c:pt idx="135">
                  <c:v>-656</c:v>
                </c:pt>
                <c:pt idx="136">
                  <c:v>-656</c:v>
                </c:pt>
                <c:pt idx="137">
                  <c:v>-653</c:v>
                </c:pt>
                <c:pt idx="138">
                  <c:v>-648.5</c:v>
                </c:pt>
                <c:pt idx="139">
                  <c:v>-631</c:v>
                </c:pt>
                <c:pt idx="140">
                  <c:v>-547</c:v>
                </c:pt>
                <c:pt idx="141">
                  <c:v>-537.5</c:v>
                </c:pt>
                <c:pt idx="142">
                  <c:v>-535</c:v>
                </c:pt>
                <c:pt idx="143">
                  <c:v>-529</c:v>
                </c:pt>
                <c:pt idx="144">
                  <c:v>-529</c:v>
                </c:pt>
                <c:pt idx="145">
                  <c:v>-529</c:v>
                </c:pt>
                <c:pt idx="146">
                  <c:v>-524</c:v>
                </c:pt>
                <c:pt idx="147">
                  <c:v>-524</c:v>
                </c:pt>
                <c:pt idx="148">
                  <c:v>-521</c:v>
                </c:pt>
                <c:pt idx="149">
                  <c:v>-521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-501</c:v>
                </c:pt>
                <c:pt idx="154">
                  <c:v>-501</c:v>
                </c:pt>
                <c:pt idx="155">
                  <c:v>-498</c:v>
                </c:pt>
                <c:pt idx="156">
                  <c:v>-484</c:v>
                </c:pt>
                <c:pt idx="157">
                  <c:v>-455</c:v>
                </c:pt>
                <c:pt idx="158">
                  <c:v>-380</c:v>
                </c:pt>
                <c:pt idx="159">
                  <c:v>-362</c:v>
                </c:pt>
                <c:pt idx="160">
                  <c:v>-362</c:v>
                </c:pt>
                <c:pt idx="161">
                  <c:v>-362</c:v>
                </c:pt>
                <c:pt idx="162">
                  <c:v>-337</c:v>
                </c:pt>
                <c:pt idx="163">
                  <c:v>-311</c:v>
                </c:pt>
                <c:pt idx="164">
                  <c:v>-311</c:v>
                </c:pt>
                <c:pt idx="165">
                  <c:v>-213</c:v>
                </c:pt>
                <c:pt idx="166">
                  <c:v>-212</c:v>
                </c:pt>
                <c:pt idx="167">
                  <c:v>-207</c:v>
                </c:pt>
                <c:pt idx="168">
                  <c:v>-207</c:v>
                </c:pt>
                <c:pt idx="169">
                  <c:v>-207</c:v>
                </c:pt>
                <c:pt idx="170">
                  <c:v>-206</c:v>
                </c:pt>
                <c:pt idx="171">
                  <c:v>-201</c:v>
                </c:pt>
                <c:pt idx="172">
                  <c:v>-201</c:v>
                </c:pt>
                <c:pt idx="173">
                  <c:v>-195</c:v>
                </c:pt>
                <c:pt idx="174">
                  <c:v>-195</c:v>
                </c:pt>
                <c:pt idx="175">
                  <c:v>-190</c:v>
                </c:pt>
                <c:pt idx="176">
                  <c:v>-190</c:v>
                </c:pt>
                <c:pt idx="177">
                  <c:v>-170</c:v>
                </c:pt>
                <c:pt idx="178">
                  <c:v>-161</c:v>
                </c:pt>
                <c:pt idx="179">
                  <c:v>-63.5</c:v>
                </c:pt>
                <c:pt idx="180">
                  <c:v>-60</c:v>
                </c:pt>
                <c:pt idx="181">
                  <c:v>-60</c:v>
                </c:pt>
                <c:pt idx="182">
                  <c:v>-60</c:v>
                </c:pt>
                <c:pt idx="183">
                  <c:v>-60</c:v>
                </c:pt>
                <c:pt idx="184">
                  <c:v>-20</c:v>
                </c:pt>
                <c:pt idx="185">
                  <c:v>-20</c:v>
                </c:pt>
                <c:pt idx="186">
                  <c:v>-17</c:v>
                </c:pt>
                <c:pt idx="187">
                  <c:v>0</c:v>
                </c:pt>
                <c:pt idx="188">
                  <c:v>1</c:v>
                </c:pt>
                <c:pt idx="189">
                  <c:v>105</c:v>
                </c:pt>
                <c:pt idx="190">
                  <c:v>110</c:v>
                </c:pt>
                <c:pt idx="191">
                  <c:v>127</c:v>
                </c:pt>
                <c:pt idx="192">
                  <c:v>127</c:v>
                </c:pt>
                <c:pt idx="193">
                  <c:v>132.5</c:v>
                </c:pt>
                <c:pt idx="194">
                  <c:v>140</c:v>
                </c:pt>
                <c:pt idx="195">
                  <c:v>145</c:v>
                </c:pt>
                <c:pt idx="196">
                  <c:v>150</c:v>
                </c:pt>
                <c:pt idx="197">
                  <c:v>150</c:v>
                </c:pt>
                <c:pt idx="198">
                  <c:v>252</c:v>
                </c:pt>
                <c:pt idx="199">
                  <c:v>258</c:v>
                </c:pt>
                <c:pt idx="200">
                  <c:v>275</c:v>
                </c:pt>
                <c:pt idx="201">
                  <c:v>283</c:v>
                </c:pt>
                <c:pt idx="202">
                  <c:v>283</c:v>
                </c:pt>
                <c:pt idx="203">
                  <c:v>297</c:v>
                </c:pt>
                <c:pt idx="204">
                  <c:v>298</c:v>
                </c:pt>
                <c:pt idx="205">
                  <c:v>300</c:v>
                </c:pt>
                <c:pt idx="206">
                  <c:v>391</c:v>
                </c:pt>
                <c:pt idx="207">
                  <c:v>405</c:v>
                </c:pt>
                <c:pt idx="208">
                  <c:v>428</c:v>
                </c:pt>
                <c:pt idx="209">
                  <c:v>592</c:v>
                </c:pt>
                <c:pt idx="210">
                  <c:v>592</c:v>
                </c:pt>
                <c:pt idx="211">
                  <c:v>739</c:v>
                </c:pt>
                <c:pt idx="212">
                  <c:v>745</c:v>
                </c:pt>
                <c:pt idx="213">
                  <c:v>748</c:v>
                </c:pt>
                <c:pt idx="214">
                  <c:v>758</c:v>
                </c:pt>
                <c:pt idx="215">
                  <c:v>762</c:v>
                </c:pt>
                <c:pt idx="216">
                  <c:v>779</c:v>
                </c:pt>
                <c:pt idx="217">
                  <c:v>779</c:v>
                </c:pt>
                <c:pt idx="218">
                  <c:v>865</c:v>
                </c:pt>
                <c:pt idx="219">
                  <c:v>865</c:v>
                </c:pt>
                <c:pt idx="220">
                  <c:v>891</c:v>
                </c:pt>
                <c:pt idx="221">
                  <c:v>897</c:v>
                </c:pt>
                <c:pt idx="222">
                  <c:v>897</c:v>
                </c:pt>
                <c:pt idx="223">
                  <c:v>897</c:v>
                </c:pt>
                <c:pt idx="224">
                  <c:v>897</c:v>
                </c:pt>
                <c:pt idx="225">
                  <c:v>897</c:v>
                </c:pt>
                <c:pt idx="226">
                  <c:v>897</c:v>
                </c:pt>
                <c:pt idx="227">
                  <c:v>897</c:v>
                </c:pt>
                <c:pt idx="228">
                  <c:v>897</c:v>
                </c:pt>
                <c:pt idx="229">
                  <c:v>897</c:v>
                </c:pt>
                <c:pt idx="230">
                  <c:v>897</c:v>
                </c:pt>
                <c:pt idx="231">
                  <c:v>897</c:v>
                </c:pt>
                <c:pt idx="232">
                  <c:v>897</c:v>
                </c:pt>
                <c:pt idx="233">
                  <c:v>897</c:v>
                </c:pt>
                <c:pt idx="234">
                  <c:v>897</c:v>
                </c:pt>
                <c:pt idx="235">
                  <c:v>897</c:v>
                </c:pt>
                <c:pt idx="236">
                  <c:v>897</c:v>
                </c:pt>
                <c:pt idx="237">
                  <c:v>903</c:v>
                </c:pt>
                <c:pt idx="238">
                  <c:v>912</c:v>
                </c:pt>
                <c:pt idx="239">
                  <c:v>923</c:v>
                </c:pt>
                <c:pt idx="240">
                  <c:v>929</c:v>
                </c:pt>
                <c:pt idx="241">
                  <c:v>1033.5</c:v>
                </c:pt>
                <c:pt idx="242">
                  <c:v>1044</c:v>
                </c:pt>
                <c:pt idx="243">
                  <c:v>1058</c:v>
                </c:pt>
                <c:pt idx="244">
                  <c:v>1058</c:v>
                </c:pt>
                <c:pt idx="245">
                  <c:v>1058</c:v>
                </c:pt>
                <c:pt idx="246">
                  <c:v>1064</c:v>
                </c:pt>
                <c:pt idx="247">
                  <c:v>1076</c:v>
                </c:pt>
                <c:pt idx="248">
                  <c:v>1078</c:v>
                </c:pt>
                <c:pt idx="249">
                  <c:v>1078</c:v>
                </c:pt>
                <c:pt idx="250">
                  <c:v>1078</c:v>
                </c:pt>
                <c:pt idx="251">
                  <c:v>1189</c:v>
                </c:pt>
                <c:pt idx="252">
                  <c:v>1197.5</c:v>
                </c:pt>
                <c:pt idx="253">
                  <c:v>1202</c:v>
                </c:pt>
                <c:pt idx="254">
                  <c:v>1208</c:v>
                </c:pt>
                <c:pt idx="255">
                  <c:v>1211</c:v>
                </c:pt>
                <c:pt idx="256">
                  <c:v>1211</c:v>
                </c:pt>
                <c:pt idx="257">
                  <c:v>1211</c:v>
                </c:pt>
                <c:pt idx="258">
                  <c:v>1211</c:v>
                </c:pt>
                <c:pt idx="259">
                  <c:v>1214</c:v>
                </c:pt>
                <c:pt idx="260">
                  <c:v>1220</c:v>
                </c:pt>
                <c:pt idx="261">
                  <c:v>1327.5</c:v>
                </c:pt>
                <c:pt idx="262">
                  <c:v>1352</c:v>
                </c:pt>
                <c:pt idx="263">
                  <c:v>1352</c:v>
                </c:pt>
                <c:pt idx="264">
                  <c:v>1373</c:v>
                </c:pt>
                <c:pt idx="265">
                  <c:v>1396</c:v>
                </c:pt>
                <c:pt idx="266">
                  <c:v>1398</c:v>
                </c:pt>
                <c:pt idx="267">
                  <c:v>1503</c:v>
                </c:pt>
                <c:pt idx="268">
                  <c:v>1505</c:v>
                </c:pt>
                <c:pt idx="269">
                  <c:v>1508</c:v>
                </c:pt>
                <c:pt idx="270">
                  <c:v>1508</c:v>
                </c:pt>
                <c:pt idx="271">
                  <c:v>1531</c:v>
                </c:pt>
                <c:pt idx="272">
                  <c:v>1540</c:v>
                </c:pt>
                <c:pt idx="273">
                  <c:v>1545</c:v>
                </c:pt>
                <c:pt idx="274">
                  <c:v>1563</c:v>
                </c:pt>
                <c:pt idx="275">
                  <c:v>1566</c:v>
                </c:pt>
                <c:pt idx="276">
                  <c:v>1652</c:v>
                </c:pt>
                <c:pt idx="277">
                  <c:v>1675</c:v>
                </c:pt>
                <c:pt idx="278">
                  <c:v>1675</c:v>
                </c:pt>
                <c:pt idx="279">
                  <c:v>1675</c:v>
                </c:pt>
                <c:pt idx="280">
                  <c:v>1675</c:v>
                </c:pt>
                <c:pt idx="281">
                  <c:v>1675</c:v>
                </c:pt>
                <c:pt idx="282">
                  <c:v>1675</c:v>
                </c:pt>
                <c:pt idx="283">
                  <c:v>1675</c:v>
                </c:pt>
                <c:pt idx="284">
                  <c:v>1678</c:v>
                </c:pt>
                <c:pt idx="285">
                  <c:v>1678</c:v>
                </c:pt>
                <c:pt idx="286">
                  <c:v>1678</c:v>
                </c:pt>
                <c:pt idx="287">
                  <c:v>1819</c:v>
                </c:pt>
                <c:pt idx="288">
                  <c:v>1819</c:v>
                </c:pt>
                <c:pt idx="289">
                  <c:v>1834</c:v>
                </c:pt>
                <c:pt idx="290">
                  <c:v>1839</c:v>
                </c:pt>
                <c:pt idx="291">
                  <c:v>1842</c:v>
                </c:pt>
                <c:pt idx="292">
                  <c:v>1842</c:v>
                </c:pt>
                <c:pt idx="293">
                  <c:v>1986</c:v>
                </c:pt>
                <c:pt idx="294">
                  <c:v>1989</c:v>
                </c:pt>
                <c:pt idx="295">
                  <c:v>1992</c:v>
                </c:pt>
                <c:pt idx="296">
                  <c:v>2136</c:v>
                </c:pt>
                <c:pt idx="297">
                  <c:v>2142</c:v>
                </c:pt>
                <c:pt idx="298">
                  <c:v>2151</c:v>
                </c:pt>
                <c:pt idx="299">
                  <c:v>2157</c:v>
                </c:pt>
                <c:pt idx="300">
                  <c:v>2157</c:v>
                </c:pt>
                <c:pt idx="301">
                  <c:v>2171</c:v>
                </c:pt>
                <c:pt idx="302">
                  <c:v>2284.5</c:v>
                </c:pt>
                <c:pt idx="303">
                  <c:v>2286</c:v>
                </c:pt>
                <c:pt idx="304">
                  <c:v>2286</c:v>
                </c:pt>
                <c:pt idx="305">
                  <c:v>2292</c:v>
                </c:pt>
                <c:pt idx="306">
                  <c:v>2298</c:v>
                </c:pt>
                <c:pt idx="307">
                  <c:v>2303</c:v>
                </c:pt>
                <c:pt idx="308">
                  <c:v>2312</c:v>
                </c:pt>
                <c:pt idx="309">
                  <c:v>2342</c:v>
                </c:pt>
                <c:pt idx="310">
                  <c:v>2343</c:v>
                </c:pt>
                <c:pt idx="311">
                  <c:v>2431.5</c:v>
                </c:pt>
                <c:pt idx="312">
                  <c:v>2436</c:v>
                </c:pt>
                <c:pt idx="313">
                  <c:v>2445</c:v>
                </c:pt>
                <c:pt idx="314">
                  <c:v>2445</c:v>
                </c:pt>
                <c:pt idx="315">
                  <c:v>2457</c:v>
                </c:pt>
                <c:pt idx="316">
                  <c:v>2494.5</c:v>
                </c:pt>
                <c:pt idx="317">
                  <c:v>2560</c:v>
                </c:pt>
                <c:pt idx="318">
                  <c:v>2577</c:v>
                </c:pt>
                <c:pt idx="319">
                  <c:v>2577</c:v>
                </c:pt>
                <c:pt idx="320">
                  <c:v>2577</c:v>
                </c:pt>
                <c:pt idx="321">
                  <c:v>2580</c:v>
                </c:pt>
                <c:pt idx="322">
                  <c:v>2595</c:v>
                </c:pt>
                <c:pt idx="323">
                  <c:v>2600</c:v>
                </c:pt>
                <c:pt idx="324">
                  <c:v>2600</c:v>
                </c:pt>
                <c:pt idx="325">
                  <c:v>2606</c:v>
                </c:pt>
                <c:pt idx="326">
                  <c:v>2615</c:v>
                </c:pt>
                <c:pt idx="327">
                  <c:v>2762</c:v>
                </c:pt>
                <c:pt idx="328">
                  <c:v>2771</c:v>
                </c:pt>
                <c:pt idx="329">
                  <c:v>2771.5</c:v>
                </c:pt>
                <c:pt idx="330">
                  <c:v>2774</c:v>
                </c:pt>
                <c:pt idx="331">
                  <c:v>2785</c:v>
                </c:pt>
                <c:pt idx="332">
                  <c:v>2808</c:v>
                </c:pt>
                <c:pt idx="333">
                  <c:v>2874</c:v>
                </c:pt>
                <c:pt idx="334">
                  <c:v>2891</c:v>
                </c:pt>
                <c:pt idx="335">
                  <c:v>2891</c:v>
                </c:pt>
                <c:pt idx="336">
                  <c:v>2920</c:v>
                </c:pt>
                <c:pt idx="337">
                  <c:v>2920</c:v>
                </c:pt>
                <c:pt idx="338">
                  <c:v>2920</c:v>
                </c:pt>
                <c:pt idx="339">
                  <c:v>3042</c:v>
                </c:pt>
                <c:pt idx="340">
                  <c:v>3076</c:v>
                </c:pt>
                <c:pt idx="341">
                  <c:v>3078</c:v>
                </c:pt>
                <c:pt idx="342">
                  <c:v>3084</c:v>
                </c:pt>
                <c:pt idx="343">
                  <c:v>3085.5</c:v>
                </c:pt>
                <c:pt idx="344">
                  <c:v>3085.5</c:v>
                </c:pt>
                <c:pt idx="345">
                  <c:v>3085.5</c:v>
                </c:pt>
                <c:pt idx="346">
                  <c:v>3087</c:v>
                </c:pt>
                <c:pt idx="347">
                  <c:v>3087</c:v>
                </c:pt>
                <c:pt idx="348">
                  <c:v>3087</c:v>
                </c:pt>
                <c:pt idx="349">
                  <c:v>3102</c:v>
                </c:pt>
                <c:pt idx="350">
                  <c:v>3107</c:v>
                </c:pt>
                <c:pt idx="351">
                  <c:v>3191</c:v>
                </c:pt>
                <c:pt idx="352">
                  <c:v>3206.5</c:v>
                </c:pt>
                <c:pt idx="353">
                  <c:v>3208</c:v>
                </c:pt>
                <c:pt idx="354">
                  <c:v>3209</c:v>
                </c:pt>
                <c:pt idx="355">
                  <c:v>3209.5</c:v>
                </c:pt>
                <c:pt idx="356">
                  <c:v>3211</c:v>
                </c:pt>
                <c:pt idx="357">
                  <c:v>3212.5</c:v>
                </c:pt>
                <c:pt idx="358">
                  <c:v>3215</c:v>
                </c:pt>
                <c:pt idx="359">
                  <c:v>3249</c:v>
                </c:pt>
                <c:pt idx="360">
                  <c:v>3249</c:v>
                </c:pt>
                <c:pt idx="361">
                  <c:v>3378</c:v>
                </c:pt>
                <c:pt idx="362">
                  <c:v>3379.5</c:v>
                </c:pt>
                <c:pt idx="363">
                  <c:v>3379.5</c:v>
                </c:pt>
                <c:pt idx="364">
                  <c:v>3407</c:v>
                </c:pt>
                <c:pt idx="365">
                  <c:v>3505</c:v>
                </c:pt>
                <c:pt idx="366">
                  <c:v>3552</c:v>
                </c:pt>
                <c:pt idx="367">
                  <c:v>3655</c:v>
                </c:pt>
                <c:pt idx="368">
                  <c:v>3701</c:v>
                </c:pt>
                <c:pt idx="369">
                  <c:v>3733</c:v>
                </c:pt>
                <c:pt idx="370">
                  <c:v>3848</c:v>
                </c:pt>
                <c:pt idx="371">
                  <c:v>3863</c:v>
                </c:pt>
                <c:pt idx="372">
                  <c:v>3868</c:v>
                </c:pt>
                <c:pt idx="373">
                  <c:v>3869</c:v>
                </c:pt>
                <c:pt idx="374">
                  <c:v>3882</c:v>
                </c:pt>
                <c:pt idx="375">
                  <c:v>3883</c:v>
                </c:pt>
                <c:pt idx="376">
                  <c:v>3883.5</c:v>
                </c:pt>
                <c:pt idx="377">
                  <c:v>3990</c:v>
                </c:pt>
                <c:pt idx="378">
                  <c:v>3993.5</c:v>
                </c:pt>
                <c:pt idx="379">
                  <c:v>4009</c:v>
                </c:pt>
                <c:pt idx="380">
                  <c:v>4009</c:v>
                </c:pt>
                <c:pt idx="381">
                  <c:v>4014</c:v>
                </c:pt>
                <c:pt idx="382">
                  <c:v>4015</c:v>
                </c:pt>
                <c:pt idx="383">
                  <c:v>4015</c:v>
                </c:pt>
                <c:pt idx="384">
                  <c:v>4018</c:v>
                </c:pt>
                <c:pt idx="385">
                  <c:v>4018</c:v>
                </c:pt>
                <c:pt idx="386">
                  <c:v>4033.5</c:v>
                </c:pt>
                <c:pt idx="387">
                  <c:v>4137.5</c:v>
                </c:pt>
                <c:pt idx="388">
                  <c:v>4183.5</c:v>
                </c:pt>
                <c:pt idx="389">
                  <c:v>4307</c:v>
                </c:pt>
                <c:pt idx="390">
                  <c:v>4318</c:v>
                </c:pt>
                <c:pt idx="391">
                  <c:v>4459</c:v>
                </c:pt>
                <c:pt idx="392">
                  <c:v>4480</c:v>
                </c:pt>
                <c:pt idx="393">
                  <c:v>4494</c:v>
                </c:pt>
                <c:pt idx="394">
                  <c:v>4494</c:v>
                </c:pt>
                <c:pt idx="395">
                  <c:v>4516</c:v>
                </c:pt>
                <c:pt idx="396">
                  <c:v>4601</c:v>
                </c:pt>
                <c:pt idx="397">
                  <c:v>4638</c:v>
                </c:pt>
                <c:pt idx="398">
                  <c:v>4646</c:v>
                </c:pt>
                <c:pt idx="399">
                  <c:v>4646</c:v>
                </c:pt>
                <c:pt idx="400">
                  <c:v>4646</c:v>
                </c:pt>
                <c:pt idx="401">
                  <c:v>4647.5</c:v>
                </c:pt>
                <c:pt idx="402">
                  <c:v>4816</c:v>
                </c:pt>
                <c:pt idx="403">
                  <c:v>4916.5</c:v>
                </c:pt>
                <c:pt idx="404">
                  <c:v>4921</c:v>
                </c:pt>
                <c:pt idx="405">
                  <c:v>5069.5</c:v>
                </c:pt>
                <c:pt idx="406">
                  <c:v>5105</c:v>
                </c:pt>
                <c:pt idx="407">
                  <c:v>5238.5</c:v>
                </c:pt>
                <c:pt idx="408">
                  <c:v>5243</c:v>
                </c:pt>
                <c:pt idx="409">
                  <c:v>5255</c:v>
                </c:pt>
                <c:pt idx="410">
                  <c:v>5260</c:v>
                </c:pt>
                <c:pt idx="411">
                  <c:v>5410</c:v>
                </c:pt>
                <c:pt idx="412">
                  <c:v>5428.5</c:v>
                </c:pt>
                <c:pt idx="413">
                  <c:v>5552.5</c:v>
                </c:pt>
                <c:pt idx="414">
                  <c:v>5552.5</c:v>
                </c:pt>
                <c:pt idx="415">
                  <c:v>5558</c:v>
                </c:pt>
                <c:pt idx="416">
                  <c:v>5560</c:v>
                </c:pt>
                <c:pt idx="417">
                  <c:v>5561.5</c:v>
                </c:pt>
                <c:pt idx="418">
                  <c:v>5583</c:v>
                </c:pt>
                <c:pt idx="419">
                  <c:v>5583</c:v>
                </c:pt>
                <c:pt idx="420">
                  <c:v>5583</c:v>
                </c:pt>
                <c:pt idx="421">
                  <c:v>5705.5</c:v>
                </c:pt>
                <c:pt idx="422">
                  <c:v>5716</c:v>
                </c:pt>
                <c:pt idx="423">
                  <c:v>5849.5</c:v>
                </c:pt>
                <c:pt idx="424">
                  <c:v>5852.5</c:v>
                </c:pt>
                <c:pt idx="425">
                  <c:v>5854</c:v>
                </c:pt>
                <c:pt idx="426">
                  <c:v>5869.5</c:v>
                </c:pt>
                <c:pt idx="427">
                  <c:v>5877</c:v>
                </c:pt>
                <c:pt idx="428">
                  <c:v>5877</c:v>
                </c:pt>
                <c:pt idx="429">
                  <c:v>6002</c:v>
                </c:pt>
                <c:pt idx="430">
                  <c:v>6022.5</c:v>
                </c:pt>
                <c:pt idx="431">
                  <c:v>6044</c:v>
                </c:pt>
                <c:pt idx="432">
                  <c:v>6181.5</c:v>
                </c:pt>
                <c:pt idx="433">
                  <c:v>6183</c:v>
                </c:pt>
                <c:pt idx="434">
                  <c:v>6191</c:v>
                </c:pt>
                <c:pt idx="435">
                  <c:v>6206</c:v>
                </c:pt>
                <c:pt idx="436">
                  <c:v>6312</c:v>
                </c:pt>
                <c:pt idx="437">
                  <c:v>6314.5</c:v>
                </c:pt>
                <c:pt idx="438">
                  <c:v>6316</c:v>
                </c:pt>
                <c:pt idx="439">
                  <c:v>6321</c:v>
                </c:pt>
                <c:pt idx="440">
                  <c:v>6336.5</c:v>
                </c:pt>
                <c:pt idx="441">
                  <c:v>6341</c:v>
                </c:pt>
                <c:pt idx="442">
                  <c:v>6343</c:v>
                </c:pt>
                <c:pt idx="443">
                  <c:v>6393</c:v>
                </c:pt>
                <c:pt idx="444">
                  <c:v>6480.5</c:v>
                </c:pt>
                <c:pt idx="445">
                  <c:v>6481.5</c:v>
                </c:pt>
                <c:pt idx="446">
                  <c:v>6483</c:v>
                </c:pt>
                <c:pt idx="447">
                  <c:v>6488</c:v>
                </c:pt>
                <c:pt idx="448">
                  <c:v>6492</c:v>
                </c:pt>
                <c:pt idx="449">
                  <c:v>6514</c:v>
                </c:pt>
                <c:pt idx="450">
                  <c:v>6622.5</c:v>
                </c:pt>
                <c:pt idx="451">
                  <c:v>6628.5</c:v>
                </c:pt>
                <c:pt idx="452">
                  <c:v>6647</c:v>
                </c:pt>
                <c:pt idx="453">
                  <c:v>6655</c:v>
                </c:pt>
                <c:pt idx="454">
                  <c:v>6778.5</c:v>
                </c:pt>
              </c:numCache>
            </c:numRef>
          </c:xVal>
          <c:yVal>
            <c:numRef>
              <c:f>Active!$L$21:$L$901</c:f>
              <c:numCache>
                <c:formatCode>General</c:formatCode>
                <c:ptCount val="88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6CD-4226-ACB3-BECE8CF97EAD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Active!$D$21:$D$21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Active!$F$21:$F$901</c:f>
              <c:numCache>
                <c:formatCode>General</c:formatCode>
                <c:ptCount val="881"/>
                <c:pt idx="0">
                  <c:v>-11840</c:v>
                </c:pt>
                <c:pt idx="1">
                  <c:v>-10306</c:v>
                </c:pt>
                <c:pt idx="2">
                  <c:v>-8943</c:v>
                </c:pt>
                <c:pt idx="3">
                  <c:v>-7665</c:v>
                </c:pt>
                <c:pt idx="4">
                  <c:v>-6389</c:v>
                </c:pt>
                <c:pt idx="5">
                  <c:v>-6242</c:v>
                </c:pt>
                <c:pt idx="6">
                  <c:v>-6046</c:v>
                </c:pt>
                <c:pt idx="7">
                  <c:v>-5775</c:v>
                </c:pt>
                <c:pt idx="8">
                  <c:v>-5317</c:v>
                </c:pt>
                <c:pt idx="9">
                  <c:v>-5297</c:v>
                </c:pt>
                <c:pt idx="10">
                  <c:v>-5150</c:v>
                </c:pt>
                <c:pt idx="11">
                  <c:v>-5000</c:v>
                </c:pt>
                <c:pt idx="12">
                  <c:v>-4977</c:v>
                </c:pt>
                <c:pt idx="13">
                  <c:v>-4876</c:v>
                </c:pt>
                <c:pt idx="14">
                  <c:v>-4833</c:v>
                </c:pt>
                <c:pt idx="15">
                  <c:v>-4832.5</c:v>
                </c:pt>
                <c:pt idx="16">
                  <c:v>-4407</c:v>
                </c:pt>
                <c:pt idx="17">
                  <c:v>-2928</c:v>
                </c:pt>
                <c:pt idx="18">
                  <c:v>-2687.5</c:v>
                </c:pt>
                <c:pt idx="19">
                  <c:v>-2674</c:v>
                </c:pt>
                <c:pt idx="20">
                  <c:v>-2674</c:v>
                </c:pt>
                <c:pt idx="21">
                  <c:v>-2674</c:v>
                </c:pt>
                <c:pt idx="22">
                  <c:v>-2668</c:v>
                </c:pt>
                <c:pt idx="23">
                  <c:v>-2668</c:v>
                </c:pt>
                <c:pt idx="24">
                  <c:v>-2661.5</c:v>
                </c:pt>
                <c:pt idx="25">
                  <c:v>-2654</c:v>
                </c:pt>
                <c:pt idx="26">
                  <c:v>-2654</c:v>
                </c:pt>
                <c:pt idx="27">
                  <c:v>-2653.5</c:v>
                </c:pt>
                <c:pt idx="28">
                  <c:v>-2530</c:v>
                </c:pt>
                <c:pt idx="29">
                  <c:v>-2527</c:v>
                </c:pt>
                <c:pt idx="30">
                  <c:v>-2527</c:v>
                </c:pt>
                <c:pt idx="31">
                  <c:v>-2527</c:v>
                </c:pt>
                <c:pt idx="32">
                  <c:v>-2524</c:v>
                </c:pt>
                <c:pt idx="33">
                  <c:v>-2514.5</c:v>
                </c:pt>
                <c:pt idx="34">
                  <c:v>-2513</c:v>
                </c:pt>
                <c:pt idx="35">
                  <c:v>-2512.5</c:v>
                </c:pt>
                <c:pt idx="36">
                  <c:v>-2511.5</c:v>
                </c:pt>
                <c:pt idx="37">
                  <c:v>-2504</c:v>
                </c:pt>
                <c:pt idx="38">
                  <c:v>-2500.5</c:v>
                </c:pt>
                <c:pt idx="39">
                  <c:v>-2360</c:v>
                </c:pt>
                <c:pt idx="40">
                  <c:v>-2360</c:v>
                </c:pt>
                <c:pt idx="41">
                  <c:v>-2354</c:v>
                </c:pt>
                <c:pt idx="42">
                  <c:v>-2354</c:v>
                </c:pt>
                <c:pt idx="43">
                  <c:v>-2353.5</c:v>
                </c:pt>
                <c:pt idx="44">
                  <c:v>-2340</c:v>
                </c:pt>
                <c:pt idx="45">
                  <c:v>-2340</c:v>
                </c:pt>
                <c:pt idx="46">
                  <c:v>-2300</c:v>
                </c:pt>
                <c:pt idx="47">
                  <c:v>-2299.5</c:v>
                </c:pt>
                <c:pt idx="48">
                  <c:v>-2260.5</c:v>
                </c:pt>
                <c:pt idx="49">
                  <c:v>-2236</c:v>
                </c:pt>
                <c:pt idx="50">
                  <c:v>-2233</c:v>
                </c:pt>
                <c:pt idx="51">
                  <c:v>-2230</c:v>
                </c:pt>
                <c:pt idx="52">
                  <c:v>-2227</c:v>
                </c:pt>
                <c:pt idx="53">
                  <c:v>-2193</c:v>
                </c:pt>
                <c:pt idx="54">
                  <c:v>-2187</c:v>
                </c:pt>
                <c:pt idx="55">
                  <c:v>-2187</c:v>
                </c:pt>
                <c:pt idx="56">
                  <c:v>-2088</c:v>
                </c:pt>
                <c:pt idx="57">
                  <c:v>-2085</c:v>
                </c:pt>
                <c:pt idx="58">
                  <c:v>-2059</c:v>
                </c:pt>
                <c:pt idx="59">
                  <c:v>-2047.5</c:v>
                </c:pt>
                <c:pt idx="60">
                  <c:v>-2046</c:v>
                </c:pt>
                <c:pt idx="61">
                  <c:v>-2028</c:v>
                </c:pt>
                <c:pt idx="62">
                  <c:v>-2028</c:v>
                </c:pt>
                <c:pt idx="63">
                  <c:v>-2023</c:v>
                </c:pt>
                <c:pt idx="64">
                  <c:v>-1939</c:v>
                </c:pt>
                <c:pt idx="65">
                  <c:v>-1919</c:v>
                </c:pt>
                <c:pt idx="66">
                  <c:v>-1916</c:v>
                </c:pt>
                <c:pt idx="67">
                  <c:v>-1916</c:v>
                </c:pt>
                <c:pt idx="68">
                  <c:v>-1914.5</c:v>
                </c:pt>
                <c:pt idx="69">
                  <c:v>-1892</c:v>
                </c:pt>
                <c:pt idx="70">
                  <c:v>-1884</c:v>
                </c:pt>
                <c:pt idx="71">
                  <c:v>-1792</c:v>
                </c:pt>
                <c:pt idx="72">
                  <c:v>-1772</c:v>
                </c:pt>
                <c:pt idx="73">
                  <c:v>-1746</c:v>
                </c:pt>
                <c:pt idx="74">
                  <c:v>-1726</c:v>
                </c:pt>
                <c:pt idx="75">
                  <c:v>-1622</c:v>
                </c:pt>
                <c:pt idx="76">
                  <c:v>-1605</c:v>
                </c:pt>
                <c:pt idx="77">
                  <c:v>-1579</c:v>
                </c:pt>
                <c:pt idx="78">
                  <c:v>-1579</c:v>
                </c:pt>
                <c:pt idx="79">
                  <c:v>-1561</c:v>
                </c:pt>
                <c:pt idx="80">
                  <c:v>-1455</c:v>
                </c:pt>
                <c:pt idx="81">
                  <c:v>-1452</c:v>
                </c:pt>
                <c:pt idx="82">
                  <c:v>-1452</c:v>
                </c:pt>
                <c:pt idx="83">
                  <c:v>-1440</c:v>
                </c:pt>
                <c:pt idx="84">
                  <c:v>-1431</c:v>
                </c:pt>
                <c:pt idx="85">
                  <c:v>-1316</c:v>
                </c:pt>
                <c:pt idx="86">
                  <c:v>-1305</c:v>
                </c:pt>
                <c:pt idx="87">
                  <c:v>-1305</c:v>
                </c:pt>
                <c:pt idx="88">
                  <c:v>-1304</c:v>
                </c:pt>
                <c:pt idx="89">
                  <c:v>-1301</c:v>
                </c:pt>
                <c:pt idx="90">
                  <c:v>-1293</c:v>
                </c:pt>
                <c:pt idx="91">
                  <c:v>-1290</c:v>
                </c:pt>
                <c:pt idx="92">
                  <c:v>-1285</c:v>
                </c:pt>
                <c:pt idx="93">
                  <c:v>-1285</c:v>
                </c:pt>
                <c:pt idx="94">
                  <c:v>-1282.5</c:v>
                </c:pt>
                <c:pt idx="95">
                  <c:v>-1281</c:v>
                </c:pt>
                <c:pt idx="96">
                  <c:v>-1265</c:v>
                </c:pt>
                <c:pt idx="97">
                  <c:v>-1265</c:v>
                </c:pt>
                <c:pt idx="98">
                  <c:v>-1262</c:v>
                </c:pt>
                <c:pt idx="99">
                  <c:v>-1161</c:v>
                </c:pt>
                <c:pt idx="100">
                  <c:v>-1155</c:v>
                </c:pt>
                <c:pt idx="101">
                  <c:v>-1143</c:v>
                </c:pt>
                <c:pt idx="102">
                  <c:v>-1129</c:v>
                </c:pt>
                <c:pt idx="103">
                  <c:v>-1129</c:v>
                </c:pt>
                <c:pt idx="104">
                  <c:v>-996</c:v>
                </c:pt>
                <c:pt idx="105">
                  <c:v>-982</c:v>
                </c:pt>
                <c:pt idx="106">
                  <c:v>-979</c:v>
                </c:pt>
                <c:pt idx="107">
                  <c:v>-971.5</c:v>
                </c:pt>
                <c:pt idx="108">
                  <c:v>-968.5</c:v>
                </c:pt>
                <c:pt idx="109">
                  <c:v>-968</c:v>
                </c:pt>
                <c:pt idx="110">
                  <c:v>-965</c:v>
                </c:pt>
                <c:pt idx="111">
                  <c:v>-964</c:v>
                </c:pt>
                <c:pt idx="112">
                  <c:v>-962</c:v>
                </c:pt>
                <c:pt idx="113">
                  <c:v>-962</c:v>
                </c:pt>
                <c:pt idx="114">
                  <c:v>-955</c:v>
                </c:pt>
                <c:pt idx="115">
                  <c:v>-925</c:v>
                </c:pt>
                <c:pt idx="116">
                  <c:v>-824.5</c:v>
                </c:pt>
                <c:pt idx="117">
                  <c:v>-821.5</c:v>
                </c:pt>
                <c:pt idx="118">
                  <c:v>-820.5</c:v>
                </c:pt>
                <c:pt idx="119">
                  <c:v>-814</c:v>
                </c:pt>
                <c:pt idx="120">
                  <c:v>-811</c:v>
                </c:pt>
                <c:pt idx="121">
                  <c:v>-778</c:v>
                </c:pt>
                <c:pt idx="122">
                  <c:v>-778</c:v>
                </c:pt>
                <c:pt idx="123">
                  <c:v>-691</c:v>
                </c:pt>
                <c:pt idx="124">
                  <c:v>-687.5</c:v>
                </c:pt>
                <c:pt idx="125">
                  <c:v>-678.5</c:v>
                </c:pt>
                <c:pt idx="126">
                  <c:v>-677</c:v>
                </c:pt>
                <c:pt idx="127">
                  <c:v>-675.5</c:v>
                </c:pt>
                <c:pt idx="128">
                  <c:v>-674</c:v>
                </c:pt>
                <c:pt idx="129">
                  <c:v>-670</c:v>
                </c:pt>
                <c:pt idx="130">
                  <c:v>-667</c:v>
                </c:pt>
                <c:pt idx="131">
                  <c:v>-665</c:v>
                </c:pt>
                <c:pt idx="132">
                  <c:v>-665</c:v>
                </c:pt>
                <c:pt idx="133">
                  <c:v>-664</c:v>
                </c:pt>
                <c:pt idx="134">
                  <c:v>-660</c:v>
                </c:pt>
                <c:pt idx="135">
                  <c:v>-656</c:v>
                </c:pt>
                <c:pt idx="136">
                  <c:v>-656</c:v>
                </c:pt>
                <c:pt idx="137">
                  <c:v>-653</c:v>
                </c:pt>
                <c:pt idx="138">
                  <c:v>-648.5</c:v>
                </c:pt>
                <c:pt idx="139">
                  <c:v>-631</c:v>
                </c:pt>
                <c:pt idx="140">
                  <c:v>-547</c:v>
                </c:pt>
                <c:pt idx="141">
                  <c:v>-537.5</c:v>
                </c:pt>
                <c:pt idx="142">
                  <c:v>-535</c:v>
                </c:pt>
                <c:pt idx="143">
                  <c:v>-529</c:v>
                </c:pt>
                <c:pt idx="144">
                  <c:v>-529</c:v>
                </c:pt>
                <c:pt idx="145">
                  <c:v>-529</c:v>
                </c:pt>
                <c:pt idx="146">
                  <c:v>-524</c:v>
                </c:pt>
                <c:pt idx="147">
                  <c:v>-524</c:v>
                </c:pt>
                <c:pt idx="148">
                  <c:v>-521</c:v>
                </c:pt>
                <c:pt idx="149">
                  <c:v>-521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-501</c:v>
                </c:pt>
                <c:pt idx="154">
                  <c:v>-501</c:v>
                </c:pt>
                <c:pt idx="155">
                  <c:v>-498</c:v>
                </c:pt>
                <c:pt idx="156">
                  <c:v>-484</c:v>
                </c:pt>
                <c:pt idx="157">
                  <c:v>-455</c:v>
                </c:pt>
                <c:pt idx="158">
                  <c:v>-380</c:v>
                </c:pt>
                <c:pt idx="159">
                  <c:v>-362</c:v>
                </c:pt>
                <c:pt idx="160">
                  <c:v>-362</c:v>
                </c:pt>
                <c:pt idx="161">
                  <c:v>-362</c:v>
                </c:pt>
                <c:pt idx="162">
                  <c:v>-337</c:v>
                </c:pt>
                <c:pt idx="163">
                  <c:v>-311</c:v>
                </c:pt>
                <c:pt idx="164">
                  <c:v>-311</c:v>
                </c:pt>
                <c:pt idx="165">
                  <c:v>-213</c:v>
                </c:pt>
                <c:pt idx="166">
                  <c:v>-212</c:v>
                </c:pt>
                <c:pt idx="167">
                  <c:v>-207</c:v>
                </c:pt>
                <c:pt idx="168">
                  <c:v>-207</c:v>
                </c:pt>
                <c:pt idx="169">
                  <c:v>-207</c:v>
                </c:pt>
                <c:pt idx="170">
                  <c:v>-206</c:v>
                </c:pt>
                <c:pt idx="171">
                  <c:v>-201</c:v>
                </c:pt>
                <c:pt idx="172">
                  <c:v>-201</c:v>
                </c:pt>
                <c:pt idx="173">
                  <c:v>-195</c:v>
                </c:pt>
                <c:pt idx="174">
                  <c:v>-195</c:v>
                </c:pt>
                <c:pt idx="175">
                  <c:v>-190</c:v>
                </c:pt>
                <c:pt idx="176">
                  <c:v>-190</c:v>
                </c:pt>
                <c:pt idx="177">
                  <c:v>-170</c:v>
                </c:pt>
                <c:pt idx="178">
                  <c:v>-161</c:v>
                </c:pt>
                <c:pt idx="179">
                  <c:v>-63.5</c:v>
                </c:pt>
                <c:pt idx="180">
                  <c:v>-60</c:v>
                </c:pt>
                <c:pt idx="181">
                  <c:v>-60</c:v>
                </c:pt>
                <c:pt idx="182">
                  <c:v>-60</c:v>
                </c:pt>
                <c:pt idx="183">
                  <c:v>-60</c:v>
                </c:pt>
                <c:pt idx="184">
                  <c:v>-20</c:v>
                </c:pt>
                <c:pt idx="185">
                  <c:v>-20</c:v>
                </c:pt>
                <c:pt idx="186">
                  <c:v>-17</c:v>
                </c:pt>
                <c:pt idx="187">
                  <c:v>0</c:v>
                </c:pt>
                <c:pt idx="188">
                  <c:v>1</c:v>
                </c:pt>
                <c:pt idx="189">
                  <c:v>105</c:v>
                </c:pt>
                <c:pt idx="190">
                  <c:v>110</c:v>
                </c:pt>
                <c:pt idx="191">
                  <c:v>127</c:v>
                </c:pt>
                <c:pt idx="192">
                  <c:v>127</c:v>
                </c:pt>
                <c:pt idx="193">
                  <c:v>132.5</c:v>
                </c:pt>
                <c:pt idx="194">
                  <c:v>140</c:v>
                </c:pt>
                <c:pt idx="195">
                  <c:v>145</c:v>
                </c:pt>
                <c:pt idx="196">
                  <c:v>150</c:v>
                </c:pt>
                <c:pt idx="197">
                  <c:v>150</c:v>
                </c:pt>
                <c:pt idx="198">
                  <c:v>252</c:v>
                </c:pt>
                <c:pt idx="199">
                  <c:v>258</c:v>
                </c:pt>
                <c:pt idx="200">
                  <c:v>275</c:v>
                </c:pt>
                <c:pt idx="201">
                  <c:v>283</c:v>
                </c:pt>
                <c:pt idx="202">
                  <c:v>283</c:v>
                </c:pt>
                <c:pt idx="203">
                  <c:v>297</c:v>
                </c:pt>
                <c:pt idx="204">
                  <c:v>298</c:v>
                </c:pt>
                <c:pt idx="205">
                  <c:v>300</c:v>
                </c:pt>
                <c:pt idx="206">
                  <c:v>391</c:v>
                </c:pt>
                <c:pt idx="207">
                  <c:v>405</c:v>
                </c:pt>
                <c:pt idx="208">
                  <c:v>428</c:v>
                </c:pt>
                <c:pt idx="209">
                  <c:v>592</c:v>
                </c:pt>
                <c:pt idx="210">
                  <c:v>592</c:v>
                </c:pt>
                <c:pt idx="211">
                  <c:v>739</c:v>
                </c:pt>
                <c:pt idx="212">
                  <c:v>745</c:v>
                </c:pt>
                <c:pt idx="213">
                  <c:v>748</c:v>
                </c:pt>
                <c:pt idx="214">
                  <c:v>758</c:v>
                </c:pt>
                <c:pt idx="215">
                  <c:v>762</c:v>
                </c:pt>
                <c:pt idx="216">
                  <c:v>779</c:v>
                </c:pt>
                <c:pt idx="217">
                  <c:v>779</c:v>
                </c:pt>
                <c:pt idx="218">
                  <c:v>865</c:v>
                </c:pt>
                <c:pt idx="219">
                  <c:v>865</c:v>
                </c:pt>
                <c:pt idx="220">
                  <c:v>891</c:v>
                </c:pt>
                <c:pt idx="221">
                  <c:v>897</c:v>
                </c:pt>
                <c:pt idx="222">
                  <c:v>897</c:v>
                </c:pt>
                <c:pt idx="223">
                  <c:v>897</c:v>
                </c:pt>
                <c:pt idx="224">
                  <c:v>897</c:v>
                </c:pt>
                <c:pt idx="225">
                  <c:v>897</c:v>
                </c:pt>
                <c:pt idx="226">
                  <c:v>897</c:v>
                </c:pt>
                <c:pt idx="227">
                  <c:v>897</c:v>
                </c:pt>
                <c:pt idx="228">
                  <c:v>897</c:v>
                </c:pt>
                <c:pt idx="229">
                  <c:v>897</c:v>
                </c:pt>
                <c:pt idx="230">
                  <c:v>897</c:v>
                </c:pt>
                <c:pt idx="231">
                  <c:v>897</c:v>
                </c:pt>
                <c:pt idx="232">
                  <c:v>897</c:v>
                </c:pt>
                <c:pt idx="233">
                  <c:v>897</c:v>
                </c:pt>
                <c:pt idx="234">
                  <c:v>897</c:v>
                </c:pt>
                <c:pt idx="235">
                  <c:v>897</c:v>
                </c:pt>
                <c:pt idx="236">
                  <c:v>897</c:v>
                </c:pt>
                <c:pt idx="237">
                  <c:v>903</c:v>
                </c:pt>
                <c:pt idx="238">
                  <c:v>912</c:v>
                </c:pt>
                <c:pt idx="239">
                  <c:v>923</c:v>
                </c:pt>
                <c:pt idx="240">
                  <c:v>929</c:v>
                </c:pt>
                <c:pt idx="241">
                  <c:v>1033.5</c:v>
                </c:pt>
                <c:pt idx="242">
                  <c:v>1044</c:v>
                </c:pt>
                <c:pt idx="243">
                  <c:v>1058</c:v>
                </c:pt>
                <c:pt idx="244">
                  <c:v>1058</c:v>
                </c:pt>
                <c:pt idx="245">
                  <c:v>1058</c:v>
                </c:pt>
                <c:pt idx="246">
                  <c:v>1064</c:v>
                </c:pt>
                <c:pt idx="247">
                  <c:v>1076</c:v>
                </c:pt>
                <c:pt idx="248">
                  <c:v>1078</c:v>
                </c:pt>
                <c:pt idx="249">
                  <c:v>1078</c:v>
                </c:pt>
                <c:pt idx="250">
                  <c:v>1078</c:v>
                </c:pt>
                <c:pt idx="251">
                  <c:v>1189</c:v>
                </c:pt>
                <c:pt idx="252">
                  <c:v>1197.5</c:v>
                </c:pt>
                <c:pt idx="253">
                  <c:v>1202</c:v>
                </c:pt>
                <c:pt idx="254">
                  <c:v>1208</c:v>
                </c:pt>
                <c:pt idx="255">
                  <c:v>1211</c:v>
                </c:pt>
                <c:pt idx="256">
                  <c:v>1211</c:v>
                </c:pt>
                <c:pt idx="257">
                  <c:v>1211</c:v>
                </c:pt>
                <c:pt idx="258">
                  <c:v>1211</c:v>
                </c:pt>
                <c:pt idx="259">
                  <c:v>1214</c:v>
                </c:pt>
                <c:pt idx="260">
                  <c:v>1220</c:v>
                </c:pt>
                <c:pt idx="261">
                  <c:v>1327.5</c:v>
                </c:pt>
                <c:pt idx="262">
                  <c:v>1352</c:v>
                </c:pt>
                <c:pt idx="263">
                  <c:v>1352</c:v>
                </c:pt>
                <c:pt idx="264">
                  <c:v>1373</c:v>
                </c:pt>
                <c:pt idx="265">
                  <c:v>1396</c:v>
                </c:pt>
                <c:pt idx="266">
                  <c:v>1398</c:v>
                </c:pt>
                <c:pt idx="267">
                  <c:v>1503</c:v>
                </c:pt>
                <c:pt idx="268">
                  <c:v>1505</c:v>
                </c:pt>
                <c:pt idx="269">
                  <c:v>1508</c:v>
                </c:pt>
                <c:pt idx="270">
                  <c:v>1508</c:v>
                </c:pt>
                <c:pt idx="271">
                  <c:v>1531</c:v>
                </c:pt>
                <c:pt idx="272">
                  <c:v>1540</c:v>
                </c:pt>
                <c:pt idx="273">
                  <c:v>1545</c:v>
                </c:pt>
                <c:pt idx="274">
                  <c:v>1563</c:v>
                </c:pt>
                <c:pt idx="275">
                  <c:v>1566</c:v>
                </c:pt>
                <c:pt idx="276">
                  <c:v>1652</c:v>
                </c:pt>
                <c:pt idx="277">
                  <c:v>1675</c:v>
                </c:pt>
                <c:pt idx="278">
                  <c:v>1675</c:v>
                </c:pt>
                <c:pt idx="279">
                  <c:v>1675</c:v>
                </c:pt>
                <c:pt idx="280">
                  <c:v>1675</c:v>
                </c:pt>
                <c:pt idx="281">
                  <c:v>1675</c:v>
                </c:pt>
                <c:pt idx="282">
                  <c:v>1675</c:v>
                </c:pt>
                <c:pt idx="283">
                  <c:v>1675</c:v>
                </c:pt>
                <c:pt idx="284">
                  <c:v>1678</c:v>
                </c:pt>
                <c:pt idx="285">
                  <c:v>1678</c:v>
                </c:pt>
                <c:pt idx="286">
                  <c:v>1678</c:v>
                </c:pt>
                <c:pt idx="287">
                  <c:v>1819</c:v>
                </c:pt>
                <c:pt idx="288">
                  <c:v>1819</c:v>
                </c:pt>
                <c:pt idx="289">
                  <c:v>1834</c:v>
                </c:pt>
                <c:pt idx="290">
                  <c:v>1839</c:v>
                </c:pt>
                <c:pt idx="291">
                  <c:v>1842</c:v>
                </c:pt>
                <c:pt idx="292">
                  <c:v>1842</c:v>
                </c:pt>
                <c:pt idx="293">
                  <c:v>1986</c:v>
                </c:pt>
                <c:pt idx="294">
                  <c:v>1989</c:v>
                </c:pt>
                <c:pt idx="295">
                  <c:v>1992</c:v>
                </c:pt>
                <c:pt idx="296">
                  <c:v>2136</c:v>
                </c:pt>
                <c:pt idx="297">
                  <c:v>2142</c:v>
                </c:pt>
                <c:pt idx="298">
                  <c:v>2151</c:v>
                </c:pt>
                <c:pt idx="299">
                  <c:v>2157</c:v>
                </c:pt>
                <c:pt idx="300">
                  <c:v>2157</c:v>
                </c:pt>
                <c:pt idx="301">
                  <c:v>2171</c:v>
                </c:pt>
                <c:pt idx="302">
                  <c:v>2284.5</c:v>
                </c:pt>
                <c:pt idx="303">
                  <c:v>2286</c:v>
                </c:pt>
                <c:pt idx="304">
                  <c:v>2286</c:v>
                </c:pt>
                <c:pt idx="305">
                  <c:v>2292</c:v>
                </c:pt>
                <c:pt idx="306">
                  <c:v>2298</c:v>
                </c:pt>
                <c:pt idx="307">
                  <c:v>2303</c:v>
                </c:pt>
                <c:pt idx="308">
                  <c:v>2312</c:v>
                </c:pt>
                <c:pt idx="309">
                  <c:v>2342</c:v>
                </c:pt>
                <c:pt idx="310">
                  <c:v>2343</c:v>
                </c:pt>
                <c:pt idx="311">
                  <c:v>2431.5</c:v>
                </c:pt>
                <c:pt idx="312">
                  <c:v>2436</c:v>
                </c:pt>
                <c:pt idx="313">
                  <c:v>2445</c:v>
                </c:pt>
                <c:pt idx="314">
                  <c:v>2445</c:v>
                </c:pt>
                <c:pt idx="315">
                  <c:v>2457</c:v>
                </c:pt>
                <c:pt idx="316">
                  <c:v>2494.5</c:v>
                </c:pt>
                <c:pt idx="317">
                  <c:v>2560</c:v>
                </c:pt>
                <c:pt idx="318">
                  <c:v>2577</c:v>
                </c:pt>
                <c:pt idx="319">
                  <c:v>2577</c:v>
                </c:pt>
                <c:pt idx="320">
                  <c:v>2577</c:v>
                </c:pt>
                <c:pt idx="321">
                  <c:v>2580</c:v>
                </c:pt>
                <c:pt idx="322">
                  <c:v>2595</c:v>
                </c:pt>
                <c:pt idx="323">
                  <c:v>2600</c:v>
                </c:pt>
                <c:pt idx="324">
                  <c:v>2600</c:v>
                </c:pt>
                <c:pt idx="325">
                  <c:v>2606</c:v>
                </c:pt>
                <c:pt idx="326">
                  <c:v>2615</c:v>
                </c:pt>
                <c:pt idx="327">
                  <c:v>2762</c:v>
                </c:pt>
                <c:pt idx="328">
                  <c:v>2771</c:v>
                </c:pt>
                <c:pt idx="329">
                  <c:v>2771.5</c:v>
                </c:pt>
                <c:pt idx="330">
                  <c:v>2774</c:v>
                </c:pt>
                <c:pt idx="331">
                  <c:v>2785</c:v>
                </c:pt>
                <c:pt idx="332">
                  <c:v>2808</c:v>
                </c:pt>
                <c:pt idx="333">
                  <c:v>2874</c:v>
                </c:pt>
                <c:pt idx="334">
                  <c:v>2891</c:v>
                </c:pt>
                <c:pt idx="335">
                  <c:v>2891</c:v>
                </c:pt>
                <c:pt idx="336">
                  <c:v>2920</c:v>
                </c:pt>
                <c:pt idx="337">
                  <c:v>2920</c:v>
                </c:pt>
                <c:pt idx="338">
                  <c:v>2920</c:v>
                </c:pt>
                <c:pt idx="339">
                  <c:v>3042</c:v>
                </c:pt>
                <c:pt idx="340">
                  <c:v>3076</c:v>
                </c:pt>
                <c:pt idx="341">
                  <c:v>3078</c:v>
                </c:pt>
                <c:pt idx="342">
                  <c:v>3084</c:v>
                </c:pt>
                <c:pt idx="343">
                  <c:v>3085.5</c:v>
                </c:pt>
                <c:pt idx="344">
                  <c:v>3085.5</c:v>
                </c:pt>
                <c:pt idx="345">
                  <c:v>3085.5</c:v>
                </c:pt>
                <c:pt idx="346">
                  <c:v>3087</c:v>
                </c:pt>
                <c:pt idx="347">
                  <c:v>3087</c:v>
                </c:pt>
                <c:pt idx="348">
                  <c:v>3087</c:v>
                </c:pt>
                <c:pt idx="349">
                  <c:v>3102</c:v>
                </c:pt>
                <c:pt idx="350">
                  <c:v>3107</c:v>
                </c:pt>
                <c:pt idx="351">
                  <c:v>3191</c:v>
                </c:pt>
                <c:pt idx="352">
                  <c:v>3206.5</c:v>
                </c:pt>
                <c:pt idx="353">
                  <c:v>3208</c:v>
                </c:pt>
                <c:pt idx="354">
                  <c:v>3209</c:v>
                </c:pt>
                <c:pt idx="355">
                  <c:v>3209.5</c:v>
                </c:pt>
                <c:pt idx="356">
                  <c:v>3211</c:v>
                </c:pt>
                <c:pt idx="357">
                  <c:v>3212.5</c:v>
                </c:pt>
                <c:pt idx="358">
                  <c:v>3215</c:v>
                </c:pt>
                <c:pt idx="359">
                  <c:v>3249</c:v>
                </c:pt>
                <c:pt idx="360">
                  <c:v>3249</c:v>
                </c:pt>
                <c:pt idx="361">
                  <c:v>3378</c:v>
                </c:pt>
                <c:pt idx="362">
                  <c:v>3379.5</c:v>
                </c:pt>
                <c:pt idx="363">
                  <c:v>3379.5</c:v>
                </c:pt>
                <c:pt idx="364">
                  <c:v>3407</c:v>
                </c:pt>
                <c:pt idx="365">
                  <c:v>3505</c:v>
                </c:pt>
                <c:pt idx="366">
                  <c:v>3552</c:v>
                </c:pt>
                <c:pt idx="367">
                  <c:v>3655</c:v>
                </c:pt>
                <c:pt idx="368">
                  <c:v>3701</c:v>
                </c:pt>
                <c:pt idx="369">
                  <c:v>3733</c:v>
                </c:pt>
                <c:pt idx="370">
                  <c:v>3848</c:v>
                </c:pt>
                <c:pt idx="371">
                  <c:v>3863</c:v>
                </c:pt>
                <c:pt idx="372">
                  <c:v>3868</c:v>
                </c:pt>
                <c:pt idx="373">
                  <c:v>3869</c:v>
                </c:pt>
                <c:pt idx="374">
                  <c:v>3882</c:v>
                </c:pt>
                <c:pt idx="375">
                  <c:v>3883</c:v>
                </c:pt>
                <c:pt idx="376">
                  <c:v>3883.5</c:v>
                </c:pt>
                <c:pt idx="377">
                  <c:v>3990</c:v>
                </c:pt>
                <c:pt idx="378">
                  <c:v>3993.5</c:v>
                </c:pt>
                <c:pt idx="379">
                  <c:v>4009</c:v>
                </c:pt>
                <c:pt idx="380">
                  <c:v>4009</c:v>
                </c:pt>
                <c:pt idx="381">
                  <c:v>4014</c:v>
                </c:pt>
                <c:pt idx="382">
                  <c:v>4015</c:v>
                </c:pt>
                <c:pt idx="383">
                  <c:v>4015</c:v>
                </c:pt>
                <c:pt idx="384">
                  <c:v>4018</c:v>
                </c:pt>
                <c:pt idx="385">
                  <c:v>4018</c:v>
                </c:pt>
                <c:pt idx="386">
                  <c:v>4033.5</c:v>
                </c:pt>
                <c:pt idx="387">
                  <c:v>4137.5</c:v>
                </c:pt>
                <c:pt idx="388">
                  <c:v>4183.5</c:v>
                </c:pt>
                <c:pt idx="389">
                  <c:v>4307</c:v>
                </c:pt>
                <c:pt idx="390">
                  <c:v>4318</c:v>
                </c:pt>
                <c:pt idx="391">
                  <c:v>4459</c:v>
                </c:pt>
                <c:pt idx="392">
                  <c:v>4480</c:v>
                </c:pt>
                <c:pt idx="393">
                  <c:v>4494</c:v>
                </c:pt>
                <c:pt idx="394">
                  <c:v>4494</c:v>
                </c:pt>
                <c:pt idx="395">
                  <c:v>4516</c:v>
                </c:pt>
                <c:pt idx="396">
                  <c:v>4601</c:v>
                </c:pt>
                <c:pt idx="397">
                  <c:v>4638</c:v>
                </c:pt>
                <c:pt idx="398">
                  <c:v>4646</c:v>
                </c:pt>
                <c:pt idx="399">
                  <c:v>4646</c:v>
                </c:pt>
                <c:pt idx="400">
                  <c:v>4646</c:v>
                </c:pt>
                <c:pt idx="401">
                  <c:v>4647.5</c:v>
                </c:pt>
                <c:pt idx="402">
                  <c:v>4816</c:v>
                </c:pt>
                <c:pt idx="403">
                  <c:v>4916.5</c:v>
                </c:pt>
                <c:pt idx="404">
                  <c:v>4921</c:v>
                </c:pt>
                <c:pt idx="405">
                  <c:v>5069.5</c:v>
                </c:pt>
                <c:pt idx="406">
                  <c:v>5105</c:v>
                </c:pt>
                <c:pt idx="407">
                  <c:v>5238.5</c:v>
                </c:pt>
                <c:pt idx="408">
                  <c:v>5243</c:v>
                </c:pt>
                <c:pt idx="409">
                  <c:v>5255</c:v>
                </c:pt>
                <c:pt idx="410">
                  <c:v>5260</c:v>
                </c:pt>
                <c:pt idx="411">
                  <c:v>5410</c:v>
                </c:pt>
                <c:pt idx="412">
                  <c:v>5428.5</c:v>
                </c:pt>
                <c:pt idx="413">
                  <c:v>5552.5</c:v>
                </c:pt>
                <c:pt idx="414">
                  <c:v>5552.5</c:v>
                </c:pt>
                <c:pt idx="415">
                  <c:v>5558</c:v>
                </c:pt>
                <c:pt idx="416">
                  <c:v>5560</c:v>
                </c:pt>
                <c:pt idx="417">
                  <c:v>5561.5</c:v>
                </c:pt>
                <c:pt idx="418">
                  <c:v>5583</c:v>
                </c:pt>
                <c:pt idx="419">
                  <c:v>5583</c:v>
                </c:pt>
                <c:pt idx="420">
                  <c:v>5583</c:v>
                </c:pt>
                <c:pt idx="421">
                  <c:v>5705.5</c:v>
                </c:pt>
                <c:pt idx="422">
                  <c:v>5716</c:v>
                </c:pt>
                <c:pt idx="423">
                  <c:v>5849.5</c:v>
                </c:pt>
                <c:pt idx="424">
                  <c:v>5852.5</c:v>
                </c:pt>
                <c:pt idx="425">
                  <c:v>5854</c:v>
                </c:pt>
                <c:pt idx="426">
                  <c:v>5869.5</c:v>
                </c:pt>
                <c:pt idx="427">
                  <c:v>5877</c:v>
                </c:pt>
                <c:pt idx="428">
                  <c:v>5877</c:v>
                </c:pt>
                <c:pt idx="429">
                  <c:v>6002</c:v>
                </c:pt>
                <c:pt idx="430">
                  <c:v>6022.5</c:v>
                </c:pt>
                <c:pt idx="431">
                  <c:v>6044</c:v>
                </c:pt>
                <c:pt idx="432">
                  <c:v>6181.5</c:v>
                </c:pt>
                <c:pt idx="433">
                  <c:v>6183</c:v>
                </c:pt>
                <c:pt idx="434">
                  <c:v>6191</c:v>
                </c:pt>
                <c:pt idx="435">
                  <c:v>6206</c:v>
                </c:pt>
                <c:pt idx="436">
                  <c:v>6312</c:v>
                </c:pt>
                <c:pt idx="437">
                  <c:v>6314.5</c:v>
                </c:pt>
                <c:pt idx="438">
                  <c:v>6316</c:v>
                </c:pt>
                <c:pt idx="439">
                  <c:v>6321</c:v>
                </c:pt>
                <c:pt idx="440">
                  <c:v>6336.5</c:v>
                </c:pt>
                <c:pt idx="441">
                  <c:v>6341</c:v>
                </c:pt>
                <c:pt idx="442">
                  <c:v>6343</c:v>
                </c:pt>
                <c:pt idx="443">
                  <c:v>6393</c:v>
                </c:pt>
                <c:pt idx="444">
                  <c:v>6480.5</c:v>
                </c:pt>
                <c:pt idx="445">
                  <c:v>6481.5</c:v>
                </c:pt>
                <c:pt idx="446">
                  <c:v>6483</c:v>
                </c:pt>
                <c:pt idx="447">
                  <c:v>6488</c:v>
                </c:pt>
                <c:pt idx="448">
                  <c:v>6492</c:v>
                </c:pt>
                <c:pt idx="449">
                  <c:v>6514</c:v>
                </c:pt>
                <c:pt idx="450">
                  <c:v>6622.5</c:v>
                </c:pt>
                <c:pt idx="451">
                  <c:v>6628.5</c:v>
                </c:pt>
                <c:pt idx="452">
                  <c:v>6647</c:v>
                </c:pt>
                <c:pt idx="453">
                  <c:v>6655</c:v>
                </c:pt>
                <c:pt idx="454">
                  <c:v>6778.5</c:v>
                </c:pt>
              </c:numCache>
            </c:numRef>
          </c:xVal>
          <c:yVal>
            <c:numRef>
              <c:f>Active!$M$21:$M$901</c:f>
              <c:numCache>
                <c:formatCode>General</c:formatCode>
                <c:ptCount val="88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6CD-4226-ACB3-BECE8CF97EAD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Active!$D$21:$D$21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Active!$F$21:$F$901</c:f>
              <c:numCache>
                <c:formatCode>General</c:formatCode>
                <c:ptCount val="881"/>
                <c:pt idx="0">
                  <c:v>-11840</c:v>
                </c:pt>
                <c:pt idx="1">
                  <c:v>-10306</c:v>
                </c:pt>
                <c:pt idx="2">
                  <c:v>-8943</c:v>
                </c:pt>
                <c:pt idx="3">
                  <c:v>-7665</c:v>
                </c:pt>
                <c:pt idx="4">
                  <c:v>-6389</c:v>
                </c:pt>
                <c:pt idx="5">
                  <c:v>-6242</c:v>
                </c:pt>
                <c:pt idx="6">
                  <c:v>-6046</c:v>
                </c:pt>
                <c:pt idx="7">
                  <c:v>-5775</c:v>
                </c:pt>
                <c:pt idx="8">
                  <c:v>-5317</c:v>
                </c:pt>
                <c:pt idx="9">
                  <c:v>-5297</c:v>
                </c:pt>
                <c:pt idx="10">
                  <c:v>-5150</c:v>
                </c:pt>
                <c:pt idx="11">
                  <c:v>-5000</c:v>
                </c:pt>
                <c:pt idx="12">
                  <c:v>-4977</c:v>
                </c:pt>
                <c:pt idx="13">
                  <c:v>-4876</c:v>
                </c:pt>
                <c:pt idx="14">
                  <c:v>-4833</c:v>
                </c:pt>
                <c:pt idx="15">
                  <c:v>-4832.5</c:v>
                </c:pt>
                <c:pt idx="16">
                  <c:v>-4407</c:v>
                </c:pt>
                <c:pt idx="17">
                  <c:v>-2928</c:v>
                </c:pt>
                <c:pt idx="18">
                  <c:v>-2687.5</c:v>
                </c:pt>
                <c:pt idx="19">
                  <c:v>-2674</c:v>
                </c:pt>
                <c:pt idx="20">
                  <c:v>-2674</c:v>
                </c:pt>
                <c:pt idx="21">
                  <c:v>-2674</c:v>
                </c:pt>
                <c:pt idx="22">
                  <c:v>-2668</c:v>
                </c:pt>
                <c:pt idx="23">
                  <c:v>-2668</c:v>
                </c:pt>
                <c:pt idx="24">
                  <c:v>-2661.5</c:v>
                </c:pt>
                <c:pt idx="25">
                  <c:v>-2654</c:v>
                </c:pt>
                <c:pt idx="26">
                  <c:v>-2654</c:v>
                </c:pt>
                <c:pt idx="27">
                  <c:v>-2653.5</c:v>
                </c:pt>
                <c:pt idx="28">
                  <c:v>-2530</c:v>
                </c:pt>
                <c:pt idx="29">
                  <c:v>-2527</c:v>
                </c:pt>
                <c:pt idx="30">
                  <c:v>-2527</c:v>
                </c:pt>
                <c:pt idx="31">
                  <c:v>-2527</c:v>
                </c:pt>
                <c:pt idx="32">
                  <c:v>-2524</c:v>
                </c:pt>
                <c:pt idx="33">
                  <c:v>-2514.5</c:v>
                </c:pt>
                <c:pt idx="34">
                  <c:v>-2513</c:v>
                </c:pt>
                <c:pt idx="35">
                  <c:v>-2512.5</c:v>
                </c:pt>
                <c:pt idx="36">
                  <c:v>-2511.5</c:v>
                </c:pt>
                <c:pt idx="37">
                  <c:v>-2504</c:v>
                </c:pt>
                <c:pt idx="38">
                  <c:v>-2500.5</c:v>
                </c:pt>
                <c:pt idx="39">
                  <c:v>-2360</c:v>
                </c:pt>
                <c:pt idx="40">
                  <c:v>-2360</c:v>
                </c:pt>
                <c:pt idx="41">
                  <c:v>-2354</c:v>
                </c:pt>
                <c:pt idx="42">
                  <c:v>-2354</c:v>
                </c:pt>
                <c:pt idx="43">
                  <c:v>-2353.5</c:v>
                </c:pt>
                <c:pt idx="44">
                  <c:v>-2340</c:v>
                </c:pt>
                <c:pt idx="45">
                  <c:v>-2340</c:v>
                </c:pt>
                <c:pt idx="46">
                  <c:v>-2300</c:v>
                </c:pt>
                <c:pt idx="47">
                  <c:v>-2299.5</c:v>
                </c:pt>
                <c:pt idx="48">
                  <c:v>-2260.5</c:v>
                </c:pt>
                <c:pt idx="49">
                  <c:v>-2236</c:v>
                </c:pt>
                <c:pt idx="50">
                  <c:v>-2233</c:v>
                </c:pt>
                <c:pt idx="51">
                  <c:v>-2230</c:v>
                </c:pt>
                <c:pt idx="52">
                  <c:v>-2227</c:v>
                </c:pt>
                <c:pt idx="53">
                  <c:v>-2193</c:v>
                </c:pt>
                <c:pt idx="54">
                  <c:v>-2187</c:v>
                </c:pt>
                <c:pt idx="55">
                  <c:v>-2187</c:v>
                </c:pt>
                <c:pt idx="56">
                  <c:v>-2088</c:v>
                </c:pt>
                <c:pt idx="57">
                  <c:v>-2085</c:v>
                </c:pt>
                <c:pt idx="58">
                  <c:v>-2059</c:v>
                </c:pt>
                <c:pt idx="59">
                  <c:v>-2047.5</c:v>
                </c:pt>
                <c:pt idx="60">
                  <c:v>-2046</c:v>
                </c:pt>
                <c:pt idx="61">
                  <c:v>-2028</c:v>
                </c:pt>
                <c:pt idx="62">
                  <c:v>-2028</c:v>
                </c:pt>
                <c:pt idx="63">
                  <c:v>-2023</c:v>
                </c:pt>
                <c:pt idx="64">
                  <c:v>-1939</c:v>
                </c:pt>
                <c:pt idx="65">
                  <c:v>-1919</c:v>
                </c:pt>
                <c:pt idx="66">
                  <c:v>-1916</c:v>
                </c:pt>
                <c:pt idx="67">
                  <c:v>-1916</c:v>
                </c:pt>
                <c:pt idx="68">
                  <c:v>-1914.5</c:v>
                </c:pt>
                <c:pt idx="69">
                  <c:v>-1892</c:v>
                </c:pt>
                <c:pt idx="70">
                  <c:v>-1884</c:v>
                </c:pt>
                <c:pt idx="71">
                  <c:v>-1792</c:v>
                </c:pt>
                <c:pt idx="72">
                  <c:v>-1772</c:v>
                </c:pt>
                <c:pt idx="73">
                  <c:v>-1746</c:v>
                </c:pt>
                <c:pt idx="74">
                  <c:v>-1726</c:v>
                </c:pt>
                <c:pt idx="75">
                  <c:v>-1622</c:v>
                </c:pt>
                <c:pt idx="76">
                  <c:v>-1605</c:v>
                </c:pt>
                <c:pt idx="77">
                  <c:v>-1579</c:v>
                </c:pt>
                <c:pt idx="78">
                  <c:v>-1579</c:v>
                </c:pt>
                <c:pt idx="79">
                  <c:v>-1561</c:v>
                </c:pt>
                <c:pt idx="80">
                  <c:v>-1455</c:v>
                </c:pt>
                <c:pt idx="81">
                  <c:v>-1452</c:v>
                </c:pt>
                <c:pt idx="82">
                  <c:v>-1452</c:v>
                </c:pt>
                <c:pt idx="83">
                  <c:v>-1440</c:v>
                </c:pt>
                <c:pt idx="84">
                  <c:v>-1431</c:v>
                </c:pt>
                <c:pt idx="85">
                  <c:v>-1316</c:v>
                </c:pt>
                <c:pt idx="86">
                  <c:v>-1305</c:v>
                </c:pt>
                <c:pt idx="87">
                  <c:v>-1305</c:v>
                </c:pt>
                <c:pt idx="88">
                  <c:v>-1304</c:v>
                </c:pt>
                <c:pt idx="89">
                  <c:v>-1301</c:v>
                </c:pt>
                <c:pt idx="90">
                  <c:v>-1293</c:v>
                </c:pt>
                <c:pt idx="91">
                  <c:v>-1290</c:v>
                </c:pt>
                <c:pt idx="92">
                  <c:v>-1285</c:v>
                </c:pt>
                <c:pt idx="93">
                  <c:v>-1285</c:v>
                </c:pt>
                <c:pt idx="94">
                  <c:v>-1282.5</c:v>
                </c:pt>
                <c:pt idx="95">
                  <c:v>-1281</c:v>
                </c:pt>
                <c:pt idx="96">
                  <c:v>-1265</c:v>
                </c:pt>
                <c:pt idx="97">
                  <c:v>-1265</c:v>
                </c:pt>
                <c:pt idx="98">
                  <c:v>-1262</c:v>
                </c:pt>
                <c:pt idx="99">
                  <c:v>-1161</c:v>
                </c:pt>
                <c:pt idx="100">
                  <c:v>-1155</c:v>
                </c:pt>
                <c:pt idx="101">
                  <c:v>-1143</c:v>
                </c:pt>
                <c:pt idx="102">
                  <c:v>-1129</c:v>
                </c:pt>
                <c:pt idx="103">
                  <c:v>-1129</c:v>
                </c:pt>
                <c:pt idx="104">
                  <c:v>-996</c:v>
                </c:pt>
                <c:pt idx="105">
                  <c:v>-982</c:v>
                </c:pt>
                <c:pt idx="106">
                  <c:v>-979</c:v>
                </c:pt>
                <c:pt idx="107">
                  <c:v>-971.5</c:v>
                </c:pt>
                <c:pt idx="108">
                  <c:v>-968.5</c:v>
                </c:pt>
                <c:pt idx="109">
                  <c:v>-968</c:v>
                </c:pt>
                <c:pt idx="110">
                  <c:v>-965</c:v>
                </c:pt>
                <c:pt idx="111">
                  <c:v>-964</c:v>
                </c:pt>
                <c:pt idx="112">
                  <c:v>-962</c:v>
                </c:pt>
                <c:pt idx="113">
                  <c:v>-962</c:v>
                </c:pt>
                <c:pt idx="114">
                  <c:v>-955</c:v>
                </c:pt>
                <c:pt idx="115">
                  <c:v>-925</c:v>
                </c:pt>
                <c:pt idx="116">
                  <c:v>-824.5</c:v>
                </c:pt>
                <c:pt idx="117">
                  <c:v>-821.5</c:v>
                </c:pt>
                <c:pt idx="118">
                  <c:v>-820.5</c:v>
                </c:pt>
                <c:pt idx="119">
                  <c:v>-814</c:v>
                </c:pt>
                <c:pt idx="120">
                  <c:v>-811</c:v>
                </c:pt>
                <c:pt idx="121">
                  <c:v>-778</c:v>
                </c:pt>
                <c:pt idx="122">
                  <c:v>-778</c:v>
                </c:pt>
                <c:pt idx="123">
                  <c:v>-691</c:v>
                </c:pt>
                <c:pt idx="124">
                  <c:v>-687.5</c:v>
                </c:pt>
                <c:pt idx="125">
                  <c:v>-678.5</c:v>
                </c:pt>
                <c:pt idx="126">
                  <c:v>-677</c:v>
                </c:pt>
                <c:pt idx="127">
                  <c:v>-675.5</c:v>
                </c:pt>
                <c:pt idx="128">
                  <c:v>-674</c:v>
                </c:pt>
                <c:pt idx="129">
                  <c:v>-670</c:v>
                </c:pt>
                <c:pt idx="130">
                  <c:v>-667</c:v>
                </c:pt>
                <c:pt idx="131">
                  <c:v>-665</c:v>
                </c:pt>
                <c:pt idx="132">
                  <c:v>-665</c:v>
                </c:pt>
                <c:pt idx="133">
                  <c:v>-664</c:v>
                </c:pt>
                <c:pt idx="134">
                  <c:v>-660</c:v>
                </c:pt>
                <c:pt idx="135">
                  <c:v>-656</c:v>
                </c:pt>
                <c:pt idx="136">
                  <c:v>-656</c:v>
                </c:pt>
                <c:pt idx="137">
                  <c:v>-653</c:v>
                </c:pt>
                <c:pt idx="138">
                  <c:v>-648.5</c:v>
                </c:pt>
                <c:pt idx="139">
                  <c:v>-631</c:v>
                </c:pt>
                <c:pt idx="140">
                  <c:v>-547</c:v>
                </c:pt>
                <c:pt idx="141">
                  <c:v>-537.5</c:v>
                </c:pt>
                <c:pt idx="142">
                  <c:v>-535</c:v>
                </c:pt>
                <c:pt idx="143">
                  <c:v>-529</c:v>
                </c:pt>
                <c:pt idx="144">
                  <c:v>-529</c:v>
                </c:pt>
                <c:pt idx="145">
                  <c:v>-529</c:v>
                </c:pt>
                <c:pt idx="146">
                  <c:v>-524</c:v>
                </c:pt>
                <c:pt idx="147">
                  <c:v>-524</c:v>
                </c:pt>
                <c:pt idx="148">
                  <c:v>-521</c:v>
                </c:pt>
                <c:pt idx="149">
                  <c:v>-521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-501</c:v>
                </c:pt>
                <c:pt idx="154">
                  <c:v>-501</c:v>
                </c:pt>
                <c:pt idx="155">
                  <c:v>-498</c:v>
                </c:pt>
                <c:pt idx="156">
                  <c:v>-484</c:v>
                </c:pt>
                <c:pt idx="157">
                  <c:v>-455</c:v>
                </c:pt>
                <c:pt idx="158">
                  <c:v>-380</c:v>
                </c:pt>
                <c:pt idx="159">
                  <c:v>-362</c:v>
                </c:pt>
                <c:pt idx="160">
                  <c:v>-362</c:v>
                </c:pt>
                <c:pt idx="161">
                  <c:v>-362</c:v>
                </c:pt>
                <c:pt idx="162">
                  <c:v>-337</c:v>
                </c:pt>
                <c:pt idx="163">
                  <c:v>-311</c:v>
                </c:pt>
                <c:pt idx="164">
                  <c:v>-311</c:v>
                </c:pt>
                <c:pt idx="165">
                  <c:v>-213</c:v>
                </c:pt>
                <c:pt idx="166">
                  <c:v>-212</c:v>
                </c:pt>
                <c:pt idx="167">
                  <c:v>-207</c:v>
                </c:pt>
                <c:pt idx="168">
                  <c:v>-207</c:v>
                </c:pt>
                <c:pt idx="169">
                  <c:v>-207</c:v>
                </c:pt>
                <c:pt idx="170">
                  <c:v>-206</c:v>
                </c:pt>
                <c:pt idx="171">
                  <c:v>-201</c:v>
                </c:pt>
                <c:pt idx="172">
                  <c:v>-201</c:v>
                </c:pt>
                <c:pt idx="173">
                  <c:v>-195</c:v>
                </c:pt>
                <c:pt idx="174">
                  <c:v>-195</c:v>
                </c:pt>
                <c:pt idx="175">
                  <c:v>-190</c:v>
                </c:pt>
                <c:pt idx="176">
                  <c:v>-190</c:v>
                </c:pt>
                <c:pt idx="177">
                  <c:v>-170</c:v>
                </c:pt>
                <c:pt idx="178">
                  <c:v>-161</c:v>
                </c:pt>
                <c:pt idx="179">
                  <c:v>-63.5</c:v>
                </c:pt>
                <c:pt idx="180">
                  <c:v>-60</c:v>
                </c:pt>
                <c:pt idx="181">
                  <c:v>-60</c:v>
                </c:pt>
                <c:pt idx="182">
                  <c:v>-60</c:v>
                </c:pt>
                <c:pt idx="183">
                  <c:v>-60</c:v>
                </c:pt>
                <c:pt idx="184">
                  <c:v>-20</c:v>
                </c:pt>
                <c:pt idx="185">
                  <c:v>-20</c:v>
                </c:pt>
                <c:pt idx="186">
                  <c:v>-17</c:v>
                </c:pt>
                <c:pt idx="187">
                  <c:v>0</c:v>
                </c:pt>
                <c:pt idx="188">
                  <c:v>1</c:v>
                </c:pt>
                <c:pt idx="189">
                  <c:v>105</c:v>
                </c:pt>
                <c:pt idx="190">
                  <c:v>110</c:v>
                </c:pt>
                <c:pt idx="191">
                  <c:v>127</c:v>
                </c:pt>
                <c:pt idx="192">
                  <c:v>127</c:v>
                </c:pt>
                <c:pt idx="193">
                  <c:v>132.5</c:v>
                </c:pt>
                <c:pt idx="194">
                  <c:v>140</c:v>
                </c:pt>
                <c:pt idx="195">
                  <c:v>145</c:v>
                </c:pt>
                <c:pt idx="196">
                  <c:v>150</c:v>
                </c:pt>
                <c:pt idx="197">
                  <c:v>150</c:v>
                </c:pt>
                <c:pt idx="198">
                  <c:v>252</c:v>
                </c:pt>
                <c:pt idx="199">
                  <c:v>258</c:v>
                </c:pt>
                <c:pt idx="200">
                  <c:v>275</c:v>
                </c:pt>
                <c:pt idx="201">
                  <c:v>283</c:v>
                </c:pt>
                <c:pt idx="202">
                  <c:v>283</c:v>
                </c:pt>
                <c:pt idx="203">
                  <c:v>297</c:v>
                </c:pt>
                <c:pt idx="204">
                  <c:v>298</c:v>
                </c:pt>
                <c:pt idx="205">
                  <c:v>300</c:v>
                </c:pt>
                <c:pt idx="206">
                  <c:v>391</c:v>
                </c:pt>
                <c:pt idx="207">
                  <c:v>405</c:v>
                </c:pt>
                <c:pt idx="208">
                  <c:v>428</c:v>
                </c:pt>
                <c:pt idx="209">
                  <c:v>592</c:v>
                </c:pt>
                <c:pt idx="210">
                  <c:v>592</c:v>
                </c:pt>
                <c:pt idx="211">
                  <c:v>739</c:v>
                </c:pt>
                <c:pt idx="212">
                  <c:v>745</c:v>
                </c:pt>
                <c:pt idx="213">
                  <c:v>748</c:v>
                </c:pt>
                <c:pt idx="214">
                  <c:v>758</c:v>
                </c:pt>
                <c:pt idx="215">
                  <c:v>762</c:v>
                </c:pt>
                <c:pt idx="216">
                  <c:v>779</c:v>
                </c:pt>
                <c:pt idx="217">
                  <c:v>779</c:v>
                </c:pt>
                <c:pt idx="218">
                  <c:v>865</c:v>
                </c:pt>
                <c:pt idx="219">
                  <c:v>865</c:v>
                </c:pt>
                <c:pt idx="220">
                  <c:v>891</c:v>
                </c:pt>
                <c:pt idx="221">
                  <c:v>897</c:v>
                </c:pt>
                <c:pt idx="222">
                  <c:v>897</c:v>
                </c:pt>
                <c:pt idx="223">
                  <c:v>897</c:v>
                </c:pt>
                <c:pt idx="224">
                  <c:v>897</c:v>
                </c:pt>
                <c:pt idx="225">
                  <c:v>897</c:v>
                </c:pt>
                <c:pt idx="226">
                  <c:v>897</c:v>
                </c:pt>
                <c:pt idx="227">
                  <c:v>897</c:v>
                </c:pt>
                <c:pt idx="228">
                  <c:v>897</c:v>
                </c:pt>
                <c:pt idx="229">
                  <c:v>897</c:v>
                </c:pt>
                <c:pt idx="230">
                  <c:v>897</c:v>
                </c:pt>
                <c:pt idx="231">
                  <c:v>897</c:v>
                </c:pt>
                <c:pt idx="232">
                  <c:v>897</c:v>
                </c:pt>
                <c:pt idx="233">
                  <c:v>897</c:v>
                </c:pt>
                <c:pt idx="234">
                  <c:v>897</c:v>
                </c:pt>
                <c:pt idx="235">
                  <c:v>897</c:v>
                </c:pt>
                <c:pt idx="236">
                  <c:v>897</c:v>
                </c:pt>
                <c:pt idx="237">
                  <c:v>903</c:v>
                </c:pt>
                <c:pt idx="238">
                  <c:v>912</c:v>
                </c:pt>
                <c:pt idx="239">
                  <c:v>923</c:v>
                </c:pt>
                <c:pt idx="240">
                  <c:v>929</c:v>
                </c:pt>
                <c:pt idx="241">
                  <c:v>1033.5</c:v>
                </c:pt>
                <c:pt idx="242">
                  <c:v>1044</c:v>
                </c:pt>
                <c:pt idx="243">
                  <c:v>1058</c:v>
                </c:pt>
                <c:pt idx="244">
                  <c:v>1058</c:v>
                </c:pt>
                <c:pt idx="245">
                  <c:v>1058</c:v>
                </c:pt>
                <c:pt idx="246">
                  <c:v>1064</c:v>
                </c:pt>
                <c:pt idx="247">
                  <c:v>1076</c:v>
                </c:pt>
                <c:pt idx="248">
                  <c:v>1078</c:v>
                </c:pt>
                <c:pt idx="249">
                  <c:v>1078</c:v>
                </c:pt>
                <c:pt idx="250">
                  <c:v>1078</c:v>
                </c:pt>
                <c:pt idx="251">
                  <c:v>1189</c:v>
                </c:pt>
                <c:pt idx="252">
                  <c:v>1197.5</c:v>
                </c:pt>
                <c:pt idx="253">
                  <c:v>1202</c:v>
                </c:pt>
                <c:pt idx="254">
                  <c:v>1208</c:v>
                </c:pt>
                <c:pt idx="255">
                  <c:v>1211</c:v>
                </c:pt>
                <c:pt idx="256">
                  <c:v>1211</c:v>
                </c:pt>
                <c:pt idx="257">
                  <c:v>1211</c:v>
                </c:pt>
                <c:pt idx="258">
                  <c:v>1211</c:v>
                </c:pt>
                <c:pt idx="259">
                  <c:v>1214</c:v>
                </c:pt>
                <c:pt idx="260">
                  <c:v>1220</c:v>
                </c:pt>
                <c:pt idx="261">
                  <c:v>1327.5</c:v>
                </c:pt>
                <c:pt idx="262">
                  <c:v>1352</c:v>
                </c:pt>
                <c:pt idx="263">
                  <c:v>1352</c:v>
                </c:pt>
                <c:pt idx="264">
                  <c:v>1373</c:v>
                </c:pt>
                <c:pt idx="265">
                  <c:v>1396</c:v>
                </c:pt>
                <c:pt idx="266">
                  <c:v>1398</c:v>
                </c:pt>
                <c:pt idx="267">
                  <c:v>1503</c:v>
                </c:pt>
                <c:pt idx="268">
                  <c:v>1505</c:v>
                </c:pt>
                <c:pt idx="269">
                  <c:v>1508</c:v>
                </c:pt>
                <c:pt idx="270">
                  <c:v>1508</c:v>
                </c:pt>
                <c:pt idx="271">
                  <c:v>1531</c:v>
                </c:pt>
                <c:pt idx="272">
                  <c:v>1540</c:v>
                </c:pt>
                <c:pt idx="273">
                  <c:v>1545</c:v>
                </c:pt>
                <c:pt idx="274">
                  <c:v>1563</c:v>
                </c:pt>
                <c:pt idx="275">
                  <c:v>1566</c:v>
                </c:pt>
                <c:pt idx="276">
                  <c:v>1652</c:v>
                </c:pt>
                <c:pt idx="277">
                  <c:v>1675</c:v>
                </c:pt>
                <c:pt idx="278">
                  <c:v>1675</c:v>
                </c:pt>
                <c:pt idx="279">
                  <c:v>1675</c:v>
                </c:pt>
                <c:pt idx="280">
                  <c:v>1675</c:v>
                </c:pt>
                <c:pt idx="281">
                  <c:v>1675</c:v>
                </c:pt>
                <c:pt idx="282">
                  <c:v>1675</c:v>
                </c:pt>
                <c:pt idx="283">
                  <c:v>1675</c:v>
                </c:pt>
                <c:pt idx="284">
                  <c:v>1678</c:v>
                </c:pt>
                <c:pt idx="285">
                  <c:v>1678</c:v>
                </c:pt>
                <c:pt idx="286">
                  <c:v>1678</c:v>
                </c:pt>
                <c:pt idx="287">
                  <c:v>1819</c:v>
                </c:pt>
                <c:pt idx="288">
                  <c:v>1819</c:v>
                </c:pt>
                <c:pt idx="289">
                  <c:v>1834</c:v>
                </c:pt>
                <c:pt idx="290">
                  <c:v>1839</c:v>
                </c:pt>
                <c:pt idx="291">
                  <c:v>1842</c:v>
                </c:pt>
                <c:pt idx="292">
                  <c:v>1842</c:v>
                </c:pt>
                <c:pt idx="293">
                  <c:v>1986</c:v>
                </c:pt>
                <c:pt idx="294">
                  <c:v>1989</c:v>
                </c:pt>
                <c:pt idx="295">
                  <c:v>1992</c:v>
                </c:pt>
                <c:pt idx="296">
                  <c:v>2136</c:v>
                </c:pt>
                <c:pt idx="297">
                  <c:v>2142</c:v>
                </c:pt>
                <c:pt idx="298">
                  <c:v>2151</c:v>
                </c:pt>
                <c:pt idx="299">
                  <c:v>2157</c:v>
                </c:pt>
                <c:pt idx="300">
                  <c:v>2157</c:v>
                </c:pt>
                <c:pt idx="301">
                  <c:v>2171</c:v>
                </c:pt>
                <c:pt idx="302">
                  <c:v>2284.5</c:v>
                </c:pt>
                <c:pt idx="303">
                  <c:v>2286</c:v>
                </c:pt>
                <c:pt idx="304">
                  <c:v>2286</c:v>
                </c:pt>
                <c:pt idx="305">
                  <c:v>2292</c:v>
                </c:pt>
                <c:pt idx="306">
                  <c:v>2298</c:v>
                </c:pt>
                <c:pt idx="307">
                  <c:v>2303</c:v>
                </c:pt>
                <c:pt idx="308">
                  <c:v>2312</c:v>
                </c:pt>
                <c:pt idx="309">
                  <c:v>2342</c:v>
                </c:pt>
                <c:pt idx="310">
                  <c:v>2343</c:v>
                </c:pt>
                <c:pt idx="311">
                  <c:v>2431.5</c:v>
                </c:pt>
                <c:pt idx="312">
                  <c:v>2436</c:v>
                </c:pt>
                <c:pt idx="313">
                  <c:v>2445</c:v>
                </c:pt>
                <c:pt idx="314">
                  <c:v>2445</c:v>
                </c:pt>
                <c:pt idx="315">
                  <c:v>2457</c:v>
                </c:pt>
                <c:pt idx="316">
                  <c:v>2494.5</c:v>
                </c:pt>
                <c:pt idx="317">
                  <c:v>2560</c:v>
                </c:pt>
                <c:pt idx="318">
                  <c:v>2577</c:v>
                </c:pt>
                <c:pt idx="319">
                  <c:v>2577</c:v>
                </c:pt>
                <c:pt idx="320">
                  <c:v>2577</c:v>
                </c:pt>
                <c:pt idx="321">
                  <c:v>2580</c:v>
                </c:pt>
                <c:pt idx="322">
                  <c:v>2595</c:v>
                </c:pt>
                <c:pt idx="323">
                  <c:v>2600</c:v>
                </c:pt>
                <c:pt idx="324">
                  <c:v>2600</c:v>
                </c:pt>
                <c:pt idx="325">
                  <c:v>2606</c:v>
                </c:pt>
                <c:pt idx="326">
                  <c:v>2615</c:v>
                </c:pt>
                <c:pt idx="327">
                  <c:v>2762</c:v>
                </c:pt>
                <c:pt idx="328">
                  <c:v>2771</c:v>
                </c:pt>
                <c:pt idx="329">
                  <c:v>2771.5</c:v>
                </c:pt>
                <c:pt idx="330">
                  <c:v>2774</c:v>
                </c:pt>
                <c:pt idx="331">
                  <c:v>2785</c:v>
                </c:pt>
                <c:pt idx="332">
                  <c:v>2808</c:v>
                </c:pt>
                <c:pt idx="333">
                  <c:v>2874</c:v>
                </c:pt>
                <c:pt idx="334">
                  <c:v>2891</c:v>
                </c:pt>
                <c:pt idx="335">
                  <c:v>2891</c:v>
                </c:pt>
                <c:pt idx="336">
                  <c:v>2920</c:v>
                </c:pt>
                <c:pt idx="337">
                  <c:v>2920</c:v>
                </c:pt>
                <c:pt idx="338">
                  <c:v>2920</c:v>
                </c:pt>
                <c:pt idx="339">
                  <c:v>3042</c:v>
                </c:pt>
                <c:pt idx="340">
                  <c:v>3076</c:v>
                </c:pt>
                <c:pt idx="341">
                  <c:v>3078</c:v>
                </c:pt>
                <c:pt idx="342">
                  <c:v>3084</c:v>
                </c:pt>
                <c:pt idx="343">
                  <c:v>3085.5</c:v>
                </c:pt>
                <c:pt idx="344">
                  <c:v>3085.5</c:v>
                </c:pt>
                <c:pt idx="345">
                  <c:v>3085.5</c:v>
                </c:pt>
                <c:pt idx="346">
                  <c:v>3087</c:v>
                </c:pt>
                <c:pt idx="347">
                  <c:v>3087</c:v>
                </c:pt>
                <c:pt idx="348">
                  <c:v>3087</c:v>
                </c:pt>
                <c:pt idx="349">
                  <c:v>3102</c:v>
                </c:pt>
                <c:pt idx="350">
                  <c:v>3107</c:v>
                </c:pt>
                <c:pt idx="351">
                  <c:v>3191</c:v>
                </c:pt>
                <c:pt idx="352">
                  <c:v>3206.5</c:v>
                </c:pt>
                <c:pt idx="353">
                  <c:v>3208</c:v>
                </c:pt>
                <c:pt idx="354">
                  <c:v>3209</c:v>
                </c:pt>
                <c:pt idx="355">
                  <c:v>3209.5</c:v>
                </c:pt>
                <c:pt idx="356">
                  <c:v>3211</c:v>
                </c:pt>
                <c:pt idx="357">
                  <c:v>3212.5</c:v>
                </c:pt>
                <c:pt idx="358">
                  <c:v>3215</c:v>
                </c:pt>
                <c:pt idx="359">
                  <c:v>3249</c:v>
                </c:pt>
                <c:pt idx="360">
                  <c:v>3249</c:v>
                </c:pt>
                <c:pt idx="361">
                  <c:v>3378</c:v>
                </c:pt>
                <c:pt idx="362">
                  <c:v>3379.5</c:v>
                </c:pt>
                <c:pt idx="363">
                  <c:v>3379.5</c:v>
                </c:pt>
                <c:pt idx="364">
                  <c:v>3407</c:v>
                </c:pt>
                <c:pt idx="365">
                  <c:v>3505</c:v>
                </c:pt>
                <c:pt idx="366">
                  <c:v>3552</c:v>
                </c:pt>
                <c:pt idx="367">
                  <c:v>3655</c:v>
                </c:pt>
                <c:pt idx="368">
                  <c:v>3701</c:v>
                </c:pt>
                <c:pt idx="369">
                  <c:v>3733</c:v>
                </c:pt>
                <c:pt idx="370">
                  <c:v>3848</c:v>
                </c:pt>
                <c:pt idx="371">
                  <c:v>3863</c:v>
                </c:pt>
                <c:pt idx="372">
                  <c:v>3868</c:v>
                </c:pt>
                <c:pt idx="373">
                  <c:v>3869</c:v>
                </c:pt>
                <c:pt idx="374">
                  <c:v>3882</c:v>
                </c:pt>
                <c:pt idx="375">
                  <c:v>3883</c:v>
                </c:pt>
                <c:pt idx="376">
                  <c:v>3883.5</c:v>
                </c:pt>
                <c:pt idx="377">
                  <c:v>3990</c:v>
                </c:pt>
                <c:pt idx="378">
                  <c:v>3993.5</c:v>
                </c:pt>
                <c:pt idx="379">
                  <c:v>4009</c:v>
                </c:pt>
                <c:pt idx="380">
                  <c:v>4009</c:v>
                </c:pt>
                <c:pt idx="381">
                  <c:v>4014</c:v>
                </c:pt>
                <c:pt idx="382">
                  <c:v>4015</c:v>
                </c:pt>
                <c:pt idx="383">
                  <c:v>4015</c:v>
                </c:pt>
                <c:pt idx="384">
                  <c:v>4018</c:v>
                </c:pt>
                <c:pt idx="385">
                  <c:v>4018</c:v>
                </c:pt>
                <c:pt idx="386">
                  <c:v>4033.5</c:v>
                </c:pt>
                <c:pt idx="387">
                  <c:v>4137.5</c:v>
                </c:pt>
                <c:pt idx="388">
                  <c:v>4183.5</c:v>
                </c:pt>
                <c:pt idx="389">
                  <c:v>4307</c:v>
                </c:pt>
                <c:pt idx="390">
                  <c:v>4318</c:v>
                </c:pt>
                <c:pt idx="391">
                  <c:v>4459</c:v>
                </c:pt>
                <c:pt idx="392">
                  <c:v>4480</c:v>
                </c:pt>
                <c:pt idx="393">
                  <c:v>4494</c:v>
                </c:pt>
                <c:pt idx="394">
                  <c:v>4494</c:v>
                </c:pt>
                <c:pt idx="395">
                  <c:v>4516</c:v>
                </c:pt>
                <c:pt idx="396">
                  <c:v>4601</c:v>
                </c:pt>
                <c:pt idx="397">
                  <c:v>4638</c:v>
                </c:pt>
                <c:pt idx="398">
                  <c:v>4646</c:v>
                </c:pt>
                <c:pt idx="399">
                  <c:v>4646</c:v>
                </c:pt>
                <c:pt idx="400">
                  <c:v>4646</c:v>
                </c:pt>
                <c:pt idx="401">
                  <c:v>4647.5</c:v>
                </c:pt>
                <c:pt idx="402">
                  <c:v>4816</c:v>
                </c:pt>
                <c:pt idx="403">
                  <c:v>4916.5</c:v>
                </c:pt>
                <c:pt idx="404">
                  <c:v>4921</c:v>
                </c:pt>
                <c:pt idx="405">
                  <c:v>5069.5</c:v>
                </c:pt>
                <c:pt idx="406">
                  <c:v>5105</c:v>
                </c:pt>
                <c:pt idx="407">
                  <c:v>5238.5</c:v>
                </c:pt>
                <c:pt idx="408">
                  <c:v>5243</c:v>
                </c:pt>
                <c:pt idx="409">
                  <c:v>5255</c:v>
                </c:pt>
                <c:pt idx="410">
                  <c:v>5260</c:v>
                </c:pt>
                <c:pt idx="411">
                  <c:v>5410</c:v>
                </c:pt>
                <c:pt idx="412">
                  <c:v>5428.5</c:v>
                </c:pt>
                <c:pt idx="413">
                  <c:v>5552.5</c:v>
                </c:pt>
                <c:pt idx="414">
                  <c:v>5552.5</c:v>
                </c:pt>
                <c:pt idx="415">
                  <c:v>5558</c:v>
                </c:pt>
                <c:pt idx="416">
                  <c:v>5560</c:v>
                </c:pt>
                <c:pt idx="417">
                  <c:v>5561.5</c:v>
                </c:pt>
                <c:pt idx="418">
                  <c:v>5583</c:v>
                </c:pt>
                <c:pt idx="419">
                  <c:v>5583</c:v>
                </c:pt>
                <c:pt idx="420">
                  <c:v>5583</c:v>
                </c:pt>
                <c:pt idx="421">
                  <c:v>5705.5</c:v>
                </c:pt>
                <c:pt idx="422">
                  <c:v>5716</c:v>
                </c:pt>
                <c:pt idx="423">
                  <c:v>5849.5</c:v>
                </c:pt>
                <c:pt idx="424">
                  <c:v>5852.5</c:v>
                </c:pt>
                <c:pt idx="425">
                  <c:v>5854</c:v>
                </c:pt>
                <c:pt idx="426">
                  <c:v>5869.5</c:v>
                </c:pt>
                <c:pt idx="427">
                  <c:v>5877</c:v>
                </c:pt>
                <c:pt idx="428">
                  <c:v>5877</c:v>
                </c:pt>
                <c:pt idx="429">
                  <c:v>6002</c:v>
                </c:pt>
                <c:pt idx="430">
                  <c:v>6022.5</c:v>
                </c:pt>
                <c:pt idx="431">
                  <c:v>6044</c:v>
                </c:pt>
                <c:pt idx="432">
                  <c:v>6181.5</c:v>
                </c:pt>
                <c:pt idx="433">
                  <c:v>6183</c:v>
                </c:pt>
                <c:pt idx="434">
                  <c:v>6191</c:v>
                </c:pt>
                <c:pt idx="435">
                  <c:v>6206</c:v>
                </c:pt>
                <c:pt idx="436">
                  <c:v>6312</c:v>
                </c:pt>
                <c:pt idx="437">
                  <c:v>6314.5</c:v>
                </c:pt>
                <c:pt idx="438">
                  <c:v>6316</c:v>
                </c:pt>
                <c:pt idx="439">
                  <c:v>6321</c:v>
                </c:pt>
                <c:pt idx="440">
                  <c:v>6336.5</c:v>
                </c:pt>
                <c:pt idx="441">
                  <c:v>6341</c:v>
                </c:pt>
                <c:pt idx="442">
                  <c:v>6343</c:v>
                </c:pt>
                <c:pt idx="443">
                  <c:v>6393</c:v>
                </c:pt>
                <c:pt idx="444">
                  <c:v>6480.5</c:v>
                </c:pt>
                <c:pt idx="445">
                  <c:v>6481.5</c:v>
                </c:pt>
                <c:pt idx="446">
                  <c:v>6483</c:v>
                </c:pt>
                <c:pt idx="447">
                  <c:v>6488</c:v>
                </c:pt>
                <c:pt idx="448">
                  <c:v>6492</c:v>
                </c:pt>
                <c:pt idx="449">
                  <c:v>6514</c:v>
                </c:pt>
                <c:pt idx="450">
                  <c:v>6622.5</c:v>
                </c:pt>
                <c:pt idx="451">
                  <c:v>6628.5</c:v>
                </c:pt>
                <c:pt idx="452">
                  <c:v>6647</c:v>
                </c:pt>
                <c:pt idx="453">
                  <c:v>6655</c:v>
                </c:pt>
                <c:pt idx="454">
                  <c:v>6778.5</c:v>
                </c:pt>
              </c:numCache>
            </c:numRef>
          </c:xVal>
          <c:yVal>
            <c:numRef>
              <c:f>Active!$N$21:$N$901</c:f>
              <c:numCache>
                <c:formatCode>General</c:formatCode>
                <c:ptCount val="881"/>
                <c:pt idx="123">
                  <c:v>9.6045999962370843E-3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6CD-4226-ACB3-BECE8CF97EAD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Prim.Fit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Active!$F$21:$F$901</c:f>
              <c:numCache>
                <c:formatCode>General</c:formatCode>
                <c:ptCount val="881"/>
                <c:pt idx="0">
                  <c:v>-11840</c:v>
                </c:pt>
                <c:pt idx="1">
                  <c:v>-10306</c:v>
                </c:pt>
                <c:pt idx="2">
                  <c:v>-8943</c:v>
                </c:pt>
                <c:pt idx="3">
                  <c:v>-7665</c:v>
                </c:pt>
                <c:pt idx="4">
                  <c:v>-6389</c:v>
                </c:pt>
                <c:pt idx="5">
                  <c:v>-6242</c:v>
                </c:pt>
                <c:pt idx="6">
                  <c:v>-6046</c:v>
                </c:pt>
                <c:pt idx="7">
                  <c:v>-5775</c:v>
                </c:pt>
                <c:pt idx="8">
                  <c:v>-5317</c:v>
                </c:pt>
                <c:pt idx="9">
                  <c:v>-5297</c:v>
                </c:pt>
                <c:pt idx="10">
                  <c:v>-5150</c:v>
                </c:pt>
                <c:pt idx="11">
                  <c:v>-5000</c:v>
                </c:pt>
                <c:pt idx="12">
                  <c:v>-4977</c:v>
                </c:pt>
                <c:pt idx="13">
                  <c:v>-4876</c:v>
                </c:pt>
                <c:pt idx="14">
                  <c:v>-4833</c:v>
                </c:pt>
                <c:pt idx="15">
                  <c:v>-4832.5</c:v>
                </c:pt>
                <c:pt idx="16">
                  <c:v>-4407</c:v>
                </c:pt>
                <c:pt idx="17">
                  <c:v>-2928</c:v>
                </c:pt>
                <c:pt idx="18">
                  <c:v>-2687.5</c:v>
                </c:pt>
                <c:pt idx="19">
                  <c:v>-2674</c:v>
                </c:pt>
                <c:pt idx="20">
                  <c:v>-2674</c:v>
                </c:pt>
                <c:pt idx="21">
                  <c:v>-2674</c:v>
                </c:pt>
                <c:pt idx="22">
                  <c:v>-2668</c:v>
                </c:pt>
                <c:pt idx="23">
                  <c:v>-2668</c:v>
                </c:pt>
                <c:pt idx="24">
                  <c:v>-2661.5</c:v>
                </c:pt>
                <c:pt idx="25">
                  <c:v>-2654</c:v>
                </c:pt>
                <c:pt idx="26">
                  <c:v>-2654</c:v>
                </c:pt>
                <c:pt idx="27">
                  <c:v>-2653.5</c:v>
                </c:pt>
                <c:pt idx="28">
                  <c:v>-2530</c:v>
                </c:pt>
                <c:pt idx="29">
                  <c:v>-2527</c:v>
                </c:pt>
                <c:pt idx="30">
                  <c:v>-2527</c:v>
                </c:pt>
                <c:pt idx="31">
                  <c:v>-2527</c:v>
                </c:pt>
                <c:pt idx="32">
                  <c:v>-2524</c:v>
                </c:pt>
                <c:pt idx="33">
                  <c:v>-2514.5</c:v>
                </c:pt>
                <c:pt idx="34">
                  <c:v>-2513</c:v>
                </c:pt>
                <c:pt idx="35">
                  <c:v>-2512.5</c:v>
                </c:pt>
                <c:pt idx="36">
                  <c:v>-2511.5</c:v>
                </c:pt>
                <c:pt idx="37">
                  <c:v>-2504</c:v>
                </c:pt>
                <c:pt idx="38">
                  <c:v>-2500.5</c:v>
                </c:pt>
                <c:pt idx="39">
                  <c:v>-2360</c:v>
                </c:pt>
                <c:pt idx="40">
                  <c:v>-2360</c:v>
                </c:pt>
                <c:pt idx="41">
                  <c:v>-2354</c:v>
                </c:pt>
                <c:pt idx="42">
                  <c:v>-2354</c:v>
                </c:pt>
                <c:pt idx="43">
                  <c:v>-2353.5</c:v>
                </c:pt>
                <c:pt idx="44">
                  <c:v>-2340</c:v>
                </c:pt>
                <c:pt idx="45">
                  <c:v>-2340</c:v>
                </c:pt>
                <c:pt idx="46">
                  <c:v>-2300</c:v>
                </c:pt>
                <c:pt idx="47">
                  <c:v>-2299.5</c:v>
                </c:pt>
                <c:pt idx="48">
                  <c:v>-2260.5</c:v>
                </c:pt>
                <c:pt idx="49">
                  <c:v>-2236</c:v>
                </c:pt>
                <c:pt idx="50">
                  <c:v>-2233</c:v>
                </c:pt>
                <c:pt idx="51">
                  <c:v>-2230</c:v>
                </c:pt>
                <c:pt idx="52">
                  <c:v>-2227</c:v>
                </c:pt>
                <c:pt idx="53">
                  <c:v>-2193</c:v>
                </c:pt>
                <c:pt idx="54">
                  <c:v>-2187</c:v>
                </c:pt>
                <c:pt idx="55">
                  <c:v>-2187</c:v>
                </c:pt>
                <c:pt idx="56">
                  <c:v>-2088</c:v>
                </c:pt>
                <c:pt idx="57">
                  <c:v>-2085</c:v>
                </c:pt>
                <c:pt idx="58">
                  <c:v>-2059</c:v>
                </c:pt>
                <c:pt idx="59">
                  <c:v>-2047.5</c:v>
                </c:pt>
                <c:pt idx="60">
                  <c:v>-2046</c:v>
                </c:pt>
                <c:pt idx="61">
                  <c:v>-2028</c:v>
                </c:pt>
                <c:pt idx="62">
                  <c:v>-2028</c:v>
                </c:pt>
                <c:pt idx="63">
                  <c:v>-2023</c:v>
                </c:pt>
                <c:pt idx="64">
                  <c:v>-1939</c:v>
                </c:pt>
                <c:pt idx="65">
                  <c:v>-1919</c:v>
                </c:pt>
                <c:pt idx="66">
                  <c:v>-1916</c:v>
                </c:pt>
                <c:pt idx="67">
                  <c:v>-1916</c:v>
                </c:pt>
                <c:pt idx="68">
                  <c:v>-1914.5</c:v>
                </c:pt>
                <c:pt idx="69">
                  <c:v>-1892</c:v>
                </c:pt>
                <c:pt idx="70">
                  <c:v>-1884</c:v>
                </c:pt>
                <c:pt idx="71">
                  <c:v>-1792</c:v>
                </c:pt>
                <c:pt idx="72">
                  <c:v>-1772</c:v>
                </c:pt>
                <c:pt idx="73">
                  <c:v>-1746</c:v>
                </c:pt>
                <c:pt idx="74">
                  <c:v>-1726</c:v>
                </c:pt>
                <c:pt idx="75">
                  <c:v>-1622</c:v>
                </c:pt>
                <c:pt idx="76">
                  <c:v>-1605</c:v>
                </c:pt>
                <c:pt idx="77">
                  <c:v>-1579</c:v>
                </c:pt>
                <c:pt idx="78">
                  <c:v>-1579</c:v>
                </c:pt>
                <c:pt idx="79">
                  <c:v>-1561</c:v>
                </c:pt>
                <c:pt idx="80">
                  <c:v>-1455</c:v>
                </c:pt>
                <c:pt idx="81">
                  <c:v>-1452</c:v>
                </c:pt>
                <c:pt idx="82">
                  <c:v>-1452</c:v>
                </c:pt>
                <c:pt idx="83">
                  <c:v>-1440</c:v>
                </c:pt>
                <c:pt idx="84">
                  <c:v>-1431</c:v>
                </c:pt>
                <c:pt idx="85">
                  <c:v>-1316</c:v>
                </c:pt>
                <c:pt idx="86">
                  <c:v>-1305</c:v>
                </c:pt>
                <c:pt idx="87">
                  <c:v>-1305</c:v>
                </c:pt>
                <c:pt idx="88">
                  <c:v>-1304</c:v>
                </c:pt>
                <c:pt idx="89">
                  <c:v>-1301</c:v>
                </c:pt>
                <c:pt idx="90">
                  <c:v>-1293</c:v>
                </c:pt>
                <c:pt idx="91">
                  <c:v>-1290</c:v>
                </c:pt>
                <c:pt idx="92">
                  <c:v>-1285</c:v>
                </c:pt>
                <c:pt idx="93">
                  <c:v>-1285</c:v>
                </c:pt>
                <c:pt idx="94">
                  <c:v>-1282.5</c:v>
                </c:pt>
                <c:pt idx="95">
                  <c:v>-1281</c:v>
                </c:pt>
                <c:pt idx="96">
                  <c:v>-1265</c:v>
                </c:pt>
                <c:pt idx="97">
                  <c:v>-1265</c:v>
                </c:pt>
                <c:pt idx="98">
                  <c:v>-1262</c:v>
                </c:pt>
                <c:pt idx="99">
                  <c:v>-1161</c:v>
                </c:pt>
                <c:pt idx="100">
                  <c:v>-1155</c:v>
                </c:pt>
                <c:pt idx="101">
                  <c:v>-1143</c:v>
                </c:pt>
                <c:pt idx="102">
                  <c:v>-1129</c:v>
                </c:pt>
                <c:pt idx="103">
                  <c:v>-1129</c:v>
                </c:pt>
                <c:pt idx="104">
                  <c:v>-996</c:v>
                </c:pt>
                <c:pt idx="105">
                  <c:v>-982</c:v>
                </c:pt>
                <c:pt idx="106">
                  <c:v>-979</c:v>
                </c:pt>
                <c:pt idx="107">
                  <c:v>-971.5</c:v>
                </c:pt>
                <c:pt idx="108">
                  <c:v>-968.5</c:v>
                </c:pt>
                <c:pt idx="109">
                  <c:v>-968</c:v>
                </c:pt>
                <c:pt idx="110">
                  <c:v>-965</c:v>
                </c:pt>
                <c:pt idx="111">
                  <c:v>-964</c:v>
                </c:pt>
                <c:pt idx="112">
                  <c:v>-962</c:v>
                </c:pt>
                <c:pt idx="113">
                  <c:v>-962</c:v>
                </c:pt>
                <c:pt idx="114">
                  <c:v>-955</c:v>
                </c:pt>
                <c:pt idx="115">
                  <c:v>-925</c:v>
                </c:pt>
                <c:pt idx="116">
                  <c:v>-824.5</c:v>
                </c:pt>
                <c:pt idx="117">
                  <c:v>-821.5</c:v>
                </c:pt>
                <c:pt idx="118">
                  <c:v>-820.5</c:v>
                </c:pt>
                <c:pt idx="119">
                  <c:v>-814</c:v>
                </c:pt>
                <c:pt idx="120">
                  <c:v>-811</c:v>
                </c:pt>
                <c:pt idx="121">
                  <c:v>-778</c:v>
                </c:pt>
                <c:pt idx="122">
                  <c:v>-778</c:v>
                </c:pt>
                <c:pt idx="123">
                  <c:v>-691</c:v>
                </c:pt>
                <c:pt idx="124">
                  <c:v>-687.5</c:v>
                </c:pt>
                <c:pt idx="125">
                  <c:v>-678.5</c:v>
                </c:pt>
                <c:pt idx="126">
                  <c:v>-677</c:v>
                </c:pt>
                <c:pt idx="127">
                  <c:v>-675.5</c:v>
                </c:pt>
                <c:pt idx="128">
                  <c:v>-674</c:v>
                </c:pt>
                <c:pt idx="129">
                  <c:v>-670</c:v>
                </c:pt>
                <c:pt idx="130">
                  <c:v>-667</c:v>
                </c:pt>
                <c:pt idx="131">
                  <c:v>-665</c:v>
                </c:pt>
                <c:pt idx="132">
                  <c:v>-665</c:v>
                </c:pt>
                <c:pt idx="133">
                  <c:v>-664</c:v>
                </c:pt>
                <c:pt idx="134">
                  <c:v>-660</c:v>
                </c:pt>
                <c:pt idx="135">
                  <c:v>-656</c:v>
                </c:pt>
                <c:pt idx="136">
                  <c:v>-656</c:v>
                </c:pt>
                <c:pt idx="137">
                  <c:v>-653</c:v>
                </c:pt>
                <c:pt idx="138">
                  <c:v>-648.5</c:v>
                </c:pt>
                <c:pt idx="139">
                  <c:v>-631</c:v>
                </c:pt>
                <c:pt idx="140">
                  <c:v>-547</c:v>
                </c:pt>
                <c:pt idx="141">
                  <c:v>-537.5</c:v>
                </c:pt>
                <c:pt idx="142">
                  <c:v>-535</c:v>
                </c:pt>
                <c:pt idx="143">
                  <c:v>-529</c:v>
                </c:pt>
                <c:pt idx="144">
                  <c:v>-529</c:v>
                </c:pt>
                <c:pt idx="145">
                  <c:v>-529</c:v>
                </c:pt>
                <c:pt idx="146">
                  <c:v>-524</c:v>
                </c:pt>
                <c:pt idx="147">
                  <c:v>-524</c:v>
                </c:pt>
                <c:pt idx="148">
                  <c:v>-521</c:v>
                </c:pt>
                <c:pt idx="149">
                  <c:v>-521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-501</c:v>
                </c:pt>
                <c:pt idx="154">
                  <c:v>-501</c:v>
                </c:pt>
                <c:pt idx="155">
                  <c:v>-498</c:v>
                </c:pt>
                <c:pt idx="156">
                  <c:v>-484</c:v>
                </c:pt>
                <c:pt idx="157">
                  <c:v>-455</c:v>
                </c:pt>
                <c:pt idx="158">
                  <c:v>-380</c:v>
                </c:pt>
                <c:pt idx="159">
                  <c:v>-362</c:v>
                </c:pt>
                <c:pt idx="160">
                  <c:v>-362</c:v>
                </c:pt>
                <c:pt idx="161">
                  <c:v>-362</c:v>
                </c:pt>
                <c:pt idx="162">
                  <c:v>-337</c:v>
                </c:pt>
                <c:pt idx="163">
                  <c:v>-311</c:v>
                </c:pt>
                <c:pt idx="164">
                  <c:v>-311</c:v>
                </c:pt>
                <c:pt idx="165">
                  <c:v>-213</c:v>
                </c:pt>
                <c:pt idx="166">
                  <c:v>-212</c:v>
                </c:pt>
                <c:pt idx="167">
                  <c:v>-207</c:v>
                </c:pt>
                <c:pt idx="168">
                  <c:v>-207</c:v>
                </c:pt>
                <c:pt idx="169">
                  <c:v>-207</c:v>
                </c:pt>
                <c:pt idx="170">
                  <c:v>-206</c:v>
                </c:pt>
                <c:pt idx="171">
                  <c:v>-201</c:v>
                </c:pt>
                <c:pt idx="172">
                  <c:v>-201</c:v>
                </c:pt>
                <c:pt idx="173">
                  <c:v>-195</c:v>
                </c:pt>
                <c:pt idx="174">
                  <c:v>-195</c:v>
                </c:pt>
                <c:pt idx="175">
                  <c:v>-190</c:v>
                </c:pt>
                <c:pt idx="176">
                  <c:v>-190</c:v>
                </c:pt>
                <c:pt idx="177">
                  <c:v>-170</c:v>
                </c:pt>
                <c:pt idx="178">
                  <c:v>-161</c:v>
                </c:pt>
                <c:pt idx="179">
                  <c:v>-63.5</c:v>
                </c:pt>
                <c:pt idx="180">
                  <c:v>-60</c:v>
                </c:pt>
                <c:pt idx="181">
                  <c:v>-60</c:v>
                </c:pt>
                <c:pt idx="182">
                  <c:v>-60</c:v>
                </c:pt>
                <c:pt idx="183">
                  <c:v>-60</c:v>
                </c:pt>
                <c:pt idx="184">
                  <c:v>-20</c:v>
                </c:pt>
                <c:pt idx="185">
                  <c:v>-20</c:v>
                </c:pt>
                <c:pt idx="186">
                  <c:v>-17</c:v>
                </c:pt>
                <c:pt idx="187">
                  <c:v>0</c:v>
                </c:pt>
                <c:pt idx="188">
                  <c:v>1</c:v>
                </c:pt>
                <c:pt idx="189">
                  <c:v>105</c:v>
                </c:pt>
                <c:pt idx="190">
                  <c:v>110</c:v>
                </c:pt>
                <c:pt idx="191">
                  <c:v>127</c:v>
                </c:pt>
                <c:pt idx="192">
                  <c:v>127</c:v>
                </c:pt>
                <c:pt idx="193">
                  <c:v>132.5</c:v>
                </c:pt>
                <c:pt idx="194">
                  <c:v>140</c:v>
                </c:pt>
                <c:pt idx="195">
                  <c:v>145</c:v>
                </c:pt>
                <c:pt idx="196">
                  <c:v>150</c:v>
                </c:pt>
                <c:pt idx="197">
                  <c:v>150</c:v>
                </c:pt>
                <c:pt idx="198">
                  <c:v>252</c:v>
                </c:pt>
                <c:pt idx="199">
                  <c:v>258</c:v>
                </c:pt>
                <c:pt idx="200">
                  <c:v>275</c:v>
                </c:pt>
                <c:pt idx="201">
                  <c:v>283</c:v>
                </c:pt>
                <c:pt idx="202">
                  <c:v>283</c:v>
                </c:pt>
                <c:pt idx="203">
                  <c:v>297</c:v>
                </c:pt>
                <c:pt idx="204">
                  <c:v>298</c:v>
                </c:pt>
                <c:pt idx="205">
                  <c:v>300</c:v>
                </c:pt>
                <c:pt idx="206">
                  <c:v>391</c:v>
                </c:pt>
                <c:pt idx="207">
                  <c:v>405</c:v>
                </c:pt>
                <c:pt idx="208">
                  <c:v>428</c:v>
                </c:pt>
                <c:pt idx="209">
                  <c:v>592</c:v>
                </c:pt>
                <c:pt idx="210">
                  <c:v>592</c:v>
                </c:pt>
                <c:pt idx="211">
                  <c:v>739</c:v>
                </c:pt>
                <c:pt idx="212">
                  <c:v>745</c:v>
                </c:pt>
                <c:pt idx="213">
                  <c:v>748</c:v>
                </c:pt>
                <c:pt idx="214">
                  <c:v>758</c:v>
                </c:pt>
                <c:pt idx="215">
                  <c:v>762</c:v>
                </c:pt>
                <c:pt idx="216">
                  <c:v>779</c:v>
                </c:pt>
                <c:pt idx="217">
                  <c:v>779</c:v>
                </c:pt>
                <c:pt idx="218">
                  <c:v>865</c:v>
                </c:pt>
                <c:pt idx="219">
                  <c:v>865</c:v>
                </c:pt>
                <c:pt idx="220">
                  <c:v>891</c:v>
                </c:pt>
                <c:pt idx="221">
                  <c:v>897</c:v>
                </c:pt>
                <c:pt idx="222">
                  <c:v>897</c:v>
                </c:pt>
                <c:pt idx="223">
                  <c:v>897</c:v>
                </c:pt>
                <c:pt idx="224">
                  <c:v>897</c:v>
                </c:pt>
                <c:pt idx="225">
                  <c:v>897</c:v>
                </c:pt>
                <c:pt idx="226">
                  <c:v>897</c:v>
                </c:pt>
                <c:pt idx="227">
                  <c:v>897</c:v>
                </c:pt>
                <c:pt idx="228">
                  <c:v>897</c:v>
                </c:pt>
                <c:pt idx="229">
                  <c:v>897</c:v>
                </c:pt>
                <c:pt idx="230">
                  <c:v>897</c:v>
                </c:pt>
                <c:pt idx="231">
                  <c:v>897</c:v>
                </c:pt>
                <c:pt idx="232">
                  <c:v>897</c:v>
                </c:pt>
                <c:pt idx="233">
                  <c:v>897</c:v>
                </c:pt>
                <c:pt idx="234">
                  <c:v>897</c:v>
                </c:pt>
                <c:pt idx="235">
                  <c:v>897</c:v>
                </c:pt>
                <c:pt idx="236">
                  <c:v>897</c:v>
                </c:pt>
                <c:pt idx="237">
                  <c:v>903</c:v>
                </c:pt>
                <c:pt idx="238">
                  <c:v>912</c:v>
                </c:pt>
                <c:pt idx="239">
                  <c:v>923</c:v>
                </c:pt>
                <c:pt idx="240">
                  <c:v>929</c:v>
                </c:pt>
                <c:pt idx="241">
                  <c:v>1033.5</c:v>
                </c:pt>
                <c:pt idx="242">
                  <c:v>1044</c:v>
                </c:pt>
                <c:pt idx="243">
                  <c:v>1058</c:v>
                </c:pt>
                <c:pt idx="244">
                  <c:v>1058</c:v>
                </c:pt>
                <c:pt idx="245">
                  <c:v>1058</c:v>
                </c:pt>
                <c:pt idx="246">
                  <c:v>1064</c:v>
                </c:pt>
                <c:pt idx="247">
                  <c:v>1076</c:v>
                </c:pt>
                <c:pt idx="248">
                  <c:v>1078</c:v>
                </c:pt>
                <c:pt idx="249">
                  <c:v>1078</c:v>
                </c:pt>
                <c:pt idx="250">
                  <c:v>1078</c:v>
                </c:pt>
                <c:pt idx="251">
                  <c:v>1189</c:v>
                </c:pt>
                <c:pt idx="252">
                  <c:v>1197.5</c:v>
                </c:pt>
                <c:pt idx="253">
                  <c:v>1202</c:v>
                </c:pt>
                <c:pt idx="254">
                  <c:v>1208</c:v>
                </c:pt>
                <c:pt idx="255">
                  <c:v>1211</c:v>
                </c:pt>
                <c:pt idx="256">
                  <c:v>1211</c:v>
                </c:pt>
                <c:pt idx="257">
                  <c:v>1211</c:v>
                </c:pt>
                <c:pt idx="258">
                  <c:v>1211</c:v>
                </c:pt>
                <c:pt idx="259">
                  <c:v>1214</c:v>
                </c:pt>
                <c:pt idx="260">
                  <c:v>1220</c:v>
                </c:pt>
                <c:pt idx="261">
                  <c:v>1327.5</c:v>
                </c:pt>
                <c:pt idx="262">
                  <c:v>1352</c:v>
                </c:pt>
                <c:pt idx="263">
                  <c:v>1352</c:v>
                </c:pt>
                <c:pt idx="264">
                  <c:v>1373</c:v>
                </c:pt>
                <c:pt idx="265">
                  <c:v>1396</c:v>
                </c:pt>
                <c:pt idx="266">
                  <c:v>1398</c:v>
                </c:pt>
                <c:pt idx="267">
                  <c:v>1503</c:v>
                </c:pt>
                <c:pt idx="268">
                  <c:v>1505</c:v>
                </c:pt>
                <c:pt idx="269">
                  <c:v>1508</c:v>
                </c:pt>
                <c:pt idx="270">
                  <c:v>1508</c:v>
                </c:pt>
                <c:pt idx="271">
                  <c:v>1531</c:v>
                </c:pt>
                <c:pt idx="272">
                  <c:v>1540</c:v>
                </c:pt>
                <c:pt idx="273">
                  <c:v>1545</c:v>
                </c:pt>
                <c:pt idx="274">
                  <c:v>1563</c:v>
                </c:pt>
                <c:pt idx="275">
                  <c:v>1566</c:v>
                </c:pt>
                <c:pt idx="276">
                  <c:v>1652</c:v>
                </c:pt>
                <c:pt idx="277">
                  <c:v>1675</c:v>
                </c:pt>
                <c:pt idx="278">
                  <c:v>1675</c:v>
                </c:pt>
                <c:pt idx="279">
                  <c:v>1675</c:v>
                </c:pt>
                <c:pt idx="280">
                  <c:v>1675</c:v>
                </c:pt>
                <c:pt idx="281">
                  <c:v>1675</c:v>
                </c:pt>
                <c:pt idx="282">
                  <c:v>1675</c:v>
                </c:pt>
                <c:pt idx="283">
                  <c:v>1675</c:v>
                </c:pt>
                <c:pt idx="284">
                  <c:v>1678</c:v>
                </c:pt>
                <c:pt idx="285">
                  <c:v>1678</c:v>
                </c:pt>
                <c:pt idx="286">
                  <c:v>1678</c:v>
                </c:pt>
                <c:pt idx="287">
                  <c:v>1819</c:v>
                </c:pt>
                <c:pt idx="288">
                  <c:v>1819</c:v>
                </c:pt>
                <c:pt idx="289">
                  <c:v>1834</c:v>
                </c:pt>
                <c:pt idx="290">
                  <c:v>1839</c:v>
                </c:pt>
                <c:pt idx="291">
                  <c:v>1842</c:v>
                </c:pt>
                <c:pt idx="292">
                  <c:v>1842</c:v>
                </c:pt>
                <c:pt idx="293">
                  <c:v>1986</c:v>
                </c:pt>
                <c:pt idx="294">
                  <c:v>1989</c:v>
                </c:pt>
                <c:pt idx="295">
                  <c:v>1992</c:v>
                </c:pt>
                <c:pt idx="296">
                  <c:v>2136</c:v>
                </c:pt>
                <c:pt idx="297">
                  <c:v>2142</c:v>
                </c:pt>
                <c:pt idx="298">
                  <c:v>2151</c:v>
                </c:pt>
                <c:pt idx="299">
                  <c:v>2157</c:v>
                </c:pt>
                <c:pt idx="300">
                  <c:v>2157</c:v>
                </c:pt>
                <c:pt idx="301">
                  <c:v>2171</c:v>
                </c:pt>
                <c:pt idx="302">
                  <c:v>2284.5</c:v>
                </c:pt>
                <c:pt idx="303">
                  <c:v>2286</c:v>
                </c:pt>
                <c:pt idx="304">
                  <c:v>2286</c:v>
                </c:pt>
                <c:pt idx="305">
                  <c:v>2292</c:v>
                </c:pt>
                <c:pt idx="306">
                  <c:v>2298</c:v>
                </c:pt>
                <c:pt idx="307">
                  <c:v>2303</c:v>
                </c:pt>
                <c:pt idx="308">
                  <c:v>2312</c:v>
                </c:pt>
                <c:pt idx="309">
                  <c:v>2342</c:v>
                </c:pt>
                <c:pt idx="310">
                  <c:v>2343</c:v>
                </c:pt>
                <c:pt idx="311">
                  <c:v>2431.5</c:v>
                </c:pt>
                <c:pt idx="312">
                  <c:v>2436</c:v>
                </c:pt>
                <c:pt idx="313">
                  <c:v>2445</c:v>
                </c:pt>
                <c:pt idx="314">
                  <c:v>2445</c:v>
                </c:pt>
                <c:pt idx="315">
                  <c:v>2457</c:v>
                </c:pt>
                <c:pt idx="316">
                  <c:v>2494.5</c:v>
                </c:pt>
                <c:pt idx="317">
                  <c:v>2560</c:v>
                </c:pt>
                <c:pt idx="318">
                  <c:v>2577</c:v>
                </c:pt>
                <c:pt idx="319">
                  <c:v>2577</c:v>
                </c:pt>
                <c:pt idx="320">
                  <c:v>2577</c:v>
                </c:pt>
                <c:pt idx="321">
                  <c:v>2580</c:v>
                </c:pt>
                <c:pt idx="322">
                  <c:v>2595</c:v>
                </c:pt>
                <c:pt idx="323">
                  <c:v>2600</c:v>
                </c:pt>
                <c:pt idx="324">
                  <c:v>2600</c:v>
                </c:pt>
                <c:pt idx="325">
                  <c:v>2606</c:v>
                </c:pt>
                <c:pt idx="326">
                  <c:v>2615</c:v>
                </c:pt>
                <c:pt idx="327">
                  <c:v>2762</c:v>
                </c:pt>
                <c:pt idx="328">
                  <c:v>2771</c:v>
                </c:pt>
                <c:pt idx="329">
                  <c:v>2771.5</c:v>
                </c:pt>
                <c:pt idx="330">
                  <c:v>2774</c:v>
                </c:pt>
                <c:pt idx="331">
                  <c:v>2785</c:v>
                </c:pt>
                <c:pt idx="332">
                  <c:v>2808</c:v>
                </c:pt>
                <c:pt idx="333">
                  <c:v>2874</c:v>
                </c:pt>
                <c:pt idx="334">
                  <c:v>2891</c:v>
                </c:pt>
                <c:pt idx="335">
                  <c:v>2891</c:v>
                </c:pt>
                <c:pt idx="336">
                  <c:v>2920</c:v>
                </c:pt>
                <c:pt idx="337">
                  <c:v>2920</c:v>
                </c:pt>
                <c:pt idx="338">
                  <c:v>2920</c:v>
                </c:pt>
                <c:pt idx="339">
                  <c:v>3042</c:v>
                </c:pt>
                <c:pt idx="340">
                  <c:v>3076</c:v>
                </c:pt>
                <c:pt idx="341">
                  <c:v>3078</c:v>
                </c:pt>
                <c:pt idx="342">
                  <c:v>3084</c:v>
                </c:pt>
                <c:pt idx="343">
                  <c:v>3085.5</c:v>
                </c:pt>
                <c:pt idx="344">
                  <c:v>3085.5</c:v>
                </c:pt>
                <c:pt idx="345">
                  <c:v>3085.5</c:v>
                </c:pt>
                <c:pt idx="346">
                  <c:v>3087</c:v>
                </c:pt>
                <c:pt idx="347">
                  <c:v>3087</c:v>
                </c:pt>
                <c:pt idx="348">
                  <c:v>3087</c:v>
                </c:pt>
                <c:pt idx="349">
                  <c:v>3102</c:v>
                </c:pt>
                <c:pt idx="350">
                  <c:v>3107</c:v>
                </c:pt>
                <c:pt idx="351">
                  <c:v>3191</c:v>
                </c:pt>
                <c:pt idx="352">
                  <c:v>3206.5</c:v>
                </c:pt>
                <c:pt idx="353">
                  <c:v>3208</c:v>
                </c:pt>
                <c:pt idx="354">
                  <c:v>3209</c:v>
                </c:pt>
                <c:pt idx="355">
                  <c:v>3209.5</c:v>
                </c:pt>
                <c:pt idx="356">
                  <c:v>3211</c:v>
                </c:pt>
                <c:pt idx="357">
                  <c:v>3212.5</c:v>
                </c:pt>
                <c:pt idx="358">
                  <c:v>3215</c:v>
                </c:pt>
                <c:pt idx="359">
                  <c:v>3249</c:v>
                </c:pt>
                <c:pt idx="360">
                  <c:v>3249</c:v>
                </c:pt>
                <c:pt idx="361">
                  <c:v>3378</c:v>
                </c:pt>
                <c:pt idx="362">
                  <c:v>3379.5</c:v>
                </c:pt>
                <c:pt idx="363">
                  <c:v>3379.5</c:v>
                </c:pt>
                <c:pt idx="364">
                  <c:v>3407</c:v>
                </c:pt>
                <c:pt idx="365">
                  <c:v>3505</c:v>
                </c:pt>
                <c:pt idx="366">
                  <c:v>3552</c:v>
                </c:pt>
                <c:pt idx="367">
                  <c:v>3655</c:v>
                </c:pt>
                <c:pt idx="368">
                  <c:v>3701</c:v>
                </c:pt>
                <c:pt idx="369">
                  <c:v>3733</c:v>
                </c:pt>
                <c:pt idx="370">
                  <c:v>3848</c:v>
                </c:pt>
                <c:pt idx="371">
                  <c:v>3863</c:v>
                </c:pt>
                <c:pt idx="372">
                  <c:v>3868</c:v>
                </c:pt>
                <c:pt idx="373">
                  <c:v>3869</c:v>
                </c:pt>
                <c:pt idx="374">
                  <c:v>3882</c:v>
                </c:pt>
                <c:pt idx="375">
                  <c:v>3883</c:v>
                </c:pt>
                <c:pt idx="376">
                  <c:v>3883.5</c:v>
                </c:pt>
                <c:pt idx="377">
                  <c:v>3990</c:v>
                </c:pt>
                <c:pt idx="378">
                  <c:v>3993.5</c:v>
                </c:pt>
                <c:pt idx="379">
                  <c:v>4009</c:v>
                </c:pt>
                <c:pt idx="380">
                  <c:v>4009</c:v>
                </c:pt>
                <c:pt idx="381">
                  <c:v>4014</c:v>
                </c:pt>
                <c:pt idx="382">
                  <c:v>4015</c:v>
                </c:pt>
                <c:pt idx="383">
                  <c:v>4015</c:v>
                </c:pt>
                <c:pt idx="384">
                  <c:v>4018</c:v>
                </c:pt>
                <c:pt idx="385">
                  <c:v>4018</c:v>
                </c:pt>
                <c:pt idx="386">
                  <c:v>4033.5</c:v>
                </c:pt>
                <c:pt idx="387">
                  <c:v>4137.5</c:v>
                </c:pt>
                <c:pt idx="388">
                  <c:v>4183.5</c:v>
                </c:pt>
                <c:pt idx="389">
                  <c:v>4307</c:v>
                </c:pt>
                <c:pt idx="390">
                  <c:v>4318</c:v>
                </c:pt>
                <c:pt idx="391">
                  <c:v>4459</c:v>
                </c:pt>
                <c:pt idx="392">
                  <c:v>4480</c:v>
                </c:pt>
                <c:pt idx="393">
                  <c:v>4494</c:v>
                </c:pt>
                <c:pt idx="394">
                  <c:v>4494</c:v>
                </c:pt>
                <c:pt idx="395">
                  <c:v>4516</c:v>
                </c:pt>
                <c:pt idx="396">
                  <c:v>4601</c:v>
                </c:pt>
                <c:pt idx="397">
                  <c:v>4638</c:v>
                </c:pt>
                <c:pt idx="398">
                  <c:v>4646</c:v>
                </c:pt>
                <c:pt idx="399">
                  <c:v>4646</c:v>
                </c:pt>
                <c:pt idx="400">
                  <c:v>4646</c:v>
                </c:pt>
                <c:pt idx="401">
                  <c:v>4647.5</c:v>
                </c:pt>
                <c:pt idx="402">
                  <c:v>4816</c:v>
                </c:pt>
                <c:pt idx="403">
                  <c:v>4916.5</c:v>
                </c:pt>
                <c:pt idx="404">
                  <c:v>4921</c:v>
                </c:pt>
                <c:pt idx="405">
                  <c:v>5069.5</c:v>
                </c:pt>
                <c:pt idx="406">
                  <c:v>5105</c:v>
                </c:pt>
                <c:pt idx="407">
                  <c:v>5238.5</c:v>
                </c:pt>
                <c:pt idx="408">
                  <c:v>5243</c:v>
                </c:pt>
                <c:pt idx="409">
                  <c:v>5255</c:v>
                </c:pt>
                <c:pt idx="410">
                  <c:v>5260</c:v>
                </c:pt>
                <c:pt idx="411">
                  <c:v>5410</c:v>
                </c:pt>
                <c:pt idx="412">
                  <c:v>5428.5</c:v>
                </c:pt>
                <c:pt idx="413">
                  <c:v>5552.5</c:v>
                </c:pt>
                <c:pt idx="414">
                  <c:v>5552.5</c:v>
                </c:pt>
                <c:pt idx="415">
                  <c:v>5558</c:v>
                </c:pt>
                <c:pt idx="416">
                  <c:v>5560</c:v>
                </c:pt>
                <c:pt idx="417">
                  <c:v>5561.5</c:v>
                </c:pt>
                <c:pt idx="418">
                  <c:v>5583</c:v>
                </c:pt>
                <c:pt idx="419">
                  <c:v>5583</c:v>
                </c:pt>
                <c:pt idx="420">
                  <c:v>5583</c:v>
                </c:pt>
                <c:pt idx="421">
                  <c:v>5705.5</c:v>
                </c:pt>
                <c:pt idx="422">
                  <c:v>5716</c:v>
                </c:pt>
                <c:pt idx="423">
                  <c:v>5849.5</c:v>
                </c:pt>
                <c:pt idx="424">
                  <c:v>5852.5</c:v>
                </c:pt>
                <c:pt idx="425">
                  <c:v>5854</c:v>
                </c:pt>
                <c:pt idx="426">
                  <c:v>5869.5</c:v>
                </c:pt>
                <c:pt idx="427">
                  <c:v>5877</c:v>
                </c:pt>
                <c:pt idx="428">
                  <c:v>5877</c:v>
                </c:pt>
                <c:pt idx="429">
                  <c:v>6002</c:v>
                </c:pt>
                <c:pt idx="430">
                  <c:v>6022.5</c:v>
                </c:pt>
                <c:pt idx="431">
                  <c:v>6044</c:v>
                </c:pt>
                <c:pt idx="432">
                  <c:v>6181.5</c:v>
                </c:pt>
                <c:pt idx="433">
                  <c:v>6183</c:v>
                </c:pt>
                <c:pt idx="434">
                  <c:v>6191</c:v>
                </c:pt>
                <c:pt idx="435">
                  <c:v>6206</c:v>
                </c:pt>
                <c:pt idx="436">
                  <c:v>6312</c:v>
                </c:pt>
                <c:pt idx="437">
                  <c:v>6314.5</c:v>
                </c:pt>
                <c:pt idx="438">
                  <c:v>6316</c:v>
                </c:pt>
                <c:pt idx="439">
                  <c:v>6321</c:v>
                </c:pt>
                <c:pt idx="440">
                  <c:v>6336.5</c:v>
                </c:pt>
                <c:pt idx="441">
                  <c:v>6341</c:v>
                </c:pt>
                <c:pt idx="442">
                  <c:v>6343</c:v>
                </c:pt>
                <c:pt idx="443">
                  <c:v>6393</c:v>
                </c:pt>
                <c:pt idx="444">
                  <c:v>6480.5</c:v>
                </c:pt>
                <c:pt idx="445">
                  <c:v>6481.5</c:v>
                </c:pt>
                <c:pt idx="446">
                  <c:v>6483</c:v>
                </c:pt>
                <c:pt idx="447">
                  <c:v>6488</c:v>
                </c:pt>
                <c:pt idx="448">
                  <c:v>6492</c:v>
                </c:pt>
                <c:pt idx="449">
                  <c:v>6514</c:v>
                </c:pt>
                <c:pt idx="450">
                  <c:v>6622.5</c:v>
                </c:pt>
                <c:pt idx="451">
                  <c:v>6628.5</c:v>
                </c:pt>
                <c:pt idx="452">
                  <c:v>6647</c:v>
                </c:pt>
                <c:pt idx="453">
                  <c:v>6655</c:v>
                </c:pt>
                <c:pt idx="454">
                  <c:v>6778.5</c:v>
                </c:pt>
              </c:numCache>
            </c:numRef>
          </c:xVal>
          <c:yVal>
            <c:numRef>
              <c:f>Active!$O$21:$O$901</c:f>
              <c:numCache>
                <c:formatCode>General</c:formatCode>
                <c:ptCount val="881"/>
                <c:pt idx="0">
                  <c:v>0.12225408683558504</c:v>
                </c:pt>
                <c:pt idx="1">
                  <c:v>0.10850178486642172</c:v>
                </c:pt>
                <c:pt idx="2">
                  <c:v>9.6282497002034742E-2</c:v>
                </c:pt>
                <c:pt idx="3">
                  <c:v>8.4825233692653559E-2</c:v>
                </c:pt>
                <c:pt idx="4">
                  <c:v>7.3385900372801932E-2</c:v>
                </c:pt>
                <c:pt idx="5">
                  <c:v>7.206804614238016E-2</c:v>
                </c:pt>
                <c:pt idx="6">
                  <c:v>7.0310907168484441E-2</c:v>
                </c:pt>
                <c:pt idx="7">
                  <c:v>6.7881393587230693E-2</c:v>
                </c:pt>
                <c:pt idx="8">
                  <c:v>6.377542598496419E-2</c:v>
                </c:pt>
                <c:pt idx="9">
                  <c:v>6.359612608966872E-2</c:v>
                </c:pt>
                <c:pt idx="10">
                  <c:v>6.2278271859246934E-2</c:v>
                </c:pt>
                <c:pt idx="11">
                  <c:v>6.0933522644530828E-2</c:v>
                </c:pt>
                <c:pt idx="12">
                  <c:v>6.0727327764941032E-2</c:v>
                </c:pt>
                <c:pt idx="13">
                  <c:v>5.9821863293698853E-2</c:v>
                </c:pt>
                <c:pt idx="14">
                  <c:v>5.9436368518813572E-2</c:v>
                </c:pt>
                <c:pt idx="15">
                  <c:v>5.9431886021431186E-2</c:v>
                </c:pt>
                <c:pt idx="16">
                  <c:v>5.5617280749019844E-2</c:v>
                </c:pt>
                <c:pt idx="17">
                  <c:v>4.2358053491919082E-2</c:v>
                </c:pt>
                <c:pt idx="18">
                  <c:v>4.0201972250990939E-2</c:v>
                </c:pt>
                <c:pt idx="19">
                  <c:v>4.0080944821666492E-2</c:v>
                </c:pt>
                <c:pt idx="20">
                  <c:v>4.0080944821666492E-2</c:v>
                </c:pt>
                <c:pt idx="21">
                  <c:v>4.0080944821666492E-2</c:v>
                </c:pt>
                <c:pt idx="22">
                  <c:v>4.002715485307784E-2</c:v>
                </c:pt>
                <c:pt idx="23">
                  <c:v>4.002715485307784E-2</c:v>
                </c:pt>
                <c:pt idx="24">
                  <c:v>3.9968882387106816E-2</c:v>
                </c:pt>
                <c:pt idx="25">
                  <c:v>3.9901644926371008E-2</c:v>
                </c:pt>
                <c:pt idx="26">
                  <c:v>3.9901644926371008E-2</c:v>
                </c:pt>
                <c:pt idx="27">
                  <c:v>3.9897162428988622E-2</c:v>
                </c:pt>
                <c:pt idx="28">
                  <c:v>3.8789985575539032E-2</c:v>
                </c:pt>
                <c:pt idx="29">
                  <c:v>3.8763090591244706E-2</c:v>
                </c:pt>
                <c:pt idx="30">
                  <c:v>3.8763090591244706E-2</c:v>
                </c:pt>
                <c:pt idx="31">
                  <c:v>3.8763090591244706E-2</c:v>
                </c:pt>
                <c:pt idx="32">
                  <c:v>3.8736195606950387E-2</c:v>
                </c:pt>
                <c:pt idx="33">
                  <c:v>3.865102815668503E-2</c:v>
                </c:pt>
                <c:pt idx="34">
                  <c:v>3.8637580664537874E-2</c:v>
                </c:pt>
                <c:pt idx="35">
                  <c:v>3.8633098167155489E-2</c:v>
                </c:pt>
                <c:pt idx="36">
                  <c:v>3.8624133172390711E-2</c:v>
                </c:pt>
                <c:pt idx="37">
                  <c:v>3.8556895711654909E-2</c:v>
                </c:pt>
                <c:pt idx="38">
                  <c:v>3.8525518229978198E-2</c:v>
                </c:pt>
                <c:pt idx="39">
                  <c:v>3.7265936465527449E-2</c:v>
                </c:pt>
                <c:pt idx="40">
                  <c:v>3.7265936465527449E-2</c:v>
                </c:pt>
                <c:pt idx="41">
                  <c:v>3.7212146496938804E-2</c:v>
                </c:pt>
                <c:pt idx="42">
                  <c:v>3.7212146496938804E-2</c:v>
                </c:pt>
                <c:pt idx="43">
                  <c:v>3.7207663999556419E-2</c:v>
                </c:pt>
                <c:pt idx="44">
                  <c:v>3.7086636570231965E-2</c:v>
                </c:pt>
                <c:pt idx="45">
                  <c:v>3.7086636570231965E-2</c:v>
                </c:pt>
                <c:pt idx="46">
                  <c:v>3.672803677964101E-2</c:v>
                </c:pt>
                <c:pt idx="47">
                  <c:v>3.6723554282258625E-2</c:v>
                </c:pt>
                <c:pt idx="48">
                  <c:v>3.6373919486432441E-2</c:v>
                </c:pt>
                <c:pt idx="49">
                  <c:v>3.6154277114695474E-2</c:v>
                </c:pt>
                <c:pt idx="50">
                  <c:v>3.6127382130401148E-2</c:v>
                </c:pt>
                <c:pt idx="51">
                  <c:v>3.6100487146106829E-2</c:v>
                </c:pt>
                <c:pt idx="52">
                  <c:v>3.6073592161812509E-2</c:v>
                </c:pt>
                <c:pt idx="53">
                  <c:v>3.5768782339810193E-2</c:v>
                </c:pt>
                <c:pt idx="54">
                  <c:v>3.5714992371221548E-2</c:v>
                </c:pt>
                <c:pt idx="55">
                  <c:v>3.5714992371221548E-2</c:v>
                </c:pt>
                <c:pt idx="56">
                  <c:v>3.4827457889508917E-2</c:v>
                </c:pt>
                <c:pt idx="57">
                  <c:v>3.4800562905214598E-2</c:v>
                </c:pt>
                <c:pt idx="58">
                  <c:v>3.4567473041330468E-2</c:v>
                </c:pt>
                <c:pt idx="59">
                  <c:v>3.4464375601535577E-2</c:v>
                </c:pt>
                <c:pt idx="60">
                  <c:v>3.4450928109388407E-2</c:v>
                </c:pt>
                <c:pt idx="61">
                  <c:v>3.4289558203622478E-2</c:v>
                </c:pt>
                <c:pt idx="62">
                  <c:v>3.4289558203622478E-2</c:v>
                </c:pt>
                <c:pt idx="63">
                  <c:v>3.424473322979861E-2</c:v>
                </c:pt>
                <c:pt idx="64">
                  <c:v>3.349167366955759E-2</c:v>
                </c:pt>
                <c:pt idx="65">
                  <c:v>3.3312373774262112E-2</c:v>
                </c:pt>
                <c:pt idx="66">
                  <c:v>3.3285478789967793E-2</c:v>
                </c:pt>
                <c:pt idx="67">
                  <c:v>3.3285478789967793E-2</c:v>
                </c:pt>
                <c:pt idx="68">
                  <c:v>3.327203129782063E-2</c:v>
                </c:pt>
                <c:pt idx="69">
                  <c:v>3.3070318915613212E-2</c:v>
                </c:pt>
                <c:pt idx="70">
                  <c:v>3.2998598957495018E-2</c:v>
                </c:pt>
                <c:pt idx="71">
                  <c:v>3.2173819439135817E-2</c:v>
                </c:pt>
                <c:pt idx="72">
                  <c:v>3.1994519543840333E-2</c:v>
                </c:pt>
                <c:pt idx="73">
                  <c:v>3.176142967995621E-2</c:v>
                </c:pt>
                <c:pt idx="74">
                  <c:v>3.1582129784660726E-2</c:v>
                </c:pt>
                <c:pt idx="75">
                  <c:v>3.0649770329124231E-2</c:v>
                </c:pt>
                <c:pt idx="76">
                  <c:v>3.0497365418123073E-2</c:v>
                </c:pt>
                <c:pt idx="77">
                  <c:v>3.0264275554238947E-2</c:v>
                </c:pt>
                <c:pt idx="78">
                  <c:v>3.0264275554238947E-2</c:v>
                </c:pt>
                <c:pt idx="79">
                  <c:v>3.0102905648473018E-2</c:v>
                </c:pt>
                <c:pt idx="80">
                  <c:v>2.9152616203406971E-2</c:v>
                </c:pt>
                <c:pt idx="81">
                  <c:v>2.9125721219112652E-2</c:v>
                </c:pt>
                <c:pt idx="82">
                  <c:v>2.9125721219112652E-2</c:v>
                </c:pt>
                <c:pt idx="83">
                  <c:v>2.9018141281935361E-2</c:v>
                </c:pt>
                <c:pt idx="84">
                  <c:v>2.8937456329052397E-2</c:v>
                </c:pt>
                <c:pt idx="85">
                  <c:v>2.7906481931103386E-2</c:v>
                </c:pt>
                <c:pt idx="86">
                  <c:v>2.7807866988690873E-2</c:v>
                </c:pt>
                <c:pt idx="87">
                  <c:v>2.7807866988690873E-2</c:v>
                </c:pt>
                <c:pt idx="88">
                  <c:v>2.7798901993926095E-2</c:v>
                </c:pt>
                <c:pt idx="89">
                  <c:v>2.7772007009631776E-2</c:v>
                </c:pt>
                <c:pt idx="90">
                  <c:v>2.7700287051513582E-2</c:v>
                </c:pt>
                <c:pt idx="91">
                  <c:v>2.7673392067219263E-2</c:v>
                </c:pt>
                <c:pt idx="92">
                  <c:v>2.7628567093395388E-2</c:v>
                </c:pt>
                <c:pt idx="93">
                  <c:v>2.7628567093395388E-2</c:v>
                </c:pt>
                <c:pt idx="94">
                  <c:v>2.7606154606483455E-2</c:v>
                </c:pt>
                <c:pt idx="95">
                  <c:v>2.7592707114336295E-2</c:v>
                </c:pt>
                <c:pt idx="96">
                  <c:v>2.7449267198099911E-2</c:v>
                </c:pt>
                <c:pt idx="97">
                  <c:v>2.7449267198099911E-2</c:v>
                </c:pt>
                <c:pt idx="98">
                  <c:v>2.7422372213805588E-2</c:v>
                </c:pt>
                <c:pt idx="99">
                  <c:v>2.6516907742563413E-2</c:v>
                </c:pt>
                <c:pt idx="100">
                  <c:v>2.6463117773974767E-2</c:v>
                </c:pt>
                <c:pt idx="101">
                  <c:v>2.635553783679748E-2</c:v>
                </c:pt>
                <c:pt idx="102">
                  <c:v>2.6230027910090645E-2</c:v>
                </c:pt>
                <c:pt idx="103">
                  <c:v>2.6230027910090645E-2</c:v>
                </c:pt>
                <c:pt idx="104">
                  <c:v>2.5037683606375701E-2</c:v>
                </c:pt>
                <c:pt idx="105">
                  <c:v>2.4912173679668866E-2</c:v>
                </c:pt>
                <c:pt idx="106">
                  <c:v>2.4885278695374543E-2</c:v>
                </c:pt>
                <c:pt idx="107">
                  <c:v>2.4818041234638738E-2</c:v>
                </c:pt>
                <c:pt idx="108">
                  <c:v>2.4791146250344419E-2</c:v>
                </c:pt>
                <c:pt idx="109">
                  <c:v>2.478666375296203E-2</c:v>
                </c:pt>
                <c:pt idx="110">
                  <c:v>2.4759768768667707E-2</c:v>
                </c:pt>
                <c:pt idx="111">
                  <c:v>2.4750803773902933E-2</c:v>
                </c:pt>
                <c:pt idx="112">
                  <c:v>2.4732873784373388E-2</c:v>
                </c:pt>
                <c:pt idx="113">
                  <c:v>2.4732873784373388E-2</c:v>
                </c:pt>
                <c:pt idx="114">
                  <c:v>2.4670118821019965E-2</c:v>
                </c:pt>
                <c:pt idx="115">
                  <c:v>2.4401168978076745E-2</c:v>
                </c:pt>
                <c:pt idx="116">
                  <c:v>2.3500187004216959E-2</c:v>
                </c:pt>
                <c:pt idx="117">
                  <c:v>2.3473292019922636E-2</c:v>
                </c:pt>
                <c:pt idx="118">
                  <c:v>2.3464327025157862E-2</c:v>
                </c:pt>
                <c:pt idx="119">
                  <c:v>2.3406054559186831E-2</c:v>
                </c:pt>
                <c:pt idx="120">
                  <c:v>2.3379159574892512E-2</c:v>
                </c:pt>
                <c:pt idx="121">
                  <c:v>2.3083314747654966E-2</c:v>
                </c:pt>
                <c:pt idx="122">
                  <c:v>2.3083314747654966E-2</c:v>
                </c:pt>
                <c:pt idx="123">
                  <c:v>2.230336020311963E-2</c:v>
                </c:pt>
                <c:pt idx="124">
                  <c:v>2.2271982721442922E-2</c:v>
                </c:pt>
                <c:pt idx="125">
                  <c:v>2.2191297768559954E-2</c:v>
                </c:pt>
                <c:pt idx="126">
                  <c:v>2.2177850276412794E-2</c:v>
                </c:pt>
                <c:pt idx="127">
                  <c:v>2.2164402784265631E-2</c:v>
                </c:pt>
                <c:pt idx="128">
                  <c:v>2.2150955292118472E-2</c:v>
                </c:pt>
                <c:pt idx="129">
                  <c:v>2.2115095313059375E-2</c:v>
                </c:pt>
                <c:pt idx="130">
                  <c:v>2.2088200328765052E-2</c:v>
                </c:pt>
                <c:pt idx="131">
                  <c:v>2.2070270339235504E-2</c:v>
                </c:pt>
                <c:pt idx="132">
                  <c:v>2.2070270339235504E-2</c:v>
                </c:pt>
                <c:pt idx="133">
                  <c:v>2.2061305344470733E-2</c:v>
                </c:pt>
                <c:pt idx="134">
                  <c:v>2.2025445365411636E-2</c:v>
                </c:pt>
                <c:pt idx="135">
                  <c:v>2.1989585386352539E-2</c:v>
                </c:pt>
                <c:pt idx="136">
                  <c:v>2.1989585386352539E-2</c:v>
                </c:pt>
                <c:pt idx="137">
                  <c:v>2.1962690402058217E-2</c:v>
                </c:pt>
                <c:pt idx="138">
                  <c:v>2.1922347925616734E-2</c:v>
                </c:pt>
                <c:pt idx="139">
                  <c:v>2.1765460517233187E-2</c:v>
                </c:pt>
                <c:pt idx="140">
                  <c:v>2.1012400956992174E-2</c:v>
                </c:pt>
                <c:pt idx="141">
                  <c:v>2.092723350672682E-2</c:v>
                </c:pt>
                <c:pt idx="142">
                  <c:v>2.0904821019814883E-2</c:v>
                </c:pt>
                <c:pt idx="143">
                  <c:v>2.0851031051226241E-2</c:v>
                </c:pt>
                <c:pt idx="144">
                  <c:v>2.0851031051226241E-2</c:v>
                </c:pt>
                <c:pt idx="145">
                  <c:v>2.0851031051226241E-2</c:v>
                </c:pt>
                <c:pt idx="146">
                  <c:v>2.080620607740237E-2</c:v>
                </c:pt>
                <c:pt idx="147">
                  <c:v>2.080620607740237E-2</c:v>
                </c:pt>
                <c:pt idx="148">
                  <c:v>2.0779311093108047E-2</c:v>
                </c:pt>
                <c:pt idx="149">
                  <c:v>2.0779311093108047E-2</c:v>
                </c:pt>
                <c:pt idx="150">
                  <c:v>2.067173115593076E-2</c:v>
                </c:pt>
                <c:pt idx="151">
                  <c:v>2.0600011197812566E-2</c:v>
                </c:pt>
                <c:pt idx="152">
                  <c:v>2.0600011197812566E-2</c:v>
                </c:pt>
                <c:pt idx="153">
                  <c:v>2.0600011197812566E-2</c:v>
                </c:pt>
                <c:pt idx="154">
                  <c:v>2.0600011197812566E-2</c:v>
                </c:pt>
                <c:pt idx="155">
                  <c:v>2.0573116213518247E-2</c:v>
                </c:pt>
                <c:pt idx="156">
                  <c:v>2.0447606286811408E-2</c:v>
                </c:pt>
                <c:pt idx="157">
                  <c:v>2.0187621438632963E-2</c:v>
                </c:pt>
                <c:pt idx="158">
                  <c:v>1.9515246831274913E-2</c:v>
                </c:pt>
                <c:pt idx="159">
                  <c:v>1.9353876925508981E-2</c:v>
                </c:pt>
                <c:pt idx="160">
                  <c:v>1.9353876925508981E-2</c:v>
                </c:pt>
                <c:pt idx="161">
                  <c:v>1.9353876925508981E-2</c:v>
                </c:pt>
                <c:pt idx="162">
                  <c:v>1.9129752056389629E-2</c:v>
                </c:pt>
                <c:pt idx="163">
                  <c:v>1.8896662192505506E-2</c:v>
                </c:pt>
                <c:pt idx="164">
                  <c:v>1.8896662192505506E-2</c:v>
                </c:pt>
                <c:pt idx="165">
                  <c:v>1.8018092705557653E-2</c:v>
                </c:pt>
                <c:pt idx="166">
                  <c:v>1.8009127710792879E-2</c:v>
                </c:pt>
                <c:pt idx="167">
                  <c:v>1.7964302736969008E-2</c:v>
                </c:pt>
                <c:pt idx="168">
                  <c:v>1.7964302736969008E-2</c:v>
                </c:pt>
                <c:pt idx="169">
                  <c:v>1.7964302736969008E-2</c:v>
                </c:pt>
                <c:pt idx="170">
                  <c:v>1.7955337742204234E-2</c:v>
                </c:pt>
                <c:pt idx="171">
                  <c:v>1.7910512768380366E-2</c:v>
                </c:pt>
                <c:pt idx="172">
                  <c:v>1.7910512768380366E-2</c:v>
                </c:pt>
                <c:pt idx="173">
                  <c:v>1.7856722799791721E-2</c:v>
                </c:pt>
                <c:pt idx="174">
                  <c:v>1.7856722799791721E-2</c:v>
                </c:pt>
                <c:pt idx="175">
                  <c:v>1.781189782596785E-2</c:v>
                </c:pt>
                <c:pt idx="176">
                  <c:v>1.781189782596785E-2</c:v>
                </c:pt>
                <c:pt idx="177">
                  <c:v>1.7632597930672372E-2</c:v>
                </c:pt>
                <c:pt idx="178">
                  <c:v>1.7551912977789404E-2</c:v>
                </c:pt>
                <c:pt idx="179">
                  <c:v>1.667782598822394E-2</c:v>
                </c:pt>
                <c:pt idx="180">
                  <c:v>1.6646448506547229E-2</c:v>
                </c:pt>
                <c:pt idx="181">
                  <c:v>1.6646448506547229E-2</c:v>
                </c:pt>
                <c:pt idx="182">
                  <c:v>1.6646448506547229E-2</c:v>
                </c:pt>
                <c:pt idx="183">
                  <c:v>1.6646448506547229E-2</c:v>
                </c:pt>
                <c:pt idx="184">
                  <c:v>1.6287848715956271E-2</c:v>
                </c:pt>
                <c:pt idx="185">
                  <c:v>1.6287848715956271E-2</c:v>
                </c:pt>
                <c:pt idx="186">
                  <c:v>1.6260953731661948E-2</c:v>
                </c:pt>
                <c:pt idx="187">
                  <c:v>1.610854882066079E-2</c:v>
                </c:pt>
                <c:pt idx="188">
                  <c:v>1.6099583825896015E-2</c:v>
                </c:pt>
                <c:pt idx="189">
                  <c:v>1.5167224370359519E-2</c:v>
                </c:pt>
                <c:pt idx="190">
                  <c:v>1.5122399396535648E-2</c:v>
                </c:pt>
                <c:pt idx="191">
                  <c:v>1.4969994485534491E-2</c:v>
                </c:pt>
                <c:pt idx="192">
                  <c:v>1.4969994485534491E-2</c:v>
                </c:pt>
                <c:pt idx="193">
                  <c:v>1.4920687014328233E-2</c:v>
                </c:pt>
                <c:pt idx="194">
                  <c:v>1.4853449553592428E-2</c:v>
                </c:pt>
                <c:pt idx="195">
                  <c:v>1.4808624579768559E-2</c:v>
                </c:pt>
                <c:pt idx="196">
                  <c:v>1.4763799605944688E-2</c:v>
                </c:pt>
                <c:pt idx="197">
                  <c:v>1.4763799605944688E-2</c:v>
                </c:pt>
                <c:pt idx="198">
                  <c:v>1.384937013993774E-2</c:v>
                </c:pt>
                <c:pt idx="199">
                  <c:v>1.3795580171349096E-2</c:v>
                </c:pt>
                <c:pt idx="200">
                  <c:v>1.3643175260347938E-2</c:v>
                </c:pt>
                <c:pt idx="201">
                  <c:v>1.3571455302229744E-2</c:v>
                </c:pt>
                <c:pt idx="202">
                  <c:v>1.3571455302229744E-2</c:v>
                </c:pt>
                <c:pt idx="203">
                  <c:v>1.3445945375522909E-2</c:v>
                </c:pt>
                <c:pt idx="204">
                  <c:v>1.3436980380758135E-2</c:v>
                </c:pt>
                <c:pt idx="205">
                  <c:v>1.3419050391228586E-2</c:v>
                </c:pt>
                <c:pt idx="206">
                  <c:v>1.2603235867634153E-2</c:v>
                </c:pt>
                <c:pt idx="207">
                  <c:v>1.2477725940927317E-2</c:v>
                </c:pt>
                <c:pt idx="208">
                  <c:v>1.2271531061337514E-2</c:v>
                </c:pt>
                <c:pt idx="209">
                  <c:v>1.0801271919914576E-2</c:v>
                </c:pt>
                <c:pt idx="210">
                  <c:v>1.0801271919914576E-2</c:v>
                </c:pt>
                <c:pt idx="211">
                  <c:v>9.4834176894927971E-3</c:v>
                </c:pt>
                <c:pt idx="212">
                  <c:v>9.4296277209041535E-3</c:v>
                </c:pt>
                <c:pt idx="213">
                  <c:v>9.4027327366098326E-3</c:v>
                </c:pt>
                <c:pt idx="214">
                  <c:v>9.3130827889620904E-3</c:v>
                </c:pt>
                <c:pt idx="215">
                  <c:v>9.2772228099029953E-3</c:v>
                </c:pt>
                <c:pt idx="216">
                  <c:v>9.124817898901837E-3</c:v>
                </c:pt>
                <c:pt idx="217">
                  <c:v>9.124817898901837E-3</c:v>
                </c:pt>
                <c:pt idx="218">
                  <c:v>8.3538283491312731E-3</c:v>
                </c:pt>
                <c:pt idx="219">
                  <c:v>8.3538283491312731E-3</c:v>
                </c:pt>
                <c:pt idx="220">
                  <c:v>8.1207384852471486E-3</c:v>
                </c:pt>
                <c:pt idx="221">
                  <c:v>8.0669485166585033E-3</c:v>
                </c:pt>
                <c:pt idx="222">
                  <c:v>8.0669485166585033E-3</c:v>
                </c:pt>
                <c:pt idx="223">
                  <c:v>8.0669485166585033E-3</c:v>
                </c:pt>
                <c:pt idx="224">
                  <c:v>8.0669485166585033E-3</c:v>
                </c:pt>
                <c:pt idx="225">
                  <c:v>8.0669485166585033E-3</c:v>
                </c:pt>
                <c:pt idx="226">
                  <c:v>8.0669485166585033E-3</c:v>
                </c:pt>
                <c:pt idx="227">
                  <c:v>8.0669485166585033E-3</c:v>
                </c:pt>
                <c:pt idx="228">
                  <c:v>8.0669485166585033E-3</c:v>
                </c:pt>
                <c:pt idx="229">
                  <c:v>8.0669485166585033E-3</c:v>
                </c:pt>
                <c:pt idx="230">
                  <c:v>8.0669485166585033E-3</c:v>
                </c:pt>
                <c:pt idx="231">
                  <c:v>8.0669485166585033E-3</c:v>
                </c:pt>
                <c:pt idx="232">
                  <c:v>8.0669485166585033E-3</c:v>
                </c:pt>
                <c:pt idx="233">
                  <c:v>8.0669485166585033E-3</c:v>
                </c:pt>
                <c:pt idx="234">
                  <c:v>8.0669485166585033E-3</c:v>
                </c:pt>
                <c:pt idx="235">
                  <c:v>8.0669485166585033E-3</c:v>
                </c:pt>
                <c:pt idx="236">
                  <c:v>8.0669485166585033E-3</c:v>
                </c:pt>
                <c:pt idx="237">
                  <c:v>8.0131585480698597E-3</c:v>
                </c:pt>
                <c:pt idx="238">
                  <c:v>7.9324735951868935E-3</c:v>
                </c:pt>
                <c:pt idx="239">
                  <c:v>7.8338586527743805E-3</c:v>
                </c:pt>
                <c:pt idx="240">
                  <c:v>7.7800686841857352E-3</c:v>
                </c:pt>
                <c:pt idx="241">
                  <c:v>6.8432267312668518E-3</c:v>
                </c:pt>
                <c:pt idx="242">
                  <c:v>6.7490942862367242E-3</c:v>
                </c:pt>
                <c:pt idx="243">
                  <c:v>6.6235843595298886E-3</c:v>
                </c:pt>
                <c:pt idx="244">
                  <c:v>6.6235843595298886E-3</c:v>
                </c:pt>
                <c:pt idx="245">
                  <c:v>6.6235843595298886E-3</c:v>
                </c:pt>
                <c:pt idx="246">
                  <c:v>6.569794390941245E-3</c:v>
                </c:pt>
                <c:pt idx="247">
                  <c:v>6.4622144537639561E-3</c:v>
                </c:pt>
                <c:pt idx="248">
                  <c:v>6.4442844642344094E-3</c:v>
                </c:pt>
                <c:pt idx="249">
                  <c:v>6.4442844642344094E-3</c:v>
                </c:pt>
                <c:pt idx="250">
                  <c:v>6.4442844642344094E-3</c:v>
                </c:pt>
                <c:pt idx="251">
                  <c:v>5.4491700453444935E-3</c:v>
                </c:pt>
                <c:pt idx="252">
                  <c:v>5.3729675898439144E-3</c:v>
                </c:pt>
                <c:pt idx="253">
                  <c:v>5.3326251134024321E-3</c:v>
                </c:pt>
                <c:pt idx="254">
                  <c:v>5.2788351448137868E-3</c:v>
                </c:pt>
                <c:pt idx="255">
                  <c:v>5.2519401605194659E-3</c:v>
                </c:pt>
                <c:pt idx="256">
                  <c:v>5.2519401605194659E-3</c:v>
                </c:pt>
                <c:pt idx="257">
                  <c:v>5.2519401605194659E-3</c:v>
                </c:pt>
                <c:pt idx="258">
                  <c:v>5.2519401605194659E-3</c:v>
                </c:pt>
                <c:pt idx="259">
                  <c:v>5.2250451762251432E-3</c:v>
                </c:pt>
                <c:pt idx="260">
                  <c:v>5.1712552076364996E-3</c:v>
                </c:pt>
                <c:pt idx="261">
                  <c:v>4.2075182704232935E-3</c:v>
                </c:pt>
                <c:pt idx="262">
                  <c:v>3.9878758986863303E-3</c:v>
                </c:pt>
                <c:pt idx="263">
                  <c:v>3.9878758986863303E-3</c:v>
                </c:pt>
                <c:pt idx="264">
                  <c:v>3.7996110086260769E-3</c:v>
                </c:pt>
                <c:pt idx="265">
                  <c:v>3.5934161290362733E-3</c:v>
                </c:pt>
                <c:pt idx="266">
                  <c:v>3.5754861395067266E-3</c:v>
                </c:pt>
                <c:pt idx="267">
                  <c:v>2.6341616892054543E-3</c:v>
                </c:pt>
                <c:pt idx="268">
                  <c:v>2.6162316996759076E-3</c:v>
                </c:pt>
                <c:pt idx="269">
                  <c:v>2.5893367153815849E-3</c:v>
                </c:pt>
                <c:pt idx="270">
                  <c:v>2.5893367153815849E-3</c:v>
                </c:pt>
                <c:pt idx="271">
                  <c:v>2.3831418357917831E-3</c:v>
                </c:pt>
                <c:pt idx="272">
                  <c:v>2.3024568829088168E-3</c:v>
                </c:pt>
                <c:pt idx="273">
                  <c:v>2.2576319090849475E-3</c:v>
                </c:pt>
                <c:pt idx="274">
                  <c:v>2.096262003319015E-3</c:v>
                </c:pt>
                <c:pt idx="275">
                  <c:v>2.0693670190246923E-3</c:v>
                </c:pt>
                <c:pt idx="276">
                  <c:v>1.2983774692541285E-3</c:v>
                </c:pt>
                <c:pt idx="277">
                  <c:v>1.0921825896643249E-3</c:v>
                </c:pt>
                <c:pt idx="278">
                  <c:v>1.0921825896643249E-3</c:v>
                </c:pt>
                <c:pt idx="279">
                  <c:v>1.0921825896643249E-3</c:v>
                </c:pt>
                <c:pt idx="280">
                  <c:v>1.0921825896643249E-3</c:v>
                </c:pt>
                <c:pt idx="281">
                  <c:v>1.0921825896643249E-3</c:v>
                </c:pt>
                <c:pt idx="282">
                  <c:v>1.0921825896643249E-3</c:v>
                </c:pt>
                <c:pt idx="283">
                  <c:v>1.0921825896643249E-3</c:v>
                </c:pt>
                <c:pt idx="284">
                  <c:v>1.065287605370004E-3</c:v>
                </c:pt>
                <c:pt idx="285">
                  <c:v>1.065287605370004E-3</c:v>
                </c:pt>
                <c:pt idx="286">
                  <c:v>1.065287605370004E-3</c:v>
                </c:pt>
                <c:pt idx="287">
                  <c:v>-1.9877665646313158E-4</c:v>
                </c:pt>
                <c:pt idx="288">
                  <c:v>-1.9877665646313158E-4</c:v>
                </c:pt>
                <c:pt idx="289">
                  <c:v>-3.3325157793474142E-4</c:v>
                </c:pt>
                <c:pt idx="290">
                  <c:v>-3.7807655175861252E-4</c:v>
                </c:pt>
                <c:pt idx="291">
                  <c:v>-4.0497153605293518E-4</c:v>
                </c:pt>
                <c:pt idx="292">
                  <c:v>-4.0497153605293518E-4</c:v>
                </c:pt>
                <c:pt idx="293">
                  <c:v>-1.6959307821803916E-3</c:v>
                </c:pt>
                <c:pt idx="294">
                  <c:v>-1.7228257664747143E-3</c:v>
                </c:pt>
                <c:pt idx="295">
                  <c:v>-1.7497207507690335E-3</c:v>
                </c:pt>
                <c:pt idx="296">
                  <c:v>-3.0406799968964934E-3</c:v>
                </c:pt>
                <c:pt idx="297">
                  <c:v>-3.0944699654851353E-3</c:v>
                </c:pt>
                <c:pt idx="298">
                  <c:v>-3.1751549183681033E-3</c:v>
                </c:pt>
                <c:pt idx="299">
                  <c:v>-3.2289448869567451E-3</c:v>
                </c:pt>
                <c:pt idx="300">
                  <c:v>-3.2289448869567451E-3</c:v>
                </c:pt>
                <c:pt idx="301">
                  <c:v>-3.3544548136635807E-3</c:v>
                </c:pt>
                <c:pt idx="302">
                  <c:v>-4.3719817194654322E-3</c:v>
                </c:pt>
                <c:pt idx="303">
                  <c:v>-4.3854292116125917E-3</c:v>
                </c:pt>
                <c:pt idx="304">
                  <c:v>-4.3854292116125917E-3</c:v>
                </c:pt>
                <c:pt idx="305">
                  <c:v>-4.4392191802012371E-3</c:v>
                </c:pt>
                <c:pt idx="306">
                  <c:v>-4.4930091487898824E-3</c:v>
                </c:pt>
                <c:pt idx="307">
                  <c:v>-4.53783412261375E-3</c:v>
                </c:pt>
                <c:pt idx="308">
                  <c:v>-4.618519075496718E-3</c:v>
                </c:pt>
                <c:pt idx="309">
                  <c:v>-4.8874689184399377E-3</c:v>
                </c:pt>
                <c:pt idx="310">
                  <c:v>-4.8964339132047119E-3</c:v>
                </c:pt>
                <c:pt idx="311">
                  <c:v>-5.6898359498872113E-3</c:v>
                </c:pt>
                <c:pt idx="312">
                  <c:v>-5.7301784263286935E-3</c:v>
                </c:pt>
                <c:pt idx="313">
                  <c:v>-5.8108633792116615E-3</c:v>
                </c:pt>
                <c:pt idx="314">
                  <c:v>-5.8108633792116615E-3</c:v>
                </c:pt>
                <c:pt idx="315">
                  <c:v>-5.9184433163889487E-3</c:v>
                </c:pt>
                <c:pt idx="316">
                  <c:v>-6.2546306200679733E-3</c:v>
                </c:pt>
                <c:pt idx="317">
                  <c:v>-6.8418377771606725E-3</c:v>
                </c:pt>
                <c:pt idx="318">
                  <c:v>-6.9942426881618308E-3</c:v>
                </c:pt>
                <c:pt idx="319">
                  <c:v>-6.9942426881618308E-3</c:v>
                </c:pt>
                <c:pt idx="320">
                  <c:v>-6.9942426881618308E-3</c:v>
                </c:pt>
                <c:pt idx="321">
                  <c:v>-7.0211376724561535E-3</c:v>
                </c:pt>
                <c:pt idx="322">
                  <c:v>-7.1556125939277633E-3</c:v>
                </c:pt>
                <c:pt idx="323">
                  <c:v>-7.2004375677516309E-3</c:v>
                </c:pt>
                <c:pt idx="324">
                  <c:v>-7.2004375677516309E-3</c:v>
                </c:pt>
                <c:pt idx="325">
                  <c:v>-7.2542275363402763E-3</c:v>
                </c:pt>
                <c:pt idx="326">
                  <c:v>-7.3349124892232408E-3</c:v>
                </c:pt>
                <c:pt idx="327">
                  <c:v>-8.6527667196450199E-3</c:v>
                </c:pt>
                <c:pt idx="328">
                  <c:v>-8.7334516725279879E-3</c:v>
                </c:pt>
                <c:pt idx="329">
                  <c:v>-8.7379341699103732E-3</c:v>
                </c:pt>
                <c:pt idx="330">
                  <c:v>-8.7603466568223105E-3</c:v>
                </c:pt>
                <c:pt idx="331">
                  <c:v>-8.8589615992348235E-3</c:v>
                </c:pt>
                <c:pt idx="332">
                  <c:v>-9.0651564788246271E-3</c:v>
                </c:pt>
                <c:pt idx="333">
                  <c:v>-9.6568461332997117E-3</c:v>
                </c:pt>
                <c:pt idx="334">
                  <c:v>-9.80925104430087E-3</c:v>
                </c:pt>
                <c:pt idx="335">
                  <c:v>-9.80925104430087E-3</c:v>
                </c:pt>
                <c:pt idx="336">
                  <c:v>-1.0069235892479315E-2</c:v>
                </c:pt>
                <c:pt idx="337">
                  <c:v>-1.0069235892479315E-2</c:v>
                </c:pt>
                <c:pt idx="338">
                  <c:v>-1.0069235892479315E-2</c:v>
                </c:pt>
                <c:pt idx="339">
                  <c:v>-1.1162965253781743E-2</c:v>
                </c:pt>
                <c:pt idx="340">
                  <c:v>-1.1467775075784059E-2</c:v>
                </c:pt>
                <c:pt idx="341">
                  <c:v>-1.1485705065313608E-2</c:v>
                </c:pt>
                <c:pt idx="342">
                  <c:v>-1.1539495033902253E-2</c:v>
                </c:pt>
                <c:pt idx="343">
                  <c:v>-1.1552942526049412E-2</c:v>
                </c:pt>
                <c:pt idx="344">
                  <c:v>-1.1552942526049412E-2</c:v>
                </c:pt>
                <c:pt idx="345">
                  <c:v>-1.1552942526049412E-2</c:v>
                </c:pt>
                <c:pt idx="346">
                  <c:v>-1.1566390018196576E-2</c:v>
                </c:pt>
                <c:pt idx="347">
                  <c:v>-1.1566390018196576E-2</c:v>
                </c:pt>
                <c:pt idx="348">
                  <c:v>-1.1566390018196576E-2</c:v>
                </c:pt>
                <c:pt idx="349">
                  <c:v>-1.1700864939668185E-2</c:v>
                </c:pt>
                <c:pt idx="350">
                  <c:v>-1.1745689913492053E-2</c:v>
                </c:pt>
                <c:pt idx="351">
                  <c:v>-1.249874947373307E-2</c:v>
                </c:pt>
                <c:pt idx="352">
                  <c:v>-1.2637706892587069E-2</c:v>
                </c:pt>
                <c:pt idx="353">
                  <c:v>-1.2651154384734228E-2</c:v>
                </c:pt>
                <c:pt idx="354">
                  <c:v>-1.2660119379499003E-2</c:v>
                </c:pt>
                <c:pt idx="355">
                  <c:v>-1.2664601876881391E-2</c:v>
                </c:pt>
                <c:pt idx="356">
                  <c:v>-1.2678049369028551E-2</c:v>
                </c:pt>
                <c:pt idx="357">
                  <c:v>-1.2691496861175711E-2</c:v>
                </c:pt>
                <c:pt idx="358">
                  <c:v>-1.2713909348087648E-2</c:v>
                </c:pt>
                <c:pt idx="359">
                  <c:v>-1.3018719170089964E-2</c:v>
                </c:pt>
                <c:pt idx="360">
                  <c:v>-1.3018719170089964E-2</c:v>
                </c:pt>
                <c:pt idx="361">
                  <c:v>-1.4175203494745811E-2</c:v>
                </c:pt>
                <c:pt idx="362">
                  <c:v>-1.4188650986892971E-2</c:v>
                </c:pt>
                <c:pt idx="363">
                  <c:v>-1.4188650986892971E-2</c:v>
                </c:pt>
                <c:pt idx="364">
                  <c:v>-1.4435188342924257E-2</c:v>
                </c:pt>
                <c:pt idx="365">
                  <c:v>-1.5313757829872113E-2</c:v>
                </c:pt>
                <c:pt idx="366">
                  <c:v>-1.5735112583816491E-2</c:v>
                </c:pt>
                <c:pt idx="367">
                  <c:v>-1.6658507044588211E-2</c:v>
                </c:pt>
                <c:pt idx="368">
                  <c:v>-1.7070896803767818E-2</c:v>
                </c:pt>
                <c:pt idx="369">
                  <c:v>-1.7357776636240586E-2</c:v>
                </c:pt>
                <c:pt idx="370">
                  <c:v>-1.8388751034189597E-2</c:v>
                </c:pt>
                <c:pt idx="371">
                  <c:v>-1.8523225955661207E-2</c:v>
                </c:pt>
                <c:pt idx="372">
                  <c:v>-1.8568050929485075E-2</c:v>
                </c:pt>
                <c:pt idx="373">
                  <c:v>-1.8577015924249846E-2</c:v>
                </c:pt>
                <c:pt idx="374">
                  <c:v>-1.8693560856191914E-2</c:v>
                </c:pt>
                <c:pt idx="375">
                  <c:v>-1.8702525850956685E-2</c:v>
                </c:pt>
                <c:pt idx="376">
                  <c:v>-1.870700834833907E-2</c:v>
                </c:pt>
                <c:pt idx="377">
                  <c:v>-1.9661780290787502E-2</c:v>
                </c:pt>
                <c:pt idx="378">
                  <c:v>-1.9693157772464213E-2</c:v>
                </c:pt>
                <c:pt idx="379">
                  <c:v>-1.9832115191318209E-2</c:v>
                </c:pt>
                <c:pt idx="380">
                  <c:v>-1.9832115191318209E-2</c:v>
                </c:pt>
                <c:pt idx="381">
                  <c:v>-1.9876940165142083E-2</c:v>
                </c:pt>
                <c:pt idx="382">
                  <c:v>-1.9885905159906854E-2</c:v>
                </c:pt>
                <c:pt idx="383">
                  <c:v>-1.9885905159906854E-2</c:v>
                </c:pt>
                <c:pt idx="384">
                  <c:v>-1.9912800144201173E-2</c:v>
                </c:pt>
                <c:pt idx="385">
                  <c:v>-1.9912800144201173E-2</c:v>
                </c:pt>
                <c:pt idx="386">
                  <c:v>-2.0051757563055175E-2</c:v>
                </c:pt>
                <c:pt idx="387">
                  <c:v>-2.0984117018591666E-2</c:v>
                </c:pt>
                <c:pt idx="388">
                  <c:v>-2.1396506777771274E-2</c:v>
                </c:pt>
                <c:pt idx="389">
                  <c:v>-2.2503683631220864E-2</c:v>
                </c:pt>
                <c:pt idx="390">
                  <c:v>-2.2602298573633377E-2</c:v>
                </c:pt>
                <c:pt idx="391">
                  <c:v>-2.3866362835466511E-2</c:v>
                </c:pt>
                <c:pt idx="392">
                  <c:v>-2.4054627725526766E-2</c:v>
                </c:pt>
                <c:pt idx="393">
                  <c:v>-2.4180137652233605E-2</c:v>
                </c:pt>
                <c:pt idx="394">
                  <c:v>-2.4180137652233605E-2</c:v>
                </c:pt>
                <c:pt idx="395">
                  <c:v>-2.4377367537058631E-2</c:v>
                </c:pt>
                <c:pt idx="396">
                  <c:v>-2.5139392092064422E-2</c:v>
                </c:pt>
                <c:pt idx="397">
                  <c:v>-2.5471096898361058E-2</c:v>
                </c:pt>
                <c:pt idx="398">
                  <c:v>-2.5542816856479252E-2</c:v>
                </c:pt>
                <c:pt idx="399">
                  <c:v>-2.5542816856479252E-2</c:v>
                </c:pt>
                <c:pt idx="400">
                  <c:v>-2.5542816856479252E-2</c:v>
                </c:pt>
                <c:pt idx="401">
                  <c:v>-2.5556264348626415E-2</c:v>
                </c:pt>
                <c:pt idx="402">
                  <c:v>-2.7066865966490834E-2</c:v>
                </c:pt>
                <c:pt idx="403">
                  <c:v>-2.7967847940350621E-2</c:v>
                </c:pt>
                <c:pt idx="404">
                  <c:v>-2.8008190416792103E-2</c:v>
                </c:pt>
                <c:pt idx="405">
                  <c:v>-2.9339492139361045E-2</c:v>
                </c:pt>
                <c:pt idx="406">
                  <c:v>-2.9657749453510525E-2</c:v>
                </c:pt>
                <c:pt idx="407">
                  <c:v>-3.085457625460785E-2</c:v>
                </c:pt>
                <c:pt idx="408">
                  <c:v>-3.0894918731049333E-2</c:v>
                </c:pt>
                <c:pt idx="409">
                  <c:v>-3.1002498668226623E-2</c:v>
                </c:pt>
                <c:pt idx="410">
                  <c:v>-3.1047323642050491E-2</c:v>
                </c:pt>
                <c:pt idx="411">
                  <c:v>-3.2392072856766596E-2</c:v>
                </c:pt>
                <c:pt idx="412">
                  <c:v>-3.2557925259914917E-2</c:v>
                </c:pt>
                <c:pt idx="413">
                  <c:v>-3.3669584610746893E-2</c:v>
                </c:pt>
                <c:pt idx="414">
                  <c:v>-3.3669584610746893E-2</c:v>
                </c:pt>
                <c:pt idx="415">
                  <c:v>-3.3718892081953146E-2</c:v>
                </c:pt>
                <c:pt idx="416">
                  <c:v>-3.3736822071482694E-2</c:v>
                </c:pt>
                <c:pt idx="417">
                  <c:v>-3.3750269563629857E-2</c:v>
                </c:pt>
                <c:pt idx="418">
                  <c:v>-3.3943016951072498E-2</c:v>
                </c:pt>
                <c:pt idx="419">
                  <c:v>-3.3943016951072498E-2</c:v>
                </c:pt>
                <c:pt idx="420">
                  <c:v>-3.3943016951072498E-2</c:v>
                </c:pt>
                <c:pt idx="421">
                  <c:v>-3.5041228809757317E-2</c:v>
                </c:pt>
                <c:pt idx="422">
                  <c:v>-3.5135361254787445E-2</c:v>
                </c:pt>
                <c:pt idx="423">
                  <c:v>-3.633218805588477E-2</c:v>
                </c:pt>
                <c:pt idx="424">
                  <c:v>-3.6359083040179097E-2</c:v>
                </c:pt>
                <c:pt idx="425">
                  <c:v>-3.6372530532326253E-2</c:v>
                </c:pt>
                <c:pt idx="426">
                  <c:v>-3.6511487951180255E-2</c:v>
                </c:pt>
                <c:pt idx="427">
                  <c:v>-3.6578725411916056E-2</c:v>
                </c:pt>
                <c:pt idx="428">
                  <c:v>-3.6578725411916056E-2</c:v>
                </c:pt>
                <c:pt idx="429">
                  <c:v>-3.7699349757512809E-2</c:v>
                </c:pt>
                <c:pt idx="430">
                  <c:v>-3.7883132150190672E-2</c:v>
                </c:pt>
                <c:pt idx="431">
                  <c:v>-3.807587953763332E-2</c:v>
                </c:pt>
                <c:pt idx="432">
                  <c:v>-3.9308566317789742E-2</c:v>
                </c:pt>
                <c:pt idx="433">
                  <c:v>-3.9322013809936905E-2</c:v>
                </c:pt>
                <c:pt idx="434">
                  <c:v>-3.9393733768055099E-2</c:v>
                </c:pt>
                <c:pt idx="435">
                  <c:v>-3.9528208689526709E-2</c:v>
                </c:pt>
                <c:pt idx="436">
                  <c:v>-4.0478498134592748E-2</c:v>
                </c:pt>
                <c:pt idx="437">
                  <c:v>-4.0500910621504689E-2</c:v>
                </c:pt>
                <c:pt idx="438">
                  <c:v>-4.0514358113651845E-2</c:v>
                </c:pt>
                <c:pt idx="439">
                  <c:v>-4.055918308747572E-2</c:v>
                </c:pt>
                <c:pt idx="440">
                  <c:v>-4.0698140506329715E-2</c:v>
                </c:pt>
                <c:pt idx="441">
                  <c:v>-4.0738482982771197E-2</c:v>
                </c:pt>
                <c:pt idx="442">
                  <c:v>-4.0756412972300746E-2</c:v>
                </c:pt>
                <c:pt idx="443">
                  <c:v>-4.1204662710539443E-2</c:v>
                </c:pt>
                <c:pt idx="444">
                  <c:v>-4.1989099752457168E-2</c:v>
                </c:pt>
                <c:pt idx="445">
                  <c:v>-4.1998064747221946E-2</c:v>
                </c:pt>
                <c:pt idx="446">
                  <c:v>-4.2011512239369109E-2</c:v>
                </c:pt>
                <c:pt idx="447">
                  <c:v>-4.2056337213192976E-2</c:v>
                </c:pt>
                <c:pt idx="448">
                  <c:v>-4.2092197192252073E-2</c:v>
                </c:pt>
                <c:pt idx="449">
                  <c:v>-4.2289427077077099E-2</c:v>
                </c:pt>
                <c:pt idx="450">
                  <c:v>-4.3262129009055079E-2</c:v>
                </c:pt>
                <c:pt idx="451">
                  <c:v>-4.3315918977643725E-2</c:v>
                </c:pt>
                <c:pt idx="452">
                  <c:v>-4.3481771380792046E-2</c:v>
                </c:pt>
                <c:pt idx="453">
                  <c:v>-4.3553491338910233E-2</c:v>
                </c:pt>
                <c:pt idx="454">
                  <c:v>-4.4660668192359823E-2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6CD-4226-ACB3-BECE8CF97EAD}"/>
            </c:ext>
          </c:extLst>
        </c:ser>
        <c:ser>
          <c:idx val="8"/>
          <c:order val="8"/>
          <c:tx>
            <c:strRef>
              <c:f>Active!$P$20</c:f>
              <c:strCache>
                <c:ptCount val="1"/>
                <c:pt idx="0">
                  <c:v>Sec.Fit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Active!$F$21:$F$901</c:f>
              <c:numCache>
                <c:formatCode>General</c:formatCode>
                <c:ptCount val="881"/>
                <c:pt idx="0">
                  <c:v>-11840</c:v>
                </c:pt>
                <c:pt idx="1">
                  <c:v>-10306</c:v>
                </c:pt>
                <c:pt idx="2">
                  <c:v>-8943</c:v>
                </c:pt>
                <c:pt idx="3">
                  <c:v>-7665</c:v>
                </c:pt>
                <c:pt idx="4">
                  <c:v>-6389</c:v>
                </c:pt>
                <c:pt idx="5">
                  <c:v>-6242</c:v>
                </c:pt>
                <c:pt idx="6">
                  <c:v>-6046</c:v>
                </c:pt>
                <c:pt idx="7">
                  <c:v>-5775</c:v>
                </c:pt>
                <c:pt idx="8">
                  <c:v>-5317</c:v>
                </c:pt>
                <c:pt idx="9">
                  <c:v>-5297</c:v>
                </c:pt>
                <c:pt idx="10">
                  <c:v>-5150</c:v>
                </c:pt>
                <c:pt idx="11">
                  <c:v>-5000</c:v>
                </c:pt>
                <c:pt idx="12">
                  <c:v>-4977</c:v>
                </c:pt>
                <c:pt idx="13">
                  <c:v>-4876</c:v>
                </c:pt>
                <c:pt idx="14">
                  <c:v>-4833</c:v>
                </c:pt>
                <c:pt idx="15">
                  <c:v>-4832.5</c:v>
                </c:pt>
                <c:pt idx="16">
                  <c:v>-4407</c:v>
                </c:pt>
                <c:pt idx="17">
                  <c:v>-2928</c:v>
                </c:pt>
                <c:pt idx="18">
                  <c:v>-2687.5</c:v>
                </c:pt>
                <c:pt idx="19">
                  <c:v>-2674</c:v>
                </c:pt>
                <c:pt idx="20">
                  <c:v>-2674</c:v>
                </c:pt>
                <c:pt idx="21">
                  <c:v>-2674</c:v>
                </c:pt>
                <c:pt idx="22">
                  <c:v>-2668</c:v>
                </c:pt>
                <c:pt idx="23">
                  <c:v>-2668</c:v>
                </c:pt>
                <c:pt idx="24">
                  <c:v>-2661.5</c:v>
                </c:pt>
                <c:pt idx="25">
                  <c:v>-2654</c:v>
                </c:pt>
                <c:pt idx="26">
                  <c:v>-2654</c:v>
                </c:pt>
                <c:pt idx="27">
                  <c:v>-2653.5</c:v>
                </c:pt>
                <c:pt idx="28">
                  <c:v>-2530</c:v>
                </c:pt>
                <c:pt idx="29">
                  <c:v>-2527</c:v>
                </c:pt>
                <c:pt idx="30">
                  <c:v>-2527</c:v>
                </c:pt>
                <c:pt idx="31">
                  <c:v>-2527</c:v>
                </c:pt>
                <c:pt idx="32">
                  <c:v>-2524</c:v>
                </c:pt>
                <c:pt idx="33">
                  <c:v>-2514.5</c:v>
                </c:pt>
                <c:pt idx="34">
                  <c:v>-2513</c:v>
                </c:pt>
                <c:pt idx="35">
                  <c:v>-2512.5</c:v>
                </c:pt>
                <c:pt idx="36">
                  <c:v>-2511.5</c:v>
                </c:pt>
                <c:pt idx="37">
                  <c:v>-2504</c:v>
                </c:pt>
                <c:pt idx="38">
                  <c:v>-2500.5</c:v>
                </c:pt>
                <c:pt idx="39">
                  <c:v>-2360</c:v>
                </c:pt>
                <c:pt idx="40">
                  <c:v>-2360</c:v>
                </c:pt>
                <c:pt idx="41">
                  <c:v>-2354</c:v>
                </c:pt>
                <c:pt idx="42">
                  <c:v>-2354</c:v>
                </c:pt>
                <c:pt idx="43">
                  <c:v>-2353.5</c:v>
                </c:pt>
                <c:pt idx="44">
                  <c:v>-2340</c:v>
                </c:pt>
                <c:pt idx="45">
                  <c:v>-2340</c:v>
                </c:pt>
                <c:pt idx="46">
                  <c:v>-2300</c:v>
                </c:pt>
                <c:pt idx="47">
                  <c:v>-2299.5</c:v>
                </c:pt>
                <c:pt idx="48">
                  <c:v>-2260.5</c:v>
                </c:pt>
                <c:pt idx="49">
                  <c:v>-2236</c:v>
                </c:pt>
                <c:pt idx="50">
                  <c:v>-2233</c:v>
                </c:pt>
                <c:pt idx="51">
                  <c:v>-2230</c:v>
                </c:pt>
                <c:pt idx="52">
                  <c:v>-2227</c:v>
                </c:pt>
                <c:pt idx="53">
                  <c:v>-2193</c:v>
                </c:pt>
                <c:pt idx="54">
                  <c:v>-2187</c:v>
                </c:pt>
                <c:pt idx="55">
                  <c:v>-2187</c:v>
                </c:pt>
                <c:pt idx="56">
                  <c:v>-2088</c:v>
                </c:pt>
                <c:pt idx="57">
                  <c:v>-2085</c:v>
                </c:pt>
                <c:pt idx="58">
                  <c:v>-2059</c:v>
                </c:pt>
                <c:pt idx="59">
                  <c:v>-2047.5</c:v>
                </c:pt>
                <c:pt idx="60">
                  <c:v>-2046</c:v>
                </c:pt>
                <c:pt idx="61">
                  <c:v>-2028</c:v>
                </c:pt>
                <c:pt idx="62">
                  <c:v>-2028</c:v>
                </c:pt>
                <c:pt idx="63">
                  <c:v>-2023</c:v>
                </c:pt>
                <c:pt idx="64">
                  <c:v>-1939</c:v>
                </c:pt>
                <c:pt idx="65">
                  <c:v>-1919</c:v>
                </c:pt>
                <c:pt idx="66">
                  <c:v>-1916</c:v>
                </c:pt>
                <c:pt idx="67">
                  <c:v>-1916</c:v>
                </c:pt>
                <c:pt idx="68">
                  <c:v>-1914.5</c:v>
                </c:pt>
                <c:pt idx="69">
                  <c:v>-1892</c:v>
                </c:pt>
                <c:pt idx="70">
                  <c:v>-1884</c:v>
                </c:pt>
                <c:pt idx="71">
                  <c:v>-1792</c:v>
                </c:pt>
                <c:pt idx="72">
                  <c:v>-1772</c:v>
                </c:pt>
                <c:pt idx="73">
                  <c:v>-1746</c:v>
                </c:pt>
                <c:pt idx="74">
                  <c:v>-1726</c:v>
                </c:pt>
                <c:pt idx="75">
                  <c:v>-1622</c:v>
                </c:pt>
                <c:pt idx="76">
                  <c:v>-1605</c:v>
                </c:pt>
                <c:pt idx="77">
                  <c:v>-1579</c:v>
                </c:pt>
                <c:pt idx="78">
                  <c:v>-1579</c:v>
                </c:pt>
                <c:pt idx="79">
                  <c:v>-1561</c:v>
                </c:pt>
                <c:pt idx="80">
                  <c:v>-1455</c:v>
                </c:pt>
                <c:pt idx="81">
                  <c:v>-1452</c:v>
                </c:pt>
                <c:pt idx="82">
                  <c:v>-1452</c:v>
                </c:pt>
                <c:pt idx="83">
                  <c:v>-1440</c:v>
                </c:pt>
                <c:pt idx="84">
                  <c:v>-1431</c:v>
                </c:pt>
                <c:pt idx="85">
                  <c:v>-1316</c:v>
                </c:pt>
                <c:pt idx="86">
                  <c:v>-1305</c:v>
                </c:pt>
                <c:pt idx="87">
                  <c:v>-1305</c:v>
                </c:pt>
                <c:pt idx="88">
                  <c:v>-1304</c:v>
                </c:pt>
                <c:pt idx="89">
                  <c:v>-1301</c:v>
                </c:pt>
                <c:pt idx="90">
                  <c:v>-1293</c:v>
                </c:pt>
                <c:pt idx="91">
                  <c:v>-1290</c:v>
                </c:pt>
                <c:pt idx="92">
                  <c:v>-1285</c:v>
                </c:pt>
                <c:pt idx="93">
                  <c:v>-1285</c:v>
                </c:pt>
                <c:pt idx="94">
                  <c:v>-1282.5</c:v>
                </c:pt>
                <c:pt idx="95">
                  <c:v>-1281</c:v>
                </c:pt>
                <c:pt idx="96">
                  <c:v>-1265</c:v>
                </c:pt>
                <c:pt idx="97">
                  <c:v>-1265</c:v>
                </c:pt>
                <c:pt idx="98">
                  <c:v>-1262</c:v>
                </c:pt>
                <c:pt idx="99">
                  <c:v>-1161</c:v>
                </c:pt>
                <c:pt idx="100">
                  <c:v>-1155</c:v>
                </c:pt>
                <c:pt idx="101">
                  <c:v>-1143</c:v>
                </c:pt>
                <c:pt idx="102">
                  <c:v>-1129</c:v>
                </c:pt>
                <c:pt idx="103">
                  <c:v>-1129</c:v>
                </c:pt>
                <c:pt idx="104">
                  <c:v>-996</c:v>
                </c:pt>
                <c:pt idx="105">
                  <c:v>-982</c:v>
                </c:pt>
                <c:pt idx="106">
                  <c:v>-979</c:v>
                </c:pt>
                <c:pt idx="107">
                  <c:v>-971.5</c:v>
                </c:pt>
                <c:pt idx="108">
                  <c:v>-968.5</c:v>
                </c:pt>
                <c:pt idx="109">
                  <c:v>-968</c:v>
                </c:pt>
                <c:pt idx="110">
                  <c:v>-965</c:v>
                </c:pt>
                <c:pt idx="111">
                  <c:v>-964</c:v>
                </c:pt>
                <c:pt idx="112">
                  <c:v>-962</c:v>
                </c:pt>
                <c:pt idx="113">
                  <c:v>-962</c:v>
                </c:pt>
                <c:pt idx="114">
                  <c:v>-955</c:v>
                </c:pt>
                <c:pt idx="115">
                  <c:v>-925</c:v>
                </c:pt>
                <c:pt idx="116">
                  <c:v>-824.5</c:v>
                </c:pt>
                <c:pt idx="117">
                  <c:v>-821.5</c:v>
                </c:pt>
                <c:pt idx="118">
                  <c:v>-820.5</c:v>
                </c:pt>
                <c:pt idx="119">
                  <c:v>-814</c:v>
                </c:pt>
                <c:pt idx="120">
                  <c:v>-811</c:v>
                </c:pt>
                <c:pt idx="121">
                  <c:v>-778</c:v>
                </c:pt>
                <c:pt idx="122">
                  <c:v>-778</c:v>
                </c:pt>
                <c:pt idx="123">
                  <c:v>-691</c:v>
                </c:pt>
                <c:pt idx="124">
                  <c:v>-687.5</c:v>
                </c:pt>
                <c:pt idx="125">
                  <c:v>-678.5</c:v>
                </c:pt>
                <c:pt idx="126">
                  <c:v>-677</c:v>
                </c:pt>
                <c:pt idx="127">
                  <c:v>-675.5</c:v>
                </c:pt>
                <c:pt idx="128">
                  <c:v>-674</c:v>
                </c:pt>
                <c:pt idx="129">
                  <c:v>-670</c:v>
                </c:pt>
                <c:pt idx="130">
                  <c:v>-667</c:v>
                </c:pt>
                <c:pt idx="131">
                  <c:v>-665</c:v>
                </c:pt>
                <c:pt idx="132">
                  <c:v>-665</c:v>
                </c:pt>
                <c:pt idx="133">
                  <c:v>-664</c:v>
                </c:pt>
                <c:pt idx="134">
                  <c:v>-660</c:v>
                </c:pt>
                <c:pt idx="135">
                  <c:v>-656</c:v>
                </c:pt>
                <c:pt idx="136">
                  <c:v>-656</c:v>
                </c:pt>
                <c:pt idx="137">
                  <c:v>-653</c:v>
                </c:pt>
                <c:pt idx="138">
                  <c:v>-648.5</c:v>
                </c:pt>
                <c:pt idx="139">
                  <c:v>-631</c:v>
                </c:pt>
                <c:pt idx="140">
                  <c:v>-547</c:v>
                </c:pt>
                <c:pt idx="141">
                  <c:v>-537.5</c:v>
                </c:pt>
                <c:pt idx="142">
                  <c:v>-535</c:v>
                </c:pt>
                <c:pt idx="143">
                  <c:v>-529</c:v>
                </c:pt>
                <c:pt idx="144">
                  <c:v>-529</c:v>
                </c:pt>
                <c:pt idx="145">
                  <c:v>-529</c:v>
                </c:pt>
                <c:pt idx="146">
                  <c:v>-524</c:v>
                </c:pt>
                <c:pt idx="147">
                  <c:v>-524</c:v>
                </c:pt>
                <c:pt idx="148">
                  <c:v>-521</c:v>
                </c:pt>
                <c:pt idx="149">
                  <c:v>-521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-501</c:v>
                </c:pt>
                <c:pt idx="154">
                  <c:v>-501</c:v>
                </c:pt>
                <c:pt idx="155">
                  <c:v>-498</c:v>
                </c:pt>
                <c:pt idx="156">
                  <c:v>-484</c:v>
                </c:pt>
                <c:pt idx="157">
                  <c:v>-455</c:v>
                </c:pt>
                <c:pt idx="158">
                  <c:v>-380</c:v>
                </c:pt>
                <c:pt idx="159">
                  <c:v>-362</c:v>
                </c:pt>
                <c:pt idx="160">
                  <c:v>-362</c:v>
                </c:pt>
                <c:pt idx="161">
                  <c:v>-362</c:v>
                </c:pt>
                <c:pt idx="162">
                  <c:v>-337</c:v>
                </c:pt>
                <c:pt idx="163">
                  <c:v>-311</c:v>
                </c:pt>
                <c:pt idx="164">
                  <c:v>-311</c:v>
                </c:pt>
                <c:pt idx="165">
                  <c:v>-213</c:v>
                </c:pt>
                <c:pt idx="166">
                  <c:v>-212</c:v>
                </c:pt>
                <c:pt idx="167">
                  <c:v>-207</c:v>
                </c:pt>
                <c:pt idx="168">
                  <c:v>-207</c:v>
                </c:pt>
                <c:pt idx="169">
                  <c:v>-207</c:v>
                </c:pt>
                <c:pt idx="170">
                  <c:v>-206</c:v>
                </c:pt>
                <c:pt idx="171">
                  <c:v>-201</c:v>
                </c:pt>
                <c:pt idx="172">
                  <c:v>-201</c:v>
                </c:pt>
                <c:pt idx="173">
                  <c:v>-195</c:v>
                </c:pt>
                <c:pt idx="174">
                  <c:v>-195</c:v>
                </c:pt>
                <c:pt idx="175">
                  <c:v>-190</c:v>
                </c:pt>
                <c:pt idx="176">
                  <c:v>-190</c:v>
                </c:pt>
                <c:pt idx="177">
                  <c:v>-170</c:v>
                </c:pt>
                <c:pt idx="178">
                  <c:v>-161</c:v>
                </c:pt>
                <c:pt idx="179">
                  <c:v>-63.5</c:v>
                </c:pt>
                <c:pt idx="180">
                  <c:v>-60</c:v>
                </c:pt>
                <c:pt idx="181">
                  <c:v>-60</c:v>
                </c:pt>
                <c:pt idx="182">
                  <c:v>-60</c:v>
                </c:pt>
                <c:pt idx="183">
                  <c:v>-60</c:v>
                </c:pt>
                <c:pt idx="184">
                  <c:v>-20</c:v>
                </c:pt>
                <c:pt idx="185">
                  <c:v>-20</c:v>
                </c:pt>
                <c:pt idx="186">
                  <c:v>-17</c:v>
                </c:pt>
                <c:pt idx="187">
                  <c:v>0</c:v>
                </c:pt>
                <c:pt idx="188">
                  <c:v>1</c:v>
                </c:pt>
                <c:pt idx="189">
                  <c:v>105</c:v>
                </c:pt>
                <c:pt idx="190">
                  <c:v>110</c:v>
                </c:pt>
                <c:pt idx="191">
                  <c:v>127</c:v>
                </c:pt>
                <c:pt idx="192">
                  <c:v>127</c:v>
                </c:pt>
                <c:pt idx="193">
                  <c:v>132.5</c:v>
                </c:pt>
                <c:pt idx="194">
                  <c:v>140</c:v>
                </c:pt>
                <c:pt idx="195">
                  <c:v>145</c:v>
                </c:pt>
                <c:pt idx="196">
                  <c:v>150</c:v>
                </c:pt>
                <c:pt idx="197">
                  <c:v>150</c:v>
                </c:pt>
                <c:pt idx="198">
                  <c:v>252</c:v>
                </c:pt>
                <c:pt idx="199">
                  <c:v>258</c:v>
                </c:pt>
                <c:pt idx="200">
                  <c:v>275</c:v>
                </c:pt>
                <c:pt idx="201">
                  <c:v>283</c:v>
                </c:pt>
                <c:pt idx="202">
                  <c:v>283</c:v>
                </c:pt>
                <c:pt idx="203">
                  <c:v>297</c:v>
                </c:pt>
                <c:pt idx="204">
                  <c:v>298</c:v>
                </c:pt>
                <c:pt idx="205">
                  <c:v>300</c:v>
                </c:pt>
                <c:pt idx="206">
                  <c:v>391</c:v>
                </c:pt>
                <c:pt idx="207">
                  <c:v>405</c:v>
                </c:pt>
                <c:pt idx="208">
                  <c:v>428</c:v>
                </c:pt>
                <c:pt idx="209">
                  <c:v>592</c:v>
                </c:pt>
                <c:pt idx="210">
                  <c:v>592</c:v>
                </c:pt>
                <c:pt idx="211">
                  <c:v>739</c:v>
                </c:pt>
                <c:pt idx="212">
                  <c:v>745</c:v>
                </c:pt>
                <c:pt idx="213">
                  <c:v>748</c:v>
                </c:pt>
                <c:pt idx="214">
                  <c:v>758</c:v>
                </c:pt>
                <c:pt idx="215">
                  <c:v>762</c:v>
                </c:pt>
                <c:pt idx="216">
                  <c:v>779</c:v>
                </c:pt>
                <c:pt idx="217">
                  <c:v>779</c:v>
                </c:pt>
                <c:pt idx="218">
                  <c:v>865</c:v>
                </c:pt>
                <c:pt idx="219">
                  <c:v>865</c:v>
                </c:pt>
                <c:pt idx="220">
                  <c:v>891</c:v>
                </c:pt>
                <c:pt idx="221">
                  <c:v>897</c:v>
                </c:pt>
                <c:pt idx="222">
                  <c:v>897</c:v>
                </c:pt>
                <c:pt idx="223">
                  <c:v>897</c:v>
                </c:pt>
                <c:pt idx="224">
                  <c:v>897</c:v>
                </c:pt>
                <c:pt idx="225">
                  <c:v>897</c:v>
                </c:pt>
                <c:pt idx="226">
                  <c:v>897</c:v>
                </c:pt>
                <c:pt idx="227">
                  <c:v>897</c:v>
                </c:pt>
                <c:pt idx="228">
                  <c:v>897</c:v>
                </c:pt>
                <c:pt idx="229">
                  <c:v>897</c:v>
                </c:pt>
                <c:pt idx="230">
                  <c:v>897</c:v>
                </c:pt>
                <c:pt idx="231">
                  <c:v>897</c:v>
                </c:pt>
                <c:pt idx="232">
                  <c:v>897</c:v>
                </c:pt>
                <c:pt idx="233">
                  <c:v>897</c:v>
                </c:pt>
                <c:pt idx="234">
                  <c:v>897</c:v>
                </c:pt>
                <c:pt idx="235">
                  <c:v>897</c:v>
                </c:pt>
                <c:pt idx="236">
                  <c:v>897</c:v>
                </c:pt>
                <c:pt idx="237">
                  <c:v>903</c:v>
                </c:pt>
                <c:pt idx="238">
                  <c:v>912</c:v>
                </c:pt>
                <c:pt idx="239">
                  <c:v>923</c:v>
                </c:pt>
                <c:pt idx="240">
                  <c:v>929</c:v>
                </c:pt>
                <c:pt idx="241">
                  <c:v>1033.5</c:v>
                </c:pt>
                <c:pt idx="242">
                  <c:v>1044</c:v>
                </c:pt>
                <c:pt idx="243">
                  <c:v>1058</c:v>
                </c:pt>
                <c:pt idx="244">
                  <c:v>1058</c:v>
                </c:pt>
                <c:pt idx="245">
                  <c:v>1058</c:v>
                </c:pt>
                <c:pt idx="246">
                  <c:v>1064</c:v>
                </c:pt>
                <c:pt idx="247">
                  <c:v>1076</c:v>
                </c:pt>
                <c:pt idx="248">
                  <c:v>1078</c:v>
                </c:pt>
                <c:pt idx="249">
                  <c:v>1078</c:v>
                </c:pt>
                <c:pt idx="250">
                  <c:v>1078</c:v>
                </c:pt>
                <c:pt idx="251">
                  <c:v>1189</c:v>
                </c:pt>
                <c:pt idx="252">
                  <c:v>1197.5</c:v>
                </c:pt>
                <c:pt idx="253">
                  <c:v>1202</c:v>
                </c:pt>
                <c:pt idx="254">
                  <c:v>1208</c:v>
                </c:pt>
                <c:pt idx="255">
                  <c:v>1211</c:v>
                </c:pt>
                <c:pt idx="256">
                  <c:v>1211</c:v>
                </c:pt>
                <c:pt idx="257">
                  <c:v>1211</c:v>
                </c:pt>
                <c:pt idx="258">
                  <c:v>1211</c:v>
                </c:pt>
                <c:pt idx="259">
                  <c:v>1214</c:v>
                </c:pt>
                <c:pt idx="260">
                  <c:v>1220</c:v>
                </c:pt>
                <c:pt idx="261">
                  <c:v>1327.5</c:v>
                </c:pt>
                <c:pt idx="262">
                  <c:v>1352</c:v>
                </c:pt>
                <c:pt idx="263">
                  <c:v>1352</c:v>
                </c:pt>
                <c:pt idx="264">
                  <c:v>1373</c:v>
                </c:pt>
                <c:pt idx="265">
                  <c:v>1396</c:v>
                </c:pt>
                <c:pt idx="266">
                  <c:v>1398</c:v>
                </c:pt>
                <c:pt idx="267">
                  <c:v>1503</c:v>
                </c:pt>
                <c:pt idx="268">
                  <c:v>1505</c:v>
                </c:pt>
                <c:pt idx="269">
                  <c:v>1508</c:v>
                </c:pt>
                <c:pt idx="270">
                  <c:v>1508</c:v>
                </c:pt>
                <c:pt idx="271">
                  <c:v>1531</c:v>
                </c:pt>
                <c:pt idx="272">
                  <c:v>1540</c:v>
                </c:pt>
                <c:pt idx="273">
                  <c:v>1545</c:v>
                </c:pt>
                <c:pt idx="274">
                  <c:v>1563</c:v>
                </c:pt>
                <c:pt idx="275">
                  <c:v>1566</c:v>
                </c:pt>
                <c:pt idx="276">
                  <c:v>1652</c:v>
                </c:pt>
                <c:pt idx="277">
                  <c:v>1675</c:v>
                </c:pt>
                <c:pt idx="278">
                  <c:v>1675</c:v>
                </c:pt>
                <c:pt idx="279">
                  <c:v>1675</c:v>
                </c:pt>
                <c:pt idx="280">
                  <c:v>1675</c:v>
                </c:pt>
                <c:pt idx="281">
                  <c:v>1675</c:v>
                </c:pt>
                <c:pt idx="282">
                  <c:v>1675</c:v>
                </c:pt>
                <c:pt idx="283">
                  <c:v>1675</c:v>
                </c:pt>
                <c:pt idx="284">
                  <c:v>1678</c:v>
                </c:pt>
                <c:pt idx="285">
                  <c:v>1678</c:v>
                </c:pt>
                <c:pt idx="286">
                  <c:v>1678</c:v>
                </c:pt>
                <c:pt idx="287">
                  <c:v>1819</c:v>
                </c:pt>
                <c:pt idx="288">
                  <c:v>1819</c:v>
                </c:pt>
                <c:pt idx="289">
                  <c:v>1834</c:v>
                </c:pt>
                <c:pt idx="290">
                  <c:v>1839</c:v>
                </c:pt>
                <c:pt idx="291">
                  <c:v>1842</c:v>
                </c:pt>
                <c:pt idx="292">
                  <c:v>1842</c:v>
                </c:pt>
                <c:pt idx="293">
                  <c:v>1986</c:v>
                </c:pt>
                <c:pt idx="294">
                  <c:v>1989</c:v>
                </c:pt>
                <c:pt idx="295">
                  <c:v>1992</c:v>
                </c:pt>
                <c:pt idx="296">
                  <c:v>2136</c:v>
                </c:pt>
                <c:pt idx="297">
                  <c:v>2142</c:v>
                </c:pt>
                <c:pt idx="298">
                  <c:v>2151</c:v>
                </c:pt>
                <c:pt idx="299">
                  <c:v>2157</c:v>
                </c:pt>
                <c:pt idx="300">
                  <c:v>2157</c:v>
                </c:pt>
                <c:pt idx="301">
                  <c:v>2171</c:v>
                </c:pt>
                <c:pt idx="302">
                  <c:v>2284.5</c:v>
                </c:pt>
                <c:pt idx="303">
                  <c:v>2286</c:v>
                </c:pt>
                <c:pt idx="304">
                  <c:v>2286</c:v>
                </c:pt>
                <c:pt idx="305">
                  <c:v>2292</c:v>
                </c:pt>
                <c:pt idx="306">
                  <c:v>2298</c:v>
                </c:pt>
                <c:pt idx="307">
                  <c:v>2303</c:v>
                </c:pt>
                <c:pt idx="308">
                  <c:v>2312</c:v>
                </c:pt>
                <c:pt idx="309">
                  <c:v>2342</c:v>
                </c:pt>
                <c:pt idx="310">
                  <c:v>2343</c:v>
                </c:pt>
                <c:pt idx="311">
                  <c:v>2431.5</c:v>
                </c:pt>
                <c:pt idx="312">
                  <c:v>2436</c:v>
                </c:pt>
                <c:pt idx="313">
                  <c:v>2445</c:v>
                </c:pt>
                <c:pt idx="314">
                  <c:v>2445</c:v>
                </c:pt>
                <c:pt idx="315">
                  <c:v>2457</c:v>
                </c:pt>
                <c:pt idx="316">
                  <c:v>2494.5</c:v>
                </c:pt>
                <c:pt idx="317">
                  <c:v>2560</c:v>
                </c:pt>
                <c:pt idx="318">
                  <c:v>2577</c:v>
                </c:pt>
                <c:pt idx="319">
                  <c:v>2577</c:v>
                </c:pt>
                <c:pt idx="320">
                  <c:v>2577</c:v>
                </c:pt>
                <c:pt idx="321">
                  <c:v>2580</c:v>
                </c:pt>
                <c:pt idx="322">
                  <c:v>2595</c:v>
                </c:pt>
                <c:pt idx="323">
                  <c:v>2600</c:v>
                </c:pt>
                <c:pt idx="324">
                  <c:v>2600</c:v>
                </c:pt>
                <c:pt idx="325">
                  <c:v>2606</c:v>
                </c:pt>
                <c:pt idx="326">
                  <c:v>2615</c:v>
                </c:pt>
                <c:pt idx="327">
                  <c:v>2762</c:v>
                </c:pt>
                <c:pt idx="328">
                  <c:v>2771</c:v>
                </c:pt>
                <c:pt idx="329">
                  <c:v>2771.5</c:v>
                </c:pt>
                <c:pt idx="330">
                  <c:v>2774</c:v>
                </c:pt>
                <c:pt idx="331">
                  <c:v>2785</c:v>
                </c:pt>
                <c:pt idx="332">
                  <c:v>2808</c:v>
                </c:pt>
                <c:pt idx="333">
                  <c:v>2874</c:v>
                </c:pt>
                <c:pt idx="334">
                  <c:v>2891</c:v>
                </c:pt>
                <c:pt idx="335">
                  <c:v>2891</c:v>
                </c:pt>
                <c:pt idx="336">
                  <c:v>2920</c:v>
                </c:pt>
                <c:pt idx="337">
                  <c:v>2920</c:v>
                </c:pt>
                <c:pt idx="338">
                  <c:v>2920</c:v>
                </c:pt>
                <c:pt idx="339">
                  <c:v>3042</c:v>
                </c:pt>
                <c:pt idx="340">
                  <c:v>3076</c:v>
                </c:pt>
                <c:pt idx="341">
                  <c:v>3078</c:v>
                </c:pt>
                <c:pt idx="342">
                  <c:v>3084</c:v>
                </c:pt>
                <c:pt idx="343">
                  <c:v>3085.5</c:v>
                </c:pt>
                <c:pt idx="344">
                  <c:v>3085.5</c:v>
                </c:pt>
                <c:pt idx="345">
                  <c:v>3085.5</c:v>
                </c:pt>
                <c:pt idx="346">
                  <c:v>3087</c:v>
                </c:pt>
                <c:pt idx="347">
                  <c:v>3087</c:v>
                </c:pt>
                <c:pt idx="348">
                  <c:v>3087</c:v>
                </c:pt>
                <c:pt idx="349">
                  <c:v>3102</c:v>
                </c:pt>
                <c:pt idx="350">
                  <c:v>3107</c:v>
                </c:pt>
                <c:pt idx="351">
                  <c:v>3191</c:v>
                </c:pt>
                <c:pt idx="352">
                  <c:v>3206.5</c:v>
                </c:pt>
                <c:pt idx="353">
                  <c:v>3208</c:v>
                </c:pt>
                <c:pt idx="354">
                  <c:v>3209</c:v>
                </c:pt>
                <c:pt idx="355">
                  <c:v>3209.5</c:v>
                </c:pt>
                <c:pt idx="356">
                  <c:v>3211</c:v>
                </c:pt>
                <c:pt idx="357">
                  <c:v>3212.5</c:v>
                </c:pt>
                <c:pt idx="358">
                  <c:v>3215</c:v>
                </c:pt>
                <c:pt idx="359">
                  <c:v>3249</c:v>
                </c:pt>
                <c:pt idx="360">
                  <c:v>3249</c:v>
                </c:pt>
                <c:pt idx="361">
                  <c:v>3378</c:v>
                </c:pt>
                <c:pt idx="362">
                  <c:v>3379.5</c:v>
                </c:pt>
                <c:pt idx="363">
                  <c:v>3379.5</c:v>
                </c:pt>
                <c:pt idx="364">
                  <c:v>3407</c:v>
                </c:pt>
                <c:pt idx="365">
                  <c:v>3505</c:v>
                </c:pt>
                <c:pt idx="366">
                  <c:v>3552</c:v>
                </c:pt>
                <c:pt idx="367">
                  <c:v>3655</c:v>
                </c:pt>
                <c:pt idx="368">
                  <c:v>3701</c:v>
                </c:pt>
                <c:pt idx="369">
                  <c:v>3733</c:v>
                </c:pt>
                <c:pt idx="370">
                  <c:v>3848</c:v>
                </c:pt>
                <c:pt idx="371">
                  <c:v>3863</c:v>
                </c:pt>
                <c:pt idx="372">
                  <c:v>3868</c:v>
                </c:pt>
                <c:pt idx="373">
                  <c:v>3869</c:v>
                </c:pt>
                <c:pt idx="374">
                  <c:v>3882</c:v>
                </c:pt>
                <c:pt idx="375">
                  <c:v>3883</c:v>
                </c:pt>
                <c:pt idx="376">
                  <c:v>3883.5</c:v>
                </c:pt>
                <c:pt idx="377">
                  <c:v>3990</c:v>
                </c:pt>
                <c:pt idx="378">
                  <c:v>3993.5</c:v>
                </c:pt>
                <c:pt idx="379">
                  <c:v>4009</c:v>
                </c:pt>
                <c:pt idx="380">
                  <c:v>4009</c:v>
                </c:pt>
                <c:pt idx="381">
                  <c:v>4014</c:v>
                </c:pt>
                <c:pt idx="382">
                  <c:v>4015</c:v>
                </c:pt>
                <c:pt idx="383">
                  <c:v>4015</c:v>
                </c:pt>
                <c:pt idx="384">
                  <c:v>4018</c:v>
                </c:pt>
                <c:pt idx="385">
                  <c:v>4018</c:v>
                </c:pt>
                <c:pt idx="386">
                  <c:v>4033.5</c:v>
                </c:pt>
                <c:pt idx="387">
                  <c:v>4137.5</c:v>
                </c:pt>
                <c:pt idx="388">
                  <c:v>4183.5</c:v>
                </c:pt>
                <c:pt idx="389">
                  <c:v>4307</c:v>
                </c:pt>
                <c:pt idx="390">
                  <c:v>4318</c:v>
                </c:pt>
                <c:pt idx="391">
                  <c:v>4459</c:v>
                </c:pt>
                <c:pt idx="392">
                  <c:v>4480</c:v>
                </c:pt>
                <c:pt idx="393">
                  <c:v>4494</c:v>
                </c:pt>
                <c:pt idx="394">
                  <c:v>4494</c:v>
                </c:pt>
                <c:pt idx="395">
                  <c:v>4516</c:v>
                </c:pt>
                <c:pt idx="396">
                  <c:v>4601</c:v>
                </c:pt>
                <c:pt idx="397">
                  <c:v>4638</c:v>
                </c:pt>
                <c:pt idx="398">
                  <c:v>4646</c:v>
                </c:pt>
                <c:pt idx="399">
                  <c:v>4646</c:v>
                </c:pt>
                <c:pt idx="400">
                  <c:v>4646</c:v>
                </c:pt>
                <c:pt idx="401">
                  <c:v>4647.5</c:v>
                </c:pt>
                <c:pt idx="402">
                  <c:v>4816</c:v>
                </c:pt>
                <c:pt idx="403">
                  <c:v>4916.5</c:v>
                </c:pt>
                <c:pt idx="404">
                  <c:v>4921</c:v>
                </c:pt>
                <c:pt idx="405">
                  <c:v>5069.5</c:v>
                </c:pt>
                <c:pt idx="406">
                  <c:v>5105</c:v>
                </c:pt>
                <c:pt idx="407">
                  <c:v>5238.5</c:v>
                </c:pt>
                <c:pt idx="408">
                  <c:v>5243</c:v>
                </c:pt>
                <c:pt idx="409">
                  <c:v>5255</c:v>
                </c:pt>
                <c:pt idx="410">
                  <c:v>5260</c:v>
                </c:pt>
                <c:pt idx="411">
                  <c:v>5410</c:v>
                </c:pt>
                <c:pt idx="412">
                  <c:v>5428.5</c:v>
                </c:pt>
                <c:pt idx="413">
                  <c:v>5552.5</c:v>
                </c:pt>
                <c:pt idx="414">
                  <c:v>5552.5</c:v>
                </c:pt>
                <c:pt idx="415">
                  <c:v>5558</c:v>
                </c:pt>
                <c:pt idx="416">
                  <c:v>5560</c:v>
                </c:pt>
                <c:pt idx="417">
                  <c:v>5561.5</c:v>
                </c:pt>
                <c:pt idx="418">
                  <c:v>5583</c:v>
                </c:pt>
                <c:pt idx="419">
                  <c:v>5583</c:v>
                </c:pt>
                <c:pt idx="420">
                  <c:v>5583</c:v>
                </c:pt>
                <c:pt idx="421">
                  <c:v>5705.5</c:v>
                </c:pt>
                <c:pt idx="422">
                  <c:v>5716</c:v>
                </c:pt>
                <c:pt idx="423">
                  <c:v>5849.5</c:v>
                </c:pt>
                <c:pt idx="424">
                  <c:v>5852.5</c:v>
                </c:pt>
                <c:pt idx="425">
                  <c:v>5854</c:v>
                </c:pt>
                <c:pt idx="426">
                  <c:v>5869.5</c:v>
                </c:pt>
                <c:pt idx="427">
                  <c:v>5877</c:v>
                </c:pt>
                <c:pt idx="428">
                  <c:v>5877</c:v>
                </c:pt>
                <c:pt idx="429">
                  <c:v>6002</c:v>
                </c:pt>
                <c:pt idx="430">
                  <c:v>6022.5</c:v>
                </c:pt>
                <c:pt idx="431">
                  <c:v>6044</c:v>
                </c:pt>
                <c:pt idx="432">
                  <c:v>6181.5</c:v>
                </c:pt>
                <c:pt idx="433">
                  <c:v>6183</c:v>
                </c:pt>
                <c:pt idx="434">
                  <c:v>6191</c:v>
                </c:pt>
                <c:pt idx="435">
                  <c:v>6206</c:v>
                </c:pt>
                <c:pt idx="436">
                  <c:v>6312</c:v>
                </c:pt>
                <c:pt idx="437">
                  <c:v>6314.5</c:v>
                </c:pt>
                <c:pt idx="438">
                  <c:v>6316</c:v>
                </c:pt>
                <c:pt idx="439">
                  <c:v>6321</c:v>
                </c:pt>
                <c:pt idx="440">
                  <c:v>6336.5</c:v>
                </c:pt>
                <c:pt idx="441">
                  <c:v>6341</c:v>
                </c:pt>
                <c:pt idx="442">
                  <c:v>6343</c:v>
                </c:pt>
                <c:pt idx="443">
                  <c:v>6393</c:v>
                </c:pt>
                <c:pt idx="444">
                  <c:v>6480.5</c:v>
                </c:pt>
                <c:pt idx="445">
                  <c:v>6481.5</c:v>
                </c:pt>
                <c:pt idx="446">
                  <c:v>6483</c:v>
                </c:pt>
                <c:pt idx="447">
                  <c:v>6488</c:v>
                </c:pt>
                <c:pt idx="448">
                  <c:v>6492</c:v>
                </c:pt>
                <c:pt idx="449">
                  <c:v>6514</c:v>
                </c:pt>
                <c:pt idx="450">
                  <c:v>6622.5</c:v>
                </c:pt>
                <c:pt idx="451">
                  <c:v>6628.5</c:v>
                </c:pt>
                <c:pt idx="452">
                  <c:v>6647</c:v>
                </c:pt>
                <c:pt idx="453">
                  <c:v>6655</c:v>
                </c:pt>
                <c:pt idx="454">
                  <c:v>6778.5</c:v>
                </c:pt>
              </c:numCache>
            </c:numRef>
          </c:xVal>
          <c:yVal>
            <c:numRef>
              <c:f>Active!$P$21:$P$901</c:f>
              <c:numCache>
                <c:formatCode>General</c:formatCode>
                <c:ptCount val="881"/>
                <c:pt idx="0">
                  <c:v>-0.21532528076423432</c:v>
                </c:pt>
                <c:pt idx="1">
                  <c:v>-0.2411556351746629</c:v>
                </c:pt>
                <c:pt idx="2">
                  <c:v>-0.26410659544937876</c:v>
                </c:pt>
                <c:pt idx="3">
                  <c:v>-0.28562627793733686</c:v>
                </c:pt>
                <c:pt idx="4">
                  <c:v>-0.30711228330090068</c:v>
                </c:pt>
                <c:pt idx="5">
                  <c:v>-0.30958755194388177</c:v>
                </c:pt>
                <c:pt idx="6">
                  <c:v>-0.31288791013452322</c:v>
                </c:pt>
                <c:pt idx="7">
                  <c:v>-0.31745116048995098</c:v>
                </c:pt>
                <c:pt idx="8">
                  <c:v>-0.32516322197624581</c:v>
                </c:pt>
                <c:pt idx="9">
                  <c:v>-0.32549999322018885</c:v>
                </c:pt>
                <c:pt idx="10">
                  <c:v>-0.32797526186316994</c:v>
                </c:pt>
                <c:pt idx="11">
                  <c:v>-0.33050104619274245</c:v>
                </c:pt>
                <c:pt idx="12">
                  <c:v>-0.33088833312327692</c:v>
                </c:pt>
                <c:pt idx="13">
                  <c:v>-0.33258902790518913</c:v>
                </c:pt>
                <c:pt idx="14">
                  <c:v>-0.33331308607966659</c:v>
                </c:pt>
                <c:pt idx="15">
                  <c:v>-0.33332150536076516</c:v>
                </c:pt>
                <c:pt idx="16">
                  <c:v>-0.34048631357565262</c:v>
                </c:pt>
                <c:pt idx="17">
                  <c:v>-0.36539054706523794</c:v>
                </c:pt>
                <c:pt idx="18">
                  <c:v>-0.36944022127365256</c:v>
                </c:pt>
                <c:pt idx="19">
                  <c:v>-0.36966754186331413</c:v>
                </c:pt>
                <c:pt idx="20">
                  <c:v>-0.36966754186331413</c:v>
                </c:pt>
                <c:pt idx="21">
                  <c:v>-0.36966754186331413</c:v>
                </c:pt>
                <c:pt idx="22">
                  <c:v>-0.36976857323649703</c:v>
                </c:pt>
                <c:pt idx="23">
                  <c:v>-0.36976857323649703</c:v>
                </c:pt>
                <c:pt idx="24">
                  <c:v>-0.36987802389077851</c:v>
                </c:pt>
                <c:pt idx="25">
                  <c:v>-0.37000431310725712</c:v>
                </c:pt>
                <c:pt idx="26">
                  <c:v>-0.37000431310725712</c:v>
                </c:pt>
                <c:pt idx="27">
                  <c:v>-0.37001273238835569</c:v>
                </c:pt>
                <c:pt idx="28">
                  <c:v>-0.37209229481970374</c:v>
                </c:pt>
                <c:pt idx="29">
                  <c:v>-0.37214281050629522</c:v>
                </c:pt>
                <c:pt idx="30">
                  <c:v>-0.37214281050629522</c:v>
                </c:pt>
                <c:pt idx="31">
                  <c:v>-0.37214281050629522</c:v>
                </c:pt>
                <c:pt idx="32">
                  <c:v>-0.37219332619288664</c:v>
                </c:pt>
                <c:pt idx="33">
                  <c:v>-0.37235329253375959</c:v>
                </c:pt>
                <c:pt idx="34">
                  <c:v>-0.37237855037705531</c:v>
                </c:pt>
                <c:pt idx="35">
                  <c:v>-0.37238696965815388</c:v>
                </c:pt>
                <c:pt idx="36">
                  <c:v>-0.37240380822035102</c:v>
                </c:pt>
                <c:pt idx="37">
                  <c:v>-0.37253009743682969</c:v>
                </c:pt>
                <c:pt idx="38">
                  <c:v>-0.37258903240451968</c:v>
                </c:pt>
                <c:pt idx="39">
                  <c:v>-0.3749548503932193</c:v>
                </c:pt>
                <c:pt idx="40">
                  <c:v>-0.3749548503932193</c:v>
                </c:pt>
                <c:pt idx="41">
                  <c:v>-0.3750558817664022</c:v>
                </c:pt>
                <c:pt idx="42">
                  <c:v>-0.3750558817664022</c:v>
                </c:pt>
                <c:pt idx="43">
                  <c:v>-0.37506430104750077</c:v>
                </c:pt>
                <c:pt idx="44">
                  <c:v>-0.37529162163716234</c:v>
                </c:pt>
                <c:pt idx="45">
                  <c:v>-0.37529162163716234</c:v>
                </c:pt>
                <c:pt idx="46">
                  <c:v>-0.37596516412504832</c:v>
                </c:pt>
                <c:pt idx="47">
                  <c:v>-0.37597358340614689</c:v>
                </c:pt>
                <c:pt idx="48">
                  <c:v>-0.37663028733183579</c:v>
                </c:pt>
                <c:pt idx="49">
                  <c:v>-0.37704283210566597</c:v>
                </c:pt>
                <c:pt idx="50">
                  <c:v>-0.37709334779225739</c:v>
                </c:pt>
                <c:pt idx="51">
                  <c:v>-0.37714386347884887</c:v>
                </c:pt>
                <c:pt idx="52">
                  <c:v>-0.3771943791654403</c:v>
                </c:pt>
                <c:pt idx="53">
                  <c:v>-0.37776689028014343</c:v>
                </c:pt>
                <c:pt idx="54">
                  <c:v>-0.37786792165332633</c:v>
                </c:pt>
                <c:pt idx="55">
                  <c:v>-0.37786792165332633</c:v>
                </c:pt>
                <c:pt idx="56">
                  <c:v>-0.3795349393108442</c:v>
                </c:pt>
                <c:pt idx="57">
                  <c:v>-0.37958545499743562</c:v>
                </c:pt>
                <c:pt idx="58">
                  <c:v>-0.38002325761456157</c:v>
                </c:pt>
                <c:pt idx="59">
                  <c:v>-0.38021690107982881</c:v>
                </c:pt>
                <c:pt idx="60">
                  <c:v>-0.38024215892312452</c:v>
                </c:pt>
                <c:pt idx="61">
                  <c:v>-0.38054525304267323</c:v>
                </c:pt>
                <c:pt idx="62">
                  <c:v>-0.38054525304267323</c:v>
                </c:pt>
                <c:pt idx="63">
                  <c:v>-0.38062944585365899</c:v>
                </c:pt>
                <c:pt idx="64">
                  <c:v>-0.38204388507821957</c:v>
                </c:pt>
                <c:pt idx="65">
                  <c:v>-0.38238065632216262</c:v>
                </c:pt>
                <c:pt idx="66">
                  <c:v>-0.38243117200875404</c:v>
                </c:pt>
                <c:pt idx="67">
                  <c:v>-0.38243117200875404</c:v>
                </c:pt>
                <c:pt idx="68">
                  <c:v>-0.38245642985204975</c:v>
                </c:pt>
                <c:pt idx="69">
                  <c:v>-0.38283529750148565</c:v>
                </c:pt>
                <c:pt idx="70">
                  <c:v>-0.38297000599906283</c:v>
                </c:pt>
                <c:pt idx="71">
                  <c:v>-0.38451915372120071</c:v>
                </c:pt>
                <c:pt idx="72">
                  <c:v>-0.3848559249651437</c:v>
                </c:pt>
                <c:pt idx="73">
                  <c:v>-0.3852937275822696</c:v>
                </c:pt>
                <c:pt idx="74">
                  <c:v>-0.38563049882621259</c:v>
                </c:pt>
                <c:pt idx="75">
                  <c:v>-0.38738170929471627</c:v>
                </c:pt>
                <c:pt idx="76">
                  <c:v>-0.38766796485206778</c:v>
                </c:pt>
                <c:pt idx="77">
                  <c:v>-0.38810576746919373</c:v>
                </c:pt>
                <c:pt idx="78">
                  <c:v>-0.38810576746919373</c:v>
                </c:pt>
                <c:pt idx="79">
                  <c:v>-0.38840886158874244</c:v>
                </c:pt>
                <c:pt idx="80">
                  <c:v>-0.39019374918164035</c:v>
                </c:pt>
                <c:pt idx="81">
                  <c:v>-0.39024426486823177</c:v>
                </c:pt>
                <c:pt idx="82">
                  <c:v>-0.39024426486823177</c:v>
                </c:pt>
                <c:pt idx="83">
                  <c:v>-0.39044632761459758</c:v>
                </c:pt>
                <c:pt idx="84">
                  <c:v>-0.39059787467437196</c:v>
                </c:pt>
                <c:pt idx="85">
                  <c:v>-0.39253430932704425</c:v>
                </c:pt>
                <c:pt idx="86">
                  <c:v>-0.39271953351121291</c:v>
                </c:pt>
                <c:pt idx="87">
                  <c:v>-0.39271953351121291</c:v>
                </c:pt>
                <c:pt idx="88">
                  <c:v>-0.39273637207341006</c:v>
                </c:pt>
                <c:pt idx="89">
                  <c:v>-0.39278688776000148</c:v>
                </c:pt>
                <c:pt idx="90">
                  <c:v>-0.39292159625757872</c:v>
                </c:pt>
                <c:pt idx="91">
                  <c:v>-0.39297211194417014</c:v>
                </c:pt>
                <c:pt idx="92">
                  <c:v>-0.39305630475515591</c:v>
                </c:pt>
                <c:pt idx="93">
                  <c:v>-0.39305630475515591</c:v>
                </c:pt>
                <c:pt idx="94">
                  <c:v>-0.39309840116064876</c:v>
                </c:pt>
                <c:pt idx="95">
                  <c:v>-0.39312365900394453</c:v>
                </c:pt>
                <c:pt idx="96">
                  <c:v>-0.3933930759990989</c:v>
                </c:pt>
                <c:pt idx="97">
                  <c:v>-0.3933930759990989</c:v>
                </c:pt>
                <c:pt idx="98">
                  <c:v>-0.39344359168569037</c:v>
                </c:pt>
                <c:pt idx="99">
                  <c:v>-0.39514428646760252</c:v>
                </c:pt>
                <c:pt idx="100">
                  <c:v>-0.39524531784078543</c:v>
                </c:pt>
                <c:pt idx="101">
                  <c:v>-0.39544738058715123</c:v>
                </c:pt>
                <c:pt idx="102">
                  <c:v>-0.39568312045791132</c:v>
                </c:pt>
                <c:pt idx="103">
                  <c:v>-0.39568312045791132</c:v>
                </c:pt>
                <c:pt idx="104">
                  <c:v>-0.39792264923013232</c:v>
                </c:pt>
                <c:pt idx="105">
                  <c:v>-0.39815838910089246</c:v>
                </c:pt>
                <c:pt idx="106">
                  <c:v>-0.39820890478748389</c:v>
                </c:pt>
                <c:pt idx="107">
                  <c:v>-0.3983351940039625</c:v>
                </c:pt>
                <c:pt idx="108">
                  <c:v>-0.39838570969055398</c:v>
                </c:pt>
                <c:pt idx="109">
                  <c:v>-0.39839412897165255</c:v>
                </c:pt>
                <c:pt idx="110">
                  <c:v>-0.39844464465824397</c:v>
                </c:pt>
                <c:pt idx="111">
                  <c:v>-0.39846148322044117</c:v>
                </c:pt>
                <c:pt idx="112">
                  <c:v>-0.39849516034483545</c:v>
                </c:pt>
                <c:pt idx="113">
                  <c:v>-0.39849516034483545</c:v>
                </c:pt>
                <c:pt idx="114">
                  <c:v>-0.3986130302802155</c:v>
                </c:pt>
                <c:pt idx="115">
                  <c:v>-0.39911818714613001</c:v>
                </c:pt>
                <c:pt idx="116">
                  <c:v>-0.40081046264694364</c:v>
                </c:pt>
                <c:pt idx="117">
                  <c:v>-0.40086097833353507</c:v>
                </c:pt>
                <c:pt idx="118">
                  <c:v>-0.40087781689573221</c:v>
                </c:pt>
                <c:pt idx="119">
                  <c:v>-0.40098726755001368</c:v>
                </c:pt>
                <c:pt idx="120">
                  <c:v>-0.40103778323660516</c:v>
                </c:pt>
                <c:pt idx="121">
                  <c:v>-0.4015934557891111</c:v>
                </c:pt>
                <c:pt idx="122">
                  <c:v>-0.4015934557891111</c:v>
                </c:pt>
                <c:pt idx="123">
                  <c:v>-0.40305841070026316</c:v>
                </c:pt>
                <c:pt idx="124">
                  <c:v>-0.40311734566795321</c:v>
                </c:pt>
                <c:pt idx="125">
                  <c:v>-0.40326889272772759</c:v>
                </c:pt>
                <c:pt idx="126">
                  <c:v>-0.4032941505710233</c:v>
                </c:pt>
                <c:pt idx="127">
                  <c:v>-0.40331940841431901</c:v>
                </c:pt>
                <c:pt idx="128">
                  <c:v>-0.40334466625761473</c:v>
                </c:pt>
                <c:pt idx="129">
                  <c:v>-0.40341202050640335</c:v>
                </c:pt>
                <c:pt idx="130">
                  <c:v>-0.40346253619299477</c:v>
                </c:pt>
                <c:pt idx="131">
                  <c:v>-0.40349621331738911</c:v>
                </c:pt>
                <c:pt idx="132">
                  <c:v>-0.40349621331738911</c:v>
                </c:pt>
                <c:pt idx="133">
                  <c:v>-0.40351305187958625</c:v>
                </c:pt>
                <c:pt idx="134">
                  <c:v>-0.40358040612837487</c:v>
                </c:pt>
                <c:pt idx="135">
                  <c:v>-0.40364776037716343</c:v>
                </c:pt>
                <c:pt idx="136">
                  <c:v>-0.40364776037716343</c:v>
                </c:pt>
                <c:pt idx="137">
                  <c:v>-0.40369827606375491</c:v>
                </c:pt>
                <c:pt idx="138">
                  <c:v>-0.40377404959364205</c:v>
                </c:pt>
                <c:pt idx="139">
                  <c:v>-0.40406872443209219</c:v>
                </c:pt>
                <c:pt idx="140">
                  <c:v>-0.40548316365665282</c:v>
                </c:pt>
                <c:pt idx="141">
                  <c:v>-0.40564312999752578</c:v>
                </c:pt>
                <c:pt idx="142">
                  <c:v>-0.40568522640301863</c:v>
                </c:pt>
                <c:pt idx="143">
                  <c:v>-0.40578625777620153</c:v>
                </c:pt>
                <c:pt idx="144">
                  <c:v>-0.40578625777620153</c:v>
                </c:pt>
                <c:pt idx="145">
                  <c:v>-0.40578625777620153</c:v>
                </c:pt>
                <c:pt idx="146">
                  <c:v>-0.40587045058718729</c:v>
                </c:pt>
                <c:pt idx="147">
                  <c:v>-0.40587045058718729</c:v>
                </c:pt>
                <c:pt idx="148">
                  <c:v>-0.40592096627377872</c:v>
                </c:pt>
                <c:pt idx="149">
                  <c:v>-0.40592096627377872</c:v>
                </c:pt>
                <c:pt idx="150">
                  <c:v>-0.40612302902014452</c:v>
                </c:pt>
                <c:pt idx="151">
                  <c:v>-0.40625773751772176</c:v>
                </c:pt>
                <c:pt idx="152">
                  <c:v>-0.40625773751772176</c:v>
                </c:pt>
                <c:pt idx="153">
                  <c:v>-0.40625773751772176</c:v>
                </c:pt>
                <c:pt idx="154">
                  <c:v>-0.40625773751772176</c:v>
                </c:pt>
                <c:pt idx="155">
                  <c:v>-0.40630825320431319</c:v>
                </c:pt>
                <c:pt idx="156">
                  <c:v>-0.40654399307507327</c:v>
                </c:pt>
                <c:pt idx="157">
                  <c:v>-0.40703231137879065</c:v>
                </c:pt>
                <c:pt idx="158">
                  <c:v>-0.40829520354357696</c:v>
                </c:pt>
                <c:pt idx="159">
                  <c:v>-0.40859829766312566</c:v>
                </c:pt>
                <c:pt idx="160">
                  <c:v>-0.40859829766312566</c:v>
                </c:pt>
                <c:pt idx="161">
                  <c:v>-0.40859829766312566</c:v>
                </c:pt>
                <c:pt idx="162">
                  <c:v>-0.40901926171805442</c:v>
                </c:pt>
                <c:pt idx="163">
                  <c:v>-0.40945706433518031</c:v>
                </c:pt>
                <c:pt idx="164">
                  <c:v>-0.40945706433518031</c:v>
                </c:pt>
                <c:pt idx="165">
                  <c:v>-0.41110724343050103</c:v>
                </c:pt>
                <c:pt idx="166">
                  <c:v>-0.41112408199269818</c:v>
                </c:pt>
                <c:pt idx="167">
                  <c:v>-0.41120827480368394</c:v>
                </c:pt>
                <c:pt idx="168">
                  <c:v>-0.41120827480368394</c:v>
                </c:pt>
                <c:pt idx="169">
                  <c:v>-0.41120827480368394</c:v>
                </c:pt>
                <c:pt idx="170">
                  <c:v>-0.41122511336588108</c:v>
                </c:pt>
                <c:pt idx="171">
                  <c:v>-0.41130930617686684</c:v>
                </c:pt>
                <c:pt idx="172">
                  <c:v>-0.41130930617686684</c:v>
                </c:pt>
                <c:pt idx="173">
                  <c:v>-0.41141033755004974</c:v>
                </c:pt>
                <c:pt idx="174">
                  <c:v>-0.41141033755004974</c:v>
                </c:pt>
                <c:pt idx="175">
                  <c:v>-0.4114945303610355</c:v>
                </c:pt>
                <c:pt idx="176">
                  <c:v>-0.4114945303610355</c:v>
                </c:pt>
                <c:pt idx="177">
                  <c:v>-0.41183130160497849</c:v>
                </c:pt>
                <c:pt idx="178">
                  <c:v>-0.41198284866475288</c:v>
                </c:pt>
                <c:pt idx="179">
                  <c:v>-0.41362460847897503</c:v>
                </c:pt>
                <c:pt idx="180">
                  <c:v>-0.41368354344666503</c:v>
                </c:pt>
                <c:pt idx="181">
                  <c:v>-0.41368354344666503</c:v>
                </c:pt>
                <c:pt idx="182">
                  <c:v>-0.41368354344666503</c:v>
                </c:pt>
                <c:pt idx="183">
                  <c:v>-0.41368354344666503</c:v>
                </c:pt>
                <c:pt idx="184">
                  <c:v>-0.41435708593455106</c:v>
                </c:pt>
                <c:pt idx="185">
                  <c:v>-0.41435708593455106</c:v>
                </c:pt>
                <c:pt idx="186">
                  <c:v>-0.41440760162114249</c:v>
                </c:pt>
                <c:pt idx="187">
                  <c:v>-0.41469385717849405</c:v>
                </c:pt>
                <c:pt idx="188">
                  <c:v>-0.41471069574069119</c:v>
                </c:pt>
                <c:pt idx="189">
                  <c:v>-0.41646190620919482</c:v>
                </c:pt>
                <c:pt idx="190">
                  <c:v>-0.41654609902018058</c:v>
                </c:pt>
                <c:pt idx="191">
                  <c:v>-0.41683235457753215</c:v>
                </c:pt>
                <c:pt idx="192">
                  <c:v>-0.41683235457753215</c:v>
                </c:pt>
                <c:pt idx="193">
                  <c:v>-0.41692496666961648</c:v>
                </c:pt>
                <c:pt idx="194">
                  <c:v>-0.4170512558860951</c:v>
                </c:pt>
                <c:pt idx="195">
                  <c:v>-0.41713544869708086</c:v>
                </c:pt>
                <c:pt idx="196">
                  <c:v>-0.41721964150806662</c:v>
                </c:pt>
                <c:pt idx="197">
                  <c:v>-0.41721964150806662</c:v>
                </c:pt>
                <c:pt idx="198">
                  <c:v>-0.41893717485217591</c:v>
                </c:pt>
                <c:pt idx="199">
                  <c:v>-0.41903820622535881</c:v>
                </c:pt>
                <c:pt idx="200">
                  <c:v>-0.41932446178271038</c:v>
                </c:pt>
                <c:pt idx="201">
                  <c:v>-0.41945917028028756</c:v>
                </c:pt>
                <c:pt idx="202">
                  <c:v>-0.41945917028028756</c:v>
                </c:pt>
                <c:pt idx="203">
                  <c:v>-0.41969491015104771</c:v>
                </c:pt>
                <c:pt idx="204">
                  <c:v>-0.41971174871324485</c:v>
                </c:pt>
                <c:pt idx="205">
                  <c:v>-0.41974542583763913</c:v>
                </c:pt>
                <c:pt idx="206">
                  <c:v>-0.42127773499757981</c:v>
                </c:pt>
                <c:pt idx="207">
                  <c:v>-0.42151347486833995</c:v>
                </c:pt>
                <c:pt idx="208">
                  <c:v>-0.42190076179887437</c:v>
                </c:pt>
                <c:pt idx="209">
                  <c:v>-0.42466228599920702</c:v>
                </c:pt>
                <c:pt idx="210">
                  <c:v>-0.42466228599920702</c:v>
                </c:pt>
                <c:pt idx="211">
                  <c:v>-0.42713755464218811</c:v>
                </c:pt>
                <c:pt idx="212">
                  <c:v>-0.42723858601537101</c:v>
                </c:pt>
                <c:pt idx="213">
                  <c:v>-0.42728910170196249</c:v>
                </c:pt>
                <c:pt idx="214">
                  <c:v>-0.42745748732393402</c:v>
                </c:pt>
                <c:pt idx="215">
                  <c:v>-0.42752484157272258</c:v>
                </c:pt>
                <c:pt idx="216">
                  <c:v>-0.42781109713007415</c:v>
                </c:pt>
                <c:pt idx="217">
                  <c:v>-0.42781109713007415</c:v>
                </c:pt>
                <c:pt idx="218">
                  <c:v>-0.42925921347902907</c:v>
                </c:pt>
                <c:pt idx="219">
                  <c:v>-0.42925921347902907</c:v>
                </c:pt>
                <c:pt idx="220">
                  <c:v>-0.42969701609615496</c:v>
                </c:pt>
                <c:pt idx="221">
                  <c:v>-0.42979804746933786</c:v>
                </c:pt>
                <c:pt idx="222">
                  <c:v>-0.42979804746933786</c:v>
                </c:pt>
                <c:pt idx="223">
                  <c:v>-0.42979804746933786</c:v>
                </c:pt>
                <c:pt idx="224">
                  <c:v>-0.42979804746933786</c:v>
                </c:pt>
                <c:pt idx="225">
                  <c:v>-0.42979804746933786</c:v>
                </c:pt>
                <c:pt idx="226">
                  <c:v>-0.42979804746933786</c:v>
                </c:pt>
                <c:pt idx="227">
                  <c:v>-0.42979804746933786</c:v>
                </c:pt>
                <c:pt idx="228">
                  <c:v>-0.42979804746933786</c:v>
                </c:pt>
                <c:pt idx="229">
                  <c:v>-0.42979804746933786</c:v>
                </c:pt>
                <c:pt idx="230">
                  <c:v>-0.42979804746933786</c:v>
                </c:pt>
                <c:pt idx="231">
                  <c:v>-0.42979804746933786</c:v>
                </c:pt>
                <c:pt idx="232">
                  <c:v>-0.42979804746933786</c:v>
                </c:pt>
                <c:pt idx="233">
                  <c:v>-0.42979804746933786</c:v>
                </c:pt>
                <c:pt idx="234">
                  <c:v>-0.42979804746933786</c:v>
                </c:pt>
                <c:pt idx="235">
                  <c:v>-0.42979804746933786</c:v>
                </c:pt>
                <c:pt idx="236">
                  <c:v>-0.42979804746933786</c:v>
                </c:pt>
                <c:pt idx="237">
                  <c:v>-0.42989907884252077</c:v>
                </c:pt>
                <c:pt idx="238">
                  <c:v>-0.43005062590229515</c:v>
                </c:pt>
                <c:pt idx="239">
                  <c:v>-0.43023585008646381</c:v>
                </c:pt>
                <c:pt idx="240">
                  <c:v>-0.43033688145964671</c:v>
                </c:pt>
                <c:pt idx="241">
                  <c:v>-0.43209651120924891</c:v>
                </c:pt>
                <c:pt idx="242">
                  <c:v>-0.43227331611231901</c:v>
                </c:pt>
                <c:pt idx="243">
                  <c:v>-0.43250905598307909</c:v>
                </c:pt>
                <c:pt idx="244">
                  <c:v>-0.43250905598307909</c:v>
                </c:pt>
                <c:pt idx="245">
                  <c:v>-0.43250905598307909</c:v>
                </c:pt>
                <c:pt idx="246">
                  <c:v>-0.432610087356262</c:v>
                </c:pt>
                <c:pt idx="247">
                  <c:v>-0.4328121501026278</c:v>
                </c:pt>
                <c:pt idx="248">
                  <c:v>-0.43284582722702208</c:v>
                </c:pt>
                <c:pt idx="249">
                  <c:v>-0.43284582722702208</c:v>
                </c:pt>
                <c:pt idx="250">
                  <c:v>-0.43284582722702208</c:v>
                </c:pt>
                <c:pt idx="251">
                  <c:v>-0.43471490763090576</c:v>
                </c:pt>
                <c:pt idx="252">
                  <c:v>-0.43485803540958157</c:v>
                </c:pt>
                <c:pt idx="253">
                  <c:v>-0.43493380893946876</c:v>
                </c:pt>
                <c:pt idx="254">
                  <c:v>-0.43503484031265161</c:v>
                </c:pt>
                <c:pt idx="255">
                  <c:v>-0.43508535599924308</c:v>
                </c:pt>
                <c:pt idx="256">
                  <c:v>-0.43508535599924308</c:v>
                </c:pt>
                <c:pt idx="257">
                  <c:v>-0.43508535599924308</c:v>
                </c:pt>
                <c:pt idx="258">
                  <c:v>-0.43508535599924308</c:v>
                </c:pt>
                <c:pt idx="259">
                  <c:v>-0.43513587168583451</c:v>
                </c:pt>
                <c:pt idx="260">
                  <c:v>-0.43523690305901741</c:v>
                </c:pt>
                <c:pt idx="261">
                  <c:v>-0.43704704849521109</c:v>
                </c:pt>
                <c:pt idx="262">
                  <c:v>-0.43745959326904127</c:v>
                </c:pt>
                <c:pt idx="263">
                  <c:v>-0.43745959326904127</c:v>
                </c:pt>
                <c:pt idx="264">
                  <c:v>-0.43781320307518146</c:v>
                </c:pt>
                <c:pt idx="265">
                  <c:v>-0.43820049000571587</c:v>
                </c:pt>
                <c:pt idx="266">
                  <c:v>-0.43823416713011021</c:v>
                </c:pt>
                <c:pt idx="267">
                  <c:v>-0.44000221616081098</c:v>
                </c:pt>
                <c:pt idx="268">
                  <c:v>-0.44003589328520526</c:v>
                </c:pt>
                <c:pt idx="269">
                  <c:v>-0.44008640897179674</c:v>
                </c:pt>
                <c:pt idx="270">
                  <c:v>-0.44008640897179674</c:v>
                </c:pt>
                <c:pt idx="271">
                  <c:v>-0.44047369590233121</c:v>
                </c:pt>
                <c:pt idx="272">
                  <c:v>-0.44062524296210553</c:v>
                </c:pt>
                <c:pt idx="273">
                  <c:v>-0.4407094357730913</c:v>
                </c:pt>
                <c:pt idx="274">
                  <c:v>-0.44101252989264</c:v>
                </c:pt>
                <c:pt idx="275">
                  <c:v>-0.44106304557923143</c:v>
                </c:pt>
                <c:pt idx="276">
                  <c:v>-0.44251116192818635</c:v>
                </c:pt>
                <c:pt idx="277">
                  <c:v>-0.44289844885872082</c:v>
                </c:pt>
                <c:pt idx="278">
                  <c:v>-0.44289844885872082</c:v>
                </c:pt>
                <c:pt idx="279">
                  <c:v>-0.44289844885872082</c:v>
                </c:pt>
                <c:pt idx="280">
                  <c:v>-0.44289844885872082</c:v>
                </c:pt>
                <c:pt idx="281">
                  <c:v>-0.44289844885872082</c:v>
                </c:pt>
                <c:pt idx="282">
                  <c:v>-0.44289844885872082</c:v>
                </c:pt>
                <c:pt idx="283">
                  <c:v>-0.44289844885872082</c:v>
                </c:pt>
                <c:pt idx="284">
                  <c:v>-0.4429489645453123</c:v>
                </c:pt>
                <c:pt idx="285">
                  <c:v>-0.4429489645453123</c:v>
                </c:pt>
                <c:pt idx="286">
                  <c:v>-0.4429489645453123</c:v>
                </c:pt>
                <c:pt idx="287">
                  <c:v>-0.44532320181511048</c:v>
                </c:pt>
                <c:pt idx="288">
                  <c:v>-0.44532320181511048</c:v>
                </c:pt>
                <c:pt idx="289">
                  <c:v>-0.44557578024806771</c:v>
                </c:pt>
                <c:pt idx="290">
                  <c:v>-0.44565997305905347</c:v>
                </c:pt>
                <c:pt idx="291">
                  <c:v>-0.44571048874564495</c:v>
                </c:pt>
                <c:pt idx="292">
                  <c:v>-0.44571048874564495</c:v>
                </c:pt>
                <c:pt idx="293">
                  <c:v>-0.44813524170203456</c:v>
                </c:pt>
                <c:pt idx="294">
                  <c:v>-0.44818575738862604</c:v>
                </c:pt>
                <c:pt idx="295">
                  <c:v>-0.44823627307521746</c:v>
                </c:pt>
                <c:pt idx="296">
                  <c:v>-0.45066102603160713</c:v>
                </c:pt>
                <c:pt idx="297">
                  <c:v>-0.45076205740479003</c:v>
                </c:pt>
                <c:pt idx="298">
                  <c:v>-0.45091360446456435</c:v>
                </c:pt>
                <c:pt idx="299">
                  <c:v>-0.45101463583774726</c:v>
                </c:pt>
                <c:pt idx="300">
                  <c:v>-0.45101463583774726</c:v>
                </c:pt>
                <c:pt idx="301">
                  <c:v>-0.4512503757085074</c:v>
                </c:pt>
                <c:pt idx="302">
                  <c:v>-0.45316155251788393</c:v>
                </c:pt>
                <c:pt idx="303">
                  <c:v>-0.45318681036117969</c:v>
                </c:pt>
                <c:pt idx="304">
                  <c:v>-0.45318681036117969</c:v>
                </c:pt>
                <c:pt idx="305">
                  <c:v>-0.4532878417343626</c:v>
                </c:pt>
                <c:pt idx="306">
                  <c:v>-0.4533888731075455</c:v>
                </c:pt>
                <c:pt idx="307">
                  <c:v>-0.4534730659185312</c:v>
                </c:pt>
                <c:pt idx="308">
                  <c:v>-0.45362461297830559</c:v>
                </c:pt>
                <c:pt idx="309">
                  <c:v>-0.4541297698442201</c:v>
                </c:pt>
                <c:pt idx="310">
                  <c:v>-0.45414660840641724</c:v>
                </c:pt>
                <c:pt idx="311">
                  <c:v>-0.45563682116086501</c:v>
                </c:pt>
                <c:pt idx="312">
                  <c:v>-0.4557125946907522</c:v>
                </c:pt>
                <c:pt idx="313">
                  <c:v>-0.45586414175052659</c:v>
                </c:pt>
                <c:pt idx="314">
                  <c:v>-0.45586414175052659</c:v>
                </c:pt>
                <c:pt idx="315">
                  <c:v>-0.45606620449689239</c:v>
                </c:pt>
                <c:pt idx="316">
                  <c:v>-0.45669765057928552</c:v>
                </c:pt>
                <c:pt idx="317">
                  <c:v>-0.45780057640319888</c:v>
                </c:pt>
                <c:pt idx="318">
                  <c:v>-0.45808683196055039</c:v>
                </c:pt>
                <c:pt idx="319">
                  <c:v>-0.45808683196055039</c:v>
                </c:pt>
                <c:pt idx="320">
                  <c:v>-0.45808683196055039</c:v>
                </c:pt>
                <c:pt idx="321">
                  <c:v>-0.45813734764714187</c:v>
                </c:pt>
                <c:pt idx="322">
                  <c:v>-0.4583899260800991</c:v>
                </c:pt>
                <c:pt idx="323">
                  <c:v>-0.45847411889108486</c:v>
                </c:pt>
                <c:pt idx="324">
                  <c:v>-0.45847411889108486</c:v>
                </c:pt>
                <c:pt idx="325">
                  <c:v>-0.45857515026426776</c:v>
                </c:pt>
                <c:pt idx="326">
                  <c:v>-0.45872669732404214</c:v>
                </c:pt>
                <c:pt idx="327">
                  <c:v>-0.46120196596702323</c:v>
                </c:pt>
                <c:pt idx="328">
                  <c:v>-0.46135351302679756</c:v>
                </c:pt>
                <c:pt idx="329">
                  <c:v>-0.46136193230789613</c:v>
                </c:pt>
                <c:pt idx="330">
                  <c:v>-0.46140402871338904</c:v>
                </c:pt>
                <c:pt idx="331">
                  <c:v>-0.4615892528975577</c:v>
                </c:pt>
                <c:pt idx="332">
                  <c:v>-0.46197653982809211</c:v>
                </c:pt>
                <c:pt idx="333">
                  <c:v>-0.46308788493310404</c:v>
                </c:pt>
                <c:pt idx="334">
                  <c:v>-0.46337414049045561</c:v>
                </c:pt>
                <c:pt idx="335">
                  <c:v>-0.46337414049045561</c:v>
                </c:pt>
                <c:pt idx="336">
                  <c:v>-0.46386245879417298</c:v>
                </c:pt>
                <c:pt idx="337">
                  <c:v>-0.46386245879417298</c:v>
                </c:pt>
                <c:pt idx="338">
                  <c:v>-0.46386245879417298</c:v>
                </c:pt>
                <c:pt idx="339">
                  <c:v>-0.46591676338222532</c:v>
                </c:pt>
                <c:pt idx="340">
                  <c:v>-0.4664892744969284</c:v>
                </c:pt>
                <c:pt idx="341">
                  <c:v>-0.46652295162132273</c:v>
                </c:pt>
                <c:pt idx="342">
                  <c:v>-0.46662398299450564</c:v>
                </c:pt>
                <c:pt idx="343">
                  <c:v>-0.46664924083780135</c:v>
                </c:pt>
                <c:pt idx="344">
                  <c:v>-0.46664924083780135</c:v>
                </c:pt>
                <c:pt idx="345">
                  <c:v>-0.46664924083780135</c:v>
                </c:pt>
                <c:pt idx="346">
                  <c:v>-0.46667449868109706</c:v>
                </c:pt>
                <c:pt idx="347">
                  <c:v>-0.46667449868109706</c:v>
                </c:pt>
                <c:pt idx="348">
                  <c:v>-0.46667449868109706</c:v>
                </c:pt>
                <c:pt idx="349">
                  <c:v>-0.46692707711405435</c:v>
                </c:pt>
                <c:pt idx="350">
                  <c:v>-0.46701126992504005</c:v>
                </c:pt>
                <c:pt idx="351">
                  <c:v>-0.46842570914960069</c:v>
                </c:pt>
                <c:pt idx="352">
                  <c:v>-0.46868670686365654</c:v>
                </c:pt>
                <c:pt idx="353">
                  <c:v>-0.46871196470695226</c:v>
                </c:pt>
                <c:pt idx="354">
                  <c:v>-0.4687288032691494</c:v>
                </c:pt>
                <c:pt idx="355">
                  <c:v>-0.46873722255024797</c:v>
                </c:pt>
                <c:pt idx="356">
                  <c:v>-0.46876248039354373</c:v>
                </c:pt>
                <c:pt idx="357">
                  <c:v>-0.46878773823683945</c:v>
                </c:pt>
                <c:pt idx="358">
                  <c:v>-0.4688298346423323</c:v>
                </c:pt>
                <c:pt idx="359">
                  <c:v>-0.46940234575703543</c:v>
                </c:pt>
                <c:pt idx="360">
                  <c:v>-0.46940234575703543</c:v>
                </c:pt>
                <c:pt idx="361">
                  <c:v>-0.47157452028046781</c:v>
                </c:pt>
                <c:pt idx="362">
                  <c:v>-0.47159977812376352</c:v>
                </c:pt>
                <c:pt idx="363">
                  <c:v>-0.47159977812376352</c:v>
                </c:pt>
                <c:pt idx="364">
                  <c:v>-0.47206283858418518</c:v>
                </c:pt>
                <c:pt idx="365">
                  <c:v>-0.47371301767950591</c:v>
                </c:pt>
                <c:pt idx="366">
                  <c:v>-0.47450443010277199</c:v>
                </c:pt>
                <c:pt idx="367">
                  <c:v>-0.47623880200907842</c:v>
                </c:pt>
                <c:pt idx="368">
                  <c:v>-0.47701337587014736</c:v>
                </c:pt>
                <c:pt idx="369">
                  <c:v>-0.47755220986045616</c:v>
                </c:pt>
                <c:pt idx="370">
                  <c:v>-0.47948864451312845</c:v>
                </c:pt>
                <c:pt idx="371">
                  <c:v>-0.47974122294608573</c:v>
                </c:pt>
                <c:pt idx="372">
                  <c:v>-0.47982541575707149</c:v>
                </c:pt>
                <c:pt idx="373">
                  <c:v>-0.47984225431926864</c:v>
                </c:pt>
                <c:pt idx="374">
                  <c:v>-0.48006115562783158</c:v>
                </c:pt>
                <c:pt idx="375">
                  <c:v>-0.48007799419002872</c:v>
                </c:pt>
                <c:pt idx="376">
                  <c:v>-0.48008641347112729</c:v>
                </c:pt>
                <c:pt idx="377">
                  <c:v>-0.48187972034512383</c:v>
                </c:pt>
                <c:pt idx="378">
                  <c:v>-0.48193865531281382</c:v>
                </c:pt>
                <c:pt idx="379">
                  <c:v>-0.48219965302686968</c:v>
                </c:pt>
                <c:pt idx="380">
                  <c:v>-0.48219965302686968</c:v>
                </c:pt>
                <c:pt idx="381">
                  <c:v>-0.48228384583785544</c:v>
                </c:pt>
                <c:pt idx="382">
                  <c:v>-0.48230068440005258</c:v>
                </c:pt>
                <c:pt idx="383">
                  <c:v>-0.48230068440005258</c:v>
                </c:pt>
                <c:pt idx="384">
                  <c:v>-0.48235120008664401</c:v>
                </c:pt>
                <c:pt idx="385">
                  <c:v>-0.48235120008664401</c:v>
                </c:pt>
                <c:pt idx="386">
                  <c:v>-0.48261219780069986</c:v>
                </c:pt>
                <c:pt idx="387">
                  <c:v>-0.48436340826920349</c:v>
                </c:pt>
                <c:pt idx="388">
                  <c:v>-0.48513798213027237</c:v>
                </c:pt>
                <c:pt idx="389">
                  <c:v>-0.48721754456162047</c:v>
                </c:pt>
                <c:pt idx="390">
                  <c:v>-0.48740276874578914</c:v>
                </c:pt>
                <c:pt idx="391">
                  <c:v>-0.48977700601558732</c:v>
                </c:pt>
                <c:pt idx="392">
                  <c:v>-0.49013061582172746</c:v>
                </c:pt>
                <c:pt idx="393">
                  <c:v>-0.49036635569248754</c:v>
                </c:pt>
                <c:pt idx="394">
                  <c:v>-0.49036635569248754</c:v>
                </c:pt>
                <c:pt idx="395">
                  <c:v>-0.49073680406082487</c:v>
                </c:pt>
                <c:pt idx="396">
                  <c:v>-0.49216808184758265</c:v>
                </c:pt>
                <c:pt idx="397">
                  <c:v>-0.49279110864887721</c:v>
                </c:pt>
                <c:pt idx="398">
                  <c:v>-0.49292581714645439</c:v>
                </c:pt>
                <c:pt idx="399">
                  <c:v>-0.49292581714645439</c:v>
                </c:pt>
                <c:pt idx="400">
                  <c:v>-0.49292581714645439</c:v>
                </c:pt>
                <c:pt idx="401">
                  <c:v>-0.4929510749897501</c:v>
                </c:pt>
                <c:pt idx="402">
                  <c:v>-0.49578837271996995</c:v>
                </c:pt>
                <c:pt idx="403">
                  <c:v>-0.49748064822078358</c:v>
                </c:pt>
                <c:pt idx="404">
                  <c:v>-0.49755642175067072</c:v>
                </c:pt>
                <c:pt idx="405">
                  <c:v>-0.50005694823694757</c:v>
                </c:pt>
                <c:pt idx="406">
                  <c:v>-0.50065471719494636</c:v>
                </c:pt>
                <c:pt idx="407">
                  <c:v>-0.50290266524826599</c:v>
                </c:pt>
                <c:pt idx="408">
                  <c:v>-0.50297843877815318</c:v>
                </c:pt>
                <c:pt idx="409">
                  <c:v>-0.50318050152451899</c:v>
                </c:pt>
                <c:pt idx="410">
                  <c:v>-0.50326469433550469</c:v>
                </c:pt>
                <c:pt idx="411">
                  <c:v>-0.50579047866507731</c:v>
                </c:pt>
                <c:pt idx="412">
                  <c:v>-0.50610199206572459</c:v>
                </c:pt>
                <c:pt idx="413">
                  <c:v>-0.50818997377817121</c:v>
                </c:pt>
                <c:pt idx="414">
                  <c:v>-0.50818997377817121</c:v>
                </c:pt>
                <c:pt idx="415">
                  <c:v>-0.50828258587025554</c:v>
                </c:pt>
                <c:pt idx="416">
                  <c:v>-0.50831626299464983</c:v>
                </c:pt>
                <c:pt idx="417">
                  <c:v>-0.50834152083794548</c:v>
                </c:pt>
                <c:pt idx="418">
                  <c:v>-0.5087035499251843</c:v>
                </c:pt>
                <c:pt idx="419">
                  <c:v>-0.5087035499251843</c:v>
                </c:pt>
                <c:pt idx="420">
                  <c:v>-0.5087035499251843</c:v>
                </c:pt>
                <c:pt idx="421">
                  <c:v>-0.51076627379433515</c:v>
                </c:pt>
                <c:pt idx="422">
                  <c:v>-0.5109430786974053</c:v>
                </c:pt>
                <c:pt idx="423">
                  <c:v>-0.51319102675072481</c:v>
                </c:pt>
                <c:pt idx="424">
                  <c:v>-0.51324154243731623</c:v>
                </c:pt>
                <c:pt idx="425">
                  <c:v>-0.513266800280612</c:v>
                </c:pt>
                <c:pt idx="426">
                  <c:v>-0.51352779799466786</c:v>
                </c:pt>
                <c:pt idx="427">
                  <c:v>-0.51365408721114647</c:v>
                </c:pt>
                <c:pt idx="428">
                  <c:v>-0.51365408721114647</c:v>
                </c:pt>
                <c:pt idx="429">
                  <c:v>-0.51575890748579023</c:v>
                </c:pt>
                <c:pt idx="430">
                  <c:v>-0.51610409801083179</c:v>
                </c:pt>
                <c:pt idx="431">
                  <c:v>-0.5164661270980706</c:v>
                </c:pt>
                <c:pt idx="432">
                  <c:v>-0.51878142940017868</c:v>
                </c:pt>
                <c:pt idx="433">
                  <c:v>-0.51880668724347445</c:v>
                </c:pt>
                <c:pt idx="434">
                  <c:v>-0.51894139574105169</c:v>
                </c:pt>
                <c:pt idx="435">
                  <c:v>-0.51919397417400892</c:v>
                </c:pt>
                <c:pt idx="436">
                  <c:v>-0.52097886176690689</c:v>
                </c:pt>
                <c:pt idx="437">
                  <c:v>-0.52102095817239968</c:v>
                </c:pt>
                <c:pt idx="438">
                  <c:v>-0.52104621601569545</c:v>
                </c:pt>
                <c:pt idx="439">
                  <c:v>-0.52113040882668116</c:v>
                </c:pt>
                <c:pt idx="440">
                  <c:v>-0.52139140654073701</c:v>
                </c:pt>
                <c:pt idx="441">
                  <c:v>-0.5214671800706242</c:v>
                </c:pt>
                <c:pt idx="442">
                  <c:v>-0.52150085719501849</c:v>
                </c:pt>
                <c:pt idx="443">
                  <c:v>-0.52234278530487599</c:v>
                </c:pt>
                <c:pt idx="444">
                  <c:v>-0.52381615949712668</c:v>
                </c:pt>
                <c:pt idx="445">
                  <c:v>-0.52383299805932382</c:v>
                </c:pt>
                <c:pt idx="446">
                  <c:v>-0.52385825590261959</c:v>
                </c:pt>
                <c:pt idx="447">
                  <c:v>-0.52394244871360529</c:v>
                </c:pt>
                <c:pt idx="448">
                  <c:v>-0.52400980296239386</c:v>
                </c:pt>
                <c:pt idx="449">
                  <c:v>-0.52438025133073118</c:v>
                </c:pt>
                <c:pt idx="450">
                  <c:v>-0.52620723532912206</c:v>
                </c:pt>
                <c:pt idx="451">
                  <c:v>-0.52630826670230491</c:v>
                </c:pt>
                <c:pt idx="452">
                  <c:v>-0.52661978010295218</c:v>
                </c:pt>
                <c:pt idx="453">
                  <c:v>-0.52675448860052942</c:v>
                </c:pt>
                <c:pt idx="454">
                  <c:v>-0.52883405103187742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6CD-4226-ACB3-BECE8CF97EAD}"/>
            </c:ext>
          </c:extLst>
        </c:ser>
        <c:ser>
          <c:idx val="9"/>
          <c:order val="9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Active!$F$21:$F$901</c:f>
              <c:numCache>
                <c:formatCode>General</c:formatCode>
                <c:ptCount val="881"/>
                <c:pt idx="0">
                  <c:v>-11840</c:v>
                </c:pt>
                <c:pt idx="1">
                  <c:v>-10306</c:v>
                </c:pt>
                <c:pt idx="2">
                  <c:v>-8943</c:v>
                </c:pt>
                <c:pt idx="3">
                  <c:v>-7665</c:v>
                </c:pt>
                <c:pt idx="4">
                  <c:v>-6389</c:v>
                </c:pt>
                <c:pt idx="5">
                  <c:v>-6242</c:v>
                </c:pt>
                <c:pt idx="6">
                  <c:v>-6046</c:v>
                </c:pt>
                <c:pt idx="7">
                  <c:v>-5775</c:v>
                </c:pt>
                <c:pt idx="8">
                  <c:v>-5317</c:v>
                </c:pt>
                <c:pt idx="9">
                  <c:v>-5297</c:v>
                </c:pt>
                <c:pt idx="10">
                  <c:v>-5150</c:v>
                </c:pt>
                <c:pt idx="11">
                  <c:v>-5000</c:v>
                </c:pt>
                <c:pt idx="12">
                  <c:v>-4977</c:v>
                </c:pt>
                <c:pt idx="13">
                  <c:v>-4876</c:v>
                </c:pt>
                <c:pt idx="14">
                  <c:v>-4833</c:v>
                </c:pt>
                <c:pt idx="15">
                  <c:v>-4832.5</c:v>
                </c:pt>
                <c:pt idx="16">
                  <c:v>-4407</c:v>
                </c:pt>
                <c:pt idx="17">
                  <c:v>-2928</c:v>
                </c:pt>
                <c:pt idx="18">
                  <c:v>-2687.5</c:v>
                </c:pt>
                <c:pt idx="19">
                  <c:v>-2674</c:v>
                </c:pt>
                <c:pt idx="20">
                  <c:v>-2674</c:v>
                </c:pt>
                <c:pt idx="21">
                  <c:v>-2674</c:v>
                </c:pt>
                <c:pt idx="22">
                  <c:v>-2668</c:v>
                </c:pt>
                <c:pt idx="23">
                  <c:v>-2668</c:v>
                </c:pt>
                <c:pt idx="24">
                  <c:v>-2661.5</c:v>
                </c:pt>
                <c:pt idx="25">
                  <c:v>-2654</c:v>
                </c:pt>
                <c:pt idx="26">
                  <c:v>-2654</c:v>
                </c:pt>
                <c:pt idx="27">
                  <c:v>-2653.5</c:v>
                </c:pt>
                <c:pt idx="28">
                  <c:v>-2530</c:v>
                </c:pt>
                <c:pt idx="29">
                  <c:v>-2527</c:v>
                </c:pt>
                <c:pt idx="30">
                  <c:v>-2527</c:v>
                </c:pt>
                <c:pt idx="31">
                  <c:v>-2527</c:v>
                </c:pt>
                <c:pt idx="32">
                  <c:v>-2524</c:v>
                </c:pt>
                <c:pt idx="33">
                  <c:v>-2514.5</c:v>
                </c:pt>
                <c:pt idx="34">
                  <c:v>-2513</c:v>
                </c:pt>
                <c:pt idx="35">
                  <c:v>-2512.5</c:v>
                </c:pt>
                <c:pt idx="36">
                  <c:v>-2511.5</c:v>
                </c:pt>
                <c:pt idx="37">
                  <c:v>-2504</c:v>
                </c:pt>
                <c:pt idx="38">
                  <c:v>-2500.5</c:v>
                </c:pt>
                <c:pt idx="39">
                  <c:v>-2360</c:v>
                </c:pt>
                <c:pt idx="40">
                  <c:v>-2360</c:v>
                </c:pt>
                <c:pt idx="41">
                  <c:v>-2354</c:v>
                </c:pt>
                <c:pt idx="42">
                  <c:v>-2354</c:v>
                </c:pt>
                <c:pt idx="43">
                  <c:v>-2353.5</c:v>
                </c:pt>
                <c:pt idx="44">
                  <c:v>-2340</c:v>
                </c:pt>
                <c:pt idx="45">
                  <c:v>-2340</c:v>
                </c:pt>
                <c:pt idx="46">
                  <c:v>-2300</c:v>
                </c:pt>
                <c:pt idx="47">
                  <c:v>-2299.5</c:v>
                </c:pt>
                <c:pt idx="48">
                  <c:v>-2260.5</c:v>
                </c:pt>
                <c:pt idx="49">
                  <c:v>-2236</c:v>
                </c:pt>
                <c:pt idx="50">
                  <c:v>-2233</c:v>
                </c:pt>
                <c:pt idx="51">
                  <c:v>-2230</c:v>
                </c:pt>
                <c:pt idx="52">
                  <c:v>-2227</c:v>
                </c:pt>
                <c:pt idx="53">
                  <c:v>-2193</c:v>
                </c:pt>
                <c:pt idx="54">
                  <c:v>-2187</c:v>
                </c:pt>
                <c:pt idx="55">
                  <c:v>-2187</c:v>
                </c:pt>
                <c:pt idx="56">
                  <c:v>-2088</c:v>
                </c:pt>
                <c:pt idx="57">
                  <c:v>-2085</c:v>
                </c:pt>
                <c:pt idx="58">
                  <c:v>-2059</c:v>
                </c:pt>
                <c:pt idx="59">
                  <c:v>-2047.5</c:v>
                </c:pt>
                <c:pt idx="60">
                  <c:v>-2046</c:v>
                </c:pt>
                <c:pt idx="61">
                  <c:v>-2028</c:v>
                </c:pt>
                <c:pt idx="62">
                  <c:v>-2028</c:v>
                </c:pt>
                <c:pt idx="63">
                  <c:v>-2023</c:v>
                </c:pt>
                <c:pt idx="64">
                  <c:v>-1939</c:v>
                </c:pt>
                <c:pt idx="65">
                  <c:v>-1919</c:v>
                </c:pt>
                <c:pt idx="66">
                  <c:v>-1916</c:v>
                </c:pt>
                <c:pt idx="67">
                  <c:v>-1916</c:v>
                </c:pt>
                <c:pt idx="68">
                  <c:v>-1914.5</c:v>
                </c:pt>
                <c:pt idx="69">
                  <c:v>-1892</c:v>
                </c:pt>
                <c:pt idx="70">
                  <c:v>-1884</c:v>
                </c:pt>
                <c:pt idx="71">
                  <c:v>-1792</c:v>
                </c:pt>
                <c:pt idx="72">
                  <c:v>-1772</c:v>
                </c:pt>
                <c:pt idx="73">
                  <c:v>-1746</c:v>
                </c:pt>
                <c:pt idx="74">
                  <c:v>-1726</c:v>
                </c:pt>
                <c:pt idx="75">
                  <c:v>-1622</c:v>
                </c:pt>
                <c:pt idx="76">
                  <c:v>-1605</c:v>
                </c:pt>
                <c:pt idx="77">
                  <c:v>-1579</c:v>
                </c:pt>
                <c:pt idx="78">
                  <c:v>-1579</c:v>
                </c:pt>
                <c:pt idx="79">
                  <c:v>-1561</c:v>
                </c:pt>
                <c:pt idx="80">
                  <c:v>-1455</c:v>
                </c:pt>
                <c:pt idx="81">
                  <c:v>-1452</c:v>
                </c:pt>
                <c:pt idx="82">
                  <c:v>-1452</c:v>
                </c:pt>
                <c:pt idx="83">
                  <c:v>-1440</c:v>
                </c:pt>
                <c:pt idx="84">
                  <c:v>-1431</c:v>
                </c:pt>
                <c:pt idx="85">
                  <c:v>-1316</c:v>
                </c:pt>
                <c:pt idx="86">
                  <c:v>-1305</c:v>
                </c:pt>
                <c:pt idx="87">
                  <c:v>-1305</c:v>
                </c:pt>
                <c:pt idx="88">
                  <c:v>-1304</c:v>
                </c:pt>
                <c:pt idx="89">
                  <c:v>-1301</c:v>
                </c:pt>
                <c:pt idx="90">
                  <c:v>-1293</c:v>
                </c:pt>
                <c:pt idx="91">
                  <c:v>-1290</c:v>
                </c:pt>
                <c:pt idx="92">
                  <c:v>-1285</c:v>
                </c:pt>
                <c:pt idx="93">
                  <c:v>-1285</c:v>
                </c:pt>
                <c:pt idx="94">
                  <c:v>-1282.5</c:v>
                </c:pt>
                <c:pt idx="95">
                  <c:v>-1281</c:v>
                </c:pt>
                <c:pt idx="96">
                  <c:v>-1265</c:v>
                </c:pt>
                <c:pt idx="97">
                  <c:v>-1265</c:v>
                </c:pt>
                <c:pt idx="98">
                  <c:v>-1262</c:v>
                </c:pt>
                <c:pt idx="99">
                  <c:v>-1161</c:v>
                </c:pt>
                <c:pt idx="100">
                  <c:v>-1155</c:v>
                </c:pt>
                <c:pt idx="101">
                  <c:v>-1143</c:v>
                </c:pt>
                <c:pt idx="102">
                  <c:v>-1129</c:v>
                </c:pt>
                <c:pt idx="103">
                  <c:v>-1129</c:v>
                </c:pt>
                <c:pt idx="104">
                  <c:v>-996</c:v>
                </c:pt>
                <c:pt idx="105">
                  <c:v>-982</c:v>
                </c:pt>
                <c:pt idx="106">
                  <c:v>-979</c:v>
                </c:pt>
                <c:pt idx="107">
                  <c:v>-971.5</c:v>
                </c:pt>
                <c:pt idx="108">
                  <c:v>-968.5</c:v>
                </c:pt>
                <c:pt idx="109">
                  <c:v>-968</c:v>
                </c:pt>
                <c:pt idx="110">
                  <c:v>-965</c:v>
                </c:pt>
                <c:pt idx="111">
                  <c:v>-964</c:v>
                </c:pt>
                <c:pt idx="112">
                  <c:v>-962</c:v>
                </c:pt>
                <c:pt idx="113">
                  <c:v>-962</c:v>
                </c:pt>
                <c:pt idx="114">
                  <c:v>-955</c:v>
                </c:pt>
                <c:pt idx="115">
                  <c:v>-925</c:v>
                </c:pt>
                <c:pt idx="116">
                  <c:v>-824.5</c:v>
                </c:pt>
                <c:pt idx="117">
                  <c:v>-821.5</c:v>
                </c:pt>
                <c:pt idx="118">
                  <c:v>-820.5</c:v>
                </c:pt>
                <c:pt idx="119">
                  <c:v>-814</c:v>
                </c:pt>
                <c:pt idx="120">
                  <c:v>-811</c:v>
                </c:pt>
                <c:pt idx="121">
                  <c:v>-778</c:v>
                </c:pt>
                <c:pt idx="122">
                  <c:v>-778</c:v>
                </c:pt>
                <c:pt idx="123">
                  <c:v>-691</c:v>
                </c:pt>
                <c:pt idx="124">
                  <c:v>-687.5</c:v>
                </c:pt>
                <c:pt idx="125">
                  <c:v>-678.5</c:v>
                </c:pt>
                <c:pt idx="126">
                  <c:v>-677</c:v>
                </c:pt>
                <c:pt idx="127">
                  <c:v>-675.5</c:v>
                </c:pt>
                <c:pt idx="128">
                  <c:v>-674</c:v>
                </c:pt>
                <c:pt idx="129">
                  <c:v>-670</c:v>
                </c:pt>
                <c:pt idx="130">
                  <c:v>-667</c:v>
                </c:pt>
                <c:pt idx="131">
                  <c:v>-665</c:v>
                </c:pt>
                <c:pt idx="132">
                  <c:v>-665</c:v>
                </c:pt>
                <c:pt idx="133">
                  <c:v>-664</c:v>
                </c:pt>
                <c:pt idx="134">
                  <c:v>-660</c:v>
                </c:pt>
                <c:pt idx="135">
                  <c:v>-656</c:v>
                </c:pt>
                <c:pt idx="136">
                  <c:v>-656</c:v>
                </c:pt>
                <c:pt idx="137">
                  <c:v>-653</c:v>
                </c:pt>
                <c:pt idx="138">
                  <c:v>-648.5</c:v>
                </c:pt>
                <c:pt idx="139">
                  <c:v>-631</c:v>
                </c:pt>
                <c:pt idx="140">
                  <c:v>-547</c:v>
                </c:pt>
                <c:pt idx="141">
                  <c:v>-537.5</c:v>
                </c:pt>
                <c:pt idx="142">
                  <c:v>-535</c:v>
                </c:pt>
                <c:pt idx="143">
                  <c:v>-529</c:v>
                </c:pt>
                <c:pt idx="144">
                  <c:v>-529</c:v>
                </c:pt>
                <c:pt idx="145">
                  <c:v>-529</c:v>
                </c:pt>
                <c:pt idx="146">
                  <c:v>-524</c:v>
                </c:pt>
                <c:pt idx="147">
                  <c:v>-524</c:v>
                </c:pt>
                <c:pt idx="148">
                  <c:v>-521</c:v>
                </c:pt>
                <c:pt idx="149">
                  <c:v>-521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-501</c:v>
                </c:pt>
                <c:pt idx="154">
                  <c:v>-501</c:v>
                </c:pt>
                <c:pt idx="155">
                  <c:v>-498</c:v>
                </c:pt>
                <c:pt idx="156">
                  <c:v>-484</c:v>
                </c:pt>
                <c:pt idx="157">
                  <c:v>-455</c:v>
                </c:pt>
                <c:pt idx="158">
                  <c:v>-380</c:v>
                </c:pt>
                <c:pt idx="159">
                  <c:v>-362</c:v>
                </c:pt>
                <c:pt idx="160">
                  <c:v>-362</c:v>
                </c:pt>
                <c:pt idx="161">
                  <c:v>-362</c:v>
                </c:pt>
                <c:pt idx="162">
                  <c:v>-337</c:v>
                </c:pt>
                <c:pt idx="163">
                  <c:v>-311</c:v>
                </c:pt>
                <c:pt idx="164">
                  <c:v>-311</c:v>
                </c:pt>
                <c:pt idx="165">
                  <c:v>-213</c:v>
                </c:pt>
                <c:pt idx="166">
                  <c:v>-212</c:v>
                </c:pt>
                <c:pt idx="167">
                  <c:v>-207</c:v>
                </c:pt>
                <c:pt idx="168">
                  <c:v>-207</c:v>
                </c:pt>
                <c:pt idx="169">
                  <c:v>-207</c:v>
                </c:pt>
                <c:pt idx="170">
                  <c:v>-206</c:v>
                </c:pt>
                <c:pt idx="171">
                  <c:v>-201</c:v>
                </c:pt>
                <c:pt idx="172">
                  <c:v>-201</c:v>
                </c:pt>
                <c:pt idx="173">
                  <c:v>-195</c:v>
                </c:pt>
                <c:pt idx="174">
                  <c:v>-195</c:v>
                </c:pt>
                <c:pt idx="175">
                  <c:v>-190</c:v>
                </c:pt>
                <c:pt idx="176">
                  <c:v>-190</c:v>
                </c:pt>
                <c:pt idx="177">
                  <c:v>-170</c:v>
                </c:pt>
                <c:pt idx="178">
                  <c:v>-161</c:v>
                </c:pt>
                <c:pt idx="179">
                  <c:v>-63.5</c:v>
                </c:pt>
                <c:pt idx="180">
                  <c:v>-60</c:v>
                </c:pt>
                <c:pt idx="181">
                  <c:v>-60</c:v>
                </c:pt>
                <c:pt idx="182">
                  <c:v>-60</c:v>
                </c:pt>
                <c:pt idx="183">
                  <c:v>-60</c:v>
                </c:pt>
                <c:pt idx="184">
                  <c:v>-20</c:v>
                </c:pt>
                <c:pt idx="185">
                  <c:v>-20</c:v>
                </c:pt>
                <c:pt idx="186">
                  <c:v>-17</c:v>
                </c:pt>
                <c:pt idx="187">
                  <c:v>0</c:v>
                </c:pt>
                <c:pt idx="188">
                  <c:v>1</c:v>
                </c:pt>
                <c:pt idx="189">
                  <c:v>105</c:v>
                </c:pt>
                <c:pt idx="190">
                  <c:v>110</c:v>
                </c:pt>
                <c:pt idx="191">
                  <c:v>127</c:v>
                </c:pt>
                <c:pt idx="192">
                  <c:v>127</c:v>
                </c:pt>
                <c:pt idx="193">
                  <c:v>132.5</c:v>
                </c:pt>
                <c:pt idx="194">
                  <c:v>140</c:v>
                </c:pt>
                <c:pt idx="195">
                  <c:v>145</c:v>
                </c:pt>
                <c:pt idx="196">
                  <c:v>150</c:v>
                </c:pt>
                <c:pt idx="197">
                  <c:v>150</c:v>
                </c:pt>
                <c:pt idx="198">
                  <c:v>252</c:v>
                </c:pt>
                <c:pt idx="199">
                  <c:v>258</c:v>
                </c:pt>
                <c:pt idx="200">
                  <c:v>275</c:v>
                </c:pt>
                <c:pt idx="201">
                  <c:v>283</c:v>
                </c:pt>
                <c:pt idx="202">
                  <c:v>283</c:v>
                </c:pt>
                <c:pt idx="203">
                  <c:v>297</c:v>
                </c:pt>
                <c:pt idx="204">
                  <c:v>298</c:v>
                </c:pt>
                <c:pt idx="205">
                  <c:v>300</c:v>
                </c:pt>
                <c:pt idx="206">
                  <c:v>391</c:v>
                </c:pt>
                <c:pt idx="207">
                  <c:v>405</c:v>
                </c:pt>
                <c:pt idx="208">
                  <c:v>428</c:v>
                </c:pt>
                <c:pt idx="209">
                  <c:v>592</c:v>
                </c:pt>
                <c:pt idx="210">
                  <c:v>592</c:v>
                </c:pt>
                <c:pt idx="211">
                  <c:v>739</c:v>
                </c:pt>
                <c:pt idx="212">
                  <c:v>745</c:v>
                </c:pt>
                <c:pt idx="213">
                  <c:v>748</c:v>
                </c:pt>
                <c:pt idx="214">
                  <c:v>758</c:v>
                </c:pt>
                <c:pt idx="215">
                  <c:v>762</c:v>
                </c:pt>
                <c:pt idx="216">
                  <c:v>779</c:v>
                </c:pt>
                <c:pt idx="217">
                  <c:v>779</c:v>
                </c:pt>
                <c:pt idx="218">
                  <c:v>865</c:v>
                </c:pt>
                <c:pt idx="219">
                  <c:v>865</c:v>
                </c:pt>
                <c:pt idx="220">
                  <c:v>891</c:v>
                </c:pt>
                <c:pt idx="221">
                  <c:v>897</c:v>
                </c:pt>
                <c:pt idx="222">
                  <c:v>897</c:v>
                </c:pt>
                <c:pt idx="223">
                  <c:v>897</c:v>
                </c:pt>
                <c:pt idx="224">
                  <c:v>897</c:v>
                </c:pt>
                <c:pt idx="225">
                  <c:v>897</c:v>
                </c:pt>
                <c:pt idx="226">
                  <c:v>897</c:v>
                </c:pt>
                <c:pt idx="227">
                  <c:v>897</c:v>
                </c:pt>
                <c:pt idx="228">
                  <c:v>897</c:v>
                </c:pt>
                <c:pt idx="229">
                  <c:v>897</c:v>
                </c:pt>
                <c:pt idx="230">
                  <c:v>897</c:v>
                </c:pt>
                <c:pt idx="231">
                  <c:v>897</c:v>
                </c:pt>
                <c:pt idx="232">
                  <c:v>897</c:v>
                </c:pt>
                <c:pt idx="233">
                  <c:v>897</c:v>
                </c:pt>
                <c:pt idx="234">
                  <c:v>897</c:v>
                </c:pt>
                <c:pt idx="235">
                  <c:v>897</c:v>
                </c:pt>
                <c:pt idx="236">
                  <c:v>897</c:v>
                </c:pt>
                <c:pt idx="237">
                  <c:v>903</c:v>
                </c:pt>
                <c:pt idx="238">
                  <c:v>912</c:v>
                </c:pt>
                <c:pt idx="239">
                  <c:v>923</c:v>
                </c:pt>
                <c:pt idx="240">
                  <c:v>929</c:v>
                </c:pt>
                <c:pt idx="241">
                  <c:v>1033.5</c:v>
                </c:pt>
                <c:pt idx="242">
                  <c:v>1044</c:v>
                </c:pt>
                <c:pt idx="243">
                  <c:v>1058</c:v>
                </c:pt>
                <c:pt idx="244">
                  <c:v>1058</c:v>
                </c:pt>
                <c:pt idx="245">
                  <c:v>1058</c:v>
                </c:pt>
                <c:pt idx="246">
                  <c:v>1064</c:v>
                </c:pt>
                <c:pt idx="247">
                  <c:v>1076</c:v>
                </c:pt>
                <c:pt idx="248">
                  <c:v>1078</c:v>
                </c:pt>
                <c:pt idx="249">
                  <c:v>1078</c:v>
                </c:pt>
                <c:pt idx="250">
                  <c:v>1078</c:v>
                </c:pt>
                <c:pt idx="251">
                  <c:v>1189</c:v>
                </c:pt>
                <c:pt idx="252">
                  <c:v>1197.5</c:v>
                </c:pt>
                <c:pt idx="253">
                  <c:v>1202</c:v>
                </c:pt>
                <c:pt idx="254">
                  <c:v>1208</c:v>
                </c:pt>
                <c:pt idx="255">
                  <c:v>1211</c:v>
                </c:pt>
                <c:pt idx="256">
                  <c:v>1211</c:v>
                </c:pt>
                <c:pt idx="257">
                  <c:v>1211</c:v>
                </c:pt>
                <c:pt idx="258">
                  <c:v>1211</c:v>
                </c:pt>
                <c:pt idx="259">
                  <c:v>1214</c:v>
                </c:pt>
                <c:pt idx="260">
                  <c:v>1220</c:v>
                </c:pt>
                <c:pt idx="261">
                  <c:v>1327.5</c:v>
                </c:pt>
                <c:pt idx="262">
                  <c:v>1352</c:v>
                </c:pt>
                <c:pt idx="263">
                  <c:v>1352</c:v>
                </c:pt>
                <c:pt idx="264">
                  <c:v>1373</c:v>
                </c:pt>
                <c:pt idx="265">
                  <c:v>1396</c:v>
                </c:pt>
                <c:pt idx="266">
                  <c:v>1398</c:v>
                </c:pt>
                <c:pt idx="267">
                  <c:v>1503</c:v>
                </c:pt>
                <c:pt idx="268">
                  <c:v>1505</c:v>
                </c:pt>
                <c:pt idx="269">
                  <c:v>1508</c:v>
                </c:pt>
                <c:pt idx="270">
                  <c:v>1508</c:v>
                </c:pt>
                <c:pt idx="271">
                  <c:v>1531</c:v>
                </c:pt>
                <c:pt idx="272">
                  <c:v>1540</c:v>
                </c:pt>
                <c:pt idx="273">
                  <c:v>1545</c:v>
                </c:pt>
                <c:pt idx="274">
                  <c:v>1563</c:v>
                </c:pt>
                <c:pt idx="275">
                  <c:v>1566</c:v>
                </c:pt>
                <c:pt idx="276">
                  <c:v>1652</c:v>
                </c:pt>
                <c:pt idx="277">
                  <c:v>1675</c:v>
                </c:pt>
                <c:pt idx="278">
                  <c:v>1675</c:v>
                </c:pt>
                <c:pt idx="279">
                  <c:v>1675</c:v>
                </c:pt>
                <c:pt idx="280">
                  <c:v>1675</c:v>
                </c:pt>
                <c:pt idx="281">
                  <c:v>1675</c:v>
                </c:pt>
                <c:pt idx="282">
                  <c:v>1675</c:v>
                </c:pt>
                <c:pt idx="283">
                  <c:v>1675</c:v>
                </c:pt>
                <c:pt idx="284">
                  <c:v>1678</c:v>
                </c:pt>
                <c:pt idx="285">
                  <c:v>1678</c:v>
                </c:pt>
                <c:pt idx="286">
                  <c:v>1678</c:v>
                </c:pt>
                <c:pt idx="287">
                  <c:v>1819</c:v>
                </c:pt>
                <c:pt idx="288">
                  <c:v>1819</c:v>
                </c:pt>
                <c:pt idx="289">
                  <c:v>1834</c:v>
                </c:pt>
                <c:pt idx="290">
                  <c:v>1839</c:v>
                </c:pt>
                <c:pt idx="291">
                  <c:v>1842</c:v>
                </c:pt>
                <c:pt idx="292">
                  <c:v>1842</c:v>
                </c:pt>
                <c:pt idx="293">
                  <c:v>1986</c:v>
                </c:pt>
                <c:pt idx="294">
                  <c:v>1989</c:v>
                </c:pt>
                <c:pt idx="295">
                  <c:v>1992</c:v>
                </c:pt>
                <c:pt idx="296">
                  <c:v>2136</c:v>
                </c:pt>
                <c:pt idx="297">
                  <c:v>2142</c:v>
                </c:pt>
                <c:pt idx="298">
                  <c:v>2151</c:v>
                </c:pt>
                <c:pt idx="299">
                  <c:v>2157</c:v>
                </c:pt>
                <c:pt idx="300">
                  <c:v>2157</c:v>
                </c:pt>
                <c:pt idx="301">
                  <c:v>2171</c:v>
                </c:pt>
                <c:pt idx="302">
                  <c:v>2284.5</c:v>
                </c:pt>
                <c:pt idx="303">
                  <c:v>2286</c:v>
                </c:pt>
                <c:pt idx="304">
                  <c:v>2286</c:v>
                </c:pt>
                <c:pt idx="305">
                  <c:v>2292</c:v>
                </c:pt>
                <c:pt idx="306">
                  <c:v>2298</c:v>
                </c:pt>
                <c:pt idx="307">
                  <c:v>2303</c:v>
                </c:pt>
                <c:pt idx="308">
                  <c:v>2312</c:v>
                </c:pt>
                <c:pt idx="309">
                  <c:v>2342</c:v>
                </c:pt>
                <c:pt idx="310">
                  <c:v>2343</c:v>
                </c:pt>
                <c:pt idx="311">
                  <c:v>2431.5</c:v>
                </c:pt>
                <c:pt idx="312">
                  <c:v>2436</c:v>
                </c:pt>
                <c:pt idx="313">
                  <c:v>2445</c:v>
                </c:pt>
                <c:pt idx="314">
                  <c:v>2445</c:v>
                </c:pt>
                <c:pt idx="315">
                  <c:v>2457</c:v>
                </c:pt>
                <c:pt idx="316">
                  <c:v>2494.5</c:v>
                </c:pt>
                <c:pt idx="317">
                  <c:v>2560</c:v>
                </c:pt>
                <c:pt idx="318">
                  <c:v>2577</c:v>
                </c:pt>
                <c:pt idx="319">
                  <c:v>2577</c:v>
                </c:pt>
                <c:pt idx="320">
                  <c:v>2577</c:v>
                </c:pt>
                <c:pt idx="321">
                  <c:v>2580</c:v>
                </c:pt>
                <c:pt idx="322">
                  <c:v>2595</c:v>
                </c:pt>
                <c:pt idx="323">
                  <c:v>2600</c:v>
                </c:pt>
                <c:pt idx="324">
                  <c:v>2600</c:v>
                </c:pt>
                <c:pt idx="325">
                  <c:v>2606</c:v>
                </c:pt>
                <c:pt idx="326">
                  <c:v>2615</c:v>
                </c:pt>
                <c:pt idx="327">
                  <c:v>2762</c:v>
                </c:pt>
                <c:pt idx="328">
                  <c:v>2771</c:v>
                </c:pt>
                <c:pt idx="329">
                  <c:v>2771.5</c:v>
                </c:pt>
                <c:pt idx="330">
                  <c:v>2774</c:v>
                </c:pt>
                <c:pt idx="331">
                  <c:v>2785</c:v>
                </c:pt>
                <c:pt idx="332">
                  <c:v>2808</c:v>
                </c:pt>
                <c:pt idx="333">
                  <c:v>2874</c:v>
                </c:pt>
                <c:pt idx="334">
                  <c:v>2891</c:v>
                </c:pt>
                <c:pt idx="335">
                  <c:v>2891</c:v>
                </c:pt>
                <c:pt idx="336">
                  <c:v>2920</c:v>
                </c:pt>
                <c:pt idx="337">
                  <c:v>2920</c:v>
                </c:pt>
                <c:pt idx="338">
                  <c:v>2920</c:v>
                </c:pt>
                <c:pt idx="339">
                  <c:v>3042</c:v>
                </c:pt>
                <c:pt idx="340">
                  <c:v>3076</c:v>
                </c:pt>
                <c:pt idx="341">
                  <c:v>3078</c:v>
                </c:pt>
                <c:pt idx="342">
                  <c:v>3084</c:v>
                </c:pt>
                <c:pt idx="343">
                  <c:v>3085.5</c:v>
                </c:pt>
                <c:pt idx="344">
                  <c:v>3085.5</c:v>
                </c:pt>
                <c:pt idx="345">
                  <c:v>3085.5</c:v>
                </c:pt>
                <c:pt idx="346">
                  <c:v>3087</c:v>
                </c:pt>
                <c:pt idx="347">
                  <c:v>3087</c:v>
                </c:pt>
                <c:pt idx="348">
                  <c:v>3087</c:v>
                </c:pt>
                <c:pt idx="349">
                  <c:v>3102</c:v>
                </c:pt>
                <c:pt idx="350">
                  <c:v>3107</c:v>
                </c:pt>
                <c:pt idx="351">
                  <c:v>3191</c:v>
                </c:pt>
                <c:pt idx="352">
                  <c:v>3206.5</c:v>
                </c:pt>
                <c:pt idx="353">
                  <c:v>3208</c:v>
                </c:pt>
                <c:pt idx="354">
                  <c:v>3209</c:v>
                </c:pt>
                <c:pt idx="355">
                  <c:v>3209.5</c:v>
                </c:pt>
                <c:pt idx="356">
                  <c:v>3211</c:v>
                </c:pt>
                <c:pt idx="357">
                  <c:v>3212.5</c:v>
                </c:pt>
                <c:pt idx="358">
                  <c:v>3215</c:v>
                </c:pt>
                <c:pt idx="359">
                  <c:v>3249</c:v>
                </c:pt>
                <c:pt idx="360">
                  <c:v>3249</c:v>
                </c:pt>
                <c:pt idx="361">
                  <c:v>3378</c:v>
                </c:pt>
                <c:pt idx="362">
                  <c:v>3379.5</c:v>
                </c:pt>
                <c:pt idx="363">
                  <c:v>3379.5</c:v>
                </c:pt>
                <c:pt idx="364">
                  <c:v>3407</c:v>
                </c:pt>
                <c:pt idx="365">
                  <c:v>3505</c:v>
                </c:pt>
                <c:pt idx="366">
                  <c:v>3552</c:v>
                </c:pt>
                <c:pt idx="367">
                  <c:v>3655</c:v>
                </c:pt>
                <c:pt idx="368">
                  <c:v>3701</c:v>
                </c:pt>
                <c:pt idx="369">
                  <c:v>3733</c:v>
                </c:pt>
                <c:pt idx="370">
                  <c:v>3848</c:v>
                </c:pt>
                <c:pt idx="371">
                  <c:v>3863</c:v>
                </c:pt>
                <c:pt idx="372">
                  <c:v>3868</c:v>
                </c:pt>
                <c:pt idx="373">
                  <c:v>3869</c:v>
                </c:pt>
                <c:pt idx="374">
                  <c:v>3882</c:v>
                </c:pt>
                <c:pt idx="375">
                  <c:v>3883</c:v>
                </c:pt>
                <c:pt idx="376">
                  <c:v>3883.5</c:v>
                </c:pt>
                <c:pt idx="377">
                  <c:v>3990</c:v>
                </c:pt>
                <c:pt idx="378">
                  <c:v>3993.5</c:v>
                </c:pt>
                <c:pt idx="379">
                  <c:v>4009</c:v>
                </c:pt>
                <c:pt idx="380">
                  <c:v>4009</c:v>
                </c:pt>
                <c:pt idx="381">
                  <c:v>4014</c:v>
                </c:pt>
                <c:pt idx="382">
                  <c:v>4015</c:v>
                </c:pt>
                <c:pt idx="383">
                  <c:v>4015</c:v>
                </c:pt>
                <c:pt idx="384">
                  <c:v>4018</c:v>
                </c:pt>
                <c:pt idx="385">
                  <c:v>4018</c:v>
                </c:pt>
                <c:pt idx="386">
                  <c:v>4033.5</c:v>
                </c:pt>
                <c:pt idx="387">
                  <c:v>4137.5</c:v>
                </c:pt>
                <c:pt idx="388">
                  <c:v>4183.5</c:v>
                </c:pt>
                <c:pt idx="389">
                  <c:v>4307</c:v>
                </c:pt>
                <c:pt idx="390">
                  <c:v>4318</c:v>
                </c:pt>
                <c:pt idx="391">
                  <c:v>4459</c:v>
                </c:pt>
                <c:pt idx="392">
                  <c:v>4480</c:v>
                </c:pt>
                <c:pt idx="393">
                  <c:v>4494</c:v>
                </c:pt>
                <c:pt idx="394">
                  <c:v>4494</c:v>
                </c:pt>
                <c:pt idx="395">
                  <c:v>4516</c:v>
                </c:pt>
                <c:pt idx="396">
                  <c:v>4601</c:v>
                </c:pt>
                <c:pt idx="397">
                  <c:v>4638</c:v>
                </c:pt>
                <c:pt idx="398">
                  <c:v>4646</c:v>
                </c:pt>
                <c:pt idx="399">
                  <c:v>4646</c:v>
                </c:pt>
                <c:pt idx="400">
                  <c:v>4646</c:v>
                </c:pt>
                <c:pt idx="401">
                  <c:v>4647.5</c:v>
                </c:pt>
                <c:pt idx="402">
                  <c:v>4816</c:v>
                </c:pt>
                <c:pt idx="403">
                  <c:v>4916.5</c:v>
                </c:pt>
                <c:pt idx="404">
                  <c:v>4921</c:v>
                </c:pt>
                <c:pt idx="405">
                  <c:v>5069.5</c:v>
                </c:pt>
                <c:pt idx="406">
                  <c:v>5105</c:v>
                </c:pt>
                <c:pt idx="407">
                  <c:v>5238.5</c:v>
                </c:pt>
                <c:pt idx="408">
                  <c:v>5243</c:v>
                </c:pt>
                <c:pt idx="409">
                  <c:v>5255</c:v>
                </c:pt>
                <c:pt idx="410">
                  <c:v>5260</c:v>
                </c:pt>
                <c:pt idx="411">
                  <c:v>5410</c:v>
                </c:pt>
                <c:pt idx="412">
                  <c:v>5428.5</c:v>
                </c:pt>
                <c:pt idx="413">
                  <c:v>5552.5</c:v>
                </c:pt>
                <c:pt idx="414">
                  <c:v>5552.5</c:v>
                </c:pt>
                <c:pt idx="415">
                  <c:v>5558</c:v>
                </c:pt>
                <c:pt idx="416">
                  <c:v>5560</c:v>
                </c:pt>
                <c:pt idx="417">
                  <c:v>5561.5</c:v>
                </c:pt>
                <c:pt idx="418">
                  <c:v>5583</c:v>
                </c:pt>
                <c:pt idx="419">
                  <c:v>5583</c:v>
                </c:pt>
                <c:pt idx="420">
                  <c:v>5583</c:v>
                </c:pt>
                <c:pt idx="421">
                  <c:v>5705.5</c:v>
                </c:pt>
                <c:pt idx="422">
                  <c:v>5716</c:v>
                </c:pt>
                <c:pt idx="423">
                  <c:v>5849.5</c:v>
                </c:pt>
                <c:pt idx="424">
                  <c:v>5852.5</c:v>
                </c:pt>
                <c:pt idx="425">
                  <c:v>5854</c:v>
                </c:pt>
                <c:pt idx="426">
                  <c:v>5869.5</c:v>
                </c:pt>
                <c:pt idx="427">
                  <c:v>5877</c:v>
                </c:pt>
                <c:pt idx="428">
                  <c:v>5877</c:v>
                </c:pt>
                <c:pt idx="429">
                  <c:v>6002</c:v>
                </c:pt>
                <c:pt idx="430">
                  <c:v>6022.5</c:v>
                </c:pt>
                <c:pt idx="431">
                  <c:v>6044</c:v>
                </c:pt>
                <c:pt idx="432">
                  <c:v>6181.5</c:v>
                </c:pt>
                <c:pt idx="433">
                  <c:v>6183</c:v>
                </c:pt>
                <c:pt idx="434">
                  <c:v>6191</c:v>
                </c:pt>
                <c:pt idx="435">
                  <c:v>6206</c:v>
                </c:pt>
                <c:pt idx="436">
                  <c:v>6312</c:v>
                </c:pt>
                <c:pt idx="437">
                  <c:v>6314.5</c:v>
                </c:pt>
                <c:pt idx="438">
                  <c:v>6316</c:v>
                </c:pt>
                <c:pt idx="439">
                  <c:v>6321</c:v>
                </c:pt>
                <c:pt idx="440">
                  <c:v>6336.5</c:v>
                </c:pt>
                <c:pt idx="441">
                  <c:v>6341</c:v>
                </c:pt>
                <c:pt idx="442">
                  <c:v>6343</c:v>
                </c:pt>
                <c:pt idx="443">
                  <c:v>6393</c:v>
                </c:pt>
                <c:pt idx="444">
                  <c:v>6480.5</c:v>
                </c:pt>
                <c:pt idx="445">
                  <c:v>6481.5</c:v>
                </c:pt>
                <c:pt idx="446">
                  <c:v>6483</c:v>
                </c:pt>
                <c:pt idx="447">
                  <c:v>6488</c:v>
                </c:pt>
                <c:pt idx="448">
                  <c:v>6492</c:v>
                </c:pt>
                <c:pt idx="449">
                  <c:v>6514</c:v>
                </c:pt>
                <c:pt idx="450">
                  <c:v>6622.5</c:v>
                </c:pt>
                <c:pt idx="451">
                  <c:v>6628.5</c:v>
                </c:pt>
                <c:pt idx="452">
                  <c:v>6647</c:v>
                </c:pt>
                <c:pt idx="453">
                  <c:v>6655</c:v>
                </c:pt>
                <c:pt idx="454">
                  <c:v>6778.5</c:v>
                </c:pt>
              </c:numCache>
            </c:numRef>
          </c:xVal>
          <c:yVal>
            <c:numRef>
              <c:f>Active!$U$21:$U$901</c:f>
              <c:numCache>
                <c:formatCode>General</c:formatCode>
                <c:ptCount val="881"/>
                <c:pt idx="74">
                  <c:v>6.5075599995907396E-2</c:v>
                </c:pt>
                <c:pt idx="118">
                  <c:v>-0.26811269999598153</c:v>
                </c:pt>
                <c:pt idx="119">
                  <c:v>0.57054840000637341</c:v>
                </c:pt>
                <c:pt idx="124">
                  <c:v>-0.26486250000016298</c:v>
                </c:pt>
                <c:pt idx="125">
                  <c:v>0.56122210000467021</c:v>
                </c:pt>
                <c:pt idx="127">
                  <c:v>0.55025030000251718</c:v>
                </c:pt>
                <c:pt idx="133">
                  <c:v>0.54285840000375174</c:v>
                </c:pt>
                <c:pt idx="134">
                  <c:v>0.18089599999802886</c:v>
                </c:pt>
                <c:pt idx="138">
                  <c:v>0.27150410000467673</c:v>
                </c:pt>
                <c:pt idx="141">
                  <c:v>-0.29645249999884982</c:v>
                </c:pt>
                <c:pt idx="179">
                  <c:v>0.2150030999982846</c:v>
                </c:pt>
                <c:pt idx="263">
                  <c:v>8.7808800002676435E-2</c:v>
                </c:pt>
                <c:pt idx="330">
                  <c:v>-0.33742440000060014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6CD-4226-ACB3-BECE8CF97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6739136"/>
        <c:axId val="1"/>
      </c:scatterChart>
      <c:valAx>
        <c:axId val="796739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979632814097476"/>
              <c:y val="0.843195266272189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5977011494252873E-2"/>
              <c:y val="0.372781065088757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673913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135403572637709"/>
          <c:y val="0.92307692307692313"/>
          <c:w val="0.70625892070004659"/>
          <c:h val="5.917159763313606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0</xdr:rowOff>
    </xdr:from>
    <xdr:to>
      <xdr:col>15</xdr:col>
      <xdr:colOff>409575</xdr:colOff>
      <xdr:row>17</xdr:row>
      <xdr:rowOff>171450</xdr:rowOff>
    </xdr:to>
    <xdr:graphicFrame macro="">
      <xdr:nvGraphicFramePr>
        <xdr:cNvPr id="1034" name="Chart 2">
          <a:extLst>
            <a:ext uri="{FF2B5EF4-FFF2-40B4-BE49-F238E27FC236}">
              <a16:creationId xmlns:a16="http://schemas.microsoft.com/office/drawing/2014/main" id="{C57384E3-D1A8-D2B2-17FD-222B9C674D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495300</xdr:colOff>
      <xdr:row>0</xdr:row>
      <xdr:rowOff>0</xdr:rowOff>
    </xdr:from>
    <xdr:to>
      <xdr:col>23</xdr:col>
      <xdr:colOff>400050</xdr:colOff>
      <xdr:row>18</xdr:row>
      <xdr:rowOff>0</xdr:rowOff>
    </xdr:to>
    <xdr:graphicFrame macro="">
      <xdr:nvGraphicFramePr>
        <xdr:cNvPr id="1035" name="Chart 3">
          <a:extLst>
            <a:ext uri="{FF2B5EF4-FFF2-40B4-BE49-F238E27FC236}">
              <a16:creationId xmlns:a16="http://schemas.microsoft.com/office/drawing/2014/main" id="{205793F5-C457-A9B4-38FE-710C7BF474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85725</xdr:colOff>
      <xdr:row>0</xdr:row>
      <xdr:rowOff>0</xdr:rowOff>
    </xdr:from>
    <xdr:to>
      <xdr:col>28</xdr:col>
      <xdr:colOff>161925</xdr:colOff>
      <xdr:row>18</xdr:row>
      <xdr:rowOff>133350</xdr:rowOff>
    </xdr:to>
    <xdr:graphicFrame macro="">
      <xdr:nvGraphicFramePr>
        <xdr:cNvPr id="1036" name="Chart 1">
          <a:extLst>
            <a:ext uri="{FF2B5EF4-FFF2-40B4-BE49-F238E27FC236}">
              <a16:creationId xmlns:a16="http://schemas.microsoft.com/office/drawing/2014/main" id="{82E2E734-4592-FD48-F511-C77349D2A4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26" Type="http://schemas.openxmlformats.org/officeDocument/2006/relationships/hyperlink" Target="https://www.aavso.org/ejaavso" TargetMode="External"/><Relationship Id="rId39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34" Type="http://schemas.openxmlformats.org/officeDocument/2006/relationships/hyperlink" Target="http://vsolj.cetus-net.org/bulletin.html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5" Type="http://schemas.openxmlformats.org/officeDocument/2006/relationships/hyperlink" Target="http://cdsbib.u-strasbg.fr/cgi-bin/cdsbib?1990RMxAA..21..381G" TargetMode="External"/><Relationship Id="rId33" Type="http://schemas.openxmlformats.org/officeDocument/2006/relationships/hyperlink" Target="http://cdsbib.u-strasbg.fr/cgi-bin/cdsbib?1990RMxAA..21..381G" TargetMode="External"/><Relationship Id="rId38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cdsbib.u-strasbg.fr/cgi-bin/cdsbib?1990RMxAA..21..381G" TargetMode="External"/><Relationship Id="rId41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24" Type="http://schemas.openxmlformats.org/officeDocument/2006/relationships/hyperlink" Target="http://vsolj.cetus-net.org/bulletin.html" TargetMode="External"/><Relationship Id="rId32" Type="http://schemas.openxmlformats.org/officeDocument/2006/relationships/hyperlink" Target="http://cdsbib.u-strasbg.fr/cgi-bin/cdsbib?1990RMxAA..21..381G" TargetMode="External"/><Relationship Id="rId37" Type="http://schemas.openxmlformats.org/officeDocument/2006/relationships/hyperlink" Target="http://cdsbib.u-strasbg.fr/cgi-bin/cdsbib?1990RMxAA..21..381G" TargetMode="External"/><Relationship Id="rId40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hyperlink" Target="https://www.aavso.org/ejaavso" TargetMode="External"/><Relationship Id="rId28" Type="http://schemas.openxmlformats.org/officeDocument/2006/relationships/hyperlink" Target="http://cdsbib.u-strasbg.fr/cgi-bin/cdsbib?1990RMxAA..21..381G" TargetMode="External"/><Relationship Id="rId36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31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hyperlink" Target="http://vsolj.cetus-net.org/bulletin.html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Relationship Id="rId35" Type="http://schemas.openxmlformats.org/officeDocument/2006/relationships/hyperlink" Target="http://vsolj.cetus-net.org/bulletin.html" TargetMode="External"/><Relationship Id="rId43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onkoly.hu/cgi-bin/IBVS?247" TargetMode="External"/><Relationship Id="rId18" Type="http://schemas.openxmlformats.org/officeDocument/2006/relationships/hyperlink" Target="http://www.konkoly.hu/cgi-bin/IBVS?456" TargetMode="External"/><Relationship Id="rId26" Type="http://schemas.openxmlformats.org/officeDocument/2006/relationships/hyperlink" Target="http://www.konkoly.hu/cgi-bin/IBVS?1163" TargetMode="External"/><Relationship Id="rId39" Type="http://schemas.openxmlformats.org/officeDocument/2006/relationships/hyperlink" Target="http://var.astro.cz/oejv/issues/oejv0060.pdf" TargetMode="External"/><Relationship Id="rId21" Type="http://schemas.openxmlformats.org/officeDocument/2006/relationships/hyperlink" Target="http://www.konkoly.hu/cgi-bin/IBVS?795" TargetMode="External"/><Relationship Id="rId34" Type="http://schemas.openxmlformats.org/officeDocument/2006/relationships/hyperlink" Target="http://www.konkoly.hu/cgi-bin/IBVS?4263" TargetMode="External"/><Relationship Id="rId42" Type="http://schemas.openxmlformats.org/officeDocument/2006/relationships/hyperlink" Target="http://var.astro.cz/oejv/issues/oejv0060.pdf" TargetMode="External"/><Relationship Id="rId47" Type="http://schemas.openxmlformats.org/officeDocument/2006/relationships/hyperlink" Target="http://www.bav-astro.de/sfs/BAVM_link.php?BAVMnr=117" TargetMode="External"/><Relationship Id="rId50" Type="http://schemas.openxmlformats.org/officeDocument/2006/relationships/hyperlink" Target="http://www.bav-astro.de/sfs/BAVM_link.php?BAVMnr=132" TargetMode="External"/><Relationship Id="rId55" Type="http://schemas.openxmlformats.org/officeDocument/2006/relationships/hyperlink" Target="http://www.bav-astro.de/sfs/BAVM_link.php?BAVMnr=131" TargetMode="External"/><Relationship Id="rId63" Type="http://schemas.openxmlformats.org/officeDocument/2006/relationships/hyperlink" Target="http://www.bav-astro.de/sfs/BAVM_link.php?BAVMnr=174" TargetMode="External"/><Relationship Id="rId68" Type="http://schemas.openxmlformats.org/officeDocument/2006/relationships/hyperlink" Target="http://vsolj.cetus-net.org/no44.pdf" TargetMode="External"/><Relationship Id="rId76" Type="http://schemas.openxmlformats.org/officeDocument/2006/relationships/hyperlink" Target="http://www.konkoly.hu/cgi-bin/IBVS?5835" TargetMode="External"/><Relationship Id="rId84" Type="http://schemas.openxmlformats.org/officeDocument/2006/relationships/hyperlink" Target="http://www.bav-astro.de/sfs/BAVM_link.php?BAVMnr=215" TargetMode="External"/><Relationship Id="rId89" Type="http://schemas.openxmlformats.org/officeDocument/2006/relationships/hyperlink" Target="http://www.bav-astro.de/sfs/BAVM_link.php?BAVMnr=234" TargetMode="External"/><Relationship Id="rId7" Type="http://schemas.openxmlformats.org/officeDocument/2006/relationships/hyperlink" Target="http://www.konkoly.hu/cgi-bin/IBVS?154" TargetMode="External"/><Relationship Id="rId71" Type="http://schemas.openxmlformats.org/officeDocument/2006/relationships/hyperlink" Target="http://www.bav-astro.de/sfs/BAVM_link.php?BAVMnr=179" TargetMode="External"/><Relationship Id="rId92" Type="http://schemas.openxmlformats.org/officeDocument/2006/relationships/hyperlink" Target="http://www.bav-astro.de/sfs/BAVM_link.php?BAVMnr=239" TargetMode="External"/><Relationship Id="rId2" Type="http://schemas.openxmlformats.org/officeDocument/2006/relationships/hyperlink" Target="http://www.konkoly.hu/cgi-bin/IBVS?226" TargetMode="External"/><Relationship Id="rId16" Type="http://schemas.openxmlformats.org/officeDocument/2006/relationships/hyperlink" Target="http://www.konkoly.hu/cgi-bin/IBVS?322" TargetMode="External"/><Relationship Id="rId29" Type="http://schemas.openxmlformats.org/officeDocument/2006/relationships/hyperlink" Target="http://www.bav-astro.de/sfs/BAVM_link.php?BAVMnr=31" TargetMode="External"/><Relationship Id="rId11" Type="http://schemas.openxmlformats.org/officeDocument/2006/relationships/hyperlink" Target="http://www.konkoly.hu/cgi-bin/IBVS?226" TargetMode="External"/><Relationship Id="rId24" Type="http://schemas.openxmlformats.org/officeDocument/2006/relationships/hyperlink" Target="http://www.konkoly.hu/cgi-bin/IBVS?775" TargetMode="External"/><Relationship Id="rId32" Type="http://schemas.openxmlformats.org/officeDocument/2006/relationships/hyperlink" Target="http://www.bav-astro.de/sfs/BAVM_link.php?BAVMnr=50" TargetMode="External"/><Relationship Id="rId37" Type="http://schemas.openxmlformats.org/officeDocument/2006/relationships/hyperlink" Target="http://var.astro.cz/oejv/issues/oejv0060.pdf" TargetMode="External"/><Relationship Id="rId40" Type="http://schemas.openxmlformats.org/officeDocument/2006/relationships/hyperlink" Target="http://vsolj.cetus-net.org/no47.pdf" TargetMode="External"/><Relationship Id="rId45" Type="http://schemas.openxmlformats.org/officeDocument/2006/relationships/hyperlink" Target="http://www.konkoly.hu/cgi-bin/IBVS?4555" TargetMode="External"/><Relationship Id="rId53" Type="http://schemas.openxmlformats.org/officeDocument/2006/relationships/hyperlink" Target="http://www.bav-astro.de/sfs/BAVM_link.php?BAVMnr=132" TargetMode="External"/><Relationship Id="rId58" Type="http://schemas.openxmlformats.org/officeDocument/2006/relationships/hyperlink" Target="http://www.bav-astro.de/sfs/BAVM_link.php?BAVMnr=154" TargetMode="External"/><Relationship Id="rId66" Type="http://schemas.openxmlformats.org/officeDocument/2006/relationships/hyperlink" Target="http://www.bav-astro.de/sfs/BAVM_link.php?BAVMnr=178" TargetMode="External"/><Relationship Id="rId74" Type="http://schemas.openxmlformats.org/officeDocument/2006/relationships/hyperlink" Target="http://www.konkoly.hu/cgi-bin/IBVS?5713" TargetMode="External"/><Relationship Id="rId79" Type="http://schemas.openxmlformats.org/officeDocument/2006/relationships/hyperlink" Target="http://www.bav-astro.de/sfs/BAVM_link.php?BAVMnr=209" TargetMode="External"/><Relationship Id="rId87" Type="http://schemas.openxmlformats.org/officeDocument/2006/relationships/hyperlink" Target="http://www.konkoly.hu/cgi-bin/IBVS?6029" TargetMode="External"/><Relationship Id="rId5" Type="http://schemas.openxmlformats.org/officeDocument/2006/relationships/hyperlink" Target="http://www.bav-astro.de/sfs/BAVM_link.php?BAVMnr=18" TargetMode="External"/><Relationship Id="rId61" Type="http://schemas.openxmlformats.org/officeDocument/2006/relationships/hyperlink" Target="http://var.astro.cz/oejv/issues/oejv0074.pdf" TargetMode="External"/><Relationship Id="rId82" Type="http://schemas.openxmlformats.org/officeDocument/2006/relationships/hyperlink" Target="http://var.astro.cz/oejv/issues/oejv0137.pdf" TargetMode="External"/><Relationship Id="rId90" Type="http://schemas.openxmlformats.org/officeDocument/2006/relationships/hyperlink" Target="http://www.bav-astro.de/sfs/BAVM_link.php?BAVMnr=234" TargetMode="External"/><Relationship Id="rId19" Type="http://schemas.openxmlformats.org/officeDocument/2006/relationships/hyperlink" Target="http://www.bav-astro.de/sfs/BAVM_link.php?BAVMnr=26" TargetMode="External"/><Relationship Id="rId14" Type="http://schemas.openxmlformats.org/officeDocument/2006/relationships/hyperlink" Target="http://www.konkoly.hu/cgi-bin/IBVS?456" TargetMode="External"/><Relationship Id="rId22" Type="http://schemas.openxmlformats.org/officeDocument/2006/relationships/hyperlink" Target="http://www.konkoly.hu/cgi-bin/IBVS?530" TargetMode="External"/><Relationship Id="rId27" Type="http://schemas.openxmlformats.org/officeDocument/2006/relationships/hyperlink" Target="http://www.konkoly.hu/cgi-bin/IBVS?1358" TargetMode="External"/><Relationship Id="rId30" Type="http://schemas.openxmlformats.org/officeDocument/2006/relationships/hyperlink" Target="http://www.bav-astro.de/sfs/BAVM_link.php?BAVMnr=32" TargetMode="External"/><Relationship Id="rId35" Type="http://schemas.openxmlformats.org/officeDocument/2006/relationships/hyperlink" Target="http://www.bav-astro.de/sfs/BAVM_link.php?BAVMnr=59" TargetMode="External"/><Relationship Id="rId43" Type="http://schemas.openxmlformats.org/officeDocument/2006/relationships/hyperlink" Target="http://www.konkoly.hu/cgi-bin/IBVS?4300" TargetMode="External"/><Relationship Id="rId48" Type="http://schemas.openxmlformats.org/officeDocument/2006/relationships/hyperlink" Target="http://www.konkoly.hu/cgi-bin/IBVS?4633" TargetMode="External"/><Relationship Id="rId56" Type="http://schemas.openxmlformats.org/officeDocument/2006/relationships/hyperlink" Target="http://www.konkoly.hu/cgi-bin/IBVS?5067" TargetMode="External"/><Relationship Id="rId64" Type="http://schemas.openxmlformats.org/officeDocument/2006/relationships/hyperlink" Target="http://www.bav-astro.de/sfs/BAVM_link.php?BAVMnr=173" TargetMode="External"/><Relationship Id="rId69" Type="http://schemas.openxmlformats.org/officeDocument/2006/relationships/hyperlink" Target="http://var.astro.cz/oejv/issues/oejv0074.pdf" TargetMode="External"/><Relationship Id="rId77" Type="http://schemas.openxmlformats.org/officeDocument/2006/relationships/hyperlink" Target="http://www.konkoly.hu/cgi-bin/IBVS?5887" TargetMode="External"/><Relationship Id="rId8" Type="http://schemas.openxmlformats.org/officeDocument/2006/relationships/hyperlink" Target="http://www.konkoly.hu/cgi-bin/IBVS?180" TargetMode="External"/><Relationship Id="rId51" Type="http://schemas.openxmlformats.org/officeDocument/2006/relationships/hyperlink" Target="http://www.bav-astro.de/sfs/BAVM_link.php?BAVMnr=132" TargetMode="External"/><Relationship Id="rId72" Type="http://schemas.openxmlformats.org/officeDocument/2006/relationships/hyperlink" Target="http://var.astro.cz/oejv/issues/oejv0074.pdf" TargetMode="External"/><Relationship Id="rId80" Type="http://schemas.openxmlformats.org/officeDocument/2006/relationships/hyperlink" Target="http://var.astro.cz/oejv/issues/oejv0137.pdf" TargetMode="External"/><Relationship Id="rId85" Type="http://schemas.openxmlformats.org/officeDocument/2006/relationships/hyperlink" Target="http://www.konkoly.hu/cgi-bin/IBVS?5992" TargetMode="External"/><Relationship Id="rId93" Type="http://schemas.openxmlformats.org/officeDocument/2006/relationships/hyperlink" Target="http://www.bav-astro.de/sfs/BAVM_link.php?BAVMnr=241" TargetMode="External"/><Relationship Id="rId3" Type="http://schemas.openxmlformats.org/officeDocument/2006/relationships/hyperlink" Target="http://www.konkoly.hu/cgi-bin/IBVS?226" TargetMode="External"/><Relationship Id="rId12" Type="http://schemas.openxmlformats.org/officeDocument/2006/relationships/hyperlink" Target="http://www.konkoly.hu/cgi-bin/IBVS?247" TargetMode="External"/><Relationship Id="rId17" Type="http://schemas.openxmlformats.org/officeDocument/2006/relationships/hyperlink" Target="http://www.konkoly.hu/cgi-bin/IBVS?456" TargetMode="External"/><Relationship Id="rId25" Type="http://schemas.openxmlformats.org/officeDocument/2006/relationships/hyperlink" Target="http://www.konkoly.hu/cgi-bin/IBVS?937" TargetMode="External"/><Relationship Id="rId33" Type="http://schemas.openxmlformats.org/officeDocument/2006/relationships/hyperlink" Target="http://www.konkoly.hu/cgi-bin/IBVS?3169" TargetMode="External"/><Relationship Id="rId38" Type="http://schemas.openxmlformats.org/officeDocument/2006/relationships/hyperlink" Target="http://var.astro.cz/oejv/issues/oejv0060.pdf" TargetMode="External"/><Relationship Id="rId46" Type="http://schemas.openxmlformats.org/officeDocument/2006/relationships/hyperlink" Target="http://var.astro.cz/oejv/issues/oejv0060.pdf" TargetMode="External"/><Relationship Id="rId59" Type="http://schemas.openxmlformats.org/officeDocument/2006/relationships/hyperlink" Target="http://www.bav-astro.de/sfs/BAVM_link.php?BAVMnr=154" TargetMode="External"/><Relationship Id="rId67" Type="http://schemas.openxmlformats.org/officeDocument/2006/relationships/hyperlink" Target="http://www.konkoly.hu/cgi-bin/IBVS?5649" TargetMode="External"/><Relationship Id="rId20" Type="http://schemas.openxmlformats.org/officeDocument/2006/relationships/hyperlink" Target="http://www.bav-astro.de/sfs/BAVM_link.php?BAVMnr=25" TargetMode="External"/><Relationship Id="rId41" Type="http://schemas.openxmlformats.org/officeDocument/2006/relationships/hyperlink" Target="http://var.astro.cz/oejv/issues/oejv0060.pdf" TargetMode="External"/><Relationship Id="rId54" Type="http://schemas.openxmlformats.org/officeDocument/2006/relationships/hyperlink" Target="http://www.bav-astro.de/sfs/BAVM_link.php?BAVMnr=132" TargetMode="External"/><Relationship Id="rId62" Type="http://schemas.openxmlformats.org/officeDocument/2006/relationships/hyperlink" Target="http://www.bav-astro.de/sfs/BAVM_link.php?BAVMnr=173" TargetMode="External"/><Relationship Id="rId70" Type="http://schemas.openxmlformats.org/officeDocument/2006/relationships/hyperlink" Target="http://www.bav-astro.de/sfs/BAVM_link.php?BAVMnr=178" TargetMode="External"/><Relationship Id="rId75" Type="http://schemas.openxmlformats.org/officeDocument/2006/relationships/hyperlink" Target="http://var.astro.cz/oejv/issues/oejv0074.pdf" TargetMode="External"/><Relationship Id="rId83" Type="http://schemas.openxmlformats.org/officeDocument/2006/relationships/hyperlink" Target="http://www.bav-astro.de/sfs/BAVM_link.php?BAVMnr=212" TargetMode="External"/><Relationship Id="rId88" Type="http://schemas.openxmlformats.org/officeDocument/2006/relationships/hyperlink" Target="http://www.bav-astro.de/sfs/BAVM_link.php?BAVMnr=232" TargetMode="External"/><Relationship Id="rId91" Type="http://schemas.openxmlformats.org/officeDocument/2006/relationships/hyperlink" Target="http://www.bav-astro.de/sfs/BAVM_link.php?BAVMnr=238" TargetMode="External"/><Relationship Id="rId1" Type="http://schemas.openxmlformats.org/officeDocument/2006/relationships/hyperlink" Target="http://www.konkoly.hu/cgi-bin/IBVS?226" TargetMode="External"/><Relationship Id="rId6" Type="http://schemas.openxmlformats.org/officeDocument/2006/relationships/hyperlink" Target="http://www.konkoly.hu/cgi-bin/IBVS?154" TargetMode="External"/><Relationship Id="rId15" Type="http://schemas.openxmlformats.org/officeDocument/2006/relationships/hyperlink" Target="http://www.konkoly.hu/cgi-bin/IBVS?456" TargetMode="External"/><Relationship Id="rId23" Type="http://schemas.openxmlformats.org/officeDocument/2006/relationships/hyperlink" Target="http://www.konkoly.hu/cgi-bin/IBVS?775" TargetMode="External"/><Relationship Id="rId28" Type="http://schemas.openxmlformats.org/officeDocument/2006/relationships/hyperlink" Target="http://www.konkoly.hu/cgi-bin/IBVS?1502" TargetMode="External"/><Relationship Id="rId36" Type="http://schemas.openxmlformats.org/officeDocument/2006/relationships/hyperlink" Target="http://www.konkoly.hu/cgi-bin/IBVS?4009" TargetMode="External"/><Relationship Id="rId49" Type="http://schemas.openxmlformats.org/officeDocument/2006/relationships/hyperlink" Target="http://www.bav-astro.de/sfs/BAVM_link.php?BAVMnr=131" TargetMode="External"/><Relationship Id="rId57" Type="http://schemas.openxmlformats.org/officeDocument/2006/relationships/hyperlink" Target="http://www.bav-astro.de/sfs/BAVM_link.php?BAVMnr=143" TargetMode="External"/><Relationship Id="rId10" Type="http://schemas.openxmlformats.org/officeDocument/2006/relationships/hyperlink" Target="http://www.konkoly.hu/cgi-bin/IBVS?180" TargetMode="External"/><Relationship Id="rId31" Type="http://schemas.openxmlformats.org/officeDocument/2006/relationships/hyperlink" Target="http://www.konkoly.hu/cgi-bin/IBVS?2189" TargetMode="External"/><Relationship Id="rId44" Type="http://schemas.openxmlformats.org/officeDocument/2006/relationships/hyperlink" Target="http://var.astro.cz/oejv/issues/oejv0060.pdf" TargetMode="External"/><Relationship Id="rId52" Type="http://schemas.openxmlformats.org/officeDocument/2006/relationships/hyperlink" Target="http://www.bav-astro.de/sfs/BAVM_link.php?BAVMnr=132" TargetMode="External"/><Relationship Id="rId60" Type="http://schemas.openxmlformats.org/officeDocument/2006/relationships/hyperlink" Target="http://www.konkoly.hu/cgi-bin/IBVS?5434" TargetMode="External"/><Relationship Id="rId65" Type="http://schemas.openxmlformats.org/officeDocument/2006/relationships/hyperlink" Target="http://www.bav-astro.de/sfs/BAVM_link.php?BAVMnr=173" TargetMode="External"/><Relationship Id="rId73" Type="http://schemas.openxmlformats.org/officeDocument/2006/relationships/hyperlink" Target="http://www.bav-astro.de/sfs/BAVM_link.php?BAVMnr=178" TargetMode="External"/><Relationship Id="rId78" Type="http://schemas.openxmlformats.org/officeDocument/2006/relationships/hyperlink" Target="http://www.aavso.org/sites/default/files/jaavso/v36n2/186.pdf" TargetMode="External"/><Relationship Id="rId81" Type="http://schemas.openxmlformats.org/officeDocument/2006/relationships/hyperlink" Target="http://var.astro.cz/oejv/issues/oejv0137.pdf" TargetMode="External"/><Relationship Id="rId86" Type="http://schemas.openxmlformats.org/officeDocument/2006/relationships/hyperlink" Target="http://www.konkoly.hu/cgi-bin/IBVS?5992" TargetMode="External"/><Relationship Id="rId4" Type="http://schemas.openxmlformats.org/officeDocument/2006/relationships/hyperlink" Target="http://www.konkoly.hu/cgi-bin/IBVS?226" TargetMode="External"/><Relationship Id="rId9" Type="http://schemas.openxmlformats.org/officeDocument/2006/relationships/hyperlink" Target="http://www.bav-astro.de/sfs/BAVM_link.php?BAVMnr=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665"/>
  <sheetViews>
    <sheetView tabSelected="1" workbookViewId="0">
      <pane xSplit="13" ySplit="21" topLeftCell="N461" activePane="bottomRight" state="frozen"/>
      <selection pane="topRight" activeCell="N1" sqref="N1"/>
      <selection pane="bottomLeft" activeCell="A22" sqref="A22"/>
      <selection pane="bottomRight" activeCell="F9" sqref="F9"/>
    </sheetView>
  </sheetViews>
  <sheetFormatPr defaultRowHeight="12.75" x14ac:dyDescent="0.2"/>
  <cols>
    <col min="1" max="1" width="16.42578125" customWidth="1"/>
    <col min="2" max="2" width="4.42578125" customWidth="1"/>
    <col min="3" max="3" width="14" customWidth="1"/>
    <col min="4" max="4" width="13.140625" bestFit="1" customWidth="1"/>
    <col min="6" max="6" width="15.140625" customWidth="1"/>
    <col min="17" max="17" width="10.140625" bestFit="1" customWidth="1"/>
    <col min="21" max="21" width="9.140625" style="36"/>
  </cols>
  <sheetData>
    <row r="1" spans="1:6" ht="20.25" x14ac:dyDescent="0.3">
      <c r="A1" s="1" t="s">
        <v>1449</v>
      </c>
      <c r="E1" s="17" t="s">
        <v>1436</v>
      </c>
    </row>
    <row r="2" spans="1:6" x14ac:dyDescent="0.2">
      <c r="A2" t="s">
        <v>4</v>
      </c>
      <c r="B2" t="s">
        <v>29</v>
      </c>
      <c r="C2" s="17" t="s">
        <v>1437</v>
      </c>
    </row>
    <row r="3" spans="1:6" ht="13.5" thickBot="1" x14ac:dyDescent="0.25">
      <c r="A3" t="s">
        <v>30</v>
      </c>
    </row>
    <row r="4" spans="1:6" ht="14.25" thickTop="1" thickBot="1" x14ac:dyDescent="0.25">
      <c r="A4" s="2" t="s">
        <v>5</v>
      </c>
      <c r="C4" s="3">
        <v>44189.263899999998</v>
      </c>
      <c r="D4" s="4">
        <v>2.3469905999999998</v>
      </c>
    </row>
    <row r="5" spans="1:6" ht="13.5" thickTop="1" x14ac:dyDescent="0.2">
      <c r="A5" s="31" t="s">
        <v>141</v>
      </c>
      <c r="C5" s="32">
        <v>-9.5</v>
      </c>
      <c r="D5" t="s">
        <v>142</v>
      </c>
    </row>
    <row r="6" spans="1:6" x14ac:dyDescent="0.2">
      <c r="A6" s="2" t="s">
        <v>6</v>
      </c>
    </row>
    <row r="7" spans="1:6" x14ac:dyDescent="0.2">
      <c r="A7" t="s">
        <v>7</v>
      </c>
      <c r="C7">
        <f>+C4</f>
        <v>44189.263899999998</v>
      </c>
    </row>
    <row r="8" spans="1:6" x14ac:dyDescent="0.2">
      <c r="A8" t="s">
        <v>8</v>
      </c>
      <c r="C8">
        <f>+D4</f>
        <v>2.3469905999999998</v>
      </c>
    </row>
    <row r="9" spans="1:6" x14ac:dyDescent="0.2">
      <c r="A9" s="13" t="s">
        <v>126</v>
      </c>
      <c r="B9" s="13"/>
      <c r="C9" s="30">
        <v>350</v>
      </c>
      <c r="D9" s="30">
        <v>21</v>
      </c>
    </row>
    <row r="10" spans="1:6" ht="13.5" thickBot="1" x14ac:dyDescent="0.25">
      <c r="C10" s="5" t="s">
        <v>27</v>
      </c>
      <c r="D10" s="5" t="s">
        <v>28</v>
      </c>
    </row>
    <row r="11" spans="1:6" x14ac:dyDescent="0.2">
      <c r="A11" t="s">
        <v>9</v>
      </c>
      <c r="C11" s="17">
        <f ca="1">INTERCEPT(INDIRECT(C14):R$922,INDIRECT(C13):$F$922)</f>
        <v>1.610854882066079E-2</v>
      </c>
      <c r="D11" s="17">
        <f ca="1">INTERCEPT(INDIRECT(D14):S$922,INDIRECT(D13):$F$922)</f>
        <v>-0.41469385717849405</v>
      </c>
      <c r="E11" s="13" t="s">
        <v>143</v>
      </c>
      <c r="F11">
        <v>1</v>
      </c>
    </row>
    <row r="12" spans="1:6" x14ac:dyDescent="0.2">
      <c r="A12" t="s">
        <v>10</v>
      </c>
      <c r="C12" s="17">
        <f ca="1">SLOPE(INDIRECT(C14):R$922,INDIRECT(C13):$F$922)</f>
        <v>-8.9649947647740083E-6</v>
      </c>
      <c r="D12" s="17">
        <f ca="1">SLOPE(INDIRECT(D14):S$922,INDIRECT(D13):$F$922)</f>
        <v>-1.6838562197150314E-5</v>
      </c>
      <c r="E12" s="13" t="s">
        <v>144</v>
      </c>
      <c r="F12" s="33">
        <f ca="1">NOW()+15018.5+$C$5/24</f>
        <v>60307.821260879624</v>
      </c>
    </row>
    <row r="13" spans="1:6" x14ac:dyDescent="0.2">
      <c r="A13" s="13" t="s">
        <v>127</v>
      </c>
      <c r="B13" s="13"/>
      <c r="C13" s="30" t="str">
        <f>"F"&amp;C9</f>
        <v>F350</v>
      </c>
      <c r="D13" s="30" t="str">
        <f>"F"&amp;D9</f>
        <v>F21</v>
      </c>
      <c r="E13" s="13" t="s">
        <v>145</v>
      </c>
      <c r="F13" s="33">
        <f ca="1">ROUND(2*(F12-$C$7)/$C$8,0)/2+F11</f>
        <v>6869</v>
      </c>
    </row>
    <row r="14" spans="1:6" x14ac:dyDescent="0.2">
      <c r="A14" s="13" t="s">
        <v>128</v>
      </c>
      <c r="B14" s="13"/>
      <c r="C14" s="30" t="str">
        <f>"R"&amp;C9</f>
        <v>R350</v>
      </c>
      <c r="D14" s="30" t="str">
        <f>"S"&amp;D9</f>
        <v>S21</v>
      </c>
      <c r="E14" s="13" t="s">
        <v>146</v>
      </c>
      <c r="F14" s="17">
        <f ca="1">ROUND(2*(F12-$C$15)/$C$16,0)/2+F11</f>
        <v>91</v>
      </c>
    </row>
    <row r="15" spans="1:6" x14ac:dyDescent="0.2">
      <c r="A15" s="7" t="s">
        <v>11</v>
      </c>
      <c r="C15" s="8">
        <f ca="1">($C7+C11)+($C8+C12)*INT(MAX($F21:$F3520))</f>
        <v>60097.121530614299</v>
      </c>
      <c r="D15" s="8">
        <f ca="1">($C7+D11)+($C8+D12)*INT(MAX($F21:$F3520))</f>
        <v>60096.63736116825</v>
      </c>
      <c r="E15" s="13" t="s">
        <v>147</v>
      </c>
      <c r="F15" s="34">
        <f ca="1">+$C$15+$C$16*F14-15018.5-$C$5/24</f>
        <v>45292.592692733109</v>
      </c>
    </row>
    <row r="16" spans="1:6" x14ac:dyDescent="0.2">
      <c r="A16" s="2" t="s">
        <v>12</v>
      </c>
      <c r="C16" s="9">
        <f ca="1">+$C8+C12</f>
        <v>2.346981635005235</v>
      </c>
      <c r="D16" s="17">
        <f ca="1">+$C8+D12</f>
        <v>2.3469737614378028</v>
      </c>
      <c r="E16" s="35"/>
      <c r="F16" s="35" t="s">
        <v>148</v>
      </c>
    </row>
    <row r="17" spans="1:21" ht="13.5" thickBot="1" x14ac:dyDescent="0.25">
      <c r="A17" s="13" t="s">
        <v>129</v>
      </c>
      <c r="C17">
        <f>COUNT(C21:C1234)</f>
        <v>455</v>
      </c>
    </row>
    <row r="18" spans="1:21" ht="14.25" thickTop="1" thickBot="1" x14ac:dyDescent="0.25">
      <c r="A18" s="2" t="s">
        <v>130</v>
      </c>
      <c r="C18" s="3">
        <f ca="1">+C15</f>
        <v>60097.121530614299</v>
      </c>
      <c r="D18" s="4">
        <f ca="1">+C16</f>
        <v>2.346981635005235</v>
      </c>
      <c r="E18" s="6">
        <f>R19</f>
        <v>381</v>
      </c>
    </row>
    <row r="19" spans="1:21" ht="14.25" thickTop="1" thickBot="1" x14ac:dyDescent="0.25">
      <c r="A19" s="2" t="s">
        <v>131</v>
      </c>
      <c r="C19" s="3">
        <f ca="1">+D15</f>
        <v>60096.63736116825</v>
      </c>
      <c r="D19" s="4">
        <f ca="1">+D16</f>
        <v>2.3469737614378028</v>
      </c>
      <c r="E19" s="6">
        <f>S19</f>
        <v>61</v>
      </c>
      <c r="R19">
        <f>COUNT(R21:R2038)</f>
        <v>381</v>
      </c>
      <c r="S19">
        <f>COUNT(S21:S2038)</f>
        <v>61</v>
      </c>
    </row>
    <row r="20" spans="1:21" ht="14.25" thickTop="1" thickBot="1" x14ac:dyDescent="0.25">
      <c r="A20" s="5" t="s">
        <v>13</v>
      </c>
      <c r="B20" s="5" t="s">
        <v>14</v>
      </c>
      <c r="C20" s="5" t="s">
        <v>15</v>
      </c>
      <c r="D20" s="5" t="s">
        <v>16</v>
      </c>
      <c r="E20" s="5" t="s">
        <v>20</v>
      </c>
      <c r="F20" s="5" t="s">
        <v>21</v>
      </c>
      <c r="G20" s="5" t="s">
        <v>22</v>
      </c>
      <c r="H20" s="10" t="s">
        <v>165</v>
      </c>
      <c r="I20" s="10" t="s">
        <v>124</v>
      </c>
      <c r="J20" s="10" t="s">
        <v>162</v>
      </c>
      <c r="K20" s="10" t="s">
        <v>160</v>
      </c>
      <c r="L20" s="10" t="s">
        <v>1432</v>
      </c>
      <c r="M20" s="10" t="s">
        <v>1433</v>
      </c>
      <c r="N20" s="10" t="s">
        <v>23</v>
      </c>
      <c r="O20" s="10" t="s">
        <v>24</v>
      </c>
      <c r="P20" s="11" t="s">
        <v>25</v>
      </c>
      <c r="Q20" s="5" t="s">
        <v>26</v>
      </c>
      <c r="R20" s="11" t="s">
        <v>27</v>
      </c>
      <c r="S20" s="11" t="s">
        <v>28</v>
      </c>
      <c r="T20" s="11"/>
      <c r="U20" s="37" t="s">
        <v>150</v>
      </c>
    </row>
    <row r="21" spans="1:21" x14ac:dyDescent="0.2">
      <c r="A21" s="51" t="s">
        <v>174</v>
      </c>
      <c r="B21" s="52" t="s">
        <v>18</v>
      </c>
      <c r="C21" s="51">
        <v>16400.807000000001</v>
      </c>
      <c r="D21" s="51" t="s">
        <v>124</v>
      </c>
      <c r="E21" s="14">
        <f t="shared" ref="E21:E84" si="0">+(C21-C$7)/C$8</f>
        <v>-11840.037578335423</v>
      </c>
      <c r="F21" s="14">
        <f t="shared" ref="F21:F84" si="1">ROUND(2*E21,0)/2</f>
        <v>-11840</v>
      </c>
      <c r="G21" s="15">
        <f t="shared" ref="G21:G52" si="2">+C21-(C$7+F21*C$8)</f>
        <v>-8.8196000000607455E-2</v>
      </c>
      <c r="I21">
        <f>G21</f>
        <v>-8.8196000000607455E-2</v>
      </c>
      <c r="O21">
        <f t="shared" ref="O21:O84" ca="1" si="3">+C$11+C$12*$F21</f>
        <v>0.12225408683558504</v>
      </c>
      <c r="P21">
        <f t="shared" ref="P21:P84" ca="1" si="4">+D$11+D$12*$F21</f>
        <v>-0.21532528076423432</v>
      </c>
      <c r="Q21" s="12">
        <f t="shared" ref="Q21:Q84" si="5">C21-15018.5</f>
        <v>1382.3070000000007</v>
      </c>
      <c r="R21">
        <f t="shared" ref="R21:R35" si="6">G21</f>
        <v>-8.8196000000607455E-2</v>
      </c>
    </row>
    <row r="22" spans="1:21" x14ac:dyDescent="0.2">
      <c r="A22" s="51" t="s">
        <v>174</v>
      </c>
      <c r="B22" s="52" t="s">
        <v>18</v>
      </c>
      <c r="C22" s="51">
        <v>20001.116000000002</v>
      </c>
      <c r="D22" s="51" t="s">
        <v>124</v>
      </c>
      <c r="E22" s="14">
        <f t="shared" si="0"/>
        <v>-10306.026747614584</v>
      </c>
      <c r="F22" s="14">
        <f t="shared" si="1"/>
        <v>-10306</v>
      </c>
      <c r="G22" s="15">
        <f t="shared" si="2"/>
        <v>-6.2776399998256238E-2</v>
      </c>
      <c r="I22">
        <f>G22</f>
        <v>-6.2776399998256238E-2</v>
      </c>
      <c r="O22">
        <f t="shared" ca="1" si="3"/>
        <v>0.10850178486642172</v>
      </c>
      <c r="P22">
        <f t="shared" ca="1" si="4"/>
        <v>-0.2411556351746629</v>
      </c>
      <c r="Q22" s="12">
        <f t="shared" si="5"/>
        <v>4982.6160000000018</v>
      </c>
      <c r="R22">
        <f t="shared" si="6"/>
        <v>-6.2776399998256238E-2</v>
      </c>
    </row>
    <row r="23" spans="1:21" x14ac:dyDescent="0.2">
      <c r="A23" s="51" t="s">
        <v>174</v>
      </c>
      <c r="B23" s="52" t="s">
        <v>18</v>
      </c>
      <c r="C23" s="51">
        <v>23200.080000000002</v>
      </c>
      <c r="D23" s="51" t="s">
        <v>124</v>
      </c>
      <c r="E23" s="14">
        <f t="shared" si="0"/>
        <v>-8943.0200103911775</v>
      </c>
      <c r="F23" s="14">
        <f t="shared" si="1"/>
        <v>-8943</v>
      </c>
      <c r="G23" s="15">
        <f t="shared" si="2"/>
        <v>-4.6964199998910772E-2</v>
      </c>
      <c r="I23">
        <f>G23</f>
        <v>-4.6964199998910772E-2</v>
      </c>
      <c r="O23">
        <f t="shared" ca="1" si="3"/>
        <v>9.6282497002034742E-2</v>
      </c>
      <c r="P23">
        <f t="shared" ca="1" si="4"/>
        <v>-0.26410659544937876</v>
      </c>
      <c r="Q23" s="12">
        <f t="shared" si="5"/>
        <v>8181.5800000000017</v>
      </c>
      <c r="R23">
        <f t="shared" si="6"/>
        <v>-4.6964199998910772E-2</v>
      </c>
    </row>
    <row r="24" spans="1:21" x14ac:dyDescent="0.2">
      <c r="A24" s="51" t="s">
        <v>174</v>
      </c>
      <c r="B24" s="52" t="s">
        <v>18</v>
      </c>
      <c r="C24" s="51">
        <v>26199.543000000001</v>
      </c>
      <c r="D24" s="51" t="s">
        <v>124</v>
      </c>
      <c r="E24" s="14">
        <f t="shared" si="0"/>
        <v>-7665.0161700690232</v>
      </c>
      <c r="F24" s="14">
        <f t="shared" si="1"/>
        <v>-7665</v>
      </c>
      <c r="G24" s="15">
        <f t="shared" si="2"/>
        <v>-3.7950999998429324E-2</v>
      </c>
      <c r="I24">
        <f>G24</f>
        <v>-3.7950999998429324E-2</v>
      </c>
      <c r="O24">
        <f t="shared" ca="1" si="3"/>
        <v>8.4825233692653559E-2</v>
      </c>
      <c r="P24">
        <f t="shared" ca="1" si="4"/>
        <v>-0.28562627793733686</v>
      </c>
      <c r="Q24" s="12">
        <f t="shared" si="5"/>
        <v>11181.043000000001</v>
      </c>
      <c r="R24">
        <f t="shared" si="6"/>
        <v>-3.7950999998429324E-2</v>
      </c>
    </row>
    <row r="25" spans="1:21" x14ac:dyDescent="0.2">
      <c r="A25" s="51" t="s">
        <v>189</v>
      </c>
      <c r="B25" s="52" t="s">
        <v>18</v>
      </c>
      <c r="C25" s="51">
        <v>29194.302</v>
      </c>
      <c r="D25" s="51" t="s">
        <v>124</v>
      </c>
      <c r="E25" s="14">
        <f t="shared" si="0"/>
        <v>-6389.0165985326057</v>
      </c>
      <c r="F25" s="14">
        <f t="shared" si="1"/>
        <v>-6389</v>
      </c>
      <c r="G25" s="15">
        <f t="shared" si="2"/>
        <v>-3.8956599997618468E-2</v>
      </c>
      <c r="H25">
        <f>G25</f>
        <v>-3.8956599997618468E-2</v>
      </c>
      <c r="O25">
        <f t="shared" ca="1" si="3"/>
        <v>7.3385900372801932E-2</v>
      </c>
      <c r="P25">
        <f t="shared" ca="1" si="4"/>
        <v>-0.30711228330090068</v>
      </c>
      <c r="Q25" s="12">
        <f t="shared" si="5"/>
        <v>14175.802</v>
      </c>
      <c r="R25">
        <f t="shared" si="6"/>
        <v>-3.8956599997618468E-2</v>
      </c>
    </row>
    <row r="26" spans="1:21" x14ac:dyDescent="0.2">
      <c r="A26" s="51" t="s">
        <v>189</v>
      </c>
      <c r="B26" s="52" t="s">
        <v>18</v>
      </c>
      <c r="C26" s="51">
        <v>29539.31</v>
      </c>
      <c r="D26" s="51" t="s">
        <v>124</v>
      </c>
      <c r="E26" s="14">
        <f t="shared" si="0"/>
        <v>-6242.0164358561969</v>
      </c>
      <c r="F26" s="14">
        <f t="shared" si="1"/>
        <v>-6242</v>
      </c>
      <c r="G26" s="15">
        <f t="shared" si="2"/>
        <v>-3.8574799997149967E-2</v>
      </c>
      <c r="H26">
        <f>G26</f>
        <v>-3.8574799997149967E-2</v>
      </c>
      <c r="O26">
        <f t="shared" ca="1" si="3"/>
        <v>7.206804614238016E-2</v>
      </c>
      <c r="P26">
        <f t="shared" ca="1" si="4"/>
        <v>-0.30958755194388177</v>
      </c>
      <c r="Q26" s="12">
        <f t="shared" si="5"/>
        <v>14520.810000000001</v>
      </c>
      <c r="R26">
        <f t="shared" si="6"/>
        <v>-3.8574799997149967E-2</v>
      </c>
    </row>
    <row r="27" spans="1:21" x14ac:dyDescent="0.2">
      <c r="A27" s="51" t="s">
        <v>174</v>
      </c>
      <c r="B27" s="52" t="s">
        <v>18</v>
      </c>
      <c r="C27" s="51">
        <v>29999.35</v>
      </c>
      <c r="D27" s="51" t="s">
        <v>124</v>
      </c>
      <c r="E27" s="14">
        <f t="shared" si="0"/>
        <v>-6046.0037206795805</v>
      </c>
      <c r="F27" s="14">
        <f t="shared" si="1"/>
        <v>-6046</v>
      </c>
      <c r="G27" s="15">
        <f t="shared" si="2"/>
        <v>-8.7324000014632475E-3</v>
      </c>
      <c r="I27">
        <f>G27</f>
        <v>-8.7324000014632475E-3</v>
      </c>
      <c r="O27">
        <f t="shared" ca="1" si="3"/>
        <v>7.0310907168484441E-2</v>
      </c>
      <c r="P27">
        <f t="shared" ca="1" si="4"/>
        <v>-0.31288791013452322</v>
      </c>
      <c r="Q27" s="12">
        <f t="shared" si="5"/>
        <v>14980.849999999999</v>
      </c>
      <c r="R27">
        <f t="shared" si="6"/>
        <v>-8.7324000014632475E-3</v>
      </c>
    </row>
    <row r="28" spans="1:21" x14ac:dyDescent="0.2">
      <c r="A28" s="51" t="s">
        <v>189</v>
      </c>
      <c r="B28" s="52" t="s">
        <v>18</v>
      </c>
      <c r="C28" s="51">
        <v>30635.345000000001</v>
      </c>
      <c r="D28" s="51" t="s">
        <v>124</v>
      </c>
      <c r="E28" s="14">
        <f t="shared" si="0"/>
        <v>-5775.0205305466488</v>
      </c>
      <c r="F28" s="14">
        <f t="shared" si="1"/>
        <v>-5775</v>
      </c>
      <c r="G28" s="15">
        <f t="shared" si="2"/>
        <v>-4.8184999999648426E-2</v>
      </c>
      <c r="H28">
        <f t="shared" ref="H28:H33" si="7">G28</f>
        <v>-4.8184999999648426E-2</v>
      </c>
      <c r="O28">
        <f t="shared" ca="1" si="3"/>
        <v>6.7881393587230693E-2</v>
      </c>
      <c r="P28">
        <f t="shared" ca="1" si="4"/>
        <v>-0.31745116048995098</v>
      </c>
      <c r="Q28" s="12">
        <f t="shared" si="5"/>
        <v>15616.845000000001</v>
      </c>
      <c r="R28">
        <f t="shared" si="6"/>
        <v>-4.8184999999648426E-2</v>
      </c>
    </row>
    <row r="29" spans="1:21" x14ac:dyDescent="0.2">
      <c r="A29" s="51" t="s">
        <v>189</v>
      </c>
      <c r="B29" s="52" t="s">
        <v>18</v>
      </c>
      <c r="C29" s="51">
        <v>31710.300999999999</v>
      </c>
      <c r="D29" s="51" t="s">
        <v>124</v>
      </c>
      <c r="E29" s="14">
        <f t="shared" si="0"/>
        <v>-5317.0059138711504</v>
      </c>
      <c r="F29" s="14">
        <f t="shared" si="1"/>
        <v>-5317</v>
      </c>
      <c r="G29" s="15">
        <f t="shared" si="2"/>
        <v>-1.3879799997084774E-2</v>
      </c>
      <c r="H29">
        <f t="shared" si="7"/>
        <v>-1.3879799997084774E-2</v>
      </c>
      <c r="O29">
        <f t="shared" ca="1" si="3"/>
        <v>6.377542598496419E-2</v>
      </c>
      <c r="P29">
        <f t="shared" ca="1" si="4"/>
        <v>-0.32516322197624581</v>
      </c>
      <c r="Q29" s="12">
        <f t="shared" si="5"/>
        <v>16691.800999999999</v>
      </c>
      <c r="R29">
        <f t="shared" si="6"/>
        <v>-1.3879799997084774E-2</v>
      </c>
    </row>
    <row r="30" spans="1:21" x14ac:dyDescent="0.2">
      <c r="A30" s="51" t="s">
        <v>189</v>
      </c>
      <c r="B30" s="52" t="s">
        <v>18</v>
      </c>
      <c r="C30" s="51">
        <v>31757.257000000001</v>
      </c>
      <c r="D30" s="51" t="s">
        <v>124</v>
      </c>
      <c r="E30" s="14">
        <f t="shared" si="0"/>
        <v>-5296.9990165278032</v>
      </c>
      <c r="F30" s="14">
        <f t="shared" si="1"/>
        <v>-5297</v>
      </c>
      <c r="G30" s="15">
        <f t="shared" si="2"/>
        <v>2.3082000006979797E-3</v>
      </c>
      <c r="H30">
        <f t="shared" si="7"/>
        <v>2.3082000006979797E-3</v>
      </c>
      <c r="O30">
        <f t="shared" ca="1" si="3"/>
        <v>6.359612608966872E-2</v>
      </c>
      <c r="P30">
        <f t="shared" ca="1" si="4"/>
        <v>-0.32549999322018885</v>
      </c>
      <c r="Q30" s="12">
        <f t="shared" si="5"/>
        <v>16738.757000000001</v>
      </c>
      <c r="R30">
        <f t="shared" si="6"/>
        <v>2.3082000006979797E-3</v>
      </c>
    </row>
    <row r="31" spans="1:21" x14ac:dyDescent="0.2">
      <c r="A31" s="51" t="s">
        <v>189</v>
      </c>
      <c r="B31" s="52" t="s">
        <v>18</v>
      </c>
      <c r="C31" s="51">
        <v>32102.253000000001</v>
      </c>
      <c r="D31" s="51" t="s">
        <v>124</v>
      </c>
      <c r="E31" s="14">
        <f t="shared" si="0"/>
        <v>-5150.003966781971</v>
      </c>
      <c r="F31" s="14">
        <f t="shared" si="1"/>
        <v>-5150</v>
      </c>
      <c r="G31" s="15">
        <f t="shared" si="2"/>
        <v>-9.3099999976402614E-3</v>
      </c>
      <c r="H31">
        <f t="shared" si="7"/>
        <v>-9.3099999976402614E-3</v>
      </c>
      <c r="O31">
        <f t="shared" ca="1" si="3"/>
        <v>6.2278271859246934E-2</v>
      </c>
      <c r="P31">
        <f t="shared" ca="1" si="4"/>
        <v>-0.32797526186316994</v>
      </c>
      <c r="Q31" s="12">
        <f t="shared" si="5"/>
        <v>17083.753000000001</v>
      </c>
      <c r="R31">
        <f t="shared" si="6"/>
        <v>-9.3099999976402614E-3</v>
      </c>
    </row>
    <row r="32" spans="1:21" x14ac:dyDescent="0.2">
      <c r="A32" s="51" t="s">
        <v>189</v>
      </c>
      <c r="B32" s="52" t="s">
        <v>18</v>
      </c>
      <c r="C32" s="51">
        <v>32454.278999999999</v>
      </c>
      <c r="D32" s="51" t="s">
        <v>124</v>
      </c>
      <c r="E32" s="14">
        <f t="shared" si="0"/>
        <v>-5000.0135918737806</v>
      </c>
      <c r="F32" s="14">
        <f t="shared" si="1"/>
        <v>-5000</v>
      </c>
      <c r="G32" s="15">
        <f t="shared" si="2"/>
        <v>-3.1899999998131534E-2</v>
      </c>
      <c r="H32">
        <f t="shared" si="7"/>
        <v>-3.1899999998131534E-2</v>
      </c>
      <c r="O32">
        <f t="shared" ca="1" si="3"/>
        <v>6.0933522644530828E-2</v>
      </c>
      <c r="P32">
        <f t="shared" ca="1" si="4"/>
        <v>-0.33050104619274245</v>
      </c>
      <c r="Q32" s="12">
        <f t="shared" si="5"/>
        <v>17435.778999999999</v>
      </c>
      <c r="R32">
        <f t="shared" si="6"/>
        <v>-3.1899999998131534E-2</v>
      </c>
    </row>
    <row r="33" spans="1:19" x14ac:dyDescent="0.2">
      <c r="A33" s="51" t="s">
        <v>189</v>
      </c>
      <c r="B33" s="52" t="s">
        <v>18</v>
      </c>
      <c r="C33" s="51">
        <v>32508.293000000001</v>
      </c>
      <c r="D33" s="51" t="s">
        <v>124</v>
      </c>
      <c r="E33" s="14">
        <f t="shared" si="0"/>
        <v>-4976.9994391967302</v>
      </c>
      <c r="F33" s="14">
        <f t="shared" si="1"/>
        <v>-4977</v>
      </c>
      <c r="G33" s="15">
        <f t="shared" si="2"/>
        <v>1.3162000032025389E-3</v>
      </c>
      <c r="H33">
        <f t="shared" si="7"/>
        <v>1.3162000032025389E-3</v>
      </c>
      <c r="O33">
        <f t="shared" ca="1" si="3"/>
        <v>6.0727327764941032E-2</v>
      </c>
      <c r="P33">
        <f t="shared" ca="1" si="4"/>
        <v>-0.33088833312327692</v>
      </c>
      <c r="Q33" s="12">
        <f t="shared" si="5"/>
        <v>17489.793000000001</v>
      </c>
      <c r="R33">
        <f t="shared" si="6"/>
        <v>1.3162000032025389E-3</v>
      </c>
    </row>
    <row r="34" spans="1:19" x14ac:dyDescent="0.2">
      <c r="A34" s="51" t="s">
        <v>216</v>
      </c>
      <c r="B34" s="52" t="s">
        <v>18</v>
      </c>
      <c r="C34" s="51">
        <v>32745.322</v>
      </c>
      <c r="D34" s="51" t="s">
        <v>124</v>
      </c>
      <c r="E34" s="14">
        <f t="shared" si="0"/>
        <v>-4876.0067040745707</v>
      </c>
      <c r="F34" s="14">
        <f t="shared" si="1"/>
        <v>-4876</v>
      </c>
      <c r="G34" s="15">
        <f t="shared" si="2"/>
        <v>-1.5734399996290449E-2</v>
      </c>
      <c r="I34">
        <f>G34</f>
        <v>-1.5734399996290449E-2</v>
      </c>
      <c r="O34">
        <f t="shared" ca="1" si="3"/>
        <v>5.9821863293698853E-2</v>
      </c>
      <c r="P34">
        <f t="shared" ca="1" si="4"/>
        <v>-0.33258902790518913</v>
      </c>
      <c r="Q34" s="12">
        <f t="shared" si="5"/>
        <v>17726.822</v>
      </c>
      <c r="R34">
        <f t="shared" si="6"/>
        <v>-1.5734399996290449E-2</v>
      </c>
    </row>
    <row r="35" spans="1:19" x14ac:dyDescent="0.2">
      <c r="A35" s="51" t="s">
        <v>223</v>
      </c>
      <c r="B35" s="52" t="s">
        <v>18</v>
      </c>
      <c r="C35" s="51">
        <v>32846.244500000001</v>
      </c>
      <c r="D35" s="51" t="s">
        <v>124</v>
      </c>
      <c r="E35" s="14">
        <f t="shared" si="0"/>
        <v>-4833.0058927377031</v>
      </c>
      <c r="F35" s="14">
        <f t="shared" si="1"/>
        <v>-4833</v>
      </c>
      <c r="G35" s="15">
        <f t="shared" si="2"/>
        <v>-1.3830199997755699E-2</v>
      </c>
      <c r="J35">
        <f>G35</f>
        <v>-1.3830199997755699E-2</v>
      </c>
      <c r="O35">
        <f t="shared" ca="1" si="3"/>
        <v>5.9436368518813572E-2</v>
      </c>
      <c r="P35">
        <f t="shared" ca="1" si="4"/>
        <v>-0.33331308607966659</v>
      </c>
      <c r="Q35" s="12">
        <f t="shared" si="5"/>
        <v>17827.744500000001</v>
      </c>
      <c r="R35">
        <f t="shared" si="6"/>
        <v>-1.3830199997755699E-2</v>
      </c>
    </row>
    <row r="36" spans="1:19" x14ac:dyDescent="0.2">
      <c r="A36" s="51" t="s">
        <v>223</v>
      </c>
      <c r="B36" s="52" t="s">
        <v>19</v>
      </c>
      <c r="C36" s="51">
        <v>32847.135499999997</v>
      </c>
      <c r="D36" s="51" t="s">
        <v>124</v>
      </c>
      <c r="E36" s="14">
        <f t="shared" si="0"/>
        <v>-4832.6262576424479</v>
      </c>
      <c r="F36" s="14">
        <f t="shared" si="1"/>
        <v>-4832.5</v>
      </c>
      <c r="G36" s="15">
        <f t="shared" si="2"/>
        <v>-0.29632549999951152</v>
      </c>
      <c r="J36">
        <f>G36</f>
        <v>-0.29632549999951152</v>
      </c>
      <c r="O36">
        <f t="shared" ca="1" si="3"/>
        <v>5.9431886021431186E-2</v>
      </c>
      <c r="P36">
        <f t="shared" ca="1" si="4"/>
        <v>-0.33332150536076516</v>
      </c>
      <c r="Q36" s="12">
        <f t="shared" si="5"/>
        <v>17828.635499999997</v>
      </c>
      <c r="S36">
        <f>G36</f>
        <v>-0.29632549999951152</v>
      </c>
    </row>
    <row r="37" spans="1:19" x14ac:dyDescent="0.2">
      <c r="A37" s="51" t="s">
        <v>231</v>
      </c>
      <c r="B37" s="52" t="s">
        <v>18</v>
      </c>
      <c r="C37" s="51">
        <v>33846.080999999998</v>
      </c>
      <c r="D37" s="51" t="s">
        <v>124</v>
      </c>
      <c r="E37" s="14">
        <f t="shared" si="0"/>
        <v>-4406.9980084283252</v>
      </c>
      <c r="F37" s="14">
        <f t="shared" si="1"/>
        <v>-4407</v>
      </c>
      <c r="G37" s="15">
        <f t="shared" si="2"/>
        <v>4.6741999976802617E-3</v>
      </c>
      <c r="I37">
        <f>G37</f>
        <v>4.6741999976802617E-3</v>
      </c>
      <c r="O37">
        <f t="shared" ca="1" si="3"/>
        <v>5.5617280749019844E-2</v>
      </c>
      <c r="P37">
        <f t="shared" ca="1" si="4"/>
        <v>-0.34048631357565262</v>
      </c>
      <c r="Q37" s="12">
        <f t="shared" si="5"/>
        <v>18827.580999999998</v>
      </c>
      <c r="R37">
        <f>G37</f>
        <v>4.6741999976802617E-3</v>
      </c>
    </row>
    <row r="38" spans="1:19" x14ac:dyDescent="0.2">
      <c r="A38" s="51" t="s">
        <v>1434</v>
      </c>
      <c r="B38" s="52" t="s">
        <v>18</v>
      </c>
      <c r="C38" s="51">
        <v>37317.277000000002</v>
      </c>
      <c r="D38" s="51" t="s">
        <v>124</v>
      </c>
      <c r="E38" s="14">
        <f t="shared" si="0"/>
        <v>-2927.9993281609209</v>
      </c>
      <c r="F38" s="14">
        <f t="shared" si="1"/>
        <v>-2928</v>
      </c>
      <c r="G38" s="15">
        <f t="shared" si="2"/>
        <v>1.5768000012030825E-3</v>
      </c>
      <c r="J38">
        <f>G38</f>
        <v>1.5768000012030825E-3</v>
      </c>
      <c r="O38">
        <f t="shared" ca="1" si="3"/>
        <v>4.2358053491919082E-2</v>
      </c>
      <c r="P38">
        <f t="shared" ca="1" si="4"/>
        <v>-0.36539054706523794</v>
      </c>
      <c r="Q38" s="12">
        <f t="shared" si="5"/>
        <v>22298.777000000002</v>
      </c>
      <c r="R38">
        <f>G38</f>
        <v>1.5768000012030825E-3</v>
      </c>
    </row>
    <row r="39" spans="1:19" x14ac:dyDescent="0.2">
      <c r="A39" s="51" t="s">
        <v>241</v>
      </c>
      <c r="B39" s="52" t="s">
        <v>19</v>
      </c>
      <c r="C39" s="51">
        <v>37881.362300000001</v>
      </c>
      <c r="D39" s="51" t="s">
        <v>124</v>
      </c>
      <c r="E39" s="14">
        <f t="shared" si="0"/>
        <v>-2687.6552466805779</v>
      </c>
      <c r="F39" s="14">
        <f t="shared" si="1"/>
        <v>-2687.5</v>
      </c>
      <c r="G39" s="15">
        <f t="shared" si="2"/>
        <v>-0.36436249999678694</v>
      </c>
      <c r="J39">
        <f>G39</f>
        <v>-0.36436249999678694</v>
      </c>
      <c r="O39">
        <f t="shared" ca="1" si="3"/>
        <v>4.0201972250990939E-2</v>
      </c>
      <c r="P39">
        <f t="shared" ca="1" si="4"/>
        <v>-0.36944022127365256</v>
      </c>
      <c r="Q39" s="12">
        <f t="shared" si="5"/>
        <v>22862.862300000001</v>
      </c>
      <c r="S39">
        <f>G39</f>
        <v>-0.36436249999678694</v>
      </c>
    </row>
    <row r="40" spans="1:19" x14ac:dyDescent="0.2">
      <c r="A40" s="51" t="s">
        <v>246</v>
      </c>
      <c r="B40" s="52" t="s">
        <v>18</v>
      </c>
      <c r="C40" s="51">
        <v>37913.405599999998</v>
      </c>
      <c r="D40" s="51" t="s">
        <v>124</v>
      </c>
      <c r="E40" s="14">
        <f t="shared" si="0"/>
        <v>-2674.0023159871198</v>
      </c>
      <c r="F40" s="14">
        <f t="shared" si="1"/>
        <v>-2674</v>
      </c>
      <c r="G40" s="15">
        <f t="shared" si="2"/>
        <v>-5.4356000036932528E-3</v>
      </c>
      <c r="J40">
        <f>G40</f>
        <v>-5.4356000036932528E-3</v>
      </c>
      <c r="O40">
        <f t="shared" ca="1" si="3"/>
        <v>4.0080944821666492E-2</v>
      </c>
      <c r="P40">
        <f t="shared" ca="1" si="4"/>
        <v>-0.36966754186331413</v>
      </c>
      <c r="Q40" s="12">
        <f t="shared" si="5"/>
        <v>22894.905599999998</v>
      </c>
      <c r="R40">
        <f>G40</f>
        <v>-5.4356000036932528E-3</v>
      </c>
    </row>
    <row r="41" spans="1:19" x14ac:dyDescent="0.2">
      <c r="A41" s="51" t="s">
        <v>250</v>
      </c>
      <c r="B41" s="52" t="s">
        <v>18</v>
      </c>
      <c r="C41" s="51">
        <v>37913.406900000002</v>
      </c>
      <c r="D41" s="51" t="s">
        <v>124</v>
      </c>
      <c r="E41" s="14">
        <f t="shared" si="0"/>
        <v>-2674.0017620863059</v>
      </c>
      <c r="F41" s="14">
        <f t="shared" si="1"/>
        <v>-2674</v>
      </c>
      <c r="G41" s="15">
        <f t="shared" si="2"/>
        <v>-4.135600000154227E-3</v>
      </c>
      <c r="J41">
        <f>G41</f>
        <v>-4.135600000154227E-3</v>
      </c>
      <c r="O41">
        <f t="shared" ca="1" si="3"/>
        <v>4.0080944821666492E-2</v>
      </c>
      <c r="P41">
        <f t="shared" ca="1" si="4"/>
        <v>-0.36966754186331413</v>
      </c>
      <c r="Q41" s="12">
        <f t="shared" si="5"/>
        <v>22894.906900000002</v>
      </c>
      <c r="R41">
        <f>G41</f>
        <v>-4.135600000154227E-3</v>
      </c>
    </row>
    <row r="42" spans="1:19" x14ac:dyDescent="0.2">
      <c r="A42" s="51" t="s">
        <v>255</v>
      </c>
      <c r="B42" s="52" t="s">
        <v>18</v>
      </c>
      <c r="C42" s="51">
        <v>37913.425000000003</v>
      </c>
      <c r="D42" s="51" t="s">
        <v>124</v>
      </c>
      <c r="E42" s="14">
        <f t="shared" si="0"/>
        <v>-2673.994050082687</v>
      </c>
      <c r="F42" s="14">
        <f t="shared" si="1"/>
        <v>-2674</v>
      </c>
      <c r="G42" s="15">
        <f t="shared" si="2"/>
        <v>1.3964400000986643E-2</v>
      </c>
      <c r="I42">
        <f>G42</f>
        <v>1.3964400000986643E-2</v>
      </c>
      <c r="O42">
        <f t="shared" ca="1" si="3"/>
        <v>4.0080944821666492E-2</v>
      </c>
      <c r="P42">
        <f t="shared" ca="1" si="4"/>
        <v>-0.36966754186331413</v>
      </c>
      <c r="Q42" s="12">
        <f t="shared" si="5"/>
        <v>22894.925000000003</v>
      </c>
      <c r="R42">
        <f>G42</f>
        <v>1.3964400000986643E-2</v>
      </c>
    </row>
    <row r="43" spans="1:19" x14ac:dyDescent="0.2">
      <c r="A43" s="51" t="s">
        <v>246</v>
      </c>
      <c r="B43" s="52" t="s">
        <v>18</v>
      </c>
      <c r="C43" s="51">
        <v>37927.485999999997</v>
      </c>
      <c r="D43" s="51" t="s">
        <v>124</v>
      </c>
      <c r="E43" s="14">
        <f t="shared" si="0"/>
        <v>-2668.0029736804236</v>
      </c>
      <c r="F43" s="14">
        <f t="shared" si="1"/>
        <v>-2668</v>
      </c>
      <c r="G43" s="15">
        <f t="shared" si="2"/>
        <v>-6.9791999994777143E-3</v>
      </c>
      <c r="J43">
        <f>G43</f>
        <v>-6.9791999994777143E-3</v>
      </c>
      <c r="O43">
        <f t="shared" ca="1" si="3"/>
        <v>4.002715485307784E-2</v>
      </c>
      <c r="P43">
        <f t="shared" ca="1" si="4"/>
        <v>-0.36976857323649703</v>
      </c>
      <c r="Q43" s="12">
        <f t="shared" si="5"/>
        <v>22908.985999999997</v>
      </c>
      <c r="R43">
        <f>G43</f>
        <v>-6.9791999994777143E-3</v>
      </c>
    </row>
    <row r="44" spans="1:19" x14ac:dyDescent="0.2">
      <c r="A44" s="51" t="s">
        <v>262</v>
      </c>
      <c r="B44" s="52" t="s">
        <v>18</v>
      </c>
      <c r="C44" s="51">
        <v>37927.489800000003</v>
      </c>
      <c r="D44" s="51" t="s">
        <v>124</v>
      </c>
      <c r="E44" s="14">
        <f t="shared" si="0"/>
        <v>-2668.0013545857387</v>
      </c>
      <c r="F44" s="14">
        <f t="shared" si="1"/>
        <v>-2668</v>
      </c>
      <c r="G44" s="15">
        <f t="shared" si="2"/>
        <v>-3.1791999936103821E-3</v>
      </c>
      <c r="J44">
        <f>G44</f>
        <v>-3.1791999936103821E-3</v>
      </c>
      <c r="O44">
        <f t="shared" ca="1" si="3"/>
        <v>4.002715485307784E-2</v>
      </c>
      <c r="P44">
        <f t="shared" ca="1" si="4"/>
        <v>-0.36976857323649703</v>
      </c>
      <c r="Q44" s="12">
        <f t="shared" si="5"/>
        <v>22908.989800000003</v>
      </c>
      <c r="R44">
        <f>G44</f>
        <v>-3.1791999936103821E-3</v>
      </c>
    </row>
    <row r="45" spans="1:19" x14ac:dyDescent="0.2">
      <c r="A45" s="51" t="s">
        <v>241</v>
      </c>
      <c r="B45" s="52" t="s">
        <v>19</v>
      </c>
      <c r="C45" s="51">
        <v>37942.3845</v>
      </c>
      <c r="D45" s="51" t="s">
        <v>124</v>
      </c>
      <c r="E45" s="14">
        <f t="shared" si="0"/>
        <v>-2661.6550573317159</v>
      </c>
      <c r="F45" s="14">
        <f t="shared" si="1"/>
        <v>-2661.5</v>
      </c>
      <c r="G45" s="15">
        <f t="shared" si="2"/>
        <v>-0.36391809999622637</v>
      </c>
      <c r="J45">
        <f>G45</f>
        <v>-0.36391809999622637</v>
      </c>
      <c r="O45">
        <f t="shared" ca="1" si="3"/>
        <v>3.9968882387106816E-2</v>
      </c>
      <c r="P45">
        <f t="shared" ca="1" si="4"/>
        <v>-0.36987802389077851</v>
      </c>
      <c r="Q45" s="12">
        <f t="shared" si="5"/>
        <v>22923.8845</v>
      </c>
      <c r="S45">
        <f>G45</f>
        <v>-0.36391809999622637</v>
      </c>
    </row>
    <row r="46" spans="1:19" x14ac:dyDescent="0.2">
      <c r="A46" s="51" t="s">
        <v>269</v>
      </c>
      <c r="B46" s="52" t="s">
        <v>18</v>
      </c>
      <c r="C46" s="51">
        <v>37960.346899999997</v>
      </c>
      <c r="D46" s="51" t="s">
        <v>124</v>
      </c>
      <c r="E46" s="14">
        <f t="shared" si="0"/>
        <v>-2654.0016819837292</v>
      </c>
      <c r="F46" s="14">
        <f t="shared" si="1"/>
        <v>-2654</v>
      </c>
      <c r="G46" s="15">
        <f t="shared" si="2"/>
        <v>-3.9476000019931234E-3</v>
      </c>
      <c r="J46">
        <f>G46</f>
        <v>-3.9476000019931234E-3</v>
      </c>
      <c r="O46">
        <f t="shared" ca="1" si="3"/>
        <v>3.9901644926371008E-2</v>
      </c>
      <c r="P46">
        <f t="shared" ca="1" si="4"/>
        <v>-0.37000431310725712</v>
      </c>
      <c r="Q46" s="12">
        <f t="shared" si="5"/>
        <v>22941.846899999997</v>
      </c>
      <c r="R46">
        <f>G46</f>
        <v>-3.9476000019931234E-3</v>
      </c>
    </row>
    <row r="47" spans="1:19" x14ac:dyDescent="0.2">
      <c r="A47" s="51" t="s">
        <v>255</v>
      </c>
      <c r="B47" s="52" t="s">
        <v>18</v>
      </c>
      <c r="C47" s="51">
        <v>37960.368000000002</v>
      </c>
      <c r="D47" s="51" t="s">
        <v>124</v>
      </c>
      <c r="E47" s="14">
        <f t="shared" si="0"/>
        <v>-2653.9926917474645</v>
      </c>
      <c r="F47" s="14">
        <f t="shared" si="1"/>
        <v>-2654</v>
      </c>
      <c r="G47" s="15">
        <f t="shared" si="2"/>
        <v>1.7152400003396906E-2</v>
      </c>
      <c r="I47">
        <f>G47</f>
        <v>1.7152400003396906E-2</v>
      </c>
      <c r="O47">
        <f t="shared" ca="1" si="3"/>
        <v>3.9901644926371008E-2</v>
      </c>
      <c r="P47">
        <f t="shared" ca="1" si="4"/>
        <v>-0.37000431310725712</v>
      </c>
      <c r="Q47" s="12">
        <f t="shared" si="5"/>
        <v>22941.868000000002</v>
      </c>
      <c r="R47">
        <f>G47</f>
        <v>1.7152400003396906E-2</v>
      </c>
    </row>
    <row r="48" spans="1:19" x14ac:dyDescent="0.2">
      <c r="A48" s="51" t="s">
        <v>241</v>
      </c>
      <c r="B48" s="52" t="s">
        <v>19</v>
      </c>
      <c r="C48" s="51">
        <v>37961.163699999997</v>
      </c>
      <c r="D48" s="51" t="s">
        <v>124</v>
      </c>
      <c r="E48" s="14">
        <f t="shared" si="0"/>
        <v>-2653.6536618425321</v>
      </c>
      <c r="F48" s="14">
        <f t="shared" si="1"/>
        <v>-2653.5</v>
      </c>
      <c r="G48" s="15">
        <f t="shared" si="2"/>
        <v>-0.36064289999922039</v>
      </c>
      <c r="J48">
        <f>G48</f>
        <v>-0.36064289999922039</v>
      </c>
      <c r="O48">
        <f t="shared" ca="1" si="3"/>
        <v>3.9897162428988622E-2</v>
      </c>
      <c r="P48">
        <f t="shared" ca="1" si="4"/>
        <v>-0.37001273238835569</v>
      </c>
      <c r="Q48" s="12">
        <f t="shared" si="5"/>
        <v>22942.663699999997</v>
      </c>
      <c r="S48">
        <f>G48</f>
        <v>-0.36064289999922039</v>
      </c>
    </row>
    <row r="49" spans="1:19" x14ac:dyDescent="0.2">
      <c r="A49" s="51" t="s">
        <v>281</v>
      </c>
      <c r="B49" s="52" t="s">
        <v>18</v>
      </c>
      <c r="C49" s="51">
        <v>38251.373899999999</v>
      </c>
      <c r="D49" s="51" t="s">
        <v>124</v>
      </c>
      <c r="E49" s="14">
        <f t="shared" si="0"/>
        <v>-2530.0016114252862</v>
      </c>
      <c r="F49" s="14">
        <f t="shared" si="1"/>
        <v>-2530</v>
      </c>
      <c r="G49" s="15">
        <f t="shared" si="2"/>
        <v>-3.7819999997736886E-3</v>
      </c>
      <c r="J49">
        <f>G49</f>
        <v>-3.7819999997736886E-3</v>
      </c>
      <c r="O49">
        <f t="shared" ca="1" si="3"/>
        <v>3.8789985575539032E-2</v>
      </c>
      <c r="P49">
        <f t="shared" ca="1" si="4"/>
        <v>-0.37209229481970374</v>
      </c>
      <c r="Q49" s="12">
        <f t="shared" si="5"/>
        <v>23232.873899999999</v>
      </c>
      <c r="R49">
        <f>G49</f>
        <v>-3.7819999997736886E-3</v>
      </c>
    </row>
    <row r="50" spans="1:19" x14ac:dyDescent="0.2">
      <c r="A50" s="51" t="s">
        <v>241</v>
      </c>
      <c r="B50" s="52" t="s">
        <v>18</v>
      </c>
      <c r="C50" s="51">
        <v>38258.415500000003</v>
      </c>
      <c r="D50" s="51" t="s">
        <v>124</v>
      </c>
      <c r="E50" s="14">
        <f t="shared" si="0"/>
        <v>-2527.0013437633688</v>
      </c>
      <c r="F50" s="14">
        <f t="shared" si="1"/>
        <v>-2527</v>
      </c>
      <c r="G50" s="15">
        <f t="shared" si="2"/>
        <v>-3.1537999966531061E-3</v>
      </c>
      <c r="J50">
        <f>G50</f>
        <v>-3.1537999966531061E-3</v>
      </c>
      <c r="O50">
        <f t="shared" ca="1" si="3"/>
        <v>3.8763090591244706E-2</v>
      </c>
      <c r="P50">
        <f t="shared" ca="1" si="4"/>
        <v>-0.37214281050629522</v>
      </c>
      <c r="Q50" s="12">
        <f t="shared" si="5"/>
        <v>23239.915500000003</v>
      </c>
      <c r="R50">
        <f>G50</f>
        <v>-3.1537999966531061E-3</v>
      </c>
    </row>
    <row r="51" spans="1:19" x14ac:dyDescent="0.2">
      <c r="A51" s="51" t="s">
        <v>1434</v>
      </c>
      <c r="B51" s="52" t="s">
        <v>18</v>
      </c>
      <c r="C51" s="51">
        <v>38258.417000000001</v>
      </c>
      <c r="D51" s="51" t="s">
        <v>124</v>
      </c>
      <c r="E51" s="14">
        <f t="shared" si="0"/>
        <v>-2527.0007046470478</v>
      </c>
      <c r="F51" s="14">
        <f t="shared" si="1"/>
        <v>-2527</v>
      </c>
      <c r="G51" s="15">
        <f t="shared" si="2"/>
        <v>-1.6537999981665052E-3</v>
      </c>
      <c r="J51">
        <f>G51</f>
        <v>-1.6537999981665052E-3</v>
      </c>
      <c r="O51">
        <f t="shared" ca="1" si="3"/>
        <v>3.8763090591244706E-2</v>
      </c>
      <c r="P51">
        <f t="shared" ca="1" si="4"/>
        <v>-0.37214281050629522</v>
      </c>
      <c r="Q51" s="12">
        <f t="shared" si="5"/>
        <v>23239.917000000001</v>
      </c>
      <c r="R51">
        <f>G51</f>
        <v>-1.6537999981665052E-3</v>
      </c>
    </row>
    <row r="52" spans="1:19" x14ac:dyDescent="0.2">
      <c r="A52" s="51" t="s">
        <v>255</v>
      </c>
      <c r="B52" s="52" t="s">
        <v>18</v>
      </c>
      <c r="C52" s="51">
        <v>38258.432000000001</v>
      </c>
      <c r="D52" s="51" t="s">
        <v>124</v>
      </c>
      <c r="E52" s="14">
        <f t="shared" si="0"/>
        <v>-2526.9943134838281</v>
      </c>
      <c r="F52" s="14">
        <f t="shared" si="1"/>
        <v>-2527</v>
      </c>
      <c r="G52" s="15">
        <f t="shared" si="2"/>
        <v>1.3346200001251418E-2</v>
      </c>
      <c r="I52">
        <f>G52</f>
        <v>1.3346200001251418E-2</v>
      </c>
      <c r="O52">
        <f t="shared" ca="1" si="3"/>
        <v>3.8763090591244706E-2</v>
      </c>
      <c r="P52">
        <f t="shared" ca="1" si="4"/>
        <v>-0.37214281050629522</v>
      </c>
      <c r="Q52" s="12">
        <f t="shared" si="5"/>
        <v>23239.932000000001</v>
      </c>
      <c r="R52">
        <f>G52</f>
        <v>1.3346200001251418E-2</v>
      </c>
    </row>
    <row r="53" spans="1:19" x14ac:dyDescent="0.2">
      <c r="A53" s="51" t="s">
        <v>241</v>
      </c>
      <c r="B53" s="52" t="s">
        <v>18</v>
      </c>
      <c r="C53" s="51">
        <v>38265.4565</v>
      </c>
      <c r="D53" s="51" t="s">
        <v>124</v>
      </c>
      <c r="E53" s="14">
        <f t="shared" si="0"/>
        <v>-2524.0013317479834</v>
      </c>
      <c r="F53" s="14">
        <f t="shared" si="1"/>
        <v>-2524</v>
      </c>
      <c r="G53" s="15">
        <f t="shared" ref="G53:G84" si="8">+C53-(C$7+F53*C$8)</f>
        <v>-3.1256000002031215E-3</v>
      </c>
      <c r="J53">
        <f>G53</f>
        <v>-3.1256000002031215E-3</v>
      </c>
      <c r="O53">
        <f t="shared" ca="1" si="3"/>
        <v>3.8736195606950387E-2</v>
      </c>
      <c r="P53">
        <f t="shared" ca="1" si="4"/>
        <v>-0.37219332619288664</v>
      </c>
      <c r="Q53" s="12">
        <f t="shared" si="5"/>
        <v>23246.9565</v>
      </c>
      <c r="R53">
        <f>G53</f>
        <v>-3.1256000002031215E-3</v>
      </c>
    </row>
    <row r="54" spans="1:19" x14ac:dyDescent="0.2">
      <c r="A54" s="51" t="s">
        <v>241</v>
      </c>
      <c r="B54" s="52" t="s">
        <v>19</v>
      </c>
      <c r="C54" s="51">
        <v>38287.39</v>
      </c>
      <c r="D54" s="51" t="s">
        <v>124</v>
      </c>
      <c r="E54" s="14">
        <f t="shared" si="0"/>
        <v>-2514.6559598491785</v>
      </c>
      <c r="F54" s="14">
        <f t="shared" si="1"/>
        <v>-2514.5</v>
      </c>
      <c r="G54" s="15">
        <f t="shared" si="8"/>
        <v>-0.36603630000172416</v>
      </c>
      <c r="J54">
        <f>G54</f>
        <v>-0.36603630000172416</v>
      </c>
      <c r="O54">
        <f t="shared" ca="1" si="3"/>
        <v>3.865102815668503E-2</v>
      </c>
      <c r="P54">
        <f t="shared" ca="1" si="4"/>
        <v>-0.37235329253375959</v>
      </c>
      <c r="Q54" s="12">
        <f t="shared" si="5"/>
        <v>23268.89</v>
      </c>
      <c r="S54">
        <f>G54</f>
        <v>-0.36603630000172416</v>
      </c>
    </row>
    <row r="55" spans="1:19" x14ac:dyDescent="0.2">
      <c r="A55" s="51" t="s">
        <v>300</v>
      </c>
      <c r="B55" s="52" t="s">
        <v>18</v>
      </c>
      <c r="C55" s="51">
        <v>38291.273200000003</v>
      </c>
      <c r="D55" s="51" t="s">
        <v>124</v>
      </c>
      <c r="E55" s="14">
        <f t="shared" si="0"/>
        <v>-2513.0014155148278</v>
      </c>
      <c r="F55" s="14">
        <f t="shared" si="1"/>
        <v>-2513</v>
      </c>
      <c r="G55" s="15">
        <f t="shared" si="8"/>
        <v>-3.3221999983652495E-3</v>
      </c>
      <c r="J55">
        <f>G55</f>
        <v>-3.3221999983652495E-3</v>
      </c>
      <c r="O55">
        <f t="shared" ca="1" si="3"/>
        <v>3.8637580664537874E-2</v>
      </c>
      <c r="P55">
        <f t="shared" ca="1" si="4"/>
        <v>-0.37237855037705531</v>
      </c>
      <c r="Q55" s="12">
        <f t="shared" si="5"/>
        <v>23272.773200000003</v>
      </c>
      <c r="R55">
        <f>G55</f>
        <v>-3.3221999983652495E-3</v>
      </c>
    </row>
    <row r="56" spans="1:19" x14ac:dyDescent="0.2">
      <c r="A56" s="51" t="s">
        <v>300</v>
      </c>
      <c r="B56" s="52" t="s">
        <v>19</v>
      </c>
      <c r="C56" s="51">
        <v>38292.085200000001</v>
      </c>
      <c r="D56" s="51" t="s">
        <v>124</v>
      </c>
      <c r="E56" s="14">
        <f t="shared" si="0"/>
        <v>-2512.6554405458619</v>
      </c>
      <c r="F56" s="14">
        <f t="shared" si="1"/>
        <v>-2512.5</v>
      </c>
      <c r="G56" s="15">
        <f t="shared" si="8"/>
        <v>-0.3648174999980256</v>
      </c>
      <c r="J56">
        <f>G56</f>
        <v>-0.3648174999980256</v>
      </c>
      <c r="O56">
        <f t="shared" ca="1" si="3"/>
        <v>3.8633098167155489E-2</v>
      </c>
      <c r="P56">
        <f t="shared" ca="1" si="4"/>
        <v>-0.37238696965815388</v>
      </c>
      <c r="Q56" s="12">
        <f t="shared" si="5"/>
        <v>23273.585200000001</v>
      </c>
      <c r="S56">
        <f>G56</f>
        <v>-0.3648174999980256</v>
      </c>
    </row>
    <row r="57" spans="1:19" x14ac:dyDescent="0.2">
      <c r="A57" s="51" t="s">
        <v>281</v>
      </c>
      <c r="B57" s="52" t="s">
        <v>19</v>
      </c>
      <c r="C57" s="51">
        <v>38294.431900000003</v>
      </c>
      <c r="D57" s="51" t="s">
        <v>124</v>
      </c>
      <c r="E57" s="14">
        <f t="shared" si="0"/>
        <v>-2511.6555643639967</v>
      </c>
      <c r="F57" s="14">
        <f t="shared" si="1"/>
        <v>-2511.5</v>
      </c>
      <c r="G57" s="15">
        <f t="shared" si="8"/>
        <v>-0.3651080999916303</v>
      </c>
      <c r="J57">
        <f>G57</f>
        <v>-0.3651080999916303</v>
      </c>
      <c r="O57">
        <f t="shared" ca="1" si="3"/>
        <v>3.8624133172390711E-2</v>
      </c>
      <c r="P57">
        <f t="shared" ca="1" si="4"/>
        <v>-0.37240380822035102</v>
      </c>
      <c r="Q57" s="12">
        <f t="shared" si="5"/>
        <v>23275.931900000003</v>
      </c>
      <c r="S57">
        <f>G57</f>
        <v>-0.3651080999916303</v>
      </c>
    </row>
    <row r="58" spans="1:19" x14ac:dyDescent="0.2">
      <c r="A58" s="51" t="s">
        <v>310</v>
      </c>
      <c r="B58" s="52" t="s">
        <v>18</v>
      </c>
      <c r="C58" s="51">
        <v>38312.404000000002</v>
      </c>
      <c r="D58" s="51" t="s">
        <v>124</v>
      </c>
      <c r="E58" s="14">
        <f t="shared" si="0"/>
        <v>-2503.9980560637937</v>
      </c>
      <c r="F58" s="14">
        <f t="shared" si="1"/>
        <v>-2504</v>
      </c>
      <c r="G58" s="15">
        <f t="shared" si="8"/>
        <v>4.5624000049429014E-3</v>
      </c>
      <c r="I58">
        <f>G58</f>
        <v>4.5624000049429014E-3</v>
      </c>
      <c r="O58">
        <f t="shared" ca="1" si="3"/>
        <v>3.8556895711654909E-2</v>
      </c>
      <c r="P58">
        <f t="shared" ca="1" si="4"/>
        <v>-0.37253009743682969</v>
      </c>
      <c r="Q58" s="12">
        <f t="shared" si="5"/>
        <v>23293.904000000002</v>
      </c>
      <c r="R58">
        <f>G58</f>
        <v>4.5624000049429014E-3</v>
      </c>
    </row>
    <row r="59" spans="1:19" x14ac:dyDescent="0.2">
      <c r="A59" s="51" t="s">
        <v>281</v>
      </c>
      <c r="B59" s="52" t="s">
        <v>19</v>
      </c>
      <c r="C59" s="51">
        <v>38320.248899999999</v>
      </c>
      <c r="D59" s="51" t="s">
        <v>124</v>
      </c>
      <c r="E59" s="14">
        <f t="shared" si="0"/>
        <v>-2500.65552030758</v>
      </c>
      <c r="F59" s="14">
        <f t="shared" si="1"/>
        <v>-2500.5</v>
      </c>
      <c r="G59" s="15">
        <f t="shared" si="8"/>
        <v>-0.36500469999737106</v>
      </c>
      <c r="J59">
        <f>G59</f>
        <v>-0.36500469999737106</v>
      </c>
      <c r="O59">
        <f t="shared" ca="1" si="3"/>
        <v>3.8525518229978198E-2</v>
      </c>
      <c r="P59">
        <f t="shared" ca="1" si="4"/>
        <v>-0.37258903240451968</v>
      </c>
      <c r="Q59" s="12">
        <f t="shared" si="5"/>
        <v>23301.748899999999</v>
      </c>
      <c r="S59">
        <f>G59</f>
        <v>-0.36500469999737106</v>
      </c>
    </row>
    <row r="60" spans="1:19" x14ac:dyDescent="0.2">
      <c r="A60" s="51" t="s">
        <v>241</v>
      </c>
      <c r="B60" s="52" t="s">
        <v>18</v>
      </c>
      <c r="C60" s="51">
        <v>38650.3632</v>
      </c>
      <c r="D60" s="51" t="s">
        <v>124</v>
      </c>
      <c r="E60" s="14">
        <f t="shared" si="0"/>
        <v>-2360.0012288076477</v>
      </c>
      <c r="F60" s="14">
        <f t="shared" si="1"/>
        <v>-2360</v>
      </c>
      <c r="G60" s="15">
        <f t="shared" si="8"/>
        <v>-2.8840000013587996E-3</v>
      </c>
      <c r="J60">
        <f>G60</f>
        <v>-2.8840000013587996E-3</v>
      </c>
      <c r="O60">
        <f t="shared" ca="1" si="3"/>
        <v>3.7265936465527449E-2</v>
      </c>
      <c r="P60">
        <f t="shared" ca="1" si="4"/>
        <v>-0.3749548503932193</v>
      </c>
      <c r="Q60" s="12">
        <f t="shared" si="5"/>
        <v>23631.8632</v>
      </c>
      <c r="R60">
        <f>G60</f>
        <v>-2.8840000013587996E-3</v>
      </c>
    </row>
    <row r="61" spans="1:19" x14ac:dyDescent="0.2">
      <c r="A61" s="51" t="s">
        <v>321</v>
      </c>
      <c r="B61" s="52" t="s">
        <v>18</v>
      </c>
      <c r="C61" s="51">
        <v>38650.370000000003</v>
      </c>
      <c r="D61" s="51" t="s">
        <v>124</v>
      </c>
      <c r="E61" s="14">
        <f t="shared" si="0"/>
        <v>-2359.9983314803203</v>
      </c>
      <c r="F61" s="14">
        <f t="shared" si="1"/>
        <v>-2360</v>
      </c>
      <c r="G61" s="15">
        <f t="shared" si="8"/>
        <v>3.9160000014817342E-3</v>
      </c>
      <c r="I61">
        <f>G61</f>
        <v>3.9160000014817342E-3</v>
      </c>
      <c r="O61">
        <f t="shared" ca="1" si="3"/>
        <v>3.7265936465527449E-2</v>
      </c>
      <c r="P61">
        <f t="shared" ca="1" si="4"/>
        <v>-0.3749548503932193</v>
      </c>
      <c r="Q61" s="12">
        <f t="shared" si="5"/>
        <v>23631.870000000003</v>
      </c>
      <c r="R61">
        <f>G61</f>
        <v>3.9160000014817342E-3</v>
      </c>
    </row>
    <row r="62" spans="1:19" x14ac:dyDescent="0.2">
      <c r="A62" s="51" t="s">
        <v>1434</v>
      </c>
      <c r="B62" s="52" t="s">
        <v>18</v>
      </c>
      <c r="C62" s="51">
        <v>38664.447999999997</v>
      </c>
      <c r="D62" s="51" t="s">
        <v>124</v>
      </c>
      <c r="E62" s="14">
        <f t="shared" si="0"/>
        <v>-2354.000011759741</v>
      </c>
      <c r="F62" s="14">
        <f t="shared" si="1"/>
        <v>-2354</v>
      </c>
      <c r="G62" s="15">
        <f t="shared" si="8"/>
        <v>-2.7599999157246202E-5</v>
      </c>
      <c r="J62">
        <f>G62</f>
        <v>-2.7599999157246202E-5</v>
      </c>
      <c r="O62">
        <f t="shared" ca="1" si="3"/>
        <v>3.7212146496938804E-2</v>
      </c>
      <c r="P62">
        <f t="shared" ca="1" si="4"/>
        <v>-0.3750558817664022</v>
      </c>
      <c r="Q62" s="12">
        <f t="shared" si="5"/>
        <v>23645.947999999997</v>
      </c>
      <c r="R62">
        <f>G62</f>
        <v>-2.7599999157246202E-5</v>
      </c>
    </row>
    <row r="63" spans="1:19" x14ac:dyDescent="0.2">
      <c r="A63" s="51" t="s">
        <v>321</v>
      </c>
      <c r="B63" s="52" t="s">
        <v>18</v>
      </c>
      <c r="C63" s="51">
        <v>38664.453999999998</v>
      </c>
      <c r="D63" s="51" t="s">
        <v>124</v>
      </c>
      <c r="E63" s="14">
        <f t="shared" si="0"/>
        <v>-2353.9974552944527</v>
      </c>
      <c r="F63" s="14">
        <f t="shared" si="1"/>
        <v>-2354</v>
      </c>
      <c r="G63" s="15">
        <f t="shared" si="8"/>
        <v>5.9724000020651147E-3</v>
      </c>
      <c r="I63">
        <f>G63</f>
        <v>5.9724000020651147E-3</v>
      </c>
      <c r="O63">
        <f t="shared" ca="1" si="3"/>
        <v>3.7212146496938804E-2</v>
      </c>
      <c r="P63">
        <f t="shared" ca="1" si="4"/>
        <v>-0.3750558817664022</v>
      </c>
      <c r="Q63" s="12">
        <f t="shared" si="5"/>
        <v>23645.953999999998</v>
      </c>
      <c r="R63">
        <f>G63</f>
        <v>5.9724000020651147E-3</v>
      </c>
    </row>
    <row r="64" spans="1:19" x14ac:dyDescent="0.2">
      <c r="A64" s="51" t="s">
        <v>241</v>
      </c>
      <c r="B64" s="52" t="s">
        <v>19</v>
      </c>
      <c r="C64" s="51">
        <v>38665.25</v>
      </c>
      <c r="D64" s="51" t="s">
        <v>124</v>
      </c>
      <c r="E64" s="14">
        <f t="shared" si="0"/>
        <v>-2353.6582975662532</v>
      </c>
      <c r="F64" s="14">
        <f t="shared" si="1"/>
        <v>-2353.5</v>
      </c>
      <c r="G64" s="15">
        <f t="shared" si="8"/>
        <v>-0.37152290000085486</v>
      </c>
      <c r="J64">
        <f>G64</f>
        <v>-0.37152290000085486</v>
      </c>
      <c r="O64">
        <f t="shared" ca="1" si="3"/>
        <v>3.7207663999556419E-2</v>
      </c>
      <c r="P64">
        <f t="shared" ca="1" si="4"/>
        <v>-0.37506430104750077</v>
      </c>
      <c r="Q64" s="12">
        <f t="shared" si="5"/>
        <v>23646.75</v>
      </c>
      <c r="S64">
        <f>G64</f>
        <v>-0.37152290000085486</v>
      </c>
    </row>
    <row r="65" spans="1:19" x14ac:dyDescent="0.2">
      <c r="A65" s="51" t="s">
        <v>281</v>
      </c>
      <c r="B65" s="52" t="s">
        <v>18</v>
      </c>
      <c r="C65" s="51">
        <v>38697.301800000001</v>
      </c>
      <c r="D65" s="51" t="s">
        <v>124</v>
      </c>
      <c r="E65" s="14">
        <f t="shared" si="0"/>
        <v>-2340.0017452136353</v>
      </c>
      <c r="F65" s="14">
        <f t="shared" si="1"/>
        <v>-2340</v>
      </c>
      <c r="G65" s="15">
        <f t="shared" si="8"/>
        <v>-4.0959999969345517E-3</v>
      </c>
      <c r="J65">
        <f>G65</f>
        <v>-4.0959999969345517E-3</v>
      </c>
      <c r="O65">
        <f t="shared" ca="1" si="3"/>
        <v>3.7086636570231965E-2</v>
      </c>
      <c r="P65">
        <f t="shared" ca="1" si="4"/>
        <v>-0.37529162163716234</v>
      </c>
      <c r="Q65" s="12">
        <f t="shared" si="5"/>
        <v>23678.801800000001</v>
      </c>
      <c r="R65">
        <f>G65</f>
        <v>-4.0959999969345517E-3</v>
      </c>
    </row>
    <row r="66" spans="1:19" x14ac:dyDescent="0.2">
      <c r="A66" s="51" t="s">
        <v>321</v>
      </c>
      <c r="B66" s="52" t="s">
        <v>18</v>
      </c>
      <c r="C66" s="51">
        <v>38697.307000000001</v>
      </c>
      <c r="D66" s="51" t="s">
        <v>124</v>
      </c>
      <c r="E66" s="14">
        <f t="shared" si="0"/>
        <v>-2339.9995296103862</v>
      </c>
      <c r="F66" s="14">
        <f t="shared" si="1"/>
        <v>-2340</v>
      </c>
      <c r="G66" s="15">
        <f t="shared" si="8"/>
        <v>1.1040000026696362E-3</v>
      </c>
      <c r="I66">
        <f>G66</f>
        <v>1.1040000026696362E-3</v>
      </c>
      <c r="O66">
        <f t="shared" ca="1" si="3"/>
        <v>3.7086636570231965E-2</v>
      </c>
      <c r="P66">
        <f t="shared" ca="1" si="4"/>
        <v>-0.37529162163716234</v>
      </c>
      <c r="Q66" s="12">
        <f t="shared" si="5"/>
        <v>23678.807000000001</v>
      </c>
      <c r="R66">
        <f>G66</f>
        <v>1.1040000026696362E-3</v>
      </c>
    </row>
    <row r="67" spans="1:19" x14ac:dyDescent="0.2">
      <c r="A67" s="51" t="s">
        <v>300</v>
      </c>
      <c r="B67" s="52" t="s">
        <v>18</v>
      </c>
      <c r="C67" s="51">
        <v>38791.181600000004</v>
      </c>
      <c r="D67" s="51" t="s">
        <v>124</v>
      </c>
      <c r="E67" s="14">
        <f t="shared" si="0"/>
        <v>-2300.0016702239859</v>
      </c>
      <c r="F67" s="14">
        <f t="shared" si="1"/>
        <v>-2300</v>
      </c>
      <c r="G67" s="15">
        <f t="shared" si="8"/>
        <v>-3.9199999955599196E-3</v>
      </c>
      <c r="J67">
        <f t="shared" ref="J67:J74" si="9">G67</f>
        <v>-3.9199999955599196E-3</v>
      </c>
      <c r="O67">
        <f t="shared" ca="1" si="3"/>
        <v>3.672803677964101E-2</v>
      </c>
      <c r="P67">
        <f t="shared" ca="1" si="4"/>
        <v>-0.37596516412504832</v>
      </c>
      <c r="Q67" s="12">
        <f t="shared" si="5"/>
        <v>23772.681600000004</v>
      </c>
      <c r="R67">
        <f>G67</f>
        <v>-3.9199999955599196E-3</v>
      </c>
    </row>
    <row r="68" spans="1:19" x14ac:dyDescent="0.2">
      <c r="A68" s="51" t="s">
        <v>300</v>
      </c>
      <c r="B68" s="52" t="s">
        <v>19</v>
      </c>
      <c r="C68" s="51">
        <v>38791.987699999998</v>
      </c>
      <c r="D68" s="51" t="s">
        <v>124</v>
      </c>
      <c r="E68" s="14">
        <f t="shared" si="0"/>
        <v>-2299.6582091125547</v>
      </c>
      <c r="F68" s="14">
        <f t="shared" si="1"/>
        <v>-2299.5</v>
      </c>
      <c r="G68" s="15">
        <f t="shared" si="8"/>
        <v>-0.37131529999896884</v>
      </c>
      <c r="J68">
        <f t="shared" si="9"/>
        <v>-0.37131529999896884</v>
      </c>
      <c r="O68">
        <f t="shared" ca="1" si="3"/>
        <v>3.6723554282258625E-2</v>
      </c>
      <c r="P68">
        <f t="shared" ca="1" si="4"/>
        <v>-0.37597358340614689</v>
      </c>
      <c r="Q68" s="12">
        <f t="shared" si="5"/>
        <v>23773.487699999998</v>
      </c>
      <c r="S68">
        <f>G68</f>
        <v>-0.37131529999896884</v>
      </c>
    </row>
    <row r="69" spans="1:19" x14ac:dyDescent="0.2">
      <c r="A69" s="51" t="s">
        <v>281</v>
      </c>
      <c r="B69" s="52" t="s">
        <v>19</v>
      </c>
      <c r="C69" s="51">
        <v>38883.519200000002</v>
      </c>
      <c r="D69" s="51" t="s">
        <v>124</v>
      </c>
      <c r="E69" s="14">
        <f t="shared" si="0"/>
        <v>-2260.658692028846</v>
      </c>
      <c r="F69" s="14">
        <f t="shared" si="1"/>
        <v>-2260.5</v>
      </c>
      <c r="G69" s="15">
        <f t="shared" si="8"/>
        <v>-0.37244869999267394</v>
      </c>
      <c r="J69">
        <f t="shared" si="9"/>
        <v>-0.37244869999267394</v>
      </c>
      <c r="O69">
        <f t="shared" ca="1" si="3"/>
        <v>3.6373919486432441E-2</v>
      </c>
      <c r="P69">
        <f t="shared" ca="1" si="4"/>
        <v>-0.37663028733183579</v>
      </c>
      <c r="Q69" s="12">
        <f t="shared" si="5"/>
        <v>23865.019200000002</v>
      </c>
      <c r="S69">
        <f>G69</f>
        <v>-0.37244869999267394</v>
      </c>
    </row>
    <row r="70" spans="1:19" x14ac:dyDescent="0.2">
      <c r="A70" s="51" t="s">
        <v>1434</v>
      </c>
      <c r="B70" s="52" t="s">
        <v>18</v>
      </c>
      <c r="C70" s="51">
        <v>38941.392</v>
      </c>
      <c r="D70" s="51" t="s">
        <v>124</v>
      </c>
      <c r="E70" s="14">
        <f t="shared" si="0"/>
        <v>-2236.0003913096193</v>
      </c>
      <c r="F70" s="14">
        <f t="shared" si="1"/>
        <v>-2236</v>
      </c>
      <c r="G70" s="15">
        <f t="shared" si="8"/>
        <v>-9.1840000095544383E-4</v>
      </c>
      <c r="J70">
        <f t="shared" si="9"/>
        <v>-9.1840000095544383E-4</v>
      </c>
      <c r="O70">
        <f t="shared" ca="1" si="3"/>
        <v>3.6154277114695474E-2</v>
      </c>
      <c r="P70">
        <f t="shared" ca="1" si="4"/>
        <v>-0.37704283210566597</v>
      </c>
      <c r="Q70" s="12">
        <f t="shared" si="5"/>
        <v>23922.892</v>
      </c>
      <c r="R70">
        <f t="shared" ref="R70:R79" si="10">G70</f>
        <v>-9.1840000095544383E-4</v>
      </c>
    </row>
    <row r="71" spans="1:19" x14ac:dyDescent="0.2">
      <c r="A71" s="51" t="s">
        <v>352</v>
      </c>
      <c r="B71" s="52" t="s">
        <v>18</v>
      </c>
      <c r="C71" s="51">
        <v>38948.432000000001</v>
      </c>
      <c r="D71" s="51" t="s">
        <v>124</v>
      </c>
      <c r="E71" s="14">
        <f t="shared" si="0"/>
        <v>-2233.0008053717802</v>
      </c>
      <c r="F71" s="14">
        <f t="shared" si="1"/>
        <v>-2233</v>
      </c>
      <c r="G71" s="15">
        <f t="shared" si="8"/>
        <v>-1.8902000010712072E-3</v>
      </c>
      <c r="J71">
        <f t="shared" si="9"/>
        <v>-1.8902000010712072E-3</v>
      </c>
      <c r="O71">
        <f t="shared" ca="1" si="3"/>
        <v>3.6127382130401148E-2</v>
      </c>
      <c r="P71">
        <f t="shared" ca="1" si="4"/>
        <v>-0.37709334779225739</v>
      </c>
      <c r="Q71" s="12">
        <f t="shared" si="5"/>
        <v>23929.932000000001</v>
      </c>
      <c r="R71">
        <f t="shared" si="10"/>
        <v>-1.8902000010712072E-3</v>
      </c>
    </row>
    <row r="72" spans="1:19" x14ac:dyDescent="0.2">
      <c r="A72" s="51" t="s">
        <v>352</v>
      </c>
      <c r="B72" s="52" t="s">
        <v>18</v>
      </c>
      <c r="C72" s="51">
        <v>38955.472999999998</v>
      </c>
      <c r="D72" s="51" t="s">
        <v>124</v>
      </c>
      <c r="E72" s="14">
        <f t="shared" si="0"/>
        <v>-2230.0007933563943</v>
      </c>
      <c r="F72" s="14">
        <f t="shared" si="1"/>
        <v>-2230</v>
      </c>
      <c r="G72" s="15">
        <f t="shared" si="8"/>
        <v>-1.861999997345265E-3</v>
      </c>
      <c r="J72">
        <f t="shared" si="9"/>
        <v>-1.861999997345265E-3</v>
      </c>
      <c r="O72">
        <f t="shared" ca="1" si="3"/>
        <v>3.6100487146106829E-2</v>
      </c>
      <c r="P72">
        <f t="shared" ca="1" si="4"/>
        <v>-0.37714386347884887</v>
      </c>
      <c r="Q72" s="12">
        <f t="shared" si="5"/>
        <v>23936.972999999998</v>
      </c>
      <c r="R72">
        <f t="shared" si="10"/>
        <v>-1.861999997345265E-3</v>
      </c>
    </row>
    <row r="73" spans="1:19" x14ac:dyDescent="0.2">
      <c r="A73" s="51" t="s">
        <v>352</v>
      </c>
      <c r="B73" s="52" t="s">
        <v>18</v>
      </c>
      <c r="C73" s="51">
        <v>38962.514000000003</v>
      </c>
      <c r="D73" s="51" t="s">
        <v>124</v>
      </c>
      <c r="E73" s="14">
        <f t="shared" si="0"/>
        <v>-2227.0007813410057</v>
      </c>
      <c r="F73" s="14">
        <f t="shared" si="1"/>
        <v>-2227</v>
      </c>
      <c r="G73" s="15">
        <f t="shared" si="8"/>
        <v>-1.8337999936193228E-3</v>
      </c>
      <c r="J73">
        <f t="shared" si="9"/>
        <v>-1.8337999936193228E-3</v>
      </c>
      <c r="O73">
        <f t="shared" ca="1" si="3"/>
        <v>3.6073592161812509E-2</v>
      </c>
      <c r="P73">
        <f t="shared" ca="1" si="4"/>
        <v>-0.3771943791654403</v>
      </c>
      <c r="Q73" s="12">
        <f t="shared" si="5"/>
        <v>23944.014000000003</v>
      </c>
      <c r="R73">
        <f t="shared" si="10"/>
        <v>-1.8337999936193228E-3</v>
      </c>
    </row>
    <row r="74" spans="1:19" x14ac:dyDescent="0.2">
      <c r="A74" s="51" t="s">
        <v>362</v>
      </c>
      <c r="B74" s="52" t="s">
        <v>18</v>
      </c>
      <c r="C74" s="51">
        <v>39042.3125</v>
      </c>
      <c r="D74" s="51" t="s">
        <v>124</v>
      </c>
      <c r="E74" s="14">
        <f t="shared" si="0"/>
        <v>-2193.0004321278484</v>
      </c>
      <c r="F74" s="14">
        <f t="shared" si="1"/>
        <v>-2193</v>
      </c>
      <c r="G74" s="15">
        <f t="shared" si="8"/>
        <v>-1.0141999955521896E-3</v>
      </c>
      <c r="J74">
        <f t="shared" si="9"/>
        <v>-1.0141999955521896E-3</v>
      </c>
      <c r="O74">
        <f t="shared" ca="1" si="3"/>
        <v>3.5768782339810193E-2</v>
      </c>
      <c r="P74">
        <f t="shared" ca="1" si="4"/>
        <v>-0.37776689028014343</v>
      </c>
      <c r="Q74" s="12">
        <f t="shared" si="5"/>
        <v>24023.8125</v>
      </c>
      <c r="R74">
        <f t="shared" si="10"/>
        <v>-1.0141999955521896E-3</v>
      </c>
    </row>
    <row r="75" spans="1:19" x14ac:dyDescent="0.2">
      <c r="A75" s="51" t="s">
        <v>366</v>
      </c>
      <c r="B75" s="52" t="s">
        <v>18</v>
      </c>
      <c r="C75" s="51">
        <v>39056.392</v>
      </c>
      <c r="D75" s="51" t="s">
        <v>124</v>
      </c>
      <c r="E75" s="14">
        <f t="shared" si="0"/>
        <v>-2187.0014732909449</v>
      </c>
      <c r="F75" s="14">
        <f t="shared" si="1"/>
        <v>-2187</v>
      </c>
      <c r="G75" s="15">
        <f t="shared" si="8"/>
        <v>-3.4577999977045693E-3</v>
      </c>
      <c r="I75">
        <f>G75</f>
        <v>-3.4577999977045693E-3</v>
      </c>
      <c r="O75">
        <f t="shared" ca="1" si="3"/>
        <v>3.5714992371221548E-2</v>
      </c>
      <c r="P75">
        <f t="shared" ca="1" si="4"/>
        <v>-0.37786792165332633</v>
      </c>
      <c r="Q75" s="12">
        <f t="shared" si="5"/>
        <v>24037.892</v>
      </c>
      <c r="R75">
        <f t="shared" si="10"/>
        <v>-3.4577999977045693E-3</v>
      </c>
    </row>
    <row r="76" spans="1:19" x14ac:dyDescent="0.2">
      <c r="A76" s="51" t="s">
        <v>371</v>
      </c>
      <c r="B76" s="52" t="s">
        <v>18</v>
      </c>
      <c r="C76" s="51">
        <v>39056.404000000002</v>
      </c>
      <c r="D76" s="51" t="s">
        <v>124</v>
      </c>
      <c r="E76" s="14">
        <f t="shared" si="0"/>
        <v>-2186.9963603603678</v>
      </c>
      <c r="F76" s="14">
        <f t="shared" si="1"/>
        <v>-2187</v>
      </c>
      <c r="G76" s="15">
        <f t="shared" si="8"/>
        <v>8.5422000047401525E-3</v>
      </c>
      <c r="I76">
        <f>G76</f>
        <v>8.5422000047401525E-3</v>
      </c>
      <c r="O76">
        <f t="shared" ca="1" si="3"/>
        <v>3.5714992371221548E-2</v>
      </c>
      <c r="P76">
        <f t="shared" ca="1" si="4"/>
        <v>-0.37786792165332633</v>
      </c>
      <c r="Q76" s="12">
        <f t="shared" si="5"/>
        <v>24037.904000000002</v>
      </c>
      <c r="R76">
        <f t="shared" si="10"/>
        <v>8.5422000047401525E-3</v>
      </c>
    </row>
    <row r="77" spans="1:19" x14ac:dyDescent="0.2">
      <c r="A77" s="21" t="s">
        <v>31</v>
      </c>
      <c r="B77" s="24"/>
      <c r="C77" s="22">
        <v>39288.750999999997</v>
      </c>
      <c r="D77" s="22"/>
      <c r="E77" s="14">
        <f t="shared" si="0"/>
        <v>-2087.9985203178921</v>
      </c>
      <c r="F77" s="14">
        <f t="shared" si="1"/>
        <v>-2088</v>
      </c>
      <c r="G77" s="15">
        <f t="shared" si="8"/>
        <v>3.472799995506648E-3</v>
      </c>
      <c r="I77">
        <f>G77</f>
        <v>3.472799995506648E-3</v>
      </c>
      <c r="O77">
        <f t="shared" ca="1" si="3"/>
        <v>3.4827457889508917E-2</v>
      </c>
      <c r="P77">
        <f t="shared" ca="1" si="4"/>
        <v>-0.3795349393108442</v>
      </c>
      <c r="Q77" s="12">
        <f t="shared" si="5"/>
        <v>24270.250999999997</v>
      </c>
      <c r="R77">
        <f t="shared" si="10"/>
        <v>3.472799995506648E-3</v>
      </c>
    </row>
    <row r="78" spans="1:19" x14ac:dyDescent="0.2">
      <c r="A78" s="21" t="s">
        <v>31</v>
      </c>
      <c r="B78" s="24"/>
      <c r="C78" s="22">
        <v>39295.792999999998</v>
      </c>
      <c r="D78" s="22"/>
      <c r="E78" s="14">
        <f t="shared" si="0"/>
        <v>-2084.9980822249568</v>
      </c>
      <c r="F78" s="14">
        <f t="shared" si="1"/>
        <v>-2085</v>
      </c>
      <c r="G78" s="15">
        <f t="shared" si="8"/>
        <v>4.5009999957983382E-3</v>
      </c>
      <c r="I78">
        <f>G78</f>
        <v>4.5009999957983382E-3</v>
      </c>
      <c r="O78">
        <f t="shared" ca="1" si="3"/>
        <v>3.4800562905214598E-2</v>
      </c>
      <c r="P78">
        <f t="shared" ca="1" si="4"/>
        <v>-0.37958545499743562</v>
      </c>
      <c r="Q78" s="12">
        <f t="shared" si="5"/>
        <v>24277.292999999998</v>
      </c>
      <c r="R78">
        <f t="shared" si="10"/>
        <v>4.5009999957983382E-3</v>
      </c>
    </row>
    <row r="79" spans="1:19" x14ac:dyDescent="0.2">
      <c r="A79" s="21" t="s">
        <v>32</v>
      </c>
      <c r="B79" s="24" t="s">
        <v>18</v>
      </c>
      <c r="C79" s="22">
        <v>39356.826000000001</v>
      </c>
      <c r="D79" s="22"/>
      <c r="E79" s="14">
        <f t="shared" si="0"/>
        <v>-2058.9932912385748</v>
      </c>
      <c r="F79" s="14">
        <f t="shared" si="1"/>
        <v>-2059</v>
      </c>
      <c r="G79" s="15">
        <f t="shared" si="8"/>
        <v>1.5745400000014342E-2</v>
      </c>
      <c r="I79">
        <f>G79</f>
        <v>1.5745400000014342E-2</v>
      </c>
      <c r="O79">
        <f t="shared" ca="1" si="3"/>
        <v>3.4567473041330468E-2</v>
      </c>
      <c r="P79">
        <f t="shared" ca="1" si="4"/>
        <v>-0.38002325761456157</v>
      </c>
      <c r="Q79" s="12">
        <f t="shared" si="5"/>
        <v>24338.326000000001</v>
      </c>
      <c r="R79">
        <f t="shared" si="10"/>
        <v>1.5745400000014342E-2</v>
      </c>
    </row>
    <row r="80" spans="1:19" x14ac:dyDescent="0.2">
      <c r="A80" s="51" t="s">
        <v>241</v>
      </c>
      <c r="B80" s="52" t="s">
        <v>19</v>
      </c>
      <c r="C80" s="51">
        <v>39383.421999999999</v>
      </c>
      <c r="D80" s="51" t="s">
        <v>124</v>
      </c>
      <c r="E80" s="14">
        <f t="shared" si="0"/>
        <v>-2047.6613327722744</v>
      </c>
      <c r="F80" s="14">
        <f t="shared" si="1"/>
        <v>-2047.5</v>
      </c>
      <c r="G80" s="15">
        <f t="shared" si="8"/>
        <v>-0.37864650000119582</v>
      </c>
      <c r="J80">
        <f>G80</f>
        <v>-0.37864650000119582</v>
      </c>
      <c r="O80">
        <f t="shared" ca="1" si="3"/>
        <v>3.4464375601535577E-2</v>
      </c>
      <c r="P80">
        <f t="shared" ca="1" si="4"/>
        <v>-0.38021690107982881</v>
      </c>
      <c r="Q80" s="12">
        <f t="shared" si="5"/>
        <v>24364.921999999999</v>
      </c>
      <c r="S80">
        <f>G80</f>
        <v>-0.37864650000119582</v>
      </c>
    </row>
    <row r="81" spans="1:21" x14ac:dyDescent="0.2">
      <c r="A81" s="51" t="s">
        <v>389</v>
      </c>
      <c r="B81" s="52" t="s">
        <v>18</v>
      </c>
      <c r="C81" s="51">
        <v>39387.324000000001</v>
      </c>
      <c r="D81" s="51" t="s">
        <v>124</v>
      </c>
      <c r="E81" s="14">
        <f t="shared" si="0"/>
        <v>-2045.9987781800226</v>
      </c>
      <c r="F81" s="14">
        <f t="shared" si="1"/>
        <v>-2046</v>
      </c>
      <c r="G81" s="15">
        <f t="shared" si="8"/>
        <v>2.8676000001723878E-3</v>
      </c>
      <c r="I81">
        <f t="shared" ref="I81:I86" si="11">G81</f>
        <v>2.8676000001723878E-3</v>
      </c>
      <c r="O81">
        <f t="shared" ca="1" si="3"/>
        <v>3.4450928109388407E-2</v>
      </c>
      <c r="P81">
        <f t="shared" ca="1" si="4"/>
        <v>-0.38024215892312452</v>
      </c>
      <c r="Q81" s="12">
        <f t="shared" si="5"/>
        <v>24368.824000000001</v>
      </c>
      <c r="R81">
        <f t="shared" ref="R81:R88" si="12">G81</f>
        <v>2.8676000001723878E-3</v>
      </c>
    </row>
    <row r="82" spans="1:21" x14ac:dyDescent="0.2">
      <c r="A82" s="51" t="s">
        <v>1435</v>
      </c>
      <c r="B82" s="52" t="s">
        <v>18</v>
      </c>
      <c r="C82" s="51">
        <v>39429.591999999997</v>
      </c>
      <c r="D82" s="51" t="s">
        <v>124</v>
      </c>
      <c r="E82" s="14">
        <f t="shared" si="0"/>
        <v>-2027.9893323816473</v>
      </c>
      <c r="F82" s="14">
        <f t="shared" si="1"/>
        <v>-2028</v>
      </c>
      <c r="G82" s="15">
        <f t="shared" si="8"/>
        <v>2.5036799997906201E-2</v>
      </c>
      <c r="I82">
        <f t="shared" si="11"/>
        <v>2.5036799997906201E-2</v>
      </c>
      <c r="O82">
        <f t="shared" ca="1" si="3"/>
        <v>3.4289558203622478E-2</v>
      </c>
      <c r="P82">
        <f t="shared" ca="1" si="4"/>
        <v>-0.38054525304267323</v>
      </c>
      <c r="Q82" s="12">
        <f t="shared" si="5"/>
        <v>24411.091999999997</v>
      </c>
      <c r="R82">
        <f t="shared" si="12"/>
        <v>2.5036799997906201E-2</v>
      </c>
    </row>
    <row r="83" spans="1:21" x14ac:dyDescent="0.2">
      <c r="A83" s="21" t="s">
        <v>32</v>
      </c>
      <c r="B83" s="24" t="s">
        <v>18</v>
      </c>
      <c r="C83" s="22">
        <v>39429.592000000004</v>
      </c>
      <c r="D83" s="22"/>
      <c r="E83" s="14">
        <f t="shared" si="0"/>
        <v>-2027.9893323816441</v>
      </c>
      <c r="F83" s="14">
        <f t="shared" si="1"/>
        <v>-2028</v>
      </c>
      <c r="G83" s="15">
        <f t="shared" si="8"/>
        <v>2.5036800005182158E-2</v>
      </c>
      <c r="I83">
        <f t="shared" si="11"/>
        <v>2.5036800005182158E-2</v>
      </c>
      <c r="O83">
        <f t="shared" ca="1" si="3"/>
        <v>3.4289558203622478E-2</v>
      </c>
      <c r="P83">
        <f t="shared" ca="1" si="4"/>
        <v>-0.38054525304267323</v>
      </c>
      <c r="Q83" s="12">
        <f t="shared" si="5"/>
        <v>24411.092000000004</v>
      </c>
      <c r="R83">
        <f t="shared" si="12"/>
        <v>2.5036800005182158E-2</v>
      </c>
    </row>
    <row r="84" spans="1:21" x14ac:dyDescent="0.2">
      <c r="A84" s="51" t="s">
        <v>371</v>
      </c>
      <c r="B84" s="52" t="s">
        <v>18</v>
      </c>
      <c r="C84" s="51">
        <v>39441.307000000001</v>
      </c>
      <c r="D84" s="51" t="s">
        <v>124</v>
      </c>
      <c r="E84" s="14">
        <f t="shared" si="0"/>
        <v>-2022.9978339069605</v>
      </c>
      <c r="F84" s="14">
        <f t="shared" si="1"/>
        <v>-2023</v>
      </c>
      <c r="G84" s="15">
        <f t="shared" si="8"/>
        <v>5.0838000024668872E-3</v>
      </c>
      <c r="I84">
        <f t="shared" si="11"/>
        <v>5.0838000024668872E-3</v>
      </c>
      <c r="O84">
        <f t="shared" ca="1" si="3"/>
        <v>3.424473322979861E-2</v>
      </c>
      <c r="P84">
        <f t="shared" ca="1" si="4"/>
        <v>-0.38062944585365899</v>
      </c>
      <c r="Q84" s="12">
        <f t="shared" si="5"/>
        <v>24422.807000000001</v>
      </c>
      <c r="R84">
        <f t="shared" si="12"/>
        <v>5.0838000024668872E-3</v>
      </c>
    </row>
    <row r="85" spans="1:21" x14ac:dyDescent="0.2">
      <c r="A85" s="51" t="s">
        <v>399</v>
      </c>
      <c r="B85" s="52" t="s">
        <v>18</v>
      </c>
      <c r="C85" s="51">
        <v>39638.457000000002</v>
      </c>
      <c r="D85" s="51" t="s">
        <v>124</v>
      </c>
      <c r="E85" s="14">
        <f t="shared" ref="E85:E148" si="13">+(C85-C$7)/C$8</f>
        <v>-1938.996645321032</v>
      </c>
      <c r="F85" s="14">
        <f t="shared" ref="F85:F148" si="14">ROUND(2*E85,0)/2</f>
        <v>-1939</v>
      </c>
      <c r="G85" s="15">
        <f t="shared" ref="G85:G94" si="15">+C85-(C$7+F85*C$8)</f>
        <v>7.8734000053373165E-3</v>
      </c>
      <c r="I85">
        <f t="shared" si="11"/>
        <v>7.8734000053373165E-3</v>
      </c>
      <c r="O85">
        <f t="shared" ref="O85:O148" ca="1" si="16">+C$11+C$12*$F85</f>
        <v>3.349167366955759E-2</v>
      </c>
      <c r="P85">
        <f t="shared" ref="P85:P148" ca="1" si="17">+D$11+D$12*$F85</f>
        <v>-0.38204388507821957</v>
      </c>
      <c r="Q85" s="12">
        <f t="shared" ref="Q85:Q148" si="18">C85-15018.5</f>
        <v>24619.957000000002</v>
      </c>
      <c r="R85">
        <f t="shared" si="12"/>
        <v>7.8734000053373165E-3</v>
      </c>
    </row>
    <row r="86" spans="1:21" x14ac:dyDescent="0.2">
      <c r="A86" s="51" t="s">
        <v>399</v>
      </c>
      <c r="B86" s="52" t="s">
        <v>18</v>
      </c>
      <c r="C86" s="51">
        <v>39685.385000000002</v>
      </c>
      <c r="D86" s="51" t="s">
        <v>124</v>
      </c>
      <c r="E86" s="14">
        <f t="shared" si="13"/>
        <v>-1919.001678149029</v>
      </c>
      <c r="F86" s="14">
        <f t="shared" si="14"/>
        <v>-1919</v>
      </c>
      <c r="G86" s="15">
        <f t="shared" si="15"/>
        <v>-3.9385999989463016E-3</v>
      </c>
      <c r="I86">
        <f t="shared" si="11"/>
        <v>-3.9385999989463016E-3</v>
      </c>
      <c r="O86">
        <f t="shared" ca="1" si="16"/>
        <v>3.3312373774262112E-2</v>
      </c>
      <c r="P86">
        <f t="shared" ca="1" si="17"/>
        <v>-0.38238065632216262</v>
      </c>
      <c r="Q86" s="12">
        <f t="shared" si="18"/>
        <v>24666.885000000002</v>
      </c>
      <c r="R86">
        <f t="shared" si="12"/>
        <v>-3.9385999989463016E-3</v>
      </c>
    </row>
    <row r="87" spans="1:21" x14ac:dyDescent="0.2">
      <c r="A87" s="51" t="s">
        <v>1434</v>
      </c>
      <c r="B87" s="52" t="s">
        <v>18</v>
      </c>
      <c r="C87" s="51">
        <v>39692.4283</v>
      </c>
      <c r="D87" s="51" t="s">
        <v>124</v>
      </c>
      <c r="E87" s="14">
        <f t="shared" si="13"/>
        <v>-1916.0006861552829</v>
      </c>
      <c r="F87" s="14">
        <f t="shared" si="14"/>
        <v>-1916</v>
      </c>
      <c r="G87" s="15">
        <f t="shared" si="15"/>
        <v>-1.6103999951155856E-3</v>
      </c>
      <c r="J87">
        <f>G87</f>
        <v>-1.6103999951155856E-3</v>
      </c>
      <c r="O87">
        <f t="shared" ca="1" si="16"/>
        <v>3.3285478789967793E-2</v>
      </c>
      <c r="P87">
        <f t="shared" ca="1" si="17"/>
        <v>-0.38243117200875404</v>
      </c>
      <c r="Q87" s="12">
        <f t="shared" si="18"/>
        <v>24673.9283</v>
      </c>
      <c r="R87">
        <f t="shared" si="12"/>
        <v>-1.6103999951155856E-3</v>
      </c>
    </row>
    <row r="88" spans="1:21" x14ac:dyDescent="0.2">
      <c r="A88" s="51" t="s">
        <v>411</v>
      </c>
      <c r="B88" s="52" t="s">
        <v>18</v>
      </c>
      <c r="C88" s="51">
        <v>39692.428599999999</v>
      </c>
      <c r="D88" s="51" t="s">
        <v>124</v>
      </c>
      <c r="E88" s="14">
        <f t="shared" si="13"/>
        <v>-1916.0005583320185</v>
      </c>
      <c r="F88" s="14">
        <f t="shared" si="14"/>
        <v>-1916</v>
      </c>
      <c r="G88" s="15">
        <f t="shared" si="15"/>
        <v>-1.3103999954182655E-3</v>
      </c>
      <c r="J88">
        <f>G88</f>
        <v>-1.3103999954182655E-3</v>
      </c>
      <c r="O88">
        <f t="shared" ca="1" si="16"/>
        <v>3.3285478789967793E-2</v>
      </c>
      <c r="P88">
        <f t="shared" ca="1" si="17"/>
        <v>-0.38243117200875404</v>
      </c>
      <c r="Q88" s="12">
        <f t="shared" si="18"/>
        <v>24673.928599999999</v>
      </c>
      <c r="R88">
        <f t="shared" si="12"/>
        <v>-1.3103999954182655E-3</v>
      </c>
    </row>
    <row r="89" spans="1:21" x14ac:dyDescent="0.2">
      <c r="A89" s="51" t="s">
        <v>411</v>
      </c>
      <c r="B89" s="52" t="s">
        <v>19</v>
      </c>
      <c r="C89" s="51">
        <v>39695.569799999997</v>
      </c>
      <c r="D89" s="51" t="s">
        <v>162</v>
      </c>
      <c r="E89" s="14">
        <f t="shared" si="13"/>
        <v>-1914.6621635382778</v>
      </c>
      <c r="F89" s="14">
        <f t="shared" si="14"/>
        <v>-1914.5</v>
      </c>
      <c r="G89" s="15">
        <f t="shared" si="15"/>
        <v>-0.38059630000498146</v>
      </c>
      <c r="J89">
        <f>G89</f>
        <v>-0.38059630000498146</v>
      </c>
      <c r="O89">
        <f t="shared" ca="1" si="16"/>
        <v>3.327203129782063E-2</v>
      </c>
      <c r="P89">
        <f t="shared" ca="1" si="17"/>
        <v>-0.38245642985204975</v>
      </c>
      <c r="Q89" s="12">
        <f t="shared" si="18"/>
        <v>24677.069799999997</v>
      </c>
      <c r="S89">
        <f>G89</f>
        <v>-0.38059630000498146</v>
      </c>
    </row>
    <row r="90" spans="1:21" x14ac:dyDescent="0.2">
      <c r="A90" s="21" t="s">
        <v>33</v>
      </c>
      <c r="B90" s="24"/>
      <c r="C90" s="22">
        <v>39748.764999999999</v>
      </c>
      <c r="D90" s="22"/>
      <c r="E90" s="14">
        <f t="shared" si="13"/>
        <v>-1891.9968831575206</v>
      </c>
      <c r="F90" s="14">
        <f t="shared" si="14"/>
        <v>-1892</v>
      </c>
      <c r="G90" s="15">
        <f t="shared" si="15"/>
        <v>7.3152000040863641E-3</v>
      </c>
      <c r="I90">
        <f>G90</f>
        <v>7.3152000040863641E-3</v>
      </c>
      <c r="O90">
        <f t="shared" ca="1" si="16"/>
        <v>3.3070318915613212E-2</v>
      </c>
      <c r="P90">
        <f t="shared" ca="1" si="17"/>
        <v>-0.38283529750148565</v>
      </c>
      <c r="Q90" s="12">
        <f t="shared" si="18"/>
        <v>24730.264999999999</v>
      </c>
      <c r="R90">
        <f>G90</f>
        <v>7.3152000040863641E-3</v>
      </c>
    </row>
    <row r="91" spans="1:21" x14ac:dyDescent="0.2">
      <c r="A91" s="21" t="s">
        <v>33</v>
      </c>
      <c r="B91" s="24"/>
      <c r="C91" s="22">
        <v>39767.544000000002</v>
      </c>
      <c r="D91" s="22"/>
      <c r="E91" s="14">
        <f t="shared" si="13"/>
        <v>-1883.995572883844</v>
      </c>
      <c r="F91" s="14">
        <f t="shared" si="14"/>
        <v>-1884</v>
      </c>
      <c r="G91" s="15">
        <f t="shared" si="15"/>
        <v>1.0390400006144773E-2</v>
      </c>
      <c r="I91">
        <f>G91</f>
        <v>1.0390400006144773E-2</v>
      </c>
      <c r="O91">
        <f t="shared" ca="1" si="16"/>
        <v>3.2998598957495018E-2</v>
      </c>
      <c r="P91">
        <f t="shared" ca="1" si="17"/>
        <v>-0.38297000599906283</v>
      </c>
      <c r="Q91" s="12">
        <f t="shared" si="18"/>
        <v>24749.044000000002</v>
      </c>
      <c r="R91">
        <f>G91</f>
        <v>1.0390400006144773E-2</v>
      </c>
    </row>
    <row r="92" spans="1:21" x14ac:dyDescent="0.2">
      <c r="A92" s="21" t="s">
        <v>34</v>
      </c>
      <c r="B92" s="24"/>
      <c r="C92" s="22">
        <v>39983.455499999996</v>
      </c>
      <c r="D92" s="22"/>
      <c r="E92" s="14">
        <f t="shared" si="13"/>
        <v>-1792.0005303813325</v>
      </c>
      <c r="F92" s="14">
        <f t="shared" si="14"/>
        <v>-1792</v>
      </c>
      <c r="G92" s="15">
        <f t="shared" si="15"/>
        <v>-1.2448000052245334E-3</v>
      </c>
      <c r="J92">
        <f>G92</f>
        <v>-1.2448000052245334E-3</v>
      </c>
      <c r="O92">
        <f t="shared" ca="1" si="16"/>
        <v>3.2173819439135817E-2</v>
      </c>
      <c r="P92">
        <f t="shared" ca="1" si="17"/>
        <v>-0.38451915372120071</v>
      </c>
      <c r="Q92" s="12">
        <f t="shared" si="18"/>
        <v>24964.955499999996</v>
      </c>
      <c r="R92">
        <f>G92</f>
        <v>-1.2448000052245334E-3</v>
      </c>
    </row>
    <row r="93" spans="1:21" x14ac:dyDescent="0.2">
      <c r="A93" s="51" t="s">
        <v>430</v>
      </c>
      <c r="B93" s="52" t="s">
        <v>18</v>
      </c>
      <c r="C93" s="51">
        <v>40030.394999999997</v>
      </c>
      <c r="D93" s="51" t="s">
        <v>124</v>
      </c>
      <c r="E93" s="14">
        <f t="shared" si="13"/>
        <v>-1772.0006633175274</v>
      </c>
      <c r="F93" s="14">
        <f t="shared" si="14"/>
        <v>-1772</v>
      </c>
      <c r="G93" s="15">
        <f t="shared" si="15"/>
        <v>-1.556800001708325E-3</v>
      </c>
      <c r="I93">
        <f>G93</f>
        <v>-1.556800001708325E-3</v>
      </c>
      <c r="O93">
        <f t="shared" ca="1" si="16"/>
        <v>3.1994519543840333E-2</v>
      </c>
      <c r="P93">
        <f t="shared" ca="1" si="17"/>
        <v>-0.3848559249651437</v>
      </c>
      <c r="Q93" s="12">
        <f t="shared" si="18"/>
        <v>25011.894999999997</v>
      </c>
      <c r="R93">
        <f>G93</f>
        <v>-1.556800001708325E-3</v>
      </c>
    </row>
    <row r="94" spans="1:21" x14ac:dyDescent="0.2">
      <c r="A94" s="21" t="s">
        <v>34</v>
      </c>
      <c r="B94" s="24"/>
      <c r="C94" s="22">
        <v>40091.417399999998</v>
      </c>
      <c r="D94" s="22"/>
      <c r="E94" s="14">
        <f t="shared" si="13"/>
        <v>-1746.0003887531548</v>
      </c>
      <c r="F94" s="14">
        <f t="shared" si="14"/>
        <v>-1746</v>
      </c>
      <c r="G94" s="15">
        <f t="shared" si="15"/>
        <v>-9.1239999892422929E-4</v>
      </c>
      <c r="J94">
        <f>G94</f>
        <v>-9.1239999892422929E-4</v>
      </c>
      <c r="O94">
        <f t="shared" ca="1" si="16"/>
        <v>3.176142967995621E-2</v>
      </c>
      <c r="P94">
        <f t="shared" ca="1" si="17"/>
        <v>-0.3852937275822696</v>
      </c>
      <c r="Q94" s="12">
        <f t="shared" si="18"/>
        <v>25072.917399999998</v>
      </c>
      <c r="R94">
        <f>G94</f>
        <v>-9.1239999892422929E-4</v>
      </c>
    </row>
    <row r="95" spans="1:21" x14ac:dyDescent="0.2">
      <c r="A95" s="21" t="s">
        <v>35</v>
      </c>
      <c r="B95" s="24"/>
      <c r="C95" s="29">
        <v>40138.423199999997</v>
      </c>
      <c r="D95" s="22"/>
      <c r="E95" s="14">
        <f t="shared" si="13"/>
        <v>-1725.9722727479186</v>
      </c>
      <c r="F95" s="14">
        <f t="shared" si="14"/>
        <v>-1726</v>
      </c>
      <c r="J95" s="17"/>
      <c r="O95">
        <f t="shared" ca="1" si="16"/>
        <v>3.1582129784660726E-2</v>
      </c>
      <c r="P95">
        <f t="shared" ca="1" si="17"/>
        <v>-0.38563049882621259</v>
      </c>
      <c r="Q95" s="12">
        <f t="shared" si="18"/>
        <v>25119.923199999997</v>
      </c>
      <c r="U95" s="15">
        <f>+C95-(C$7+F95*C$8)</f>
        <v>6.5075599995907396E-2</v>
      </c>
    </row>
    <row r="96" spans="1:21" x14ac:dyDescent="0.2">
      <c r="A96" s="21" t="s">
        <v>34</v>
      </c>
      <c r="B96" s="24"/>
      <c r="C96" s="22">
        <v>40382.442499999997</v>
      </c>
      <c r="D96" s="22"/>
      <c r="E96" s="14">
        <f t="shared" si="13"/>
        <v>-1622.0011277420545</v>
      </c>
      <c r="F96" s="14">
        <f t="shared" si="14"/>
        <v>-1622</v>
      </c>
      <c r="G96" s="15">
        <f t="shared" ref="G96:G138" si="19">+C96-(C$7+F96*C$8)</f>
        <v>-2.6467999996384606E-3</v>
      </c>
      <c r="J96">
        <f>G96</f>
        <v>-2.6467999996384606E-3</v>
      </c>
      <c r="O96">
        <f t="shared" ca="1" si="16"/>
        <v>3.0649770329124231E-2</v>
      </c>
      <c r="P96">
        <f t="shared" ca="1" si="17"/>
        <v>-0.38738170929471627</v>
      </c>
      <c r="Q96" s="12">
        <f t="shared" si="18"/>
        <v>25363.942499999997</v>
      </c>
      <c r="R96">
        <f t="shared" ref="R96:R114" si="20">G96</f>
        <v>-2.6467999996384606E-3</v>
      </c>
    </row>
    <row r="97" spans="1:18" x14ac:dyDescent="0.2">
      <c r="A97" s="21" t="s">
        <v>34</v>
      </c>
      <c r="B97" s="24"/>
      <c r="C97" s="22">
        <v>40422.343399999998</v>
      </c>
      <c r="D97" s="22"/>
      <c r="E97" s="14">
        <f t="shared" si="13"/>
        <v>-1605.000250107521</v>
      </c>
      <c r="F97" s="14">
        <f t="shared" si="14"/>
        <v>-1605</v>
      </c>
      <c r="G97" s="15">
        <f t="shared" si="19"/>
        <v>-5.8700000226963311E-4</v>
      </c>
      <c r="J97">
        <f>G97</f>
        <v>-5.8700000226963311E-4</v>
      </c>
      <c r="O97">
        <f t="shared" ca="1" si="16"/>
        <v>3.0497365418123073E-2</v>
      </c>
      <c r="P97">
        <f t="shared" ca="1" si="17"/>
        <v>-0.38766796485206778</v>
      </c>
      <c r="Q97" s="12">
        <f t="shared" si="18"/>
        <v>25403.843399999998</v>
      </c>
      <c r="R97">
        <f t="shared" si="20"/>
        <v>-5.8700000226963311E-4</v>
      </c>
    </row>
    <row r="98" spans="1:18" x14ac:dyDescent="0.2">
      <c r="A98" s="51" t="s">
        <v>449</v>
      </c>
      <c r="B98" s="52" t="s">
        <v>18</v>
      </c>
      <c r="C98" s="51">
        <v>40483.362000000001</v>
      </c>
      <c r="D98" s="51" t="s">
        <v>124</v>
      </c>
      <c r="E98" s="14">
        <f t="shared" si="13"/>
        <v>-1579.0015946378301</v>
      </c>
      <c r="F98" s="14">
        <f t="shared" si="14"/>
        <v>-1579</v>
      </c>
      <c r="G98" s="15">
        <f t="shared" si="19"/>
        <v>-3.742599998076912E-3</v>
      </c>
      <c r="I98">
        <f>G98</f>
        <v>-3.742599998076912E-3</v>
      </c>
      <c r="O98">
        <f t="shared" ca="1" si="16"/>
        <v>3.0264275554238947E-2</v>
      </c>
      <c r="P98">
        <f t="shared" ca="1" si="17"/>
        <v>-0.38810576746919373</v>
      </c>
      <c r="Q98" s="12">
        <f t="shared" si="18"/>
        <v>25464.862000000001</v>
      </c>
      <c r="R98">
        <f t="shared" si="20"/>
        <v>-3.742599998076912E-3</v>
      </c>
    </row>
    <row r="99" spans="1:18" x14ac:dyDescent="0.2">
      <c r="A99" s="51" t="s">
        <v>453</v>
      </c>
      <c r="B99" s="52" t="s">
        <v>18</v>
      </c>
      <c r="C99" s="51">
        <v>40483.368999999999</v>
      </c>
      <c r="D99" s="51" t="s">
        <v>124</v>
      </c>
      <c r="E99" s="14">
        <f t="shared" si="13"/>
        <v>-1578.998612094995</v>
      </c>
      <c r="F99" s="14">
        <f t="shared" si="14"/>
        <v>-1579</v>
      </c>
      <c r="G99" s="15">
        <f t="shared" si="19"/>
        <v>3.2573999997111969E-3</v>
      </c>
      <c r="I99">
        <f>G99</f>
        <v>3.2573999997111969E-3</v>
      </c>
      <c r="O99">
        <f t="shared" ca="1" si="16"/>
        <v>3.0264275554238947E-2</v>
      </c>
      <c r="P99">
        <f t="shared" ca="1" si="17"/>
        <v>-0.38810576746919373</v>
      </c>
      <c r="Q99" s="12">
        <f t="shared" si="18"/>
        <v>25464.868999999999</v>
      </c>
      <c r="R99">
        <f t="shared" si="20"/>
        <v>3.2573999997111969E-3</v>
      </c>
    </row>
    <row r="100" spans="1:18" x14ac:dyDescent="0.2">
      <c r="A100" s="22" t="s">
        <v>36</v>
      </c>
      <c r="B100" s="24" t="s">
        <v>18</v>
      </c>
      <c r="C100" s="22">
        <v>40525.612999999998</v>
      </c>
      <c r="D100" s="22"/>
      <c r="E100" s="14">
        <f t="shared" si="13"/>
        <v>-1560.9993921577704</v>
      </c>
      <c r="F100" s="14">
        <f t="shared" si="14"/>
        <v>-1561</v>
      </c>
      <c r="G100" s="15">
        <f t="shared" si="19"/>
        <v>1.4265999998315237E-3</v>
      </c>
      <c r="I100">
        <f>G100</f>
        <v>1.4265999998315237E-3</v>
      </c>
      <c r="O100">
        <f t="shared" ca="1" si="16"/>
        <v>3.0102905648473018E-2</v>
      </c>
      <c r="P100">
        <f t="shared" ca="1" si="17"/>
        <v>-0.38840886158874244</v>
      </c>
      <c r="Q100" s="12">
        <f t="shared" si="18"/>
        <v>25507.112999999998</v>
      </c>
      <c r="R100">
        <f t="shared" si="20"/>
        <v>1.4265999998315237E-3</v>
      </c>
    </row>
    <row r="101" spans="1:18" x14ac:dyDescent="0.2">
      <c r="A101" t="s">
        <v>37</v>
      </c>
      <c r="B101" s="6"/>
      <c r="C101" s="16">
        <v>40774.394</v>
      </c>
      <c r="D101" s="16"/>
      <c r="E101">
        <f t="shared" si="13"/>
        <v>-1454.9993936916485</v>
      </c>
      <c r="F101">
        <f t="shared" si="14"/>
        <v>-1455</v>
      </c>
      <c r="G101" s="16">
        <f t="shared" si="19"/>
        <v>1.4230000015231781E-3</v>
      </c>
      <c r="I101">
        <f>G101</f>
        <v>1.4230000015231781E-3</v>
      </c>
      <c r="O101">
        <f t="shared" ca="1" si="16"/>
        <v>2.9152616203406971E-2</v>
      </c>
      <c r="P101">
        <f t="shared" ca="1" si="17"/>
        <v>-0.39019374918164035</v>
      </c>
      <c r="Q101" s="12">
        <f t="shared" si="18"/>
        <v>25755.894</v>
      </c>
      <c r="R101">
        <f t="shared" si="20"/>
        <v>1.4230000015231781E-3</v>
      </c>
    </row>
    <row r="102" spans="1:18" x14ac:dyDescent="0.2">
      <c r="A102" s="22" t="s">
        <v>38</v>
      </c>
      <c r="B102" s="24"/>
      <c r="C102" s="22">
        <v>40781.432999999997</v>
      </c>
      <c r="D102" s="22"/>
      <c r="E102" s="14">
        <f t="shared" si="13"/>
        <v>-1452.0002338313589</v>
      </c>
      <c r="F102" s="14">
        <f t="shared" si="14"/>
        <v>-1452</v>
      </c>
      <c r="G102" s="15">
        <f t="shared" si="19"/>
        <v>-5.4880000243429095E-4</v>
      </c>
      <c r="J102">
        <f>G102</f>
        <v>-5.4880000243429095E-4</v>
      </c>
      <c r="O102">
        <f t="shared" ca="1" si="16"/>
        <v>2.9125721219112652E-2</v>
      </c>
      <c r="P102">
        <f t="shared" ca="1" si="17"/>
        <v>-0.39024426486823177</v>
      </c>
      <c r="Q102" s="12">
        <f t="shared" si="18"/>
        <v>25762.932999999997</v>
      </c>
      <c r="R102">
        <f t="shared" si="20"/>
        <v>-5.4880000243429095E-4</v>
      </c>
    </row>
    <row r="103" spans="1:18" x14ac:dyDescent="0.2">
      <c r="A103" s="14" t="s">
        <v>38</v>
      </c>
      <c r="B103" s="19"/>
      <c r="C103" s="15">
        <v>40781.432999999997</v>
      </c>
      <c r="D103" s="15"/>
      <c r="E103" s="14">
        <f t="shared" si="13"/>
        <v>-1452.0002338313589</v>
      </c>
      <c r="F103" s="14">
        <f t="shared" si="14"/>
        <v>-1452</v>
      </c>
      <c r="G103" s="15">
        <f t="shared" si="19"/>
        <v>-5.4880000243429095E-4</v>
      </c>
      <c r="J103">
        <f>G103</f>
        <v>-5.4880000243429095E-4</v>
      </c>
      <c r="O103">
        <f t="shared" ca="1" si="16"/>
        <v>2.9125721219112652E-2</v>
      </c>
      <c r="P103">
        <f t="shared" ca="1" si="17"/>
        <v>-0.39024426486823177</v>
      </c>
      <c r="Q103" s="12">
        <f t="shared" si="18"/>
        <v>25762.932999999997</v>
      </c>
      <c r="R103">
        <f t="shared" si="20"/>
        <v>-5.4880000243429095E-4</v>
      </c>
    </row>
    <row r="104" spans="1:18" x14ac:dyDescent="0.2">
      <c r="A104" s="51" t="s">
        <v>469</v>
      </c>
      <c r="B104" s="52" t="s">
        <v>18</v>
      </c>
      <c r="C104" s="51">
        <v>40809.627999999997</v>
      </c>
      <c r="D104" s="51" t="s">
        <v>124</v>
      </c>
      <c r="E104" s="14">
        <f t="shared" si="13"/>
        <v>-1439.9869773658238</v>
      </c>
      <c r="F104" s="14">
        <f t="shared" si="14"/>
        <v>-1440</v>
      </c>
      <c r="G104" s="15">
        <f t="shared" si="19"/>
        <v>3.0564000000595115E-2</v>
      </c>
      <c r="I104">
        <f>G104</f>
        <v>3.0564000000595115E-2</v>
      </c>
      <c r="O104">
        <f t="shared" ca="1" si="16"/>
        <v>2.9018141281935361E-2</v>
      </c>
      <c r="P104">
        <f t="shared" ca="1" si="17"/>
        <v>-0.39044632761459758</v>
      </c>
      <c r="Q104" s="12">
        <f t="shared" si="18"/>
        <v>25791.127999999997</v>
      </c>
      <c r="R104">
        <f t="shared" si="20"/>
        <v>3.0564000000595115E-2</v>
      </c>
    </row>
    <row r="105" spans="1:18" x14ac:dyDescent="0.2">
      <c r="A105" s="51" t="s">
        <v>469</v>
      </c>
      <c r="B105" s="52" t="s">
        <v>18</v>
      </c>
      <c r="C105" s="51">
        <v>40830.720000000001</v>
      </c>
      <c r="D105" s="51" t="s">
        <v>124</v>
      </c>
      <c r="E105" s="14">
        <f t="shared" si="13"/>
        <v>-1431.0001497236492</v>
      </c>
      <c r="F105" s="14">
        <f t="shared" si="14"/>
        <v>-1431</v>
      </c>
      <c r="G105" s="15">
        <f t="shared" si="19"/>
        <v>-3.5139999818056822E-4</v>
      </c>
      <c r="I105">
        <f>G105</f>
        <v>-3.5139999818056822E-4</v>
      </c>
      <c r="O105">
        <f t="shared" ca="1" si="16"/>
        <v>2.8937456329052397E-2</v>
      </c>
      <c r="P105">
        <f t="shared" ca="1" si="17"/>
        <v>-0.39059787467437196</v>
      </c>
      <c r="Q105" s="12">
        <f t="shared" si="18"/>
        <v>25812.22</v>
      </c>
      <c r="R105">
        <f t="shared" si="20"/>
        <v>-3.5139999818056822E-4</v>
      </c>
    </row>
    <row r="106" spans="1:18" x14ac:dyDescent="0.2">
      <c r="A106" s="51" t="s">
        <v>476</v>
      </c>
      <c r="B106" s="52" t="s">
        <v>18</v>
      </c>
      <c r="C106" s="51">
        <v>41100.637000000002</v>
      </c>
      <c r="D106" s="51" t="s">
        <v>124</v>
      </c>
      <c r="E106" s="14">
        <f t="shared" si="13"/>
        <v>-1315.9945762032435</v>
      </c>
      <c r="F106" s="14">
        <f t="shared" si="14"/>
        <v>-1316</v>
      </c>
      <c r="G106" s="15">
        <f t="shared" si="19"/>
        <v>1.2729600006423425E-2</v>
      </c>
      <c r="I106">
        <f>G106</f>
        <v>1.2729600006423425E-2</v>
      </c>
      <c r="O106">
        <f t="shared" ca="1" si="16"/>
        <v>2.7906481931103386E-2</v>
      </c>
      <c r="P106">
        <f t="shared" ca="1" si="17"/>
        <v>-0.39253430932704425</v>
      </c>
      <c r="Q106" s="12">
        <f t="shared" si="18"/>
        <v>26082.137000000002</v>
      </c>
      <c r="R106">
        <f t="shared" si="20"/>
        <v>1.2729600006423425E-2</v>
      </c>
    </row>
    <row r="107" spans="1:18" x14ac:dyDescent="0.2">
      <c r="A107" t="s">
        <v>39</v>
      </c>
      <c r="B107" s="6"/>
      <c r="C107" s="16">
        <v>41126.444000000003</v>
      </c>
      <c r="D107" s="16"/>
      <c r="E107">
        <f t="shared" si="13"/>
        <v>-1304.9987929223046</v>
      </c>
      <c r="F107">
        <f t="shared" si="14"/>
        <v>-1305</v>
      </c>
      <c r="G107" s="16">
        <f t="shared" si="19"/>
        <v>2.8330000059213489E-3</v>
      </c>
      <c r="I107">
        <f>G107</f>
        <v>2.8330000059213489E-3</v>
      </c>
      <c r="O107">
        <f t="shared" ca="1" si="16"/>
        <v>2.7807866988690873E-2</v>
      </c>
      <c r="P107">
        <f t="shared" ca="1" si="17"/>
        <v>-0.39271953351121291</v>
      </c>
      <c r="Q107" s="12">
        <f t="shared" si="18"/>
        <v>26107.944000000003</v>
      </c>
      <c r="R107">
        <f t="shared" si="20"/>
        <v>2.8330000059213489E-3</v>
      </c>
    </row>
    <row r="108" spans="1:18" x14ac:dyDescent="0.2">
      <c r="A108" t="s">
        <v>40</v>
      </c>
      <c r="B108" s="6"/>
      <c r="C108" s="16">
        <v>41126.445</v>
      </c>
      <c r="D108" s="16"/>
      <c r="E108">
        <f t="shared" si="13"/>
        <v>-1304.998366844758</v>
      </c>
      <c r="F108">
        <f t="shared" si="14"/>
        <v>-1305</v>
      </c>
      <c r="G108" s="16">
        <f t="shared" si="19"/>
        <v>3.8330000024870969E-3</v>
      </c>
      <c r="I108">
        <f>G108</f>
        <v>3.8330000024870969E-3</v>
      </c>
      <c r="O108">
        <f t="shared" ca="1" si="16"/>
        <v>2.7807866988690873E-2</v>
      </c>
      <c r="P108">
        <f t="shared" ca="1" si="17"/>
        <v>-0.39271953351121291</v>
      </c>
      <c r="Q108" s="12">
        <f t="shared" si="18"/>
        <v>26107.945</v>
      </c>
      <c r="R108">
        <f t="shared" si="20"/>
        <v>3.8330000024870969E-3</v>
      </c>
    </row>
    <row r="109" spans="1:18" x14ac:dyDescent="0.2">
      <c r="A109" s="51" t="s">
        <v>487</v>
      </c>
      <c r="B109" s="52" t="s">
        <v>18</v>
      </c>
      <c r="C109" s="51">
        <v>41128.787300000004</v>
      </c>
      <c r="D109" s="51" t="s">
        <v>124</v>
      </c>
      <c r="E109" s="14">
        <f t="shared" si="13"/>
        <v>-1304.0003654041029</v>
      </c>
      <c r="F109" s="14">
        <f t="shared" si="14"/>
        <v>-1304</v>
      </c>
      <c r="G109" s="15">
        <f t="shared" si="19"/>
        <v>-8.5759999637957662E-4</v>
      </c>
      <c r="J109">
        <f>G109</f>
        <v>-8.5759999637957662E-4</v>
      </c>
      <c r="O109">
        <f t="shared" ca="1" si="16"/>
        <v>2.7798901993926095E-2</v>
      </c>
      <c r="P109">
        <f t="shared" ca="1" si="17"/>
        <v>-0.39273637207341006</v>
      </c>
      <c r="Q109" s="12">
        <f t="shared" si="18"/>
        <v>26110.287300000004</v>
      </c>
      <c r="R109">
        <f t="shared" si="20"/>
        <v>-8.5759999637957662E-4</v>
      </c>
    </row>
    <row r="110" spans="1:18" x14ac:dyDescent="0.2">
      <c r="A110" s="51" t="s">
        <v>487</v>
      </c>
      <c r="B110" s="52" t="s">
        <v>18</v>
      </c>
      <c r="C110" s="51">
        <v>41135.828999999998</v>
      </c>
      <c r="D110" s="51" t="s">
        <v>124</v>
      </c>
      <c r="E110" s="14">
        <f t="shared" si="13"/>
        <v>-1301.0000551344349</v>
      </c>
      <c r="F110" s="14">
        <f t="shared" si="14"/>
        <v>-1301</v>
      </c>
      <c r="G110" s="15">
        <f t="shared" si="19"/>
        <v>-1.2940000306116417E-4</v>
      </c>
      <c r="J110">
        <f>G110</f>
        <v>-1.2940000306116417E-4</v>
      </c>
      <c r="O110">
        <f t="shared" ca="1" si="16"/>
        <v>2.7772007009631776E-2</v>
      </c>
      <c r="P110">
        <f t="shared" ca="1" si="17"/>
        <v>-0.39278688776000148</v>
      </c>
      <c r="Q110" s="12">
        <f t="shared" si="18"/>
        <v>26117.328999999998</v>
      </c>
      <c r="R110">
        <f t="shared" si="20"/>
        <v>-1.2940000306116417E-4</v>
      </c>
    </row>
    <row r="111" spans="1:18" x14ac:dyDescent="0.2">
      <c r="A111" s="51" t="s">
        <v>476</v>
      </c>
      <c r="B111" s="52" t="s">
        <v>18</v>
      </c>
      <c r="C111" s="51">
        <v>41154.625</v>
      </c>
      <c r="D111" s="51" t="s">
        <v>124</v>
      </c>
      <c r="E111" s="14">
        <f t="shared" si="13"/>
        <v>-1292.9915015424426</v>
      </c>
      <c r="F111" s="14">
        <f t="shared" si="14"/>
        <v>-1293</v>
      </c>
      <c r="G111" s="15">
        <f t="shared" si="19"/>
        <v>1.9945799998822622E-2</v>
      </c>
      <c r="I111">
        <f>G111</f>
        <v>1.9945799998822622E-2</v>
      </c>
      <c r="O111">
        <f t="shared" ca="1" si="16"/>
        <v>2.7700287051513582E-2</v>
      </c>
      <c r="P111">
        <f t="shared" ca="1" si="17"/>
        <v>-0.39292159625757872</v>
      </c>
      <c r="Q111" s="12">
        <f t="shared" si="18"/>
        <v>26136.125</v>
      </c>
      <c r="R111">
        <f t="shared" si="20"/>
        <v>1.9945799998822622E-2</v>
      </c>
    </row>
    <row r="112" spans="1:18" x14ac:dyDescent="0.2">
      <c r="A112" s="51" t="s">
        <v>476</v>
      </c>
      <c r="B112" s="52" t="s">
        <v>18</v>
      </c>
      <c r="C112" s="51">
        <v>41161.633000000002</v>
      </c>
      <c r="D112" s="51" t="s">
        <v>124</v>
      </c>
      <c r="E112" s="14">
        <f t="shared" si="13"/>
        <v>-1290.0055500861388</v>
      </c>
      <c r="F112" s="14">
        <f t="shared" si="14"/>
        <v>-1290</v>
      </c>
      <c r="G112" s="15">
        <f t="shared" si="19"/>
        <v>-1.3026000000536442E-2</v>
      </c>
      <c r="I112">
        <f>G112</f>
        <v>-1.3026000000536442E-2</v>
      </c>
      <c r="O112">
        <f t="shared" ca="1" si="16"/>
        <v>2.7673392067219263E-2</v>
      </c>
      <c r="P112">
        <f t="shared" ca="1" si="17"/>
        <v>-0.39297211194417014</v>
      </c>
      <c r="Q112" s="12">
        <f t="shared" si="18"/>
        <v>26143.133000000002</v>
      </c>
      <c r="R112">
        <f t="shared" si="20"/>
        <v>-1.3026000000536442E-2</v>
      </c>
    </row>
    <row r="113" spans="1:19" x14ac:dyDescent="0.2">
      <c r="A113" t="s">
        <v>39</v>
      </c>
      <c r="B113" s="6"/>
      <c r="C113" s="16">
        <v>41173.374000000003</v>
      </c>
      <c r="D113" s="16"/>
      <c r="E113">
        <f t="shared" si="13"/>
        <v>-1285.0029735952053</v>
      </c>
      <c r="F113">
        <f t="shared" si="14"/>
        <v>-1285</v>
      </c>
      <c r="G113" s="16">
        <f t="shared" si="19"/>
        <v>-6.9789999979548156E-3</v>
      </c>
      <c r="I113">
        <f>G113</f>
        <v>-6.9789999979548156E-3</v>
      </c>
      <c r="O113">
        <f t="shared" ca="1" si="16"/>
        <v>2.7628567093395388E-2</v>
      </c>
      <c r="P113">
        <f t="shared" ca="1" si="17"/>
        <v>-0.39305630475515591</v>
      </c>
      <c r="Q113" s="12">
        <f t="shared" si="18"/>
        <v>26154.874000000003</v>
      </c>
      <c r="R113">
        <f t="shared" si="20"/>
        <v>-6.9789999979548156E-3</v>
      </c>
    </row>
    <row r="114" spans="1:19" x14ac:dyDescent="0.2">
      <c r="A114" t="s">
        <v>39</v>
      </c>
      <c r="B114" s="6"/>
      <c r="C114" s="16">
        <v>41173.375999999997</v>
      </c>
      <c r="D114" s="16"/>
      <c r="E114">
        <f t="shared" si="13"/>
        <v>-1285.0021214401122</v>
      </c>
      <c r="F114">
        <f t="shared" si="14"/>
        <v>-1285</v>
      </c>
      <c r="G114" s="16">
        <f t="shared" si="19"/>
        <v>-4.9790000048233196E-3</v>
      </c>
      <c r="I114">
        <f>G114</f>
        <v>-4.9790000048233196E-3</v>
      </c>
      <c r="O114">
        <f t="shared" ca="1" si="16"/>
        <v>2.7628567093395388E-2</v>
      </c>
      <c r="P114">
        <f t="shared" ca="1" si="17"/>
        <v>-0.39305630475515591</v>
      </c>
      <c r="Q114" s="12">
        <f t="shared" si="18"/>
        <v>26154.875999999997</v>
      </c>
      <c r="R114">
        <f t="shared" si="20"/>
        <v>-4.9790000048233196E-3</v>
      </c>
    </row>
    <row r="115" spans="1:19" x14ac:dyDescent="0.2">
      <c r="A115" s="51" t="s">
        <v>487</v>
      </c>
      <c r="B115" s="52" t="s">
        <v>19</v>
      </c>
      <c r="C115" s="51">
        <v>41178.852700000003</v>
      </c>
      <c r="D115" s="51" t="s">
        <v>124</v>
      </c>
      <c r="E115" s="14">
        <f t="shared" si="13"/>
        <v>-1282.6686225330409</v>
      </c>
      <c r="F115" s="14">
        <f t="shared" si="14"/>
        <v>-1282.5</v>
      </c>
      <c r="G115" s="15">
        <f t="shared" si="19"/>
        <v>-0.39575549999426585</v>
      </c>
      <c r="J115">
        <f>G115</f>
        <v>-0.39575549999426585</v>
      </c>
      <c r="O115">
        <f t="shared" ca="1" si="16"/>
        <v>2.7606154606483455E-2</v>
      </c>
      <c r="P115">
        <f t="shared" ca="1" si="17"/>
        <v>-0.39309840116064876</v>
      </c>
      <c r="Q115" s="12">
        <f t="shared" si="18"/>
        <v>26160.352700000003</v>
      </c>
      <c r="S115">
        <f>G115</f>
        <v>-0.39575549999426585</v>
      </c>
    </row>
    <row r="116" spans="1:19" x14ac:dyDescent="0.2">
      <c r="A116" s="51" t="s">
        <v>487</v>
      </c>
      <c r="B116" s="52" t="s">
        <v>18</v>
      </c>
      <c r="C116" s="51">
        <v>41182.768799999998</v>
      </c>
      <c r="D116" s="51" t="s">
        <v>124</v>
      </c>
      <c r="E116" s="14">
        <f t="shared" si="13"/>
        <v>-1281.0000602473654</v>
      </c>
      <c r="F116" s="14">
        <f t="shared" si="14"/>
        <v>-1281</v>
      </c>
      <c r="G116" s="15">
        <f t="shared" si="19"/>
        <v>-1.4139999984763563E-4</v>
      </c>
      <c r="J116">
        <f>G116</f>
        <v>-1.4139999984763563E-4</v>
      </c>
      <c r="O116">
        <f t="shared" ca="1" si="16"/>
        <v>2.7592707114336295E-2</v>
      </c>
      <c r="P116">
        <f t="shared" ca="1" si="17"/>
        <v>-0.39312365900394453</v>
      </c>
      <c r="Q116" s="12">
        <f t="shared" si="18"/>
        <v>26164.268799999998</v>
      </c>
      <c r="R116">
        <f t="shared" ref="R116:R127" si="21">G116</f>
        <v>-1.4139999984763563E-4</v>
      </c>
    </row>
    <row r="117" spans="1:19" x14ac:dyDescent="0.2">
      <c r="A117" t="s">
        <v>41</v>
      </c>
      <c r="B117" s="6"/>
      <c r="C117" s="16">
        <v>41220.311000000002</v>
      </c>
      <c r="D117" s="16"/>
      <c r="E117">
        <f t="shared" si="13"/>
        <v>-1265.0041717252709</v>
      </c>
      <c r="F117">
        <f t="shared" si="14"/>
        <v>-1265</v>
      </c>
      <c r="G117" s="16">
        <f t="shared" si="19"/>
        <v>-9.7909999967669137E-3</v>
      </c>
      <c r="I117">
        <f>G117</f>
        <v>-9.7909999967669137E-3</v>
      </c>
      <c r="O117">
        <f t="shared" ca="1" si="16"/>
        <v>2.7449267198099911E-2</v>
      </c>
      <c r="P117">
        <f t="shared" ca="1" si="17"/>
        <v>-0.3933930759990989</v>
      </c>
      <c r="Q117" s="12">
        <f t="shared" si="18"/>
        <v>26201.811000000002</v>
      </c>
      <c r="R117">
        <f t="shared" si="21"/>
        <v>-9.7909999967669137E-3</v>
      </c>
    </row>
    <row r="118" spans="1:19" x14ac:dyDescent="0.2">
      <c r="A118" t="s">
        <v>41</v>
      </c>
      <c r="B118" s="6"/>
      <c r="C118" s="16">
        <v>41220.315999999999</v>
      </c>
      <c r="D118" s="16"/>
      <c r="E118">
        <f t="shared" si="13"/>
        <v>-1265.0020413375321</v>
      </c>
      <c r="F118">
        <f t="shared" si="14"/>
        <v>-1265</v>
      </c>
      <c r="G118" s="16">
        <f t="shared" si="19"/>
        <v>-4.7909999993862584E-3</v>
      </c>
      <c r="I118">
        <f>G118</f>
        <v>-4.7909999993862584E-3</v>
      </c>
      <c r="O118">
        <f t="shared" ca="1" si="16"/>
        <v>2.7449267198099911E-2</v>
      </c>
      <c r="P118">
        <f t="shared" ca="1" si="17"/>
        <v>-0.3933930759990989</v>
      </c>
      <c r="Q118" s="12">
        <f t="shared" si="18"/>
        <v>26201.815999999999</v>
      </c>
      <c r="R118">
        <f t="shared" si="21"/>
        <v>-4.7909999993862584E-3</v>
      </c>
    </row>
    <row r="119" spans="1:19" x14ac:dyDescent="0.2">
      <c r="A119" t="s">
        <v>41</v>
      </c>
      <c r="B119" s="6"/>
      <c r="C119" s="16">
        <v>41227.368999999999</v>
      </c>
      <c r="D119" s="16"/>
      <c r="E119">
        <f t="shared" si="13"/>
        <v>-1261.9969163915696</v>
      </c>
      <c r="F119">
        <f t="shared" si="14"/>
        <v>-1262</v>
      </c>
      <c r="G119" s="16">
        <f t="shared" si="19"/>
        <v>7.2371999995084479E-3</v>
      </c>
      <c r="I119">
        <f>G119</f>
        <v>7.2371999995084479E-3</v>
      </c>
      <c r="O119">
        <f t="shared" ca="1" si="16"/>
        <v>2.7422372213805588E-2</v>
      </c>
      <c r="P119">
        <f t="shared" ca="1" si="17"/>
        <v>-0.39344359168569037</v>
      </c>
      <c r="Q119" s="12">
        <f t="shared" si="18"/>
        <v>26208.868999999999</v>
      </c>
      <c r="R119">
        <f t="shared" si="21"/>
        <v>7.2371999995084479E-3</v>
      </c>
    </row>
    <row r="120" spans="1:19" x14ac:dyDescent="0.2">
      <c r="A120" s="22" t="s">
        <v>42</v>
      </c>
      <c r="B120" s="24"/>
      <c r="C120" s="22">
        <v>41464.406000000003</v>
      </c>
      <c r="D120" s="22" t="s">
        <v>43</v>
      </c>
      <c r="E120" s="14">
        <f t="shared" si="13"/>
        <v>-1161.0007726490237</v>
      </c>
      <c r="F120" s="14">
        <f t="shared" si="14"/>
        <v>-1161</v>
      </c>
      <c r="G120" s="15">
        <f t="shared" si="19"/>
        <v>-1.8133999983547255E-3</v>
      </c>
      <c r="H120">
        <f>G120</f>
        <v>-1.8133999983547255E-3</v>
      </c>
      <c r="O120">
        <f t="shared" ca="1" si="16"/>
        <v>2.6516907742563413E-2</v>
      </c>
      <c r="P120">
        <f t="shared" ca="1" si="17"/>
        <v>-0.39514428646760252</v>
      </c>
      <c r="Q120" s="12">
        <f t="shared" si="18"/>
        <v>26445.906000000003</v>
      </c>
      <c r="R120">
        <f t="shared" si="21"/>
        <v>-1.8133999983547255E-3</v>
      </c>
    </row>
    <row r="121" spans="1:19" x14ac:dyDescent="0.2">
      <c r="A121" s="22" t="s">
        <v>42</v>
      </c>
      <c r="B121" s="24"/>
      <c r="C121" s="22">
        <v>41478.489600000001</v>
      </c>
      <c r="D121" s="22" t="s">
        <v>43</v>
      </c>
      <c r="E121" s="14">
        <f t="shared" si="13"/>
        <v>-1155.0000668941739</v>
      </c>
      <c r="F121" s="14">
        <f t="shared" si="14"/>
        <v>-1155</v>
      </c>
      <c r="G121" s="15">
        <f t="shared" si="19"/>
        <v>-1.5699999494245276E-4</v>
      </c>
      <c r="H121">
        <f>G121</f>
        <v>-1.5699999494245276E-4</v>
      </c>
      <c r="O121">
        <f t="shared" ca="1" si="16"/>
        <v>2.6463117773974767E-2</v>
      </c>
      <c r="P121">
        <f t="shared" ca="1" si="17"/>
        <v>-0.39524531784078543</v>
      </c>
      <c r="Q121" s="12">
        <f t="shared" si="18"/>
        <v>26459.989600000001</v>
      </c>
      <c r="R121">
        <f t="shared" si="21"/>
        <v>-1.5699999494245276E-4</v>
      </c>
    </row>
    <row r="122" spans="1:19" x14ac:dyDescent="0.2">
      <c r="A122" s="51" t="s">
        <v>476</v>
      </c>
      <c r="B122" s="52" t="s">
        <v>18</v>
      </c>
      <c r="C122" s="51">
        <v>41506.692000000003</v>
      </c>
      <c r="D122" s="51" t="s">
        <v>124</v>
      </c>
      <c r="E122" s="14">
        <f t="shared" si="13"/>
        <v>-1142.983657454783</v>
      </c>
      <c r="F122" s="14">
        <f t="shared" si="14"/>
        <v>-1143</v>
      </c>
      <c r="G122" s="15">
        <f t="shared" si="19"/>
        <v>3.835580000304617E-2</v>
      </c>
      <c r="I122">
        <f t="shared" ref="I122:I127" si="22">G122</f>
        <v>3.835580000304617E-2</v>
      </c>
      <c r="O122">
        <f t="shared" ca="1" si="16"/>
        <v>2.635553783679748E-2</v>
      </c>
      <c r="P122">
        <f t="shared" ca="1" si="17"/>
        <v>-0.39544738058715123</v>
      </c>
      <c r="Q122" s="12">
        <f t="shared" si="18"/>
        <v>26488.192000000003</v>
      </c>
      <c r="R122">
        <f t="shared" si="21"/>
        <v>3.835580000304617E-2</v>
      </c>
    </row>
    <row r="123" spans="1:19" x14ac:dyDescent="0.2">
      <c r="A123" s="51" t="s">
        <v>532</v>
      </c>
      <c r="B123" s="52" t="s">
        <v>18</v>
      </c>
      <c r="C123" s="51">
        <v>41539.521999999997</v>
      </c>
      <c r="D123" s="51" t="s">
        <v>124</v>
      </c>
      <c r="E123" s="14">
        <f t="shared" si="13"/>
        <v>-1128.9955315543236</v>
      </c>
      <c r="F123" s="14">
        <f t="shared" si="14"/>
        <v>-1129</v>
      </c>
      <c r="G123" s="15">
        <f t="shared" si="19"/>
        <v>1.0487399995326996E-2</v>
      </c>
      <c r="I123">
        <f t="shared" si="22"/>
        <v>1.0487399995326996E-2</v>
      </c>
      <c r="O123">
        <f t="shared" ca="1" si="16"/>
        <v>2.6230027910090645E-2</v>
      </c>
      <c r="P123">
        <f t="shared" ca="1" si="17"/>
        <v>-0.39568312045791132</v>
      </c>
      <c r="Q123" s="12">
        <f t="shared" si="18"/>
        <v>26521.021999999997</v>
      </c>
      <c r="R123">
        <f t="shared" si="21"/>
        <v>1.0487399995326996E-2</v>
      </c>
    </row>
    <row r="124" spans="1:19" x14ac:dyDescent="0.2">
      <c r="A124" s="51" t="s">
        <v>532</v>
      </c>
      <c r="B124" s="52" t="s">
        <v>18</v>
      </c>
      <c r="C124" s="51">
        <v>41539.542000000001</v>
      </c>
      <c r="D124" s="51" t="s">
        <v>124</v>
      </c>
      <c r="E124" s="14">
        <f t="shared" si="13"/>
        <v>-1128.9870100033622</v>
      </c>
      <c r="F124" s="14">
        <f t="shared" si="14"/>
        <v>-1129</v>
      </c>
      <c r="G124" s="15">
        <f t="shared" si="19"/>
        <v>3.0487399999401532E-2</v>
      </c>
      <c r="I124">
        <f t="shared" si="22"/>
        <v>3.0487399999401532E-2</v>
      </c>
      <c r="O124">
        <f t="shared" ca="1" si="16"/>
        <v>2.6230027910090645E-2</v>
      </c>
      <c r="P124">
        <f t="shared" ca="1" si="17"/>
        <v>-0.39568312045791132</v>
      </c>
      <c r="Q124" s="12">
        <f t="shared" si="18"/>
        <v>26521.042000000001</v>
      </c>
      <c r="R124">
        <f t="shared" si="21"/>
        <v>3.0487399999401532E-2</v>
      </c>
    </row>
    <row r="125" spans="1:19" x14ac:dyDescent="0.2">
      <c r="A125" s="51" t="s">
        <v>540</v>
      </c>
      <c r="B125" s="52" t="s">
        <v>18</v>
      </c>
      <c r="C125" s="51">
        <v>41851.665000000001</v>
      </c>
      <c r="D125" s="51" t="s">
        <v>124</v>
      </c>
      <c r="E125" s="14">
        <f t="shared" si="13"/>
        <v>-995.99840749255554</v>
      </c>
      <c r="F125" s="14">
        <f t="shared" si="14"/>
        <v>-996</v>
      </c>
      <c r="G125" s="15">
        <f t="shared" si="19"/>
        <v>3.7376000036601909E-3</v>
      </c>
      <c r="I125">
        <f t="shared" si="22"/>
        <v>3.7376000036601909E-3</v>
      </c>
      <c r="O125">
        <f t="shared" ca="1" si="16"/>
        <v>2.5037683606375701E-2</v>
      </c>
      <c r="P125">
        <f t="shared" ca="1" si="17"/>
        <v>-0.39792264923013232</v>
      </c>
      <c r="Q125" s="12">
        <f t="shared" si="18"/>
        <v>26833.165000000001</v>
      </c>
      <c r="R125">
        <f t="shared" si="21"/>
        <v>3.7376000036601909E-3</v>
      </c>
    </row>
    <row r="126" spans="1:19" x14ac:dyDescent="0.2">
      <c r="A126" t="s">
        <v>44</v>
      </c>
      <c r="B126" s="6"/>
      <c r="C126" s="16">
        <v>41884.523000000001</v>
      </c>
      <c r="D126" s="16"/>
      <c r="E126">
        <f t="shared" si="13"/>
        <v>-981.99835142075017</v>
      </c>
      <c r="F126">
        <f t="shared" si="14"/>
        <v>-982</v>
      </c>
      <c r="G126" s="16">
        <f t="shared" si="19"/>
        <v>3.8692000016453676E-3</v>
      </c>
      <c r="I126">
        <f t="shared" si="22"/>
        <v>3.8692000016453676E-3</v>
      </c>
      <c r="O126">
        <f t="shared" ca="1" si="16"/>
        <v>2.4912173679668866E-2</v>
      </c>
      <c r="P126">
        <f t="shared" ca="1" si="17"/>
        <v>-0.39815838910089246</v>
      </c>
      <c r="Q126" s="12">
        <f t="shared" si="18"/>
        <v>26866.023000000001</v>
      </c>
      <c r="R126">
        <f t="shared" si="21"/>
        <v>3.8692000016453676E-3</v>
      </c>
    </row>
    <row r="127" spans="1:19" x14ac:dyDescent="0.2">
      <c r="A127" s="14" t="s">
        <v>44</v>
      </c>
      <c r="B127" s="19"/>
      <c r="C127" s="15">
        <v>41891.563000000002</v>
      </c>
      <c r="D127" s="15"/>
      <c r="E127" s="14">
        <f t="shared" si="13"/>
        <v>-978.99876548291093</v>
      </c>
      <c r="F127" s="14">
        <f t="shared" si="14"/>
        <v>-979</v>
      </c>
      <c r="G127" s="15">
        <f t="shared" si="19"/>
        <v>2.8974000015296042E-3</v>
      </c>
      <c r="H127" s="14"/>
      <c r="I127" s="14">
        <f t="shared" si="22"/>
        <v>2.8974000015296042E-3</v>
      </c>
      <c r="O127">
        <f t="shared" ca="1" si="16"/>
        <v>2.4885278695374543E-2</v>
      </c>
      <c r="P127">
        <f t="shared" ca="1" si="17"/>
        <v>-0.39820890478748389</v>
      </c>
      <c r="Q127" s="12">
        <f t="shared" si="18"/>
        <v>26873.063000000002</v>
      </c>
      <c r="R127">
        <f t="shared" si="21"/>
        <v>2.8974000015296042E-3</v>
      </c>
    </row>
    <row r="128" spans="1:19" x14ac:dyDescent="0.2">
      <c r="A128" s="51" t="s">
        <v>487</v>
      </c>
      <c r="B128" s="52" t="s">
        <v>19</v>
      </c>
      <c r="C128" s="51">
        <v>41908.756300000001</v>
      </c>
      <c r="D128" s="51" t="s">
        <v>124</v>
      </c>
      <c r="E128" s="14">
        <f t="shared" si="13"/>
        <v>-971.67308637708106</v>
      </c>
      <c r="F128" s="14">
        <f t="shared" si="14"/>
        <v>-971.5</v>
      </c>
      <c r="G128" s="15">
        <f t="shared" si="19"/>
        <v>-0.40623209999466781</v>
      </c>
      <c r="J128">
        <f>G128</f>
        <v>-0.40623209999466781</v>
      </c>
      <c r="O128">
        <f t="shared" ca="1" si="16"/>
        <v>2.4818041234638738E-2</v>
      </c>
      <c r="P128">
        <f t="shared" ca="1" si="17"/>
        <v>-0.3983351940039625</v>
      </c>
      <c r="Q128" s="12">
        <f t="shared" si="18"/>
        <v>26890.256300000001</v>
      </c>
      <c r="S128">
        <f>G128</f>
        <v>-0.40623209999466781</v>
      </c>
    </row>
    <row r="129" spans="1:21" x14ac:dyDescent="0.2">
      <c r="A129" s="51" t="s">
        <v>487</v>
      </c>
      <c r="B129" s="52" t="s">
        <v>19</v>
      </c>
      <c r="C129" s="51">
        <v>41915.798300000002</v>
      </c>
      <c r="D129" s="51" t="s">
        <v>124</v>
      </c>
      <c r="E129" s="14">
        <f t="shared" si="13"/>
        <v>-968.67264828414568</v>
      </c>
      <c r="F129" s="14">
        <f t="shared" si="14"/>
        <v>-968.5</v>
      </c>
      <c r="G129" s="15">
        <f t="shared" si="19"/>
        <v>-0.40520389999437612</v>
      </c>
      <c r="J129">
        <f>G129</f>
        <v>-0.40520389999437612</v>
      </c>
      <c r="O129">
        <f t="shared" ca="1" si="16"/>
        <v>2.4791146250344419E-2</v>
      </c>
      <c r="P129">
        <f t="shared" ca="1" si="17"/>
        <v>-0.39838570969055398</v>
      </c>
      <c r="Q129" s="12">
        <f t="shared" si="18"/>
        <v>26897.298300000002</v>
      </c>
      <c r="S129">
        <f>G129</f>
        <v>-0.40520389999437612</v>
      </c>
    </row>
    <row r="130" spans="1:21" x14ac:dyDescent="0.2">
      <c r="A130" s="14" t="s">
        <v>45</v>
      </c>
      <c r="B130" s="19"/>
      <c r="C130" s="15">
        <v>41917.387000000002</v>
      </c>
      <c r="D130" s="15"/>
      <c r="E130" s="14">
        <f t="shared" si="13"/>
        <v>-967.99573888365626</v>
      </c>
      <c r="F130" s="14">
        <f t="shared" si="14"/>
        <v>-968</v>
      </c>
      <c r="G130" s="15">
        <f t="shared" si="19"/>
        <v>1.0000800000852905E-2</v>
      </c>
      <c r="H130" s="14"/>
      <c r="I130" s="14">
        <f>G130</f>
        <v>1.0000800000852905E-2</v>
      </c>
      <c r="O130">
        <f t="shared" ca="1" si="16"/>
        <v>2.478666375296203E-2</v>
      </c>
      <c r="P130">
        <f t="shared" ca="1" si="17"/>
        <v>-0.39839412897165255</v>
      </c>
      <c r="Q130" s="12">
        <f t="shared" si="18"/>
        <v>26898.887000000002</v>
      </c>
      <c r="R130">
        <f t="shared" ref="R130:R136" si="23">G130</f>
        <v>1.0000800000852905E-2</v>
      </c>
    </row>
    <row r="131" spans="1:21" x14ac:dyDescent="0.2">
      <c r="A131" s="14" t="s">
        <v>45</v>
      </c>
      <c r="B131" s="19"/>
      <c r="C131" s="15">
        <v>41924.411</v>
      </c>
      <c r="D131" s="15"/>
      <c r="E131" s="14">
        <f t="shared" si="13"/>
        <v>-965.00297018658625</v>
      </c>
      <c r="F131" s="14">
        <f t="shared" si="14"/>
        <v>-965</v>
      </c>
      <c r="G131" s="15">
        <f t="shared" si="19"/>
        <v>-6.9709999952465296E-3</v>
      </c>
      <c r="H131" s="14"/>
      <c r="I131" s="14">
        <f>G131</f>
        <v>-6.9709999952465296E-3</v>
      </c>
      <c r="O131">
        <f t="shared" ca="1" si="16"/>
        <v>2.4759768768667707E-2</v>
      </c>
      <c r="P131">
        <f t="shared" ca="1" si="17"/>
        <v>-0.39844464465824397</v>
      </c>
      <c r="Q131" s="12">
        <f t="shared" si="18"/>
        <v>26905.911</v>
      </c>
      <c r="R131">
        <f t="shared" si="23"/>
        <v>-6.9709999952465296E-3</v>
      </c>
    </row>
    <row r="132" spans="1:21" x14ac:dyDescent="0.2">
      <c r="A132" s="51" t="s">
        <v>487</v>
      </c>
      <c r="B132" s="52" t="s">
        <v>18</v>
      </c>
      <c r="C132" s="51">
        <v>41926.764900000002</v>
      </c>
      <c r="D132" s="51" t="s">
        <v>124</v>
      </c>
      <c r="E132" s="14">
        <f t="shared" si="13"/>
        <v>-964.00002624637534</v>
      </c>
      <c r="F132" s="14">
        <f t="shared" si="14"/>
        <v>-964</v>
      </c>
      <c r="G132" s="15">
        <f t="shared" si="19"/>
        <v>-6.1599996115546674E-5</v>
      </c>
      <c r="J132">
        <f>G132</f>
        <v>-6.1599996115546674E-5</v>
      </c>
      <c r="O132">
        <f t="shared" ca="1" si="16"/>
        <v>2.4750803773902933E-2</v>
      </c>
      <c r="P132">
        <f t="shared" ca="1" si="17"/>
        <v>-0.39846148322044117</v>
      </c>
      <c r="Q132" s="12">
        <f t="shared" si="18"/>
        <v>26908.264900000002</v>
      </c>
      <c r="R132">
        <f t="shared" si="23"/>
        <v>-6.1599996115546674E-5</v>
      </c>
    </row>
    <row r="133" spans="1:21" x14ac:dyDescent="0.2">
      <c r="A133" s="22" t="s">
        <v>46</v>
      </c>
      <c r="B133" s="24"/>
      <c r="C133" s="22">
        <v>41931.459199999998</v>
      </c>
      <c r="D133" s="22"/>
      <c r="E133" s="14">
        <f t="shared" si="13"/>
        <v>-961.99989041285494</v>
      </c>
      <c r="F133" s="14">
        <f t="shared" si="14"/>
        <v>-962</v>
      </c>
      <c r="G133" s="15">
        <f t="shared" si="19"/>
        <v>2.5720000121509656E-4</v>
      </c>
      <c r="J133">
        <f>G133</f>
        <v>2.5720000121509656E-4</v>
      </c>
      <c r="O133">
        <f t="shared" ca="1" si="16"/>
        <v>2.4732873784373388E-2</v>
      </c>
      <c r="P133">
        <f t="shared" ca="1" si="17"/>
        <v>-0.39849516034483545</v>
      </c>
      <c r="Q133" s="12">
        <f t="shared" si="18"/>
        <v>26912.959199999998</v>
      </c>
      <c r="R133">
        <f t="shared" si="23"/>
        <v>2.5720000121509656E-4</v>
      </c>
    </row>
    <row r="134" spans="1:21" x14ac:dyDescent="0.2">
      <c r="A134" s="14" t="s">
        <v>46</v>
      </c>
      <c r="B134" s="19"/>
      <c r="C134" s="15">
        <v>41931.459199999998</v>
      </c>
      <c r="D134" s="15"/>
      <c r="E134" s="14">
        <f t="shared" si="13"/>
        <v>-961.99989041285494</v>
      </c>
      <c r="F134" s="14">
        <f t="shared" si="14"/>
        <v>-962</v>
      </c>
      <c r="G134" s="15">
        <f t="shared" si="19"/>
        <v>2.5720000121509656E-4</v>
      </c>
      <c r="J134">
        <f>G134</f>
        <v>2.5720000121509656E-4</v>
      </c>
      <c r="O134">
        <f t="shared" ca="1" si="16"/>
        <v>2.4732873784373388E-2</v>
      </c>
      <c r="P134">
        <f t="shared" ca="1" si="17"/>
        <v>-0.39849516034483545</v>
      </c>
      <c r="Q134" s="12">
        <f t="shared" si="18"/>
        <v>26912.959199999998</v>
      </c>
      <c r="R134">
        <f t="shared" si="23"/>
        <v>2.5720000121509656E-4</v>
      </c>
    </row>
    <row r="135" spans="1:21" x14ac:dyDescent="0.2">
      <c r="A135" s="51" t="s">
        <v>570</v>
      </c>
      <c r="B135" s="52" t="s">
        <v>18</v>
      </c>
      <c r="C135" s="51">
        <v>41947.888299999999</v>
      </c>
      <c r="D135" s="51" t="s">
        <v>124</v>
      </c>
      <c r="E135" s="14">
        <f t="shared" si="13"/>
        <v>-954.99981976919707</v>
      </c>
      <c r="F135" s="14">
        <f t="shared" si="14"/>
        <v>-955</v>
      </c>
      <c r="G135" s="15">
        <f t="shared" si="19"/>
        <v>4.2299999768147245E-4</v>
      </c>
      <c r="J135">
        <f>G135</f>
        <v>4.2299999768147245E-4</v>
      </c>
      <c r="O135">
        <f t="shared" ca="1" si="16"/>
        <v>2.4670118821019965E-2</v>
      </c>
      <c r="P135">
        <f t="shared" ca="1" si="17"/>
        <v>-0.3986130302802155</v>
      </c>
      <c r="Q135" s="12">
        <f t="shared" si="18"/>
        <v>26929.388299999999</v>
      </c>
      <c r="R135">
        <f t="shared" si="23"/>
        <v>4.2299999768147245E-4</v>
      </c>
    </row>
    <row r="136" spans="1:21" x14ac:dyDescent="0.2">
      <c r="A136" s="14" t="s">
        <v>47</v>
      </c>
      <c r="B136" s="19"/>
      <c r="C136" s="15">
        <v>42018.303</v>
      </c>
      <c r="D136" s="15"/>
      <c r="E136" s="14">
        <f t="shared" si="13"/>
        <v>-924.99769705085248</v>
      </c>
      <c r="F136" s="14">
        <f t="shared" si="14"/>
        <v>-925</v>
      </c>
      <c r="G136" s="15">
        <f t="shared" si="19"/>
        <v>5.4050000035203993E-3</v>
      </c>
      <c r="H136" s="14"/>
      <c r="I136" s="14">
        <f>G136</f>
        <v>5.4050000035203993E-3</v>
      </c>
      <c r="O136">
        <f t="shared" ca="1" si="16"/>
        <v>2.4401168978076745E-2</v>
      </c>
      <c r="P136">
        <f t="shared" ca="1" si="17"/>
        <v>-0.39911818714613001</v>
      </c>
      <c r="Q136" s="12">
        <f t="shared" si="18"/>
        <v>26999.803</v>
      </c>
      <c r="R136">
        <f t="shared" si="23"/>
        <v>5.4050000035203993E-3</v>
      </c>
    </row>
    <row r="137" spans="1:21" x14ac:dyDescent="0.2">
      <c r="A137" s="14" t="s">
        <v>48</v>
      </c>
      <c r="B137" s="19" t="s">
        <v>19</v>
      </c>
      <c r="C137" s="15">
        <v>42253.764199999998</v>
      </c>
      <c r="D137" s="15"/>
      <c r="E137" s="14">
        <f t="shared" si="13"/>
        <v>-824.67296630842941</v>
      </c>
      <c r="F137">
        <f t="shared" si="14"/>
        <v>-824.5</v>
      </c>
      <c r="G137" s="16">
        <f t="shared" si="19"/>
        <v>-0.40595030000258703</v>
      </c>
      <c r="J137">
        <f>G137</f>
        <v>-0.40595030000258703</v>
      </c>
      <c r="O137">
        <f t="shared" ca="1" si="16"/>
        <v>2.3500187004216959E-2</v>
      </c>
      <c r="P137">
        <f t="shared" ca="1" si="17"/>
        <v>-0.40081046264694364</v>
      </c>
      <c r="Q137" s="12">
        <f t="shared" si="18"/>
        <v>27235.264199999998</v>
      </c>
      <c r="S137">
        <f>G137</f>
        <v>-0.40595030000258703</v>
      </c>
    </row>
    <row r="138" spans="1:21" x14ac:dyDescent="0.2">
      <c r="A138" s="14" t="s">
        <v>48</v>
      </c>
      <c r="B138" s="19" t="s">
        <v>19</v>
      </c>
      <c r="C138" s="15">
        <v>42260.804300000003</v>
      </c>
      <c r="D138" s="15"/>
      <c r="E138" s="14">
        <f t="shared" si="13"/>
        <v>-821.67333776283328</v>
      </c>
      <c r="F138">
        <f t="shared" si="14"/>
        <v>-821.5</v>
      </c>
      <c r="G138" s="16">
        <f t="shared" si="19"/>
        <v>-0.40682209999795305</v>
      </c>
      <c r="J138">
        <f>G138</f>
        <v>-0.40682209999795305</v>
      </c>
      <c r="O138">
        <f t="shared" ca="1" si="16"/>
        <v>2.3473292019922636E-2</v>
      </c>
      <c r="P138">
        <f t="shared" ca="1" si="17"/>
        <v>-0.40086097833353507</v>
      </c>
      <c r="Q138" s="12">
        <f t="shared" si="18"/>
        <v>27242.304300000003</v>
      </c>
      <c r="S138">
        <f>G138</f>
        <v>-0.40682209999795305</v>
      </c>
    </row>
    <row r="139" spans="1:21" x14ac:dyDescent="0.2">
      <c r="A139" s="14" t="s">
        <v>49</v>
      </c>
      <c r="B139" s="19"/>
      <c r="C139" s="18">
        <v>42263.29</v>
      </c>
      <c r="D139" s="15"/>
      <c r="E139" s="14">
        <f t="shared" si="13"/>
        <v>-820.61423680179951</v>
      </c>
      <c r="F139" s="14">
        <f t="shared" si="14"/>
        <v>-820.5</v>
      </c>
      <c r="H139" s="14"/>
      <c r="O139">
        <f t="shared" ca="1" si="16"/>
        <v>2.3464327025157862E-2</v>
      </c>
      <c r="P139">
        <f t="shared" ca="1" si="17"/>
        <v>-0.40087781689573221</v>
      </c>
      <c r="Q139" s="12">
        <f t="shared" si="18"/>
        <v>27244.79</v>
      </c>
      <c r="U139" s="15">
        <f>+C139-(C$7+F139*C$8)</f>
        <v>-0.26811269999598153</v>
      </c>
    </row>
    <row r="140" spans="1:21" x14ac:dyDescent="0.2">
      <c r="A140" s="22" t="s">
        <v>50</v>
      </c>
      <c r="B140" s="24" t="s">
        <v>51</v>
      </c>
      <c r="C140" s="29">
        <v>42279.384100000003</v>
      </c>
      <c r="D140" s="22"/>
      <c r="E140" s="14">
        <f t="shared" si="13"/>
        <v>-813.75690213671726</v>
      </c>
      <c r="F140" s="14">
        <f t="shared" si="14"/>
        <v>-814</v>
      </c>
      <c r="O140">
        <f t="shared" ca="1" si="16"/>
        <v>2.3406054559186831E-2</v>
      </c>
      <c r="P140">
        <f t="shared" ca="1" si="17"/>
        <v>-0.40098726755001368</v>
      </c>
      <c r="Q140" s="12">
        <f t="shared" si="18"/>
        <v>27260.884100000003</v>
      </c>
      <c r="U140" s="15">
        <f>+C140-(C$7+F140*C$8)</f>
        <v>0.57054840000637341</v>
      </c>
    </row>
    <row r="141" spans="1:21" x14ac:dyDescent="0.2">
      <c r="A141" s="14" t="s">
        <v>48</v>
      </c>
      <c r="B141" s="19"/>
      <c r="C141" s="15">
        <v>42285.8537</v>
      </c>
      <c r="D141" s="15"/>
      <c r="E141" s="14">
        <f t="shared" si="13"/>
        <v>-811.00035083225237</v>
      </c>
      <c r="F141">
        <f t="shared" si="14"/>
        <v>-811</v>
      </c>
      <c r="G141" s="16">
        <f>+C141-(C$7+F141*C$8)</f>
        <v>-8.2339999789837748E-4</v>
      </c>
      <c r="J141">
        <f>G141</f>
        <v>-8.2339999789837748E-4</v>
      </c>
      <c r="O141">
        <f t="shared" ca="1" si="16"/>
        <v>2.3379159574892512E-2</v>
      </c>
      <c r="P141">
        <f t="shared" ca="1" si="17"/>
        <v>-0.40103778323660516</v>
      </c>
      <c r="Q141" s="12">
        <f t="shared" si="18"/>
        <v>27267.3537</v>
      </c>
      <c r="R141">
        <f>G141</f>
        <v>-8.2339999789837748E-4</v>
      </c>
    </row>
    <row r="142" spans="1:21" x14ac:dyDescent="0.2">
      <c r="A142" t="s">
        <v>52</v>
      </c>
      <c r="B142" s="6"/>
      <c r="C142" s="16">
        <v>42363.29</v>
      </c>
      <c r="D142" s="16"/>
      <c r="E142">
        <f t="shared" si="13"/>
        <v>-778.00648200295188</v>
      </c>
      <c r="F142">
        <f t="shared" si="14"/>
        <v>-778</v>
      </c>
      <c r="G142" s="16">
        <f>+C142-(C$7+F142*C$8)</f>
        <v>-1.5213200000289362E-2</v>
      </c>
      <c r="I142">
        <f>G142</f>
        <v>-1.5213200000289362E-2</v>
      </c>
      <c r="O142">
        <f t="shared" ca="1" si="16"/>
        <v>2.3083314747654966E-2</v>
      </c>
      <c r="P142">
        <f t="shared" ca="1" si="17"/>
        <v>-0.4015934557891111</v>
      </c>
      <c r="Q142" s="12">
        <f t="shared" si="18"/>
        <v>27344.79</v>
      </c>
      <c r="R142">
        <f>G142</f>
        <v>-1.5213200000289362E-2</v>
      </c>
    </row>
    <row r="143" spans="1:21" x14ac:dyDescent="0.2">
      <c r="A143" s="51" t="s">
        <v>591</v>
      </c>
      <c r="B143" s="52" t="s">
        <v>18</v>
      </c>
      <c r="C143" s="51">
        <v>42363.332000000002</v>
      </c>
      <c r="D143" s="51" t="s">
        <v>124</v>
      </c>
      <c r="E143" s="14">
        <f t="shared" si="13"/>
        <v>-777.98858674593589</v>
      </c>
      <c r="F143" s="14">
        <f t="shared" si="14"/>
        <v>-778</v>
      </c>
      <c r="G143" s="15">
        <f>+C143-(C$7+F143*C$8)</f>
        <v>2.6786800000991207E-2</v>
      </c>
      <c r="I143">
        <f>G143</f>
        <v>2.6786800000991207E-2</v>
      </c>
      <c r="O143">
        <f t="shared" ca="1" si="16"/>
        <v>2.3083314747654966E-2</v>
      </c>
      <c r="P143">
        <f t="shared" ca="1" si="17"/>
        <v>-0.4015934557891111</v>
      </c>
      <c r="Q143" s="12">
        <f t="shared" si="18"/>
        <v>27344.832000000002</v>
      </c>
      <c r="R143">
        <f>G143</f>
        <v>2.6786800000991207E-2</v>
      </c>
    </row>
    <row r="144" spans="1:21" x14ac:dyDescent="0.2">
      <c r="A144" s="14" t="s">
        <v>53</v>
      </c>
      <c r="B144" s="19"/>
      <c r="C144" s="15">
        <v>42567.502999999997</v>
      </c>
      <c r="D144" s="15"/>
      <c r="E144" s="14">
        <f t="shared" si="13"/>
        <v>-690.99590769558313</v>
      </c>
      <c r="F144" s="14">
        <f t="shared" si="14"/>
        <v>-691</v>
      </c>
      <c r="G144" s="15">
        <f>+C144-(C$7+F144*C$8)</f>
        <v>9.6045999962370843E-3</v>
      </c>
      <c r="N144">
        <f>G144</f>
        <v>9.6045999962370843E-3</v>
      </c>
      <c r="O144">
        <f t="shared" ca="1" si="16"/>
        <v>2.230336020311963E-2</v>
      </c>
      <c r="P144">
        <f t="shared" ca="1" si="17"/>
        <v>-0.40305841070026316</v>
      </c>
      <c r="Q144" s="12">
        <f t="shared" si="18"/>
        <v>27549.002999999997</v>
      </c>
      <c r="R144">
        <f>G144</f>
        <v>9.6045999962370843E-3</v>
      </c>
    </row>
    <row r="145" spans="1:21" x14ac:dyDescent="0.2">
      <c r="A145" s="22" t="s">
        <v>54</v>
      </c>
      <c r="B145" s="24" t="s">
        <v>51</v>
      </c>
      <c r="C145" s="29">
        <v>42575.442999999999</v>
      </c>
      <c r="D145" s="22"/>
      <c r="E145" s="14">
        <f t="shared" si="13"/>
        <v>-687.61285196455367</v>
      </c>
      <c r="F145" s="14">
        <f t="shared" si="14"/>
        <v>-687.5</v>
      </c>
      <c r="O145">
        <f t="shared" ca="1" si="16"/>
        <v>2.2271982721442922E-2</v>
      </c>
      <c r="P145">
        <f t="shared" ca="1" si="17"/>
        <v>-0.40311734566795321</v>
      </c>
      <c r="Q145" s="12">
        <f t="shared" si="18"/>
        <v>27556.942999999999</v>
      </c>
      <c r="U145" s="15">
        <f>+C145-(C$7+F145*C$8)</f>
        <v>-0.26486250000016298</v>
      </c>
    </row>
    <row r="146" spans="1:21" x14ac:dyDescent="0.2">
      <c r="A146" s="14" t="s">
        <v>55</v>
      </c>
      <c r="B146" s="19"/>
      <c r="C146" s="18">
        <v>42597.392</v>
      </c>
      <c r="D146" s="15"/>
      <c r="E146" s="14">
        <f t="shared" si="13"/>
        <v>-678.26087586375434</v>
      </c>
      <c r="F146" s="14">
        <f t="shared" si="14"/>
        <v>-678.5</v>
      </c>
      <c r="H146" s="14"/>
      <c r="O146">
        <f t="shared" ca="1" si="16"/>
        <v>2.2191297768559954E-2</v>
      </c>
      <c r="P146">
        <f t="shared" ca="1" si="17"/>
        <v>-0.40326889272772759</v>
      </c>
      <c r="Q146" s="12">
        <f t="shared" si="18"/>
        <v>27578.892</v>
      </c>
      <c r="U146" s="15">
        <f>+C146-(C$7+F146*C$8)</f>
        <v>0.56122210000467021</v>
      </c>
    </row>
    <row r="147" spans="1:21" x14ac:dyDescent="0.2">
      <c r="A147" s="51" t="s">
        <v>599</v>
      </c>
      <c r="B147" s="52" t="s">
        <v>18</v>
      </c>
      <c r="C147" s="51">
        <v>42600.392</v>
      </c>
      <c r="D147" s="51" t="s">
        <v>124</v>
      </c>
      <c r="E147" s="14">
        <f t="shared" si="13"/>
        <v>-676.982643219789</v>
      </c>
      <c r="F147" s="14">
        <f t="shared" si="14"/>
        <v>-677</v>
      </c>
      <c r="G147" s="15">
        <f>+C147-(C$7+F147*C$8)</f>
        <v>4.0736200004175771E-2</v>
      </c>
      <c r="I147">
        <f>G147</f>
        <v>4.0736200004175771E-2</v>
      </c>
      <c r="O147">
        <f t="shared" ca="1" si="16"/>
        <v>2.2177850276412794E-2</v>
      </c>
      <c r="P147">
        <f t="shared" ca="1" si="17"/>
        <v>-0.4032941505710233</v>
      </c>
      <c r="Q147" s="12">
        <f t="shared" si="18"/>
        <v>27581.892</v>
      </c>
      <c r="R147">
        <f>G147</f>
        <v>4.0736200004175771E-2</v>
      </c>
    </row>
    <row r="148" spans="1:21" x14ac:dyDescent="0.2">
      <c r="A148" s="14" t="s">
        <v>55</v>
      </c>
      <c r="B148" s="19"/>
      <c r="C148" s="18">
        <v>42604.421999999999</v>
      </c>
      <c r="D148" s="15"/>
      <c r="E148" s="14">
        <f t="shared" si="13"/>
        <v>-675.26555070139591</v>
      </c>
      <c r="F148" s="14">
        <f t="shared" si="14"/>
        <v>-675.5</v>
      </c>
      <c r="H148" s="14"/>
      <c r="O148">
        <f t="shared" ca="1" si="16"/>
        <v>2.2164402784265631E-2</v>
      </c>
      <c r="P148">
        <f t="shared" ca="1" si="17"/>
        <v>-0.40331940841431901</v>
      </c>
      <c r="Q148" s="12">
        <f t="shared" si="18"/>
        <v>27585.921999999999</v>
      </c>
      <c r="U148" s="15">
        <f>+C148-(C$7+F148*C$8)</f>
        <v>0.55025030000251718</v>
      </c>
    </row>
    <row r="149" spans="1:21" x14ac:dyDescent="0.2">
      <c r="A149" s="51" t="s">
        <v>599</v>
      </c>
      <c r="B149" s="52" t="s">
        <v>18</v>
      </c>
      <c r="C149" s="51">
        <v>42607.421999999999</v>
      </c>
      <c r="D149" s="51" t="s">
        <v>124</v>
      </c>
      <c r="E149" s="14">
        <f t="shared" ref="E149:E212" si="24">+(C149-C$7)/C$8</f>
        <v>-673.98731805743046</v>
      </c>
      <c r="F149" s="14">
        <f t="shared" ref="F149:F212" si="25">ROUND(2*E149,0)/2</f>
        <v>-674</v>
      </c>
      <c r="G149" s="15">
        <f>+C149-(C$7+F149*C$8)</f>
        <v>2.9764400002022739E-2</v>
      </c>
      <c r="I149">
        <f>G149</f>
        <v>2.9764400002022739E-2</v>
      </c>
      <c r="O149">
        <f t="shared" ref="O149:O212" ca="1" si="26">+C$11+C$12*$F149</f>
        <v>2.2150955292118472E-2</v>
      </c>
      <c r="P149">
        <f t="shared" ref="P149:P212" ca="1" si="27">+D$11+D$12*$F149</f>
        <v>-0.40334466625761473</v>
      </c>
      <c r="Q149" s="12">
        <f t="shared" ref="Q149:Q212" si="28">C149-15018.5</f>
        <v>27588.921999999999</v>
      </c>
      <c r="R149">
        <f>G149</f>
        <v>2.9764400002022739E-2</v>
      </c>
    </row>
    <row r="150" spans="1:21" x14ac:dyDescent="0.2">
      <c r="A150" s="14" t="s">
        <v>56</v>
      </c>
      <c r="B150" s="19"/>
      <c r="C150" s="15">
        <v>42616.775999999998</v>
      </c>
      <c r="D150" s="15"/>
      <c r="E150" s="14">
        <f t="shared" si="24"/>
        <v>-670.00178867354657</v>
      </c>
      <c r="F150" s="14">
        <f t="shared" si="25"/>
        <v>-670</v>
      </c>
      <c r="G150" s="15">
        <f>+C150-(C$7+F150*C$8)</f>
        <v>-4.1980000023613684E-3</v>
      </c>
      <c r="I150">
        <f>G150</f>
        <v>-4.1980000023613684E-3</v>
      </c>
      <c r="O150">
        <f t="shared" ca="1" si="26"/>
        <v>2.2115095313059375E-2</v>
      </c>
      <c r="P150">
        <f t="shared" ca="1" si="27"/>
        <v>-0.40341202050640335</v>
      </c>
      <c r="Q150" s="12">
        <f t="shared" si="28"/>
        <v>27598.275999999998</v>
      </c>
      <c r="R150">
        <f>G150</f>
        <v>-4.1980000023613684E-3</v>
      </c>
    </row>
    <row r="151" spans="1:21" x14ac:dyDescent="0.2">
      <c r="A151" s="14" t="s">
        <v>56</v>
      </c>
      <c r="B151" s="19"/>
      <c r="C151" s="15">
        <v>42623.821000000004</v>
      </c>
      <c r="D151" s="15"/>
      <c r="E151" s="14">
        <f t="shared" si="24"/>
        <v>-667.00007234796533</v>
      </c>
      <c r="F151" s="14">
        <f t="shared" si="25"/>
        <v>-667</v>
      </c>
      <c r="G151" s="15">
        <f>+C151-(C$7+F151*C$8)</f>
        <v>-1.6979999782051891E-4</v>
      </c>
      <c r="I151">
        <f>G151</f>
        <v>-1.6979999782051891E-4</v>
      </c>
      <c r="O151">
        <f t="shared" ca="1" si="26"/>
        <v>2.2088200328765052E-2</v>
      </c>
      <c r="P151">
        <f t="shared" ca="1" si="27"/>
        <v>-0.40346253619299477</v>
      </c>
      <c r="Q151" s="12">
        <f t="shared" si="28"/>
        <v>27605.321000000004</v>
      </c>
      <c r="R151">
        <f>G151</f>
        <v>-1.6979999782051891E-4</v>
      </c>
    </row>
    <row r="152" spans="1:21" x14ac:dyDescent="0.2">
      <c r="A152" s="14" t="s">
        <v>54</v>
      </c>
      <c r="B152" s="19"/>
      <c r="C152" s="15">
        <v>42628.514999999999</v>
      </c>
      <c r="D152" s="15"/>
      <c r="E152" s="14">
        <f t="shared" si="24"/>
        <v>-665.0000643377092</v>
      </c>
      <c r="F152" s="14">
        <f t="shared" si="25"/>
        <v>-665</v>
      </c>
      <c r="G152" s="15">
        <f>+C152-(C$7+F152*C$8)</f>
        <v>-1.5100000018719584E-4</v>
      </c>
      <c r="J152">
        <f>G152</f>
        <v>-1.5100000018719584E-4</v>
      </c>
      <c r="O152">
        <f t="shared" ca="1" si="26"/>
        <v>2.2070270339235504E-2</v>
      </c>
      <c r="P152">
        <f t="shared" ca="1" si="27"/>
        <v>-0.40349621331738911</v>
      </c>
      <c r="Q152" s="12">
        <f t="shared" si="28"/>
        <v>27610.014999999999</v>
      </c>
      <c r="R152">
        <f>G152</f>
        <v>-1.5100000018719584E-4</v>
      </c>
    </row>
    <row r="153" spans="1:21" x14ac:dyDescent="0.2">
      <c r="A153" s="22" t="s">
        <v>54</v>
      </c>
      <c r="B153" s="24" t="s">
        <v>51</v>
      </c>
      <c r="C153" s="22">
        <v>42628.514999999999</v>
      </c>
      <c r="D153" s="22"/>
      <c r="E153" s="14">
        <f t="shared" si="24"/>
        <v>-665.0000643377092</v>
      </c>
      <c r="F153" s="14">
        <f t="shared" si="25"/>
        <v>-665</v>
      </c>
      <c r="G153" s="15">
        <f>+C153-(C$7+F153*C$8)</f>
        <v>-1.5100000018719584E-4</v>
      </c>
      <c r="J153">
        <f>G153</f>
        <v>-1.5100000018719584E-4</v>
      </c>
      <c r="O153">
        <f t="shared" ca="1" si="26"/>
        <v>2.2070270339235504E-2</v>
      </c>
      <c r="P153">
        <f t="shared" ca="1" si="27"/>
        <v>-0.40349621331738911</v>
      </c>
      <c r="Q153" s="12">
        <f t="shared" si="28"/>
        <v>27610.014999999999</v>
      </c>
      <c r="R153">
        <f>G153</f>
        <v>-1.5100000018719584E-4</v>
      </c>
    </row>
    <row r="154" spans="1:21" x14ac:dyDescent="0.2">
      <c r="A154" s="22" t="s">
        <v>54</v>
      </c>
      <c r="B154" s="24" t="s">
        <v>51</v>
      </c>
      <c r="C154" s="29">
        <v>42631.404999999999</v>
      </c>
      <c r="D154" s="22"/>
      <c r="E154" s="14">
        <f t="shared" si="24"/>
        <v>-663.76870022402284</v>
      </c>
      <c r="F154" s="14">
        <f t="shared" si="25"/>
        <v>-664</v>
      </c>
      <c r="O154">
        <f t="shared" ca="1" si="26"/>
        <v>2.2061305344470733E-2</v>
      </c>
      <c r="P154">
        <f t="shared" ca="1" si="27"/>
        <v>-0.40351305187958625</v>
      </c>
      <c r="Q154" s="12">
        <f t="shared" si="28"/>
        <v>27612.904999999999</v>
      </c>
      <c r="U154" s="15">
        <f>+C154-(C$7+F154*C$8)</f>
        <v>0.54285840000375174</v>
      </c>
    </row>
    <row r="155" spans="1:21" x14ac:dyDescent="0.2">
      <c r="A155" s="22" t="s">
        <v>54</v>
      </c>
      <c r="B155" s="24" t="s">
        <v>51</v>
      </c>
      <c r="C155" s="29">
        <v>42640.430999999997</v>
      </c>
      <c r="D155" s="22"/>
      <c r="E155" s="14">
        <f t="shared" si="24"/>
        <v>-659.92292427587961</v>
      </c>
      <c r="F155" s="14">
        <f t="shared" si="25"/>
        <v>-660</v>
      </c>
      <c r="O155">
        <f t="shared" ca="1" si="26"/>
        <v>2.2025445365411636E-2</v>
      </c>
      <c r="P155">
        <f t="shared" ca="1" si="27"/>
        <v>-0.40358040612837487</v>
      </c>
      <c r="Q155" s="12">
        <f t="shared" si="28"/>
        <v>27621.930999999997</v>
      </c>
      <c r="U155" s="15">
        <f>+C155-(C$7+F155*C$8)</f>
        <v>0.18089599999802886</v>
      </c>
    </row>
    <row r="156" spans="1:21" x14ac:dyDescent="0.2">
      <c r="A156" s="14" t="s">
        <v>56</v>
      </c>
      <c r="B156" s="19"/>
      <c r="C156" s="15">
        <v>42649.637999999999</v>
      </c>
      <c r="D156" s="15"/>
      <c r="E156" s="14">
        <f t="shared" si="24"/>
        <v>-656.0000282915488</v>
      </c>
      <c r="F156" s="14">
        <f t="shared" si="25"/>
        <v>-656</v>
      </c>
      <c r="G156" s="15">
        <f>+C156-(C$7+F156*C$8)</f>
        <v>-6.6399996285326779E-5</v>
      </c>
      <c r="I156">
        <f>G156</f>
        <v>-6.6399996285326779E-5</v>
      </c>
      <c r="O156">
        <f t="shared" ca="1" si="26"/>
        <v>2.1989585386352539E-2</v>
      </c>
      <c r="P156">
        <f t="shared" ca="1" si="27"/>
        <v>-0.40364776037716343</v>
      </c>
      <c r="Q156" s="12">
        <f t="shared" si="28"/>
        <v>27631.137999999999</v>
      </c>
      <c r="R156">
        <f>G156</f>
        <v>-6.6399996285326779E-5</v>
      </c>
    </row>
    <row r="157" spans="1:21" x14ac:dyDescent="0.2">
      <c r="A157" s="14" t="s">
        <v>56</v>
      </c>
      <c r="B157" s="19"/>
      <c r="C157" s="15">
        <v>42649.641000000003</v>
      </c>
      <c r="D157" s="15"/>
      <c r="E157" s="14">
        <f t="shared" si="24"/>
        <v>-655.99875005890306</v>
      </c>
      <c r="F157" s="14">
        <f t="shared" si="25"/>
        <v>-656</v>
      </c>
      <c r="G157" s="15">
        <f>+C157-(C$7+F157*C$8)</f>
        <v>2.9336000079638325E-3</v>
      </c>
      <c r="I157">
        <f>G157</f>
        <v>2.9336000079638325E-3</v>
      </c>
      <c r="O157">
        <f t="shared" ca="1" si="26"/>
        <v>2.1989585386352539E-2</v>
      </c>
      <c r="P157">
        <f t="shared" ca="1" si="27"/>
        <v>-0.40364776037716343</v>
      </c>
      <c r="Q157" s="12">
        <f t="shared" si="28"/>
        <v>27631.141000000003</v>
      </c>
      <c r="R157">
        <f>G157</f>
        <v>2.9336000079638325E-3</v>
      </c>
    </row>
    <row r="158" spans="1:21" x14ac:dyDescent="0.2">
      <c r="A158" s="14" t="s">
        <v>56</v>
      </c>
      <c r="B158" s="19"/>
      <c r="C158" s="15">
        <v>42656.692000000003</v>
      </c>
      <c r="D158" s="15"/>
      <c r="E158" s="14">
        <f t="shared" si="24"/>
        <v>-652.99447726803658</v>
      </c>
      <c r="F158" s="14">
        <f t="shared" si="25"/>
        <v>-653</v>
      </c>
      <c r="G158" s="15">
        <f>+C158-(C$7+F158*C$8)</f>
        <v>1.2961800006451085E-2</v>
      </c>
      <c r="I158">
        <f>G158</f>
        <v>1.2961800006451085E-2</v>
      </c>
      <c r="O158">
        <f t="shared" ca="1" si="26"/>
        <v>2.1962690402058217E-2</v>
      </c>
      <c r="P158">
        <f t="shared" ca="1" si="27"/>
        <v>-0.40369827606375491</v>
      </c>
      <c r="Q158" s="12">
        <f t="shared" si="28"/>
        <v>27638.192000000003</v>
      </c>
      <c r="R158">
        <f>G158</f>
        <v>1.2961800006451085E-2</v>
      </c>
    </row>
    <row r="159" spans="1:21" x14ac:dyDescent="0.2">
      <c r="A159" s="22" t="s">
        <v>54</v>
      </c>
      <c r="B159" s="24" t="s">
        <v>51</v>
      </c>
      <c r="C159" s="29">
        <v>42667.512000000002</v>
      </c>
      <c r="D159" s="22"/>
      <c r="E159" s="14">
        <f t="shared" si="24"/>
        <v>-648.38431819880134</v>
      </c>
      <c r="F159" s="14">
        <f t="shared" si="25"/>
        <v>-648.5</v>
      </c>
      <c r="O159">
        <f t="shared" ca="1" si="26"/>
        <v>2.1922347925616734E-2</v>
      </c>
      <c r="P159">
        <f t="shared" ca="1" si="27"/>
        <v>-0.40377404959364205</v>
      </c>
      <c r="Q159" s="12">
        <f t="shared" si="28"/>
        <v>27649.012000000002</v>
      </c>
      <c r="U159" s="15">
        <f>+C159-(C$7+F159*C$8)</f>
        <v>0.27150410000467673</v>
      </c>
    </row>
    <row r="160" spans="1:21" x14ac:dyDescent="0.2">
      <c r="A160" s="14" t="s">
        <v>57</v>
      </c>
      <c r="B160" s="19"/>
      <c r="C160" s="15">
        <v>42708.311999999998</v>
      </c>
      <c r="D160" s="15"/>
      <c r="E160" s="14">
        <f t="shared" si="24"/>
        <v>-631.00035424087343</v>
      </c>
      <c r="F160" s="14">
        <f t="shared" si="25"/>
        <v>-631</v>
      </c>
      <c r="G160" s="15">
        <f>+C160-(C$7+F160*C$8)</f>
        <v>-8.3140000060666353E-4</v>
      </c>
      <c r="H160" s="14"/>
      <c r="I160" s="14">
        <f>G160</f>
        <v>-8.3140000060666353E-4</v>
      </c>
      <c r="O160">
        <f t="shared" ca="1" si="26"/>
        <v>2.1765460517233187E-2</v>
      </c>
      <c r="P160">
        <f t="shared" ca="1" si="27"/>
        <v>-0.40406872443209219</v>
      </c>
      <c r="Q160" s="12">
        <f t="shared" si="28"/>
        <v>27689.811999999998</v>
      </c>
      <c r="R160">
        <f>G160</f>
        <v>-8.3140000060666353E-4</v>
      </c>
    </row>
    <row r="161" spans="1:21" x14ac:dyDescent="0.2">
      <c r="A161" s="14" t="s">
        <v>58</v>
      </c>
      <c r="B161" s="19"/>
      <c r="C161" s="15">
        <v>42905.466</v>
      </c>
      <c r="D161" s="15"/>
      <c r="E161" s="14">
        <f t="shared" si="24"/>
        <v>-546.99746134475265</v>
      </c>
      <c r="F161" s="14">
        <f t="shared" si="25"/>
        <v>-547</v>
      </c>
      <c r="G161" s="15">
        <f>+C161-(C$7+F161*C$8)</f>
        <v>5.958200003078673E-3</v>
      </c>
      <c r="H161" s="14"/>
      <c r="I161" s="14">
        <f>G161</f>
        <v>5.958200003078673E-3</v>
      </c>
      <c r="O161">
        <f t="shared" ca="1" si="26"/>
        <v>2.1012400956992174E-2</v>
      </c>
      <c r="P161">
        <f t="shared" ca="1" si="27"/>
        <v>-0.40548316365665282</v>
      </c>
      <c r="Q161" s="12">
        <f t="shared" si="28"/>
        <v>27886.966</v>
      </c>
      <c r="R161">
        <f>G161</f>
        <v>5.958200003078673E-3</v>
      </c>
    </row>
    <row r="162" spans="1:21" x14ac:dyDescent="0.2">
      <c r="A162" s="22" t="s">
        <v>59</v>
      </c>
      <c r="B162" s="24" t="s">
        <v>51</v>
      </c>
      <c r="C162" s="29">
        <v>42927.46</v>
      </c>
      <c r="D162" s="22"/>
      <c r="E162" s="14">
        <f t="shared" si="24"/>
        <v>-537.62631175429465</v>
      </c>
      <c r="F162" s="14">
        <f t="shared" si="25"/>
        <v>-537.5</v>
      </c>
      <c r="O162">
        <f t="shared" ca="1" si="26"/>
        <v>2.092723350672682E-2</v>
      </c>
      <c r="P162">
        <f t="shared" ca="1" si="27"/>
        <v>-0.40564312999752578</v>
      </c>
      <c r="Q162" s="12">
        <f t="shared" si="28"/>
        <v>27908.959999999999</v>
      </c>
      <c r="U162" s="15">
        <f>+C162-(C$7+F162*C$8)</f>
        <v>-0.29645249999884982</v>
      </c>
    </row>
    <row r="163" spans="1:21" x14ac:dyDescent="0.2">
      <c r="A163" s="14" t="s">
        <v>60</v>
      </c>
      <c r="B163" s="19"/>
      <c r="C163" s="15">
        <v>42933.635999999999</v>
      </c>
      <c r="D163" s="15"/>
      <c r="E163" s="14">
        <f t="shared" si="24"/>
        <v>-534.99485681791805</v>
      </c>
      <c r="F163" s="14">
        <f t="shared" si="25"/>
        <v>-535</v>
      </c>
      <c r="G163" s="15">
        <f t="shared" ref="G163:G199" si="29">+C163-(C$7+F163*C$8)</f>
        <v>1.207099999737693E-2</v>
      </c>
      <c r="I163">
        <f t="shared" ref="I163:I171" si="30">G163</f>
        <v>1.207099999737693E-2</v>
      </c>
      <c r="O163">
        <f t="shared" ca="1" si="26"/>
        <v>2.0904821019814883E-2</v>
      </c>
      <c r="P163">
        <f t="shared" ca="1" si="27"/>
        <v>-0.40568522640301863</v>
      </c>
      <c r="Q163" s="12">
        <f t="shared" si="28"/>
        <v>27915.135999999999</v>
      </c>
      <c r="R163">
        <f t="shared" ref="R163:R199" si="31">G163</f>
        <v>1.207099999737693E-2</v>
      </c>
    </row>
    <row r="164" spans="1:21" x14ac:dyDescent="0.2">
      <c r="A164" s="14" t="s">
        <v>60</v>
      </c>
      <c r="B164" s="19"/>
      <c r="C164" s="15">
        <v>42947.703000000001</v>
      </c>
      <c r="D164" s="15"/>
      <c r="E164" s="14">
        <f t="shared" si="24"/>
        <v>-529.00122395036306</v>
      </c>
      <c r="F164" s="14">
        <f t="shared" si="25"/>
        <v>-529</v>
      </c>
      <c r="G164" s="15">
        <f t="shared" si="29"/>
        <v>-2.872599994589109E-3</v>
      </c>
      <c r="I164">
        <f t="shared" si="30"/>
        <v>-2.872599994589109E-3</v>
      </c>
      <c r="O164">
        <f t="shared" ca="1" si="26"/>
        <v>2.0851031051226241E-2</v>
      </c>
      <c r="P164">
        <f t="shared" ca="1" si="27"/>
        <v>-0.40578625777620153</v>
      </c>
      <c r="Q164" s="12">
        <f t="shared" si="28"/>
        <v>27929.203000000001</v>
      </c>
      <c r="R164">
        <f t="shared" si="31"/>
        <v>-2.872599994589109E-3</v>
      </c>
    </row>
    <row r="165" spans="1:21" x14ac:dyDescent="0.2">
      <c r="A165" s="14" t="s">
        <v>60</v>
      </c>
      <c r="B165" s="19"/>
      <c r="C165" s="15">
        <v>42947.705999999998</v>
      </c>
      <c r="D165" s="15"/>
      <c r="E165" s="14">
        <f t="shared" si="24"/>
        <v>-528.99994571772038</v>
      </c>
      <c r="F165" s="14">
        <f t="shared" si="25"/>
        <v>-529</v>
      </c>
      <c r="G165" s="15">
        <f t="shared" si="29"/>
        <v>1.2740000238409266E-4</v>
      </c>
      <c r="I165">
        <f t="shared" si="30"/>
        <v>1.2740000238409266E-4</v>
      </c>
      <c r="O165">
        <f t="shared" ca="1" si="26"/>
        <v>2.0851031051226241E-2</v>
      </c>
      <c r="P165">
        <f t="shared" ca="1" si="27"/>
        <v>-0.40578625777620153</v>
      </c>
      <c r="Q165" s="12">
        <f t="shared" si="28"/>
        <v>27929.205999999998</v>
      </c>
      <c r="R165">
        <f t="shared" si="31"/>
        <v>1.2740000238409266E-4</v>
      </c>
    </row>
    <row r="166" spans="1:21" x14ac:dyDescent="0.2">
      <c r="A166" s="14" t="s">
        <v>60</v>
      </c>
      <c r="B166" s="19"/>
      <c r="C166" s="15">
        <v>42947.714999999997</v>
      </c>
      <c r="D166" s="15"/>
      <c r="E166" s="14">
        <f t="shared" si="24"/>
        <v>-528.99611101978917</v>
      </c>
      <c r="F166" s="14">
        <f t="shared" si="25"/>
        <v>-529</v>
      </c>
      <c r="G166" s="15">
        <f t="shared" si="29"/>
        <v>9.1274000005796552E-3</v>
      </c>
      <c r="I166">
        <f t="shared" si="30"/>
        <v>9.1274000005796552E-3</v>
      </c>
      <c r="O166">
        <f t="shared" ca="1" si="26"/>
        <v>2.0851031051226241E-2</v>
      </c>
      <c r="P166">
        <f t="shared" ca="1" si="27"/>
        <v>-0.40578625777620153</v>
      </c>
      <c r="Q166" s="12">
        <f t="shared" si="28"/>
        <v>27929.214999999997</v>
      </c>
      <c r="R166">
        <f t="shared" si="31"/>
        <v>9.1274000005796552E-3</v>
      </c>
    </row>
    <row r="167" spans="1:21" x14ac:dyDescent="0.2">
      <c r="A167" s="14" t="s">
        <v>58</v>
      </c>
      <c r="B167" s="19"/>
      <c r="C167" s="15">
        <v>42959.438000000002</v>
      </c>
      <c r="D167" s="15"/>
      <c r="E167" s="14">
        <f t="shared" si="24"/>
        <v>-524.00120392471797</v>
      </c>
      <c r="F167" s="14">
        <f t="shared" si="25"/>
        <v>-524</v>
      </c>
      <c r="G167" s="15">
        <f t="shared" si="29"/>
        <v>-2.8255999932298437E-3</v>
      </c>
      <c r="H167" s="14"/>
      <c r="I167" s="14">
        <f t="shared" si="30"/>
        <v>-2.8255999932298437E-3</v>
      </c>
      <c r="O167">
        <f t="shared" ca="1" si="26"/>
        <v>2.080620607740237E-2</v>
      </c>
      <c r="P167">
        <f t="shared" ca="1" si="27"/>
        <v>-0.40587045058718729</v>
      </c>
      <c r="Q167" s="12">
        <f t="shared" si="28"/>
        <v>27940.938000000002</v>
      </c>
      <c r="R167">
        <f t="shared" si="31"/>
        <v>-2.8255999932298437E-3</v>
      </c>
    </row>
    <row r="168" spans="1:21" x14ac:dyDescent="0.2">
      <c r="A168" s="14" t="s">
        <v>58</v>
      </c>
      <c r="B168" s="19"/>
      <c r="C168" s="15">
        <v>42959.447</v>
      </c>
      <c r="D168" s="15"/>
      <c r="E168" s="14">
        <f t="shared" si="24"/>
        <v>-523.99736922678687</v>
      </c>
      <c r="F168" s="14">
        <f t="shared" si="25"/>
        <v>-524</v>
      </c>
      <c r="G168" s="15">
        <f t="shared" si="29"/>
        <v>6.1744000049657188E-3</v>
      </c>
      <c r="H168" s="14"/>
      <c r="I168" s="14">
        <f t="shared" si="30"/>
        <v>6.1744000049657188E-3</v>
      </c>
      <c r="O168">
        <f t="shared" ca="1" si="26"/>
        <v>2.080620607740237E-2</v>
      </c>
      <c r="P168">
        <f t="shared" ca="1" si="27"/>
        <v>-0.40587045058718729</v>
      </c>
      <c r="Q168" s="12">
        <f t="shared" si="28"/>
        <v>27940.947</v>
      </c>
      <c r="R168">
        <f t="shared" si="31"/>
        <v>6.1744000049657188E-3</v>
      </c>
    </row>
    <row r="169" spans="1:21" x14ac:dyDescent="0.2">
      <c r="A169" s="14" t="s">
        <v>60</v>
      </c>
      <c r="B169" s="19"/>
      <c r="C169" s="15">
        <v>42966.470999999998</v>
      </c>
      <c r="D169" s="15"/>
      <c r="E169" s="14">
        <f t="shared" si="24"/>
        <v>-521.00460052971687</v>
      </c>
      <c r="F169" s="14">
        <f t="shared" si="25"/>
        <v>-521</v>
      </c>
      <c r="G169" s="15">
        <f t="shared" si="29"/>
        <v>-1.0797399998409674E-2</v>
      </c>
      <c r="I169">
        <f t="shared" si="30"/>
        <v>-1.0797399998409674E-2</v>
      </c>
      <c r="O169">
        <f t="shared" ca="1" si="26"/>
        <v>2.0779311093108047E-2</v>
      </c>
      <c r="P169">
        <f t="shared" ca="1" si="27"/>
        <v>-0.40592096627377872</v>
      </c>
      <c r="Q169" s="12">
        <f t="shared" si="28"/>
        <v>27947.970999999998</v>
      </c>
      <c r="R169">
        <f t="shared" si="31"/>
        <v>-1.0797399998409674E-2</v>
      </c>
    </row>
    <row r="170" spans="1:21" x14ac:dyDescent="0.2">
      <c r="A170" s="14" t="s">
        <v>61</v>
      </c>
      <c r="B170" s="19"/>
      <c r="C170" s="15">
        <v>42966.481</v>
      </c>
      <c r="D170" s="15"/>
      <c r="E170" s="14">
        <f t="shared" si="24"/>
        <v>-521.00033975423605</v>
      </c>
      <c r="F170">
        <f t="shared" si="25"/>
        <v>-521</v>
      </c>
      <c r="G170" s="16">
        <f t="shared" si="29"/>
        <v>-7.9739999637240544E-4</v>
      </c>
      <c r="I170">
        <f t="shared" si="30"/>
        <v>-7.9739999637240544E-4</v>
      </c>
      <c r="O170">
        <f t="shared" ca="1" si="26"/>
        <v>2.0779311093108047E-2</v>
      </c>
      <c r="P170">
        <f t="shared" ca="1" si="27"/>
        <v>-0.40592096627377872</v>
      </c>
      <c r="Q170" s="12">
        <f t="shared" si="28"/>
        <v>27947.981</v>
      </c>
      <c r="R170">
        <f t="shared" si="31"/>
        <v>-7.9739999637240544E-4</v>
      </c>
    </row>
    <row r="171" spans="1:21" x14ac:dyDescent="0.2">
      <c r="A171" s="14" t="s">
        <v>60</v>
      </c>
      <c r="B171" s="19"/>
      <c r="C171" s="15">
        <v>42994.652999999998</v>
      </c>
      <c r="D171" s="15"/>
      <c r="E171" s="14">
        <f t="shared" si="24"/>
        <v>-508.99688307230537</v>
      </c>
      <c r="F171" s="14">
        <f t="shared" si="25"/>
        <v>-509</v>
      </c>
      <c r="G171" s="15">
        <f t="shared" si="29"/>
        <v>7.3153999983333051E-3</v>
      </c>
      <c r="I171">
        <f t="shared" si="30"/>
        <v>7.3153999983333051E-3</v>
      </c>
      <c r="O171">
        <f t="shared" ca="1" si="26"/>
        <v>2.067173115593076E-2</v>
      </c>
      <c r="P171">
        <f t="shared" ca="1" si="27"/>
        <v>-0.40612302902014452</v>
      </c>
      <c r="Q171" s="12">
        <f t="shared" si="28"/>
        <v>27976.152999999998</v>
      </c>
      <c r="R171">
        <f t="shared" si="31"/>
        <v>7.3153999983333051E-3</v>
      </c>
    </row>
    <row r="172" spans="1:21" x14ac:dyDescent="0.2">
      <c r="A172" s="14" t="s">
        <v>62</v>
      </c>
      <c r="B172" s="19"/>
      <c r="C172" s="15">
        <v>43013.415000000001</v>
      </c>
      <c r="D172" s="15"/>
      <c r="E172" s="14">
        <f t="shared" si="24"/>
        <v>-501.00281611694453</v>
      </c>
      <c r="F172" s="14">
        <f t="shared" si="25"/>
        <v>-501</v>
      </c>
      <c r="G172" s="15">
        <f t="shared" si="29"/>
        <v>-6.6093999994336627E-3</v>
      </c>
      <c r="H172">
        <f>G172</f>
        <v>-6.6093999994336627E-3</v>
      </c>
      <c r="O172">
        <f t="shared" ca="1" si="26"/>
        <v>2.0600011197812566E-2</v>
      </c>
      <c r="P172">
        <f t="shared" ca="1" si="27"/>
        <v>-0.40625773751772176</v>
      </c>
      <c r="Q172" s="12">
        <f t="shared" si="28"/>
        <v>27994.915000000001</v>
      </c>
      <c r="R172">
        <f t="shared" si="31"/>
        <v>-6.6093999994336627E-3</v>
      </c>
    </row>
    <row r="173" spans="1:21" x14ac:dyDescent="0.2">
      <c r="A173" s="14" t="s">
        <v>61</v>
      </c>
      <c r="B173" s="19"/>
      <c r="C173" s="15">
        <v>43013.415999999997</v>
      </c>
      <c r="D173" s="15"/>
      <c r="E173" s="14">
        <f t="shared" si="24"/>
        <v>-501.00239003939799</v>
      </c>
      <c r="F173">
        <f t="shared" si="25"/>
        <v>-501</v>
      </c>
      <c r="G173" s="16">
        <f t="shared" si="29"/>
        <v>-5.6094000028679147E-3</v>
      </c>
      <c r="I173">
        <f>G173</f>
        <v>-5.6094000028679147E-3</v>
      </c>
      <c r="O173">
        <f t="shared" ca="1" si="26"/>
        <v>2.0600011197812566E-2</v>
      </c>
      <c r="P173">
        <f t="shared" ca="1" si="27"/>
        <v>-0.40625773751772176</v>
      </c>
      <c r="Q173" s="12">
        <f t="shared" si="28"/>
        <v>27994.915999999997</v>
      </c>
      <c r="R173">
        <f t="shared" si="31"/>
        <v>-5.6094000028679147E-3</v>
      </c>
    </row>
    <row r="174" spans="1:21" x14ac:dyDescent="0.2">
      <c r="A174" s="14" t="s">
        <v>63</v>
      </c>
      <c r="B174" s="19"/>
      <c r="C174" s="15">
        <v>43013.421999999999</v>
      </c>
      <c r="D174" s="15"/>
      <c r="E174" s="14">
        <f t="shared" si="24"/>
        <v>-500.99983357410957</v>
      </c>
      <c r="F174" s="14">
        <f t="shared" si="25"/>
        <v>-501</v>
      </c>
      <c r="G174" s="15">
        <f t="shared" si="29"/>
        <v>3.9059999835444614E-4</v>
      </c>
      <c r="H174" s="14"/>
      <c r="I174" s="14">
        <f>G174</f>
        <v>3.9059999835444614E-4</v>
      </c>
      <c r="O174">
        <f t="shared" ca="1" si="26"/>
        <v>2.0600011197812566E-2</v>
      </c>
      <c r="P174">
        <f t="shared" ca="1" si="27"/>
        <v>-0.40625773751772176</v>
      </c>
      <c r="Q174" s="12">
        <f t="shared" si="28"/>
        <v>27994.921999999999</v>
      </c>
      <c r="R174">
        <f t="shared" si="31"/>
        <v>3.9059999835444614E-4</v>
      </c>
    </row>
    <row r="175" spans="1:21" x14ac:dyDescent="0.2">
      <c r="A175" s="14" t="s">
        <v>61</v>
      </c>
      <c r="B175" s="19"/>
      <c r="C175" s="15">
        <v>43013.430999999997</v>
      </c>
      <c r="D175" s="15"/>
      <c r="E175" s="14">
        <f t="shared" si="24"/>
        <v>-500.99599887617842</v>
      </c>
      <c r="F175">
        <f t="shared" si="25"/>
        <v>-501</v>
      </c>
      <c r="G175" s="16">
        <f t="shared" si="29"/>
        <v>9.3905999965500087E-3</v>
      </c>
      <c r="I175">
        <f>G175</f>
        <v>9.3905999965500087E-3</v>
      </c>
      <c r="O175">
        <f t="shared" ca="1" si="26"/>
        <v>2.0600011197812566E-2</v>
      </c>
      <c r="P175">
        <f t="shared" ca="1" si="27"/>
        <v>-0.40625773751772176</v>
      </c>
      <c r="Q175" s="12">
        <f t="shared" si="28"/>
        <v>27994.930999999997</v>
      </c>
      <c r="R175">
        <f t="shared" si="31"/>
        <v>9.3905999965500087E-3</v>
      </c>
    </row>
    <row r="176" spans="1:21" x14ac:dyDescent="0.2">
      <c r="A176" s="14" t="s">
        <v>61</v>
      </c>
      <c r="B176" s="19"/>
      <c r="C176" s="15">
        <v>43020.468999999997</v>
      </c>
      <c r="D176" s="15"/>
      <c r="E176" s="14">
        <f t="shared" si="24"/>
        <v>-497.99726509343532</v>
      </c>
      <c r="F176">
        <f t="shared" si="25"/>
        <v>-498</v>
      </c>
      <c r="G176" s="16">
        <f t="shared" si="29"/>
        <v>6.4187999960267916E-3</v>
      </c>
      <c r="I176">
        <f>G176</f>
        <v>6.4187999960267916E-3</v>
      </c>
      <c r="O176">
        <f t="shared" ca="1" si="26"/>
        <v>2.0573116213518247E-2</v>
      </c>
      <c r="P176">
        <f t="shared" ca="1" si="27"/>
        <v>-0.40630825320431319</v>
      </c>
      <c r="Q176" s="12">
        <f t="shared" si="28"/>
        <v>28001.968999999997</v>
      </c>
      <c r="R176">
        <f t="shared" si="31"/>
        <v>6.4187999960267916E-3</v>
      </c>
    </row>
    <row r="177" spans="1:18" x14ac:dyDescent="0.2">
      <c r="A177" s="14" t="s">
        <v>59</v>
      </c>
      <c r="B177" s="19"/>
      <c r="C177" s="15">
        <v>43053.321600000003</v>
      </c>
      <c r="D177" s="15"/>
      <c r="E177" s="14">
        <f t="shared" si="24"/>
        <v>-483.99950984038679</v>
      </c>
      <c r="F177" s="14">
        <f t="shared" si="25"/>
        <v>-484</v>
      </c>
      <c r="G177" s="15">
        <f t="shared" si="29"/>
        <v>1.150400006736163E-3</v>
      </c>
      <c r="J177">
        <f>G177</f>
        <v>1.150400006736163E-3</v>
      </c>
      <c r="O177">
        <f t="shared" ca="1" si="26"/>
        <v>2.0447606286811408E-2</v>
      </c>
      <c r="P177">
        <f t="shared" ca="1" si="27"/>
        <v>-0.40654399307507327</v>
      </c>
      <c r="Q177" s="12">
        <f t="shared" si="28"/>
        <v>28034.821600000003</v>
      </c>
      <c r="R177">
        <f t="shared" si="31"/>
        <v>1.150400006736163E-3</v>
      </c>
    </row>
    <row r="178" spans="1:18" x14ac:dyDescent="0.2">
      <c r="A178" s="14" t="s">
        <v>61</v>
      </c>
      <c r="B178" s="19"/>
      <c r="C178" s="15">
        <v>43121.375</v>
      </c>
      <c r="D178" s="15"/>
      <c r="E178" s="14">
        <f t="shared" si="24"/>
        <v>-455.00348403610911</v>
      </c>
      <c r="F178">
        <f t="shared" si="25"/>
        <v>-455</v>
      </c>
      <c r="G178" s="16">
        <f t="shared" si="29"/>
        <v>-8.1769999960670248E-3</v>
      </c>
      <c r="I178">
        <f t="shared" ref="I178:I191" si="32">G178</f>
        <v>-8.1769999960670248E-3</v>
      </c>
      <c r="O178">
        <f t="shared" ca="1" si="26"/>
        <v>2.0187621438632963E-2</v>
      </c>
      <c r="P178">
        <f t="shared" ca="1" si="27"/>
        <v>-0.40703231137879065</v>
      </c>
      <c r="Q178" s="12">
        <f t="shared" si="28"/>
        <v>28102.875</v>
      </c>
      <c r="R178">
        <f t="shared" si="31"/>
        <v>-8.1769999960670248E-3</v>
      </c>
    </row>
    <row r="179" spans="1:18" x14ac:dyDescent="0.2">
      <c r="A179" s="14" t="s">
        <v>64</v>
      </c>
      <c r="B179" s="19"/>
      <c r="C179" s="15">
        <v>43297.396999999997</v>
      </c>
      <c r="D179" s="15"/>
      <c r="E179" s="14">
        <f t="shared" si="24"/>
        <v>-380.00446188408296</v>
      </c>
      <c r="F179" s="14">
        <f t="shared" si="25"/>
        <v>-380</v>
      </c>
      <c r="G179" s="15">
        <f t="shared" si="29"/>
        <v>-1.0472000001755077E-2</v>
      </c>
      <c r="H179" s="14"/>
      <c r="I179" s="14">
        <f t="shared" si="32"/>
        <v>-1.0472000001755077E-2</v>
      </c>
      <c r="O179">
        <f t="shared" ca="1" si="26"/>
        <v>1.9515246831274913E-2</v>
      </c>
      <c r="P179">
        <f t="shared" ca="1" si="27"/>
        <v>-0.40829520354357696</v>
      </c>
      <c r="Q179" s="12">
        <f t="shared" si="28"/>
        <v>28278.896999999997</v>
      </c>
      <c r="R179">
        <f t="shared" si="31"/>
        <v>-1.0472000001755077E-2</v>
      </c>
    </row>
    <row r="180" spans="1:18" x14ac:dyDescent="0.2">
      <c r="A180" s="14" t="s">
        <v>65</v>
      </c>
      <c r="B180" s="19"/>
      <c r="C180" s="15">
        <v>43339.65</v>
      </c>
      <c r="D180" s="15"/>
      <c r="E180" s="14">
        <f t="shared" si="24"/>
        <v>-362.00140724892412</v>
      </c>
      <c r="F180" s="14">
        <f t="shared" si="25"/>
        <v>-362</v>
      </c>
      <c r="G180" s="15">
        <f t="shared" si="29"/>
        <v>-3.3027999961632304E-3</v>
      </c>
      <c r="I180">
        <f t="shared" si="32"/>
        <v>-3.3027999961632304E-3</v>
      </c>
      <c r="O180">
        <f t="shared" ca="1" si="26"/>
        <v>1.9353876925508981E-2</v>
      </c>
      <c r="P180">
        <f t="shared" ca="1" si="27"/>
        <v>-0.40859829766312566</v>
      </c>
      <c r="Q180" s="12">
        <f t="shared" si="28"/>
        <v>28321.15</v>
      </c>
      <c r="R180">
        <f t="shared" si="31"/>
        <v>-3.3027999961632304E-3</v>
      </c>
    </row>
    <row r="181" spans="1:18" x14ac:dyDescent="0.2">
      <c r="A181" s="22" t="s">
        <v>65</v>
      </c>
      <c r="B181" s="24"/>
      <c r="C181" s="22">
        <v>43339.65</v>
      </c>
      <c r="D181" s="22">
        <v>7.0000000000000001E-3</v>
      </c>
      <c r="E181" s="14">
        <f t="shared" si="24"/>
        <v>-362.00140724892412</v>
      </c>
      <c r="F181" s="14">
        <f t="shared" si="25"/>
        <v>-362</v>
      </c>
      <c r="G181" s="15">
        <f t="shared" si="29"/>
        <v>-3.3027999961632304E-3</v>
      </c>
      <c r="I181">
        <f t="shared" si="32"/>
        <v>-3.3027999961632304E-3</v>
      </c>
      <c r="O181">
        <f t="shared" ca="1" si="26"/>
        <v>1.9353876925508981E-2</v>
      </c>
      <c r="P181">
        <f t="shared" ca="1" si="27"/>
        <v>-0.40859829766312566</v>
      </c>
      <c r="Q181" s="12">
        <f t="shared" si="28"/>
        <v>28321.15</v>
      </c>
      <c r="R181">
        <f t="shared" si="31"/>
        <v>-3.3027999961632304E-3</v>
      </c>
    </row>
    <row r="182" spans="1:18" x14ac:dyDescent="0.2">
      <c r="A182" s="14" t="s">
        <v>60</v>
      </c>
      <c r="B182" s="19"/>
      <c r="C182" s="15">
        <v>43339.65</v>
      </c>
      <c r="D182" s="15"/>
      <c r="E182" s="14">
        <f t="shared" si="24"/>
        <v>-362.00140724892412</v>
      </c>
      <c r="F182" s="14">
        <f t="shared" si="25"/>
        <v>-362</v>
      </c>
      <c r="G182" s="15">
        <f t="shared" si="29"/>
        <v>-3.3027999961632304E-3</v>
      </c>
      <c r="I182">
        <f t="shared" si="32"/>
        <v>-3.3027999961632304E-3</v>
      </c>
      <c r="O182">
        <f t="shared" ca="1" si="26"/>
        <v>1.9353876925508981E-2</v>
      </c>
      <c r="P182">
        <f t="shared" ca="1" si="27"/>
        <v>-0.40859829766312566</v>
      </c>
      <c r="Q182" s="12">
        <f t="shared" si="28"/>
        <v>28321.15</v>
      </c>
      <c r="R182">
        <f t="shared" si="31"/>
        <v>-3.3027999961632304E-3</v>
      </c>
    </row>
    <row r="183" spans="1:18" x14ac:dyDescent="0.2">
      <c r="A183" s="14" t="s">
        <v>66</v>
      </c>
      <c r="B183" s="19"/>
      <c r="C183" s="15">
        <v>43398.324000000001</v>
      </c>
      <c r="D183" s="15"/>
      <c r="E183" s="14">
        <f t="shared" si="24"/>
        <v>-337.0017331982487</v>
      </c>
      <c r="F183" s="14">
        <f t="shared" si="25"/>
        <v>-337</v>
      </c>
      <c r="G183" s="15">
        <f t="shared" si="29"/>
        <v>-4.0678000004845671E-3</v>
      </c>
      <c r="H183" s="14"/>
      <c r="I183" s="14">
        <f t="shared" si="32"/>
        <v>-4.0678000004845671E-3</v>
      </c>
      <c r="O183">
        <f t="shared" ca="1" si="26"/>
        <v>1.9129752056389629E-2</v>
      </c>
      <c r="P183">
        <f t="shared" ca="1" si="27"/>
        <v>-0.40901926171805442</v>
      </c>
      <c r="Q183" s="12">
        <f t="shared" si="28"/>
        <v>28379.824000000001</v>
      </c>
      <c r="R183">
        <f t="shared" si="31"/>
        <v>-4.0678000004845671E-3</v>
      </c>
    </row>
    <row r="184" spans="1:18" x14ac:dyDescent="0.2">
      <c r="A184" s="14" t="s">
        <v>66</v>
      </c>
      <c r="B184" s="19"/>
      <c r="C184" s="15">
        <v>43459.336000000003</v>
      </c>
      <c r="D184" s="15"/>
      <c r="E184" s="14">
        <f t="shared" si="24"/>
        <v>-311.00588984037483</v>
      </c>
      <c r="F184" s="14">
        <f t="shared" si="25"/>
        <v>-311</v>
      </c>
      <c r="G184" s="15">
        <f t="shared" si="29"/>
        <v>-1.3823399996908847E-2</v>
      </c>
      <c r="H184" s="14"/>
      <c r="I184" s="14">
        <f t="shared" si="32"/>
        <v>-1.3823399996908847E-2</v>
      </c>
      <c r="O184">
        <f t="shared" ca="1" si="26"/>
        <v>1.8896662192505506E-2</v>
      </c>
      <c r="P184">
        <f t="shared" ca="1" si="27"/>
        <v>-0.40945706433518031</v>
      </c>
      <c r="Q184" s="12">
        <f t="shared" si="28"/>
        <v>28440.836000000003</v>
      </c>
      <c r="R184">
        <f t="shared" si="31"/>
        <v>-1.3823399996908847E-2</v>
      </c>
    </row>
    <row r="185" spans="1:18" x14ac:dyDescent="0.2">
      <c r="A185" s="14" t="s">
        <v>66</v>
      </c>
      <c r="B185" s="19"/>
      <c r="C185" s="15">
        <v>43459.358999999997</v>
      </c>
      <c r="D185" s="15"/>
      <c r="E185" s="14">
        <f t="shared" si="24"/>
        <v>-310.99609005677371</v>
      </c>
      <c r="F185" s="14">
        <f t="shared" si="25"/>
        <v>-311</v>
      </c>
      <c r="G185" s="15">
        <f t="shared" si="29"/>
        <v>9.176599996862933E-3</v>
      </c>
      <c r="H185" s="14"/>
      <c r="I185" s="14">
        <f t="shared" si="32"/>
        <v>9.176599996862933E-3</v>
      </c>
      <c r="O185">
        <f t="shared" ca="1" si="26"/>
        <v>1.8896662192505506E-2</v>
      </c>
      <c r="P185">
        <f t="shared" ca="1" si="27"/>
        <v>-0.40945706433518031</v>
      </c>
      <c r="Q185" s="12">
        <f t="shared" si="28"/>
        <v>28440.858999999997</v>
      </c>
      <c r="R185">
        <f t="shared" si="31"/>
        <v>9.176599996862933E-3</v>
      </c>
    </row>
    <row r="186" spans="1:18" x14ac:dyDescent="0.2">
      <c r="A186" s="14" t="s">
        <v>67</v>
      </c>
      <c r="B186" s="19"/>
      <c r="C186" s="15">
        <v>43689.364000000001</v>
      </c>
      <c r="D186" s="15"/>
      <c r="E186" s="14">
        <f t="shared" si="24"/>
        <v>-212.99612363168254</v>
      </c>
      <c r="F186" s="14">
        <f t="shared" si="25"/>
        <v>-213</v>
      </c>
      <c r="G186" s="15">
        <f t="shared" si="29"/>
        <v>9.0978000007453375E-3</v>
      </c>
      <c r="H186" s="14"/>
      <c r="I186" s="14">
        <f t="shared" si="32"/>
        <v>9.0978000007453375E-3</v>
      </c>
      <c r="O186">
        <f t="shared" ca="1" si="26"/>
        <v>1.8018092705557653E-2</v>
      </c>
      <c r="P186">
        <f t="shared" ca="1" si="27"/>
        <v>-0.41110724343050103</v>
      </c>
      <c r="Q186" s="12">
        <f t="shared" si="28"/>
        <v>28670.864000000001</v>
      </c>
      <c r="R186">
        <f t="shared" si="31"/>
        <v>9.0978000007453375E-3</v>
      </c>
    </row>
    <row r="187" spans="1:18" x14ac:dyDescent="0.2">
      <c r="A187" s="14" t="s">
        <v>60</v>
      </c>
      <c r="B187" s="19"/>
      <c r="C187" s="15">
        <v>43691.705999999998</v>
      </c>
      <c r="D187" s="15"/>
      <c r="E187" s="14">
        <f t="shared" si="24"/>
        <v>-211.99825001429483</v>
      </c>
      <c r="F187" s="14">
        <f t="shared" si="25"/>
        <v>-212</v>
      </c>
      <c r="G187" s="15">
        <f t="shared" si="29"/>
        <v>4.1072000021813437E-3</v>
      </c>
      <c r="I187">
        <f t="shared" si="32"/>
        <v>4.1072000021813437E-3</v>
      </c>
      <c r="O187">
        <f t="shared" ca="1" si="26"/>
        <v>1.8009127710792879E-2</v>
      </c>
      <c r="P187">
        <f t="shared" ca="1" si="27"/>
        <v>-0.41112408199269818</v>
      </c>
      <c r="Q187" s="12">
        <f t="shared" si="28"/>
        <v>28673.205999999998</v>
      </c>
      <c r="R187">
        <f t="shared" si="31"/>
        <v>4.1072000021813437E-3</v>
      </c>
    </row>
    <row r="188" spans="1:18" x14ac:dyDescent="0.2">
      <c r="A188" s="14" t="s">
        <v>68</v>
      </c>
      <c r="B188" s="19"/>
      <c r="C188" s="15">
        <v>43703.430999999997</v>
      </c>
      <c r="D188" s="15"/>
      <c r="E188" s="14">
        <f t="shared" si="24"/>
        <v>-207.00249076413058</v>
      </c>
      <c r="F188" s="14">
        <f t="shared" si="25"/>
        <v>-207</v>
      </c>
      <c r="G188" s="15">
        <f t="shared" si="29"/>
        <v>-5.8457999984966591E-3</v>
      </c>
      <c r="H188" s="14"/>
      <c r="I188" s="14">
        <f t="shared" si="32"/>
        <v>-5.8457999984966591E-3</v>
      </c>
      <c r="O188">
        <f t="shared" ca="1" si="26"/>
        <v>1.7964302736969008E-2</v>
      </c>
      <c r="P188">
        <f t="shared" ca="1" si="27"/>
        <v>-0.41120827480368394</v>
      </c>
      <c r="Q188" s="12">
        <f t="shared" si="28"/>
        <v>28684.930999999997</v>
      </c>
      <c r="R188">
        <f t="shared" si="31"/>
        <v>-5.8457999984966591E-3</v>
      </c>
    </row>
    <row r="189" spans="1:18" x14ac:dyDescent="0.2">
      <c r="A189" s="14" t="s">
        <v>68</v>
      </c>
      <c r="B189" s="19"/>
      <c r="C189" s="15">
        <v>43703.45</v>
      </c>
      <c r="D189" s="15"/>
      <c r="E189" s="14">
        <f t="shared" si="24"/>
        <v>-206.9943952907187</v>
      </c>
      <c r="F189" s="14">
        <f t="shared" si="25"/>
        <v>-207</v>
      </c>
      <c r="G189" s="15">
        <f t="shared" si="29"/>
        <v>1.3154200001736172E-2</v>
      </c>
      <c r="H189" s="14"/>
      <c r="I189" s="14">
        <f t="shared" si="32"/>
        <v>1.3154200001736172E-2</v>
      </c>
      <c r="O189">
        <f t="shared" ca="1" si="26"/>
        <v>1.7964302736969008E-2</v>
      </c>
      <c r="P189">
        <f t="shared" ca="1" si="27"/>
        <v>-0.41120827480368394</v>
      </c>
      <c r="Q189" s="12">
        <f t="shared" si="28"/>
        <v>28684.949999999997</v>
      </c>
      <c r="R189">
        <f t="shared" si="31"/>
        <v>1.3154200001736172E-2</v>
      </c>
    </row>
    <row r="190" spans="1:18" x14ac:dyDescent="0.2">
      <c r="A190" s="14" t="s">
        <v>69</v>
      </c>
      <c r="B190" s="19"/>
      <c r="C190" s="15">
        <v>43703.451000000001</v>
      </c>
      <c r="D190" s="15"/>
      <c r="E190" s="14">
        <f t="shared" si="24"/>
        <v>-206.99396921316907</v>
      </c>
      <c r="F190" s="14">
        <f t="shared" si="25"/>
        <v>-207</v>
      </c>
      <c r="G190" s="15">
        <f t="shared" si="29"/>
        <v>1.4154200005577877E-2</v>
      </c>
      <c r="H190" s="14"/>
      <c r="I190" s="14">
        <f t="shared" si="32"/>
        <v>1.4154200005577877E-2</v>
      </c>
      <c r="O190">
        <f t="shared" ca="1" si="26"/>
        <v>1.7964302736969008E-2</v>
      </c>
      <c r="P190">
        <f t="shared" ca="1" si="27"/>
        <v>-0.41120827480368394</v>
      </c>
      <c r="Q190" s="12">
        <f t="shared" si="28"/>
        <v>28684.951000000001</v>
      </c>
      <c r="R190">
        <f t="shared" si="31"/>
        <v>1.4154200005577877E-2</v>
      </c>
    </row>
    <row r="191" spans="1:18" x14ac:dyDescent="0.2">
      <c r="A191" s="14" t="s">
        <v>60</v>
      </c>
      <c r="B191" s="19"/>
      <c r="C191" s="15">
        <v>43705.78</v>
      </c>
      <c r="D191" s="15"/>
      <c r="E191" s="14">
        <f t="shared" si="24"/>
        <v>-206.00163460390482</v>
      </c>
      <c r="F191" s="14">
        <f t="shared" si="25"/>
        <v>-206</v>
      </c>
      <c r="G191" s="15">
        <f t="shared" si="29"/>
        <v>-3.8363999992725439E-3</v>
      </c>
      <c r="I191">
        <f t="shared" si="32"/>
        <v>-3.8363999992725439E-3</v>
      </c>
      <c r="O191">
        <f t="shared" ca="1" si="26"/>
        <v>1.7955337742204234E-2</v>
      </c>
      <c r="P191">
        <f t="shared" ca="1" si="27"/>
        <v>-0.41122511336588108</v>
      </c>
      <c r="Q191" s="12">
        <f t="shared" si="28"/>
        <v>28687.279999999999</v>
      </c>
      <c r="R191">
        <f t="shared" si="31"/>
        <v>-3.8363999992725439E-3</v>
      </c>
    </row>
    <row r="192" spans="1:18" x14ac:dyDescent="0.2">
      <c r="A192" s="14" t="s">
        <v>70</v>
      </c>
      <c r="B192" s="19"/>
      <c r="C192" s="15">
        <v>43717.5</v>
      </c>
      <c r="D192" s="15"/>
      <c r="E192" s="14">
        <f t="shared" si="24"/>
        <v>-201.00800574147939</v>
      </c>
      <c r="F192">
        <f t="shared" si="25"/>
        <v>-201</v>
      </c>
      <c r="G192" s="16">
        <f t="shared" si="29"/>
        <v>-1.8789399997331202E-2</v>
      </c>
      <c r="J192">
        <f>G192</f>
        <v>-1.8789399997331202E-2</v>
      </c>
      <c r="O192">
        <f t="shared" ca="1" si="26"/>
        <v>1.7910512768380366E-2</v>
      </c>
      <c r="P192">
        <f t="shared" ca="1" si="27"/>
        <v>-0.41130930617686684</v>
      </c>
      <c r="Q192" s="12">
        <f t="shared" si="28"/>
        <v>28699</v>
      </c>
      <c r="R192">
        <f t="shared" si="31"/>
        <v>-1.8789399997331202E-2</v>
      </c>
    </row>
    <row r="193" spans="1:21" x14ac:dyDescent="0.2">
      <c r="A193" s="14" t="s">
        <v>68</v>
      </c>
      <c r="B193" s="19"/>
      <c r="C193" s="15">
        <v>43717.527999999998</v>
      </c>
      <c r="D193" s="15"/>
      <c r="E193" s="14">
        <f t="shared" si="24"/>
        <v>-200.99607557013638</v>
      </c>
      <c r="F193" s="14">
        <f t="shared" si="25"/>
        <v>-201</v>
      </c>
      <c r="G193" s="15">
        <f t="shared" si="29"/>
        <v>9.2106000010971911E-3</v>
      </c>
      <c r="H193" s="14"/>
      <c r="I193" s="14">
        <f t="shared" ref="I193:I199" si="33">G193</f>
        <v>9.2106000010971911E-3</v>
      </c>
      <c r="O193">
        <f t="shared" ca="1" si="26"/>
        <v>1.7910512768380366E-2</v>
      </c>
      <c r="P193">
        <f t="shared" ca="1" si="27"/>
        <v>-0.41130930617686684</v>
      </c>
      <c r="Q193" s="12">
        <f t="shared" si="28"/>
        <v>28699.027999999998</v>
      </c>
      <c r="R193">
        <f t="shared" si="31"/>
        <v>9.2106000010971911E-3</v>
      </c>
    </row>
    <row r="194" spans="1:21" x14ac:dyDescent="0.2">
      <c r="A194" s="14" t="s">
        <v>69</v>
      </c>
      <c r="B194" s="19"/>
      <c r="C194" s="15">
        <v>43731.605000000003</v>
      </c>
      <c r="D194" s="15"/>
      <c r="E194" s="14">
        <f t="shared" si="24"/>
        <v>-194.99818192710057</v>
      </c>
      <c r="F194" s="14">
        <f t="shared" si="25"/>
        <v>-195</v>
      </c>
      <c r="G194" s="15">
        <f t="shared" si="29"/>
        <v>4.2670000038924627E-3</v>
      </c>
      <c r="H194" s="14"/>
      <c r="I194" s="14">
        <f t="shared" si="33"/>
        <v>4.2670000038924627E-3</v>
      </c>
      <c r="O194">
        <f t="shared" ca="1" si="26"/>
        <v>1.7856722799791721E-2</v>
      </c>
      <c r="P194">
        <f t="shared" ca="1" si="27"/>
        <v>-0.41141033755004974</v>
      </c>
      <c r="Q194" s="12">
        <f t="shared" si="28"/>
        <v>28713.105000000003</v>
      </c>
      <c r="R194">
        <f t="shared" si="31"/>
        <v>4.2670000038924627E-3</v>
      </c>
    </row>
    <row r="195" spans="1:21" x14ac:dyDescent="0.2">
      <c r="A195" s="14" t="s">
        <v>69</v>
      </c>
      <c r="B195" s="19"/>
      <c r="C195" s="15">
        <v>43731.607000000004</v>
      </c>
      <c r="D195" s="15"/>
      <c r="E195" s="14">
        <f t="shared" si="24"/>
        <v>-194.99732977200443</v>
      </c>
      <c r="F195" s="14">
        <f t="shared" si="25"/>
        <v>-195</v>
      </c>
      <c r="G195" s="15">
        <f t="shared" si="29"/>
        <v>6.2670000042999163E-3</v>
      </c>
      <c r="H195" s="14"/>
      <c r="I195" s="14">
        <f t="shared" si="33"/>
        <v>6.2670000042999163E-3</v>
      </c>
      <c r="O195">
        <f t="shared" ca="1" si="26"/>
        <v>1.7856722799791721E-2</v>
      </c>
      <c r="P195">
        <f t="shared" ca="1" si="27"/>
        <v>-0.41141033755004974</v>
      </c>
      <c r="Q195" s="12">
        <f t="shared" si="28"/>
        <v>28713.107000000004</v>
      </c>
      <c r="R195">
        <f t="shared" si="31"/>
        <v>6.2670000042999163E-3</v>
      </c>
    </row>
    <row r="196" spans="1:21" x14ac:dyDescent="0.2">
      <c r="A196" s="14" t="s">
        <v>68</v>
      </c>
      <c r="B196" s="19"/>
      <c r="C196" s="15">
        <v>43743.34</v>
      </c>
      <c r="D196" s="15"/>
      <c r="E196" s="14">
        <f t="shared" si="24"/>
        <v>-189.99816190145867</v>
      </c>
      <c r="F196" s="14">
        <f t="shared" si="25"/>
        <v>-190</v>
      </c>
      <c r="G196" s="15">
        <f t="shared" si="29"/>
        <v>4.3139999979757704E-3</v>
      </c>
      <c r="H196" s="14"/>
      <c r="I196" s="14">
        <f t="shared" si="33"/>
        <v>4.3139999979757704E-3</v>
      </c>
      <c r="O196">
        <f t="shared" ca="1" si="26"/>
        <v>1.781189782596785E-2</v>
      </c>
      <c r="P196">
        <f t="shared" ca="1" si="27"/>
        <v>-0.4114945303610355</v>
      </c>
      <c r="Q196" s="12">
        <f t="shared" si="28"/>
        <v>28724.839999999997</v>
      </c>
      <c r="R196">
        <f t="shared" si="31"/>
        <v>4.3139999979757704E-3</v>
      </c>
    </row>
    <row r="197" spans="1:21" x14ac:dyDescent="0.2">
      <c r="A197" s="14" t="s">
        <v>68</v>
      </c>
      <c r="B197" s="19"/>
      <c r="C197" s="15">
        <v>43743.343000000001</v>
      </c>
      <c r="D197" s="15"/>
      <c r="E197" s="14">
        <f t="shared" si="24"/>
        <v>-189.9968836688129</v>
      </c>
      <c r="F197" s="14">
        <f t="shared" si="25"/>
        <v>-190</v>
      </c>
      <c r="G197" s="15">
        <f t="shared" si="29"/>
        <v>7.3140000022249296E-3</v>
      </c>
      <c r="H197" s="14"/>
      <c r="I197" s="14">
        <f t="shared" si="33"/>
        <v>7.3140000022249296E-3</v>
      </c>
      <c r="O197">
        <f t="shared" ca="1" si="26"/>
        <v>1.781189782596785E-2</v>
      </c>
      <c r="P197">
        <f t="shared" ca="1" si="27"/>
        <v>-0.4114945303610355</v>
      </c>
      <c r="Q197" s="12">
        <f t="shared" si="28"/>
        <v>28724.843000000001</v>
      </c>
      <c r="R197">
        <f t="shared" si="31"/>
        <v>7.3140000022249296E-3</v>
      </c>
    </row>
    <row r="198" spans="1:21" x14ac:dyDescent="0.2">
      <c r="A198" s="14" t="s">
        <v>69</v>
      </c>
      <c r="B198" s="19"/>
      <c r="C198" s="15">
        <v>43790.28</v>
      </c>
      <c r="D198" s="15"/>
      <c r="E198" s="14">
        <f t="shared" si="24"/>
        <v>-169.99808179887864</v>
      </c>
      <c r="F198" s="14">
        <f t="shared" si="25"/>
        <v>-170</v>
      </c>
      <c r="G198" s="15">
        <f t="shared" si="29"/>
        <v>4.5020000034128316E-3</v>
      </c>
      <c r="H198" s="14"/>
      <c r="I198" s="14">
        <f t="shared" si="33"/>
        <v>4.5020000034128316E-3</v>
      </c>
      <c r="O198">
        <f t="shared" ca="1" si="26"/>
        <v>1.7632597930672372E-2</v>
      </c>
      <c r="P198">
        <f t="shared" ca="1" si="27"/>
        <v>-0.41183130160497849</v>
      </c>
      <c r="Q198" s="12">
        <f t="shared" si="28"/>
        <v>28771.78</v>
      </c>
      <c r="R198">
        <f t="shared" si="31"/>
        <v>4.5020000034128316E-3</v>
      </c>
    </row>
    <row r="199" spans="1:21" x14ac:dyDescent="0.2">
      <c r="A199" s="14" t="s">
        <v>71</v>
      </c>
      <c r="B199" s="19"/>
      <c r="C199" s="15">
        <v>43811.402999999998</v>
      </c>
      <c r="D199" s="15"/>
      <c r="E199" s="14">
        <f t="shared" si="24"/>
        <v>-160.99804575271827</v>
      </c>
      <c r="F199" s="14">
        <f t="shared" si="25"/>
        <v>-161</v>
      </c>
      <c r="G199" s="15">
        <f t="shared" si="29"/>
        <v>4.586600000038743E-3</v>
      </c>
      <c r="H199" s="14"/>
      <c r="I199" s="14">
        <f t="shared" si="33"/>
        <v>4.586600000038743E-3</v>
      </c>
      <c r="O199">
        <f t="shared" ca="1" si="26"/>
        <v>1.7551912977789404E-2</v>
      </c>
      <c r="P199">
        <f t="shared" ca="1" si="27"/>
        <v>-0.41198284866475288</v>
      </c>
      <c r="Q199" s="12">
        <f t="shared" si="28"/>
        <v>28792.902999999998</v>
      </c>
      <c r="R199">
        <f t="shared" si="31"/>
        <v>4.586600000038743E-3</v>
      </c>
    </row>
    <row r="200" spans="1:21" x14ac:dyDescent="0.2">
      <c r="A200" s="14" t="s">
        <v>72</v>
      </c>
      <c r="B200" s="19" t="s">
        <v>19</v>
      </c>
      <c r="C200" s="18">
        <v>44040.445</v>
      </c>
      <c r="D200" s="15"/>
      <c r="E200" s="14">
        <f t="shared" si="24"/>
        <v>-63.408392006341401</v>
      </c>
      <c r="F200" s="14">
        <f t="shared" si="25"/>
        <v>-63.5</v>
      </c>
      <c r="H200" s="14"/>
      <c r="O200">
        <f t="shared" ca="1" si="26"/>
        <v>1.667782598822394E-2</v>
      </c>
      <c r="P200">
        <f t="shared" ca="1" si="27"/>
        <v>-0.41362460847897503</v>
      </c>
      <c r="Q200" s="12">
        <f t="shared" si="28"/>
        <v>29021.945</v>
      </c>
      <c r="U200" s="15">
        <f>+C200-(C$7+F200*C$8)</f>
        <v>0.2150030999982846</v>
      </c>
    </row>
    <row r="201" spans="1:21" x14ac:dyDescent="0.2">
      <c r="A201" s="14" t="s">
        <v>73</v>
      </c>
      <c r="B201" s="19"/>
      <c r="C201" s="15">
        <v>44048.438999999998</v>
      </c>
      <c r="D201" s="15"/>
      <c r="E201" s="14">
        <f t="shared" si="24"/>
        <v>-60.002328087722049</v>
      </c>
      <c r="F201" s="14">
        <f t="shared" si="25"/>
        <v>-60</v>
      </c>
      <c r="G201" s="15">
        <f t="shared" ref="G201:G232" si="34">+C201-(C$7+F201*C$8)</f>
        <v>-5.4640000016661361E-3</v>
      </c>
      <c r="H201" s="14"/>
      <c r="I201" s="14">
        <f t="shared" ref="I201:I207" si="35">G201</f>
        <v>-5.4640000016661361E-3</v>
      </c>
      <c r="O201">
        <f t="shared" ca="1" si="26"/>
        <v>1.6646448506547229E-2</v>
      </c>
      <c r="P201">
        <f t="shared" ca="1" si="27"/>
        <v>-0.41368354344666503</v>
      </c>
      <c r="Q201" s="12">
        <f t="shared" si="28"/>
        <v>29029.938999999998</v>
      </c>
      <c r="R201">
        <f t="shared" ref="R201:R213" si="36">G201</f>
        <v>-5.4640000016661361E-3</v>
      </c>
    </row>
    <row r="202" spans="1:21" x14ac:dyDescent="0.2">
      <c r="A202" t="s">
        <v>74</v>
      </c>
      <c r="B202" s="6"/>
      <c r="C202" s="16">
        <v>44048.445</v>
      </c>
      <c r="D202" s="16"/>
      <c r="E202">
        <f t="shared" si="24"/>
        <v>-59.999771622433599</v>
      </c>
      <c r="F202">
        <f t="shared" si="25"/>
        <v>-60</v>
      </c>
      <c r="G202" s="16">
        <f t="shared" si="34"/>
        <v>5.3599999955622479E-4</v>
      </c>
      <c r="I202">
        <f t="shared" si="35"/>
        <v>5.3599999955622479E-4</v>
      </c>
      <c r="O202">
        <f t="shared" ca="1" si="26"/>
        <v>1.6646448506547229E-2</v>
      </c>
      <c r="P202">
        <f t="shared" ca="1" si="27"/>
        <v>-0.41368354344666503</v>
      </c>
      <c r="Q202" s="12">
        <f t="shared" si="28"/>
        <v>29029.945</v>
      </c>
      <c r="R202">
        <f t="shared" si="36"/>
        <v>5.3599999955622479E-4</v>
      </c>
    </row>
    <row r="203" spans="1:21" x14ac:dyDescent="0.2">
      <c r="A203" s="14" t="s">
        <v>73</v>
      </c>
      <c r="B203" s="19"/>
      <c r="C203" s="15">
        <v>44048.447999999997</v>
      </c>
      <c r="D203" s="15"/>
      <c r="E203" s="14">
        <f t="shared" si="24"/>
        <v>-59.998493389790923</v>
      </c>
      <c r="F203" s="14">
        <f t="shared" si="25"/>
        <v>-60</v>
      </c>
      <c r="G203" s="15">
        <f t="shared" si="34"/>
        <v>3.5359999965294264E-3</v>
      </c>
      <c r="H203" s="14"/>
      <c r="I203" s="14">
        <f t="shared" si="35"/>
        <v>3.5359999965294264E-3</v>
      </c>
      <c r="O203">
        <f t="shared" ca="1" si="26"/>
        <v>1.6646448506547229E-2</v>
      </c>
      <c r="P203">
        <f t="shared" ca="1" si="27"/>
        <v>-0.41368354344666503</v>
      </c>
      <c r="Q203" s="12">
        <f t="shared" si="28"/>
        <v>29029.947999999997</v>
      </c>
      <c r="R203">
        <f t="shared" si="36"/>
        <v>3.5359999965294264E-3</v>
      </c>
    </row>
    <row r="204" spans="1:21" x14ac:dyDescent="0.2">
      <c r="A204" s="14" t="s">
        <v>73</v>
      </c>
      <c r="B204" s="19"/>
      <c r="C204" s="15">
        <v>44048.449000000001</v>
      </c>
      <c r="D204" s="15"/>
      <c r="E204" s="14">
        <f t="shared" si="24"/>
        <v>-59.998067312241297</v>
      </c>
      <c r="F204" s="14">
        <f t="shared" si="25"/>
        <v>-60</v>
      </c>
      <c r="G204" s="15">
        <f t="shared" si="34"/>
        <v>4.536000000371132E-3</v>
      </c>
      <c r="H204" s="14"/>
      <c r="I204" s="14">
        <f t="shared" si="35"/>
        <v>4.536000000371132E-3</v>
      </c>
      <c r="O204">
        <f t="shared" ca="1" si="26"/>
        <v>1.6646448506547229E-2</v>
      </c>
      <c r="P204">
        <f t="shared" ca="1" si="27"/>
        <v>-0.41368354344666503</v>
      </c>
      <c r="Q204" s="12">
        <f t="shared" si="28"/>
        <v>29029.949000000001</v>
      </c>
      <c r="R204">
        <f t="shared" si="36"/>
        <v>4.536000000371132E-3</v>
      </c>
    </row>
    <row r="205" spans="1:21" x14ac:dyDescent="0.2">
      <c r="A205" s="14" t="s">
        <v>75</v>
      </c>
      <c r="B205" s="19"/>
      <c r="C205" s="15">
        <v>44142.326999999997</v>
      </c>
      <c r="D205" s="15"/>
      <c r="E205" s="14">
        <f t="shared" si="24"/>
        <v>-19.998759262180517</v>
      </c>
      <c r="F205" s="14">
        <f t="shared" si="25"/>
        <v>-20</v>
      </c>
      <c r="G205" s="15">
        <f t="shared" si="34"/>
        <v>2.9119999962858856E-3</v>
      </c>
      <c r="I205">
        <f t="shared" si="35"/>
        <v>2.9119999962858856E-3</v>
      </c>
      <c r="O205">
        <f t="shared" ca="1" si="26"/>
        <v>1.6287848715956271E-2</v>
      </c>
      <c r="P205">
        <f t="shared" ca="1" si="27"/>
        <v>-0.41435708593455106</v>
      </c>
      <c r="Q205" s="12">
        <f t="shared" si="28"/>
        <v>29123.826999999997</v>
      </c>
      <c r="R205">
        <f t="shared" si="36"/>
        <v>2.9119999962858856E-3</v>
      </c>
    </row>
    <row r="206" spans="1:21" x14ac:dyDescent="0.2">
      <c r="A206" s="14" t="s">
        <v>76</v>
      </c>
      <c r="B206" s="19"/>
      <c r="C206" s="15">
        <v>44142.328000000001</v>
      </c>
      <c r="D206" s="15"/>
      <c r="E206" s="14">
        <f t="shared" si="24"/>
        <v>-19.998333184630891</v>
      </c>
      <c r="F206" s="14">
        <f t="shared" si="25"/>
        <v>-20</v>
      </c>
      <c r="G206" s="15">
        <f t="shared" si="34"/>
        <v>3.9120000001275912E-3</v>
      </c>
      <c r="H206" s="14"/>
      <c r="I206" s="14">
        <f t="shared" si="35"/>
        <v>3.9120000001275912E-3</v>
      </c>
      <c r="O206">
        <f t="shared" ca="1" si="26"/>
        <v>1.6287848715956271E-2</v>
      </c>
      <c r="P206">
        <f t="shared" ca="1" si="27"/>
        <v>-0.41435708593455106</v>
      </c>
      <c r="Q206" s="12">
        <f t="shared" si="28"/>
        <v>29123.828000000001</v>
      </c>
      <c r="R206">
        <f t="shared" si="36"/>
        <v>3.9120000001275912E-3</v>
      </c>
    </row>
    <row r="207" spans="1:21" x14ac:dyDescent="0.2">
      <c r="A207" s="14" t="s">
        <v>75</v>
      </c>
      <c r="B207" s="19"/>
      <c r="C207" s="15">
        <v>44149.366000000002</v>
      </c>
      <c r="D207" s="15"/>
      <c r="E207" s="14">
        <f t="shared" si="24"/>
        <v>-16.999599401887806</v>
      </c>
      <c r="F207" s="14">
        <f t="shared" si="25"/>
        <v>-17</v>
      </c>
      <c r="G207" s="15">
        <f t="shared" si="34"/>
        <v>9.4020000688033178E-4</v>
      </c>
      <c r="I207">
        <f t="shared" si="35"/>
        <v>9.4020000688033178E-4</v>
      </c>
      <c r="O207">
        <f t="shared" ca="1" si="26"/>
        <v>1.6260953731661948E-2</v>
      </c>
      <c r="P207">
        <f t="shared" ca="1" si="27"/>
        <v>-0.41440760162114249</v>
      </c>
      <c r="Q207" s="12">
        <f t="shared" si="28"/>
        <v>29130.866000000002</v>
      </c>
      <c r="R207">
        <f t="shared" si="36"/>
        <v>9.4020000688033178E-4</v>
      </c>
    </row>
    <row r="208" spans="1:21" x14ac:dyDescent="0.2">
      <c r="A208" s="14" t="s">
        <v>17</v>
      </c>
      <c r="B208" s="19"/>
      <c r="C208" s="15">
        <v>44189.263899999998</v>
      </c>
      <c r="D208" s="15" t="s">
        <v>77</v>
      </c>
      <c r="E208" s="14">
        <f t="shared" si="24"/>
        <v>0</v>
      </c>
      <c r="F208" s="14">
        <f t="shared" si="25"/>
        <v>0</v>
      </c>
      <c r="G208" s="15">
        <f t="shared" si="34"/>
        <v>0</v>
      </c>
      <c r="H208">
        <f>G208</f>
        <v>0</v>
      </c>
      <c r="O208">
        <f t="shared" ca="1" si="26"/>
        <v>1.610854882066079E-2</v>
      </c>
      <c r="P208">
        <f t="shared" ca="1" si="27"/>
        <v>-0.41469385717849405</v>
      </c>
      <c r="Q208" s="12">
        <f t="shared" si="28"/>
        <v>29170.763899999998</v>
      </c>
      <c r="R208">
        <f t="shared" si="36"/>
        <v>0</v>
      </c>
    </row>
    <row r="209" spans="1:19" x14ac:dyDescent="0.2">
      <c r="A209" s="14" t="s">
        <v>60</v>
      </c>
      <c r="B209" s="19"/>
      <c r="C209" s="15">
        <v>44191.603999999999</v>
      </c>
      <c r="D209" s="15"/>
      <c r="E209" s="14">
        <f t="shared" si="24"/>
        <v>0.99706407004836639</v>
      </c>
      <c r="F209" s="14">
        <f t="shared" si="25"/>
        <v>1</v>
      </c>
      <c r="G209" s="15">
        <f t="shared" si="34"/>
        <v>-6.8906000014976598E-3</v>
      </c>
      <c r="I209">
        <f>G209</f>
        <v>-6.8906000014976598E-3</v>
      </c>
      <c r="O209">
        <f t="shared" ca="1" si="26"/>
        <v>1.6099583825896015E-2</v>
      </c>
      <c r="P209">
        <f t="shared" ca="1" si="27"/>
        <v>-0.41471069574069119</v>
      </c>
      <c r="Q209" s="12">
        <f t="shared" si="28"/>
        <v>29173.103999999999</v>
      </c>
      <c r="R209">
        <f t="shared" si="36"/>
        <v>-6.8906000014976598E-3</v>
      </c>
    </row>
    <row r="210" spans="1:19" x14ac:dyDescent="0.2">
      <c r="A210" s="14" t="s">
        <v>60</v>
      </c>
      <c r="B210" s="19"/>
      <c r="C210" s="15">
        <v>44435.694000000003</v>
      </c>
      <c r="D210" s="15"/>
      <c r="E210" s="14">
        <f t="shared" si="24"/>
        <v>104.99833275855687</v>
      </c>
      <c r="F210" s="14">
        <f t="shared" si="25"/>
        <v>105</v>
      </c>
      <c r="G210" s="15">
        <f t="shared" si="34"/>
        <v>-3.9129999931901693E-3</v>
      </c>
      <c r="I210">
        <f>G210</f>
        <v>-3.9129999931901693E-3</v>
      </c>
      <c r="O210">
        <f t="shared" ca="1" si="26"/>
        <v>1.5167224370359519E-2</v>
      </c>
      <c r="P210">
        <f t="shared" ca="1" si="27"/>
        <v>-0.41646190620919482</v>
      </c>
      <c r="Q210" s="12">
        <f t="shared" si="28"/>
        <v>29417.194000000003</v>
      </c>
      <c r="R210">
        <f t="shared" si="36"/>
        <v>-3.9129999931901693E-3</v>
      </c>
    </row>
    <row r="211" spans="1:19" x14ac:dyDescent="0.2">
      <c r="A211" s="14" t="s">
        <v>78</v>
      </c>
      <c r="B211" s="19"/>
      <c r="C211" s="15">
        <v>44447.436000000002</v>
      </c>
      <c r="D211" s="15"/>
      <c r="E211" s="14">
        <f t="shared" si="24"/>
        <v>110.00133532703686</v>
      </c>
      <c r="F211" s="14">
        <f t="shared" si="25"/>
        <v>110</v>
      </c>
      <c r="G211" s="15">
        <f t="shared" si="34"/>
        <v>3.1340000059572048E-3</v>
      </c>
      <c r="H211" s="14"/>
      <c r="I211" s="14">
        <f>G211</f>
        <v>3.1340000059572048E-3</v>
      </c>
      <c r="O211">
        <f t="shared" ca="1" si="26"/>
        <v>1.5122399396535648E-2</v>
      </c>
      <c r="P211">
        <f t="shared" ca="1" si="27"/>
        <v>-0.41654609902018058</v>
      </c>
      <c r="Q211" s="12">
        <f t="shared" si="28"/>
        <v>29428.936000000002</v>
      </c>
      <c r="R211">
        <f t="shared" si="36"/>
        <v>3.1340000059572048E-3</v>
      </c>
    </row>
    <row r="212" spans="1:19" x14ac:dyDescent="0.2">
      <c r="A212" t="s">
        <v>79</v>
      </c>
      <c r="B212" s="6"/>
      <c r="C212" s="16">
        <v>44487.338000000003</v>
      </c>
      <c r="D212" s="16"/>
      <c r="E212">
        <f t="shared" si="24"/>
        <v>127.00268164687378</v>
      </c>
      <c r="F212">
        <f t="shared" si="25"/>
        <v>127</v>
      </c>
      <c r="G212" s="16">
        <f t="shared" si="34"/>
        <v>6.2938000046415254E-3</v>
      </c>
      <c r="I212">
        <f>G212</f>
        <v>6.2938000046415254E-3</v>
      </c>
      <c r="O212">
        <f t="shared" ca="1" si="26"/>
        <v>1.4969994485534491E-2</v>
      </c>
      <c r="P212">
        <f t="shared" ca="1" si="27"/>
        <v>-0.41683235457753215</v>
      </c>
      <c r="Q212" s="12">
        <f t="shared" si="28"/>
        <v>29468.838000000003</v>
      </c>
      <c r="R212">
        <f t="shared" si="36"/>
        <v>6.2938000046415254E-3</v>
      </c>
    </row>
    <row r="213" spans="1:19" x14ac:dyDescent="0.2">
      <c r="A213" t="s">
        <v>79</v>
      </c>
      <c r="B213" s="6"/>
      <c r="C213" s="16">
        <v>44487.35</v>
      </c>
      <c r="D213" s="16"/>
      <c r="E213">
        <f t="shared" ref="E213:E276" si="37">+(C213-C$7)/C$8</f>
        <v>127.00779457744758</v>
      </c>
      <c r="F213">
        <f t="shared" ref="F213:F276" si="38">ROUND(2*E213,0)/2</f>
        <v>127</v>
      </c>
      <c r="G213" s="16">
        <f t="shared" si="34"/>
        <v>1.829379999981029E-2</v>
      </c>
      <c r="I213">
        <f>G213</f>
        <v>1.829379999981029E-2</v>
      </c>
      <c r="O213">
        <f t="shared" ref="O213:O276" ca="1" si="39">+C$11+C$12*$F213</f>
        <v>1.4969994485534491E-2</v>
      </c>
      <c r="P213">
        <f t="shared" ref="P213:P276" ca="1" si="40">+D$11+D$12*$F213</f>
        <v>-0.41683235457753215</v>
      </c>
      <c r="Q213" s="12">
        <f t="shared" ref="Q213:Q276" si="41">C213-15018.5</f>
        <v>29468.85</v>
      </c>
      <c r="R213">
        <f t="shared" si="36"/>
        <v>1.829379999981029E-2</v>
      </c>
    </row>
    <row r="214" spans="1:19" x14ac:dyDescent="0.2">
      <c r="A214" t="s">
        <v>80</v>
      </c>
      <c r="B214" s="6" t="s">
        <v>19</v>
      </c>
      <c r="C214" s="20">
        <v>44499.813600000001</v>
      </c>
      <c r="D214" s="16"/>
      <c r="E214">
        <f t="shared" si="37"/>
        <v>132.31825470455792</v>
      </c>
      <c r="F214">
        <f t="shared" si="38"/>
        <v>132.5</v>
      </c>
      <c r="G214" s="16">
        <f t="shared" si="34"/>
        <v>-0.42655449999438133</v>
      </c>
      <c r="J214">
        <f>G214</f>
        <v>-0.42655449999438133</v>
      </c>
      <c r="O214">
        <f t="shared" ca="1" si="39"/>
        <v>1.4920687014328233E-2</v>
      </c>
      <c r="P214">
        <f t="shared" ca="1" si="40"/>
        <v>-0.41692496666961648</v>
      </c>
      <c r="Q214" s="12">
        <f t="shared" si="41"/>
        <v>29481.313600000001</v>
      </c>
      <c r="S214">
        <f>G214</f>
        <v>-0.42655449999438133</v>
      </c>
    </row>
    <row r="215" spans="1:19" x14ac:dyDescent="0.2">
      <c r="A215" s="14" t="s">
        <v>80</v>
      </c>
      <c r="B215" s="19"/>
      <c r="C215" s="15">
        <v>44517.8433</v>
      </c>
      <c r="D215" s="15"/>
      <c r="E215" s="14">
        <f t="shared" si="37"/>
        <v>140.00030507152536</v>
      </c>
      <c r="F215">
        <f t="shared" si="38"/>
        <v>140</v>
      </c>
      <c r="G215" s="16">
        <f t="shared" si="34"/>
        <v>7.1600000228499994E-4</v>
      </c>
      <c r="J215">
        <f>G215</f>
        <v>7.1600000228499994E-4</v>
      </c>
      <c r="O215">
        <f t="shared" ca="1" si="39"/>
        <v>1.4853449553592428E-2</v>
      </c>
      <c r="P215">
        <f t="shared" ca="1" si="40"/>
        <v>-0.4170512558860951</v>
      </c>
      <c r="Q215" s="12">
        <f t="shared" si="41"/>
        <v>29499.3433</v>
      </c>
      <c r="R215">
        <f t="shared" ref="R215:R261" si="42">G215</f>
        <v>7.1600000228499994E-4</v>
      </c>
    </row>
    <row r="216" spans="1:19" x14ac:dyDescent="0.2">
      <c r="A216" s="14" t="s">
        <v>60</v>
      </c>
      <c r="B216" s="19"/>
      <c r="C216" s="15">
        <v>44529.57</v>
      </c>
      <c r="D216" s="15"/>
      <c r="E216" s="14">
        <f t="shared" si="37"/>
        <v>144.99678865352152</v>
      </c>
      <c r="F216" s="14">
        <f t="shared" si="38"/>
        <v>145</v>
      </c>
      <c r="G216" s="15">
        <f t="shared" si="34"/>
        <v>-7.5369999976828694E-3</v>
      </c>
      <c r="I216">
        <f t="shared" ref="I216:I221" si="43">G216</f>
        <v>-7.5369999976828694E-3</v>
      </c>
      <c r="O216">
        <f t="shared" ca="1" si="39"/>
        <v>1.4808624579768559E-2</v>
      </c>
      <c r="P216">
        <f t="shared" ca="1" si="40"/>
        <v>-0.41713544869708086</v>
      </c>
      <c r="Q216" s="12">
        <f t="shared" si="41"/>
        <v>29511.07</v>
      </c>
      <c r="R216">
        <f t="shared" si="42"/>
        <v>-7.5369999976828694E-3</v>
      </c>
    </row>
    <row r="217" spans="1:19" x14ac:dyDescent="0.2">
      <c r="A217" t="s">
        <v>81</v>
      </c>
      <c r="B217" s="6"/>
      <c r="C217" s="16">
        <v>44541.313999999998</v>
      </c>
      <c r="D217" s="16"/>
      <c r="E217">
        <f t="shared" si="37"/>
        <v>150.00064337709765</v>
      </c>
      <c r="F217">
        <f t="shared" si="38"/>
        <v>150</v>
      </c>
      <c r="G217" s="16">
        <f t="shared" si="34"/>
        <v>1.5100000018719584E-3</v>
      </c>
      <c r="I217">
        <f t="shared" si="43"/>
        <v>1.5100000018719584E-3</v>
      </c>
      <c r="O217">
        <f t="shared" ca="1" si="39"/>
        <v>1.4763799605944688E-2</v>
      </c>
      <c r="P217">
        <f t="shared" ca="1" si="40"/>
        <v>-0.41721964150806662</v>
      </c>
      <c r="Q217" s="12">
        <f t="shared" si="41"/>
        <v>29522.813999999998</v>
      </c>
      <c r="R217">
        <f t="shared" si="42"/>
        <v>1.5100000018719584E-3</v>
      </c>
    </row>
    <row r="218" spans="1:19" x14ac:dyDescent="0.2">
      <c r="A218" t="s">
        <v>81</v>
      </c>
      <c r="B218" s="6"/>
      <c r="C218" s="16">
        <v>44541.324999999997</v>
      </c>
      <c r="D218" s="16"/>
      <c r="E218">
        <f t="shared" si="37"/>
        <v>150.00533023012491</v>
      </c>
      <c r="F218">
        <f t="shared" si="38"/>
        <v>150</v>
      </c>
      <c r="G218" s="16">
        <f t="shared" si="34"/>
        <v>1.2510000000474975E-2</v>
      </c>
      <c r="I218">
        <f t="shared" si="43"/>
        <v>1.2510000000474975E-2</v>
      </c>
      <c r="O218">
        <f t="shared" ca="1" si="39"/>
        <v>1.4763799605944688E-2</v>
      </c>
      <c r="P218">
        <f t="shared" ca="1" si="40"/>
        <v>-0.41721964150806662</v>
      </c>
      <c r="Q218" s="12">
        <f t="shared" si="41"/>
        <v>29522.824999999997</v>
      </c>
      <c r="R218">
        <f t="shared" si="42"/>
        <v>1.2510000000474975E-2</v>
      </c>
    </row>
    <row r="219" spans="1:19" x14ac:dyDescent="0.2">
      <c r="A219" s="14" t="s">
        <v>60</v>
      </c>
      <c r="B219" s="19"/>
      <c r="C219" s="15">
        <v>44780.705999999998</v>
      </c>
      <c r="D219" s="15"/>
      <c r="E219" s="14">
        <f t="shared" si="37"/>
        <v>252.00019974515462</v>
      </c>
      <c r="F219" s="14">
        <f t="shared" si="38"/>
        <v>252</v>
      </c>
      <c r="G219" s="15">
        <f t="shared" si="34"/>
        <v>4.6879999717930332E-4</v>
      </c>
      <c r="I219">
        <f t="shared" si="43"/>
        <v>4.6879999717930332E-4</v>
      </c>
      <c r="O219">
        <f t="shared" ca="1" si="39"/>
        <v>1.384937013993774E-2</v>
      </c>
      <c r="P219">
        <f t="shared" ca="1" si="40"/>
        <v>-0.41893717485217591</v>
      </c>
      <c r="Q219" s="12">
        <f t="shared" si="41"/>
        <v>29762.205999999998</v>
      </c>
      <c r="R219">
        <f t="shared" si="42"/>
        <v>4.6879999717930332E-4</v>
      </c>
    </row>
    <row r="220" spans="1:19" x14ac:dyDescent="0.2">
      <c r="A220" s="14" t="s">
        <v>60</v>
      </c>
      <c r="B220" s="19"/>
      <c r="C220" s="15">
        <v>44794.794999999998</v>
      </c>
      <c r="D220" s="15"/>
      <c r="E220" s="14">
        <f t="shared" si="37"/>
        <v>258.00320631876423</v>
      </c>
      <c r="F220" s="14">
        <f t="shared" si="38"/>
        <v>258</v>
      </c>
      <c r="G220" s="15">
        <f t="shared" si="34"/>
        <v>7.5252000024192967E-3</v>
      </c>
      <c r="I220">
        <f t="shared" si="43"/>
        <v>7.5252000024192967E-3</v>
      </c>
      <c r="O220">
        <f t="shared" ca="1" si="39"/>
        <v>1.3795580171349096E-2</v>
      </c>
      <c r="P220">
        <f t="shared" ca="1" si="40"/>
        <v>-0.41903820622535881</v>
      </c>
      <c r="Q220" s="12">
        <f t="shared" si="41"/>
        <v>29776.294999999998</v>
      </c>
      <c r="R220">
        <f t="shared" si="42"/>
        <v>7.5252000024192967E-3</v>
      </c>
    </row>
    <row r="221" spans="1:19" x14ac:dyDescent="0.2">
      <c r="A221" s="14" t="s">
        <v>60</v>
      </c>
      <c r="B221" s="19"/>
      <c r="C221" s="15">
        <v>44834.692999999999</v>
      </c>
      <c r="D221" s="15"/>
      <c r="E221" s="14">
        <f t="shared" si="37"/>
        <v>275.00284832840885</v>
      </c>
      <c r="F221" s="14">
        <f t="shared" si="38"/>
        <v>275</v>
      </c>
      <c r="G221" s="15">
        <f t="shared" si="34"/>
        <v>6.68500000028871E-3</v>
      </c>
      <c r="I221">
        <f t="shared" si="43"/>
        <v>6.68500000028871E-3</v>
      </c>
      <c r="O221">
        <f t="shared" ca="1" si="39"/>
        <v>1.3643175260347938E-2</v>
      </c>
      <c r="P221">
        <f t="shared" ca="1" si="40"/>
        <v>-0.41932446178271038</v>
      </c>
      <c r="Q221" s="12">
        <f t="shared" si="41"/>
        <v>29816.192999999999</v>
      </c>
      <c r="R221">
        <f t="shared" si="42"/>
        <v>6.68500000028871E-3</v>
      </c>
    </row>
    <row r="222" spans="1:19" x14ac:dyDescent="0.2">
      <c r="A222" s="14" t="s">
        <v>82</v>
      </c>
      <c r="B222" s="19"/>
      <c r="C222" s="15">
        <v>44853.462099999997</v>
      </c>
      <c r="D222" s="15"/>
      <c r="E222" s="14">
        <f t="shared" si="37"/>
        <v>282.99994043435834</v>
      </c>
      <c r="F222" s="14">
        <f t="shared" si="38"/>
        <v>283</v>
      </c>
      <c r="G222" s="15">
        <f t="shared" si="34"/>
        <v>-1.3980000221636146E-4</v>
      </c>
      <c r="J222">
        <f>G222</f>
        <v>-1.3980000221636146E-4</v>
      </c>
      <c r="O222">
        <f t="shared" ca="1" si="39"/>
        <v>1.3571455302229744E-2</v>
      </c>
      <c r="P222">
        <f t="shared" ca="1" si="40"/>
        <v>-0.41945917028028756</v>
      </c>
      <c r="Q222" s="12">
        <f t="shared" si="41"/>
        <v>29834.962099999997</v>
      </c>
      <c r="R222">
        <f t="shared" si="42"/>
        <v>-1.3980000221636146E-4</v>
      </c>
    </row>
    <row r="223" spans="1:19" x14ac:dyDescent="0.2">
      <c r="A223" t="s">
        <v>83</v>
      </c>
      <c r="B223" s="6"/>
      <c r="C223" s="16">
        <v>44853.463000000003</v>
      </c>
      <c r="D223" s="16"/>
      <c r="E223">
        <f t="shared" si="37"/>
        <v>283.00032390415424</v>
      </c>
      <c r="F223">
        <f t="shared" si="38"/>
        <v>283</v>
      </c>
      <c r="G223" s="16">
        <f t="shared" si="34"/>
        <v>7.6020000415155664E-4</v>
      </c>
      <c r="I223">
        <f>G223</f>
        <v>7.6020000415155664E-4</v>
      </c>
      <c r="O223">
        <f t="shared" ca="1" si="39"/>
        <v>1.3571455302229744E-2</v>
      </c>
      <c r="P223">
        <f t="shared" ca="1" si="40"/>
        <v>-0.41945917028028756</v>
      </c>
      <c r="Q223" s="12">
        <f t="shared" si="41"/>
        <v>29834.963000000003</v>
      </c>
      <c r="R223">
        <f t="shared" si="42"/>
        <v>7.6020000415155664E-4</v>
      </c>
    </row>
    <row r="224" spans="1:19" x14ac:dyDescent="0.2">
      <c r="A224" t="s">
        <v>84</v>
      </c>
      <c r="B224" s="6"/>
      <c r="C224" s="16">
        <v>44886.32</v>
      </c>
      <c r="D224" s="16"/>
      <c r="E224">
        <f t="shared" si="37"/>
        <v>296.99995389841001</v>
      </c>
      <c r="F224">
        <f t="shared" si="38"/>
        <v>297</v>
      </c>
      <c r="G224" s="16">
        <f t="shared" si="34"/>
        <v>-1.0820000170497224E-4</v>
      </c>
      <c r="I224">
        <f>G224</f>
        <v>-1.0820000170497224E-4</v>
      </c>
      <c r="O224">
        <f t="shared" ca="1" si="39"/>
        <v>1.3445945375522909E-2</v>
      </c>
      <c r="P224">
        <f t="shared" ca="1" si="40"/>
        <v>-0.41969491015104771</v>
      </c>
      <c r="Q224" s="12">
        <f t="shared" si="41"/>
        <v>29867.82</v>
      </c>
      <c r="R224">
        <f t="shared" si="42"/>
        <v>-1.0820000170497224E-4</v>
      </c>
    </row>
    <row r="225" spans="1:18" x14ac:dyDescent="0.2">
      <c r="A225" s="14" t="s">
        <v>60</v>
      </c>
      <c r="B225" s="19"/>
      <c r="C225" s="15">
        <v>44888.667000000001</v>
      </c>
      <c r="D225" s="15"/>
      <c r="E225" s="14">
        <f t="shared" si="37"/>
        <v>297.99995790353961</v>
      </c>
      <c r="F225" s="14">
        <f t="shared" si="38"/>
        <v>298</v>
      </c>
      <c r="G225" s="15">
        <f t="shared" si="34"/>
        <v>-9.8799995612353086E-5</v>
      </c>
      <c r="I225">
        <f>G225</f>
        <v>-9.8799995612353086E-5</v>
      </c>
      <c r="O225">
        <f t="shared" ca="1" si="39"/>
        <v>1.3436980380758135E-2</v>
      </c>
      <c r="P225">
        <f t="shared" ca="1" si="40"/>
        <v>-0.41971174871324485</v>
      </c>
      <c r="Q225" s="12">
        <f t="shared" si="41"/>
        <v>29870.167000000001</v>
      </c>
      <c r="R225">
        <f t="shared" si="42"/>
        <v>-9.8799995612353086E-5</v>
      </c>
    </row>
    <row r="226" spans="1:18" x14ac:dyDescent="0.2">
      <c r="A226" t="s">
        <v>85</v>
      </c>
      <c r="B226" s="6"/>
      <c r="C226" s="16">
        <v>44893.35</v>
      </c>
      <c r="D226" s="16"/>
      <c r="E226">
        <f t="shared" si="37"/>
        <v>299.9952790607685</v>
      </c>
      <c r="F226">
        <f t="shared" si="38"/>
        <v>300</v>
      </c>
      <c r="G226" s="16">
        <f t="shared" si="34"/>
        <v>-1.1079999996582046E-2</v>
      </c>
      <c r="I226">
        <f>G226</f>
        <v>-1.1079999996582046E-2</v>
      </c>
      <c r="O226">
        <f t="shared" ca="1" si="39"/>
        <v>1.3419050391228586E-2</v>
      </c>
      <c r="P226">
        <f t="shared" ca="1" si="40"/>
        <v>-0.41974542583763913</v>
      </c>
      <c r="Q226" s="12">
        <f t="shared" si="41"/>
        <v>29874.85</v>
      </c>
      <c r="R226">
        <f t="shared" si="42"/>
        <v>-1.1079999996582046E-2</v>
      </c>
    </row>
    <row r="227" spans="1:18" x14ac:dyDescent="0.2">
      <c r="A227" s="14" t="s">
        <v>80</v>
      </c>
      <c r="B227" s="19"/>
      <c r="C227" s="15">
        <v>45106.936800000003</v>
      </c>
      <c r="D227" s="15"/>
      <c r="E227" s="14">
        <f t="shared" si="37"/>
        <v>390.99981908747532</v>
      </c>
      <c r="F227">
        <f t="shared" si="38"/>
        <v>391</v>
      </c>
      <c r="G227" s="16">
        <f t="shared" si="34"/>
        <v>-4.2459999531274661E-4</v>
      </c>
      <c r="J227">
        <f>G227</f>
        <v>-4.2459999531274661E-4</v>
      </c>
      <c r="O227">
        <f t="shared" ca="1" si="39"/>
        <v>1.2603235867634153E-2</v>
      </c>
      <c r="P227">
        <f t="shared" ca="1" si="40"/>
        <v>-0.42127773499757981</v>
      </c>
      <c r="Q227" s="12">
        <f t="shared" si="41"/>
        <v>30088.436800000003</v>
      </c>
      <c r="R227">
        <f t="shared" si="42"/>
        <v>-4.2459999531274661E-4</v>
      </c>
    </row>
    <row r="228" spans="1:18" x14ac:dyDescent="0.2">
      <c r="A228" s="14" t="s">
        <v>80</v>
      </c>
      <c r="B228" s="19"/>
      <c r="C228" s="15">
        <v>45139.794399999999</v>
      </c>
      <c r="D228" s="15"/>
      <c r="E228" s="14">
        <f t="shared" si="37"/>
        <v>404.99970472825959</v>
      </c>
      <c r="F228">
        <f t="shared" si="38"/>
        <v>405</v>
      </c>
      <c r="G228" s="16">
        <f t="shared" si="34"/>
        <v>-6.9300000177463517E-4</v>
      </c>
      <c r="J228">
        <f>G228</f>
        <v>-6.9300000177463517E-4</v>
      </c>
      <c r="O228">
        <f t="shared" ca="1" si="39"/>
        <v>1.2477725940927317E-2</v>
      </c>
      <c r="P228">
        <f t="shared" ca="1" si="40"/>
        <v>-0.42151347486833995</v>
      </c>
      <c r="Q228" s="12">
        <f t="shared" si="41"/>
        <v>30121.294399999999</v>
      </c>
      <c r="R228">
        <f t="shared" si="42"/>
        <v>-6.9300000177463517E-4</v>
      </c>
    </row>
    <row r="229" spans="1:18" x14ac:dyDescent="0.2">
      <c r="A229" s="14" t="s">
        <v>60</v>
      </c>
      <c r="B229" s="19"/>
      <c r="C229" s="15">
        <v>45193.784</v>
      </c>
      <c r="D229" s="15"/>
      <c r="E229" s="14">
        <f t="shared" si="37"/>
        <v>428.00346111313848</v>
      </c>
      <c r="F229" s="14">
        <f t="shared" si="38"/>
        <v>428</v>
      </c>
      <c r="G229" s="15">
        <f t="shared" si="34"/>
        <v>8.1232000011368655E-3</v>
      </c>
      <c r="I229">
        <f t="shared" ref="I229:I239" si="44">G229</f>
        <v>8.1232000011368655E-3</v>
      </c>
      <c r="O229">
        <f t="shared" ca="1" si="39"/>
        <v>1.2271531061337514E-2</v>
      </c>
      <c r="P229">
        <f t="shared" ca="1" si="40"/>
        <v>-0.42190076179887437</v>
      </c>
      <c r="Q229" s="12">
        <f t="shared" si="41"/>
        <v>30175.284</v>
      </c>
      <c r="R229">
        <f t="shared" si="42"/>
        <v>8.1232000011368655E-3</v>
      </c>
    </row>
    <row r="230" spans="1:18" x14ac:dyDescent="0.2">
      <c r="A230" s="14" t="s">
        <v>60</v>
      </c>
      <c r="B230" s="19"/>
      <c r="C230" s="15">
        <v>45578.675999999999</v>
      </c>
      <c r="D230" s="15"/>
      <c r="E230" s="14">
        <f t="shared" si="37"/>
        <v>591.9973007135186</v>
      </c>
      <c r="F230" s="14">
        <f t="shared" si="38"/>
        <v>592</v>
      </c>
      <c r="G230" s="15">
        <f t="shared" si="34"/>
        <v>-6.3351999997394159E-3</v>
      </c>
      <c r="I230">
        <f t="shared" si="44"/>
        <v>-6.3351999997394159E-3</v>
      </c>
      <c r="O230">
        <f t="shared" ca="1" si="39"/>
        <v>1.0801271919914576E-2</v>
      </c>
      <c r="P230">
        <f t="shared" ca="1" si="40"/>
        <v>-0.42466228599920702</v>
      </c>
      <c r="Q230" s="12">
        <f t="shared" si="41"/>
        <v>30560.175999999999</v>
      </c>
      <c r="R230">
        <f t="shared" si="42"/>
        <v>-6.3351999997394159E-3</v>
      </c>
    </row>
    <row r="231" spans="1:18" x14ac:dyDescent="0.2">
      <c r="A231" s="14" t="s">
        <v>60</v>
      </c>
      <c r="B231" s="19"/>
      <c r="C231" s="15">
        <v>45578.680999999997</v>
      </c>
      <c r="D231" s="15"/>
      <c r="E231" s="14">
        <f t="shared" si="37"/>
        <v>591.99943110125741</v>
      </c>
      <c r="F231" s="14">
        <f t="shared" si="38"/>
        <v>592</v>
      </c>
      <c r="G231" s="15">
        <f t="shared" si="34"/>
        <v>-1.3352000023587607E-3</v>
      </c>
      <c r="I231">
        <f t="shared" si="44"/>
        <v>-1.3352000023587607E-3</v>
      </c>
      <c r="O231">
        <f t="shared" ca="1" si="39"/>
        <v>1.0801271919914576E-2</v>
      </c>
      <c r="P231">
        <f t="shared" ca="1" si="40"/>
        <v>-0.42466228599920702</v>
      </c>
      <c r="Q231" s="12">
        <f t="shared" si="41"/>
        <v>30560.180999999997</v>
      </c>
      <c r="R231">
        <f t="shared" si="42"/>
        <v>-1.3352000023587607E-3</v>
      </c>
    </row>
    <row r="232" spans="1:18" x14ac:dyDescent="0.2">
      <c r="A232" s="14" t="s">
        <v>60</v>
      </c>
      <c r="B232" s="19"/>
      <c r="C232" s="15">
        <v>45923.686000000002</v>
      </c>
      <c r="D232" s="15"/>
      <c r="E232" s="14">
        <f t="shared" si="37"/>
        <v>738.99831554502327</v>
      </c>
      <c r="F232" s="14">
        <f t="shared" si="38"/>
        <v>739</v>
      </c>
      <c r="G232" s="15">
        <f t="shared" si="34"/>
        <v>-3.9533999952254817E-3</v>
      </c>
      <c r="I232">
        <f t="shared" si="44"/>
        <v>-3.9533999952254817E-3</v>
      </c>
      <c r="O232">
        <f t="shared" ca="1" si="39"/>
        <v>9.4834176894927971E-3</v>
      </c>
      <c r="P232">
        <f t="shared" ca="1" si="40"/>
        <v>-0.42713755464218811</v>
      </c>
      <c r="Q232" s="12">
        <f t="shared" si="41"/>
        <v>30905.186000000002</v>
      </c>
      <c r="R232">
        <f t="shared" si="42"/>
        <v>-3.9533999952254817E-3</v>
      </c>
    </row>
    <row r="233" spans="1:18" x14ac:dyDescent="0.2">
      <c r="A233" s="14" t="s">
        <v>60</v>
      </c>
      <c r="B233" s="19"/>
      <c r="C233" s="15">
        <v>45937.777999999998</v>
      </c>
      <c r="D233" s="15"/>
      <c r="E233" s="14">
        <f t="shared" si="37"/>
        <v>745.00260035127553</v>
      </c>
      <c r="F233" s="14">
        <f t="shared" si="38"/>
        <v>745</v>
      </c>
      <c r="G233" s="15">
        <f t="shared" ref="G233:G264" si="45">+C233-(C$7+F233*C$8)</f>
        <v>6.1029999997117557E-3</v>
      </c>
      <c r="I233">
        <f t="shared" si="44"/>
        <v>6.1029999997117557E-3</v>
      </c>
      <c r="O233">
        <f t="shared" ca="1" si="39"/>
        <v>9.4296277209041535E-3</v>
      </c>
      <c r="P233">
        <f t="shared" ca="1" si="40"/>
        <v>-0.42723858601537101</v>
      </c>
      <c r="Q233" s="12">
        <f t="shared" si="41"/>
        <v>30919.277999999998</v>
      </c>
      <c r="R233">
        <f t="shared" si="42"/>
        <v>6.1029999997117557E-3</v>
      </c>
    </row>
    <row r="234" spans="1:18" x14ac:dyDescent="0.2">
      <c r="A234" s="14" t="s">
        <v>60</v>
      </c>
      <c r="B234" s="19"/>
      <c r="C234" s="15">
        <v>45944.805999999997</v>
      </c>
      <c r="D234" s="15"/>
      <c r="E234" s="14">
        <f t="shared" si="37"/>
        <v>747.99707335853793</v>
      </c>
      <c r="F234" s="14">
        <f t="shared" si="38"/>
        <v>748</v>
      </c>
      <c r="G234" s="15">
        <f t="shared" si="45"/>
        <v>-6.8688000028487295E-3</v>
      </c>
      <c r="I234">
        <f t="shared" si="44"/>
        <v>-6.8688000028487295E-3</v>
      </c>
      <c r="O234">
        <f t="shared" ca="1" si="39"/>
        <v>9.4027327366098326E-3</v>
      </c>
      <c r="P234">
        <f t="shared" ca="1" si="40"/>
        <v>-0.42728910170196249</v>
      </c>
      <c r="Q234" s="12">
        <f t="shared" si="41"/>
        <v>30926.305999999997</v>
      </c>
      <c r="R234">
        <f t="shared" si="42"/>
        <v>-6.8688000028487295E-3</v>
      </c>
    </row>
    <row r="235" spans="1:18" x14ac:dyDescent="0.2">
      <c r="A235" t="s">
        <v>86</v>
      </c>
      <c r="B235" s="6"/>
      <c r="C235" s="16">
        <v>45968.290999999997</v>
      </c>
      <c r="D235" s="16"/>
      <c r="E235">
        <f t="shared" si="37"/>
        <v>758.00350457304751</v>
      </c>
      <c r="F235">
        <f t="shared" si="38"/>
        <v>758</v>
      </c>
      <c r="G235" s="16">
        <f t="shared" si="45"/>
        <v>8.2251999992877245E-3</v>
      </c>
      <c r="I235">
        <f t="shared" si="44"/>
        <v>8.2251999992877245E-3</v>
      </c>
      <c r="O235">
        <f t="shared" ca="1" si="39"/>
        <v>9.3130827889620904E-3</v>
      </c>
      <c r="P235">
        <f t="shared" ca="1" si="40"/>
        <v>-0.42745748732393402</v>
      </c>
      <c r="Q235" s="12">
        <f t="shared" si="41"/>
        <v>30949.790999999997</v>
      </c>
      <c r="R235">
        <f t="shared" si="42"/>
        <v>8.2251999992877245E-3</v>
      </c>
    </row>
    <row r="236" spans="1:18" x14ac:dyDescent="0.2">
      <c r="A236" s="14" t="s">
        <v>60</v>
      </c>
      <c r="B236" s="19"/>
      <c r="C236" s="15">
        <v>45977.667000000001</v>
      </c>
      <c r="D236" s="15"/>
      <c r="E236" s="14">
        <f t="shared" si="37"/>
        <v>761.99840766298905</v>
      </c>
      <c r="F236" s="14">
        <f t="shared" si="38"/>
        <v>762</v>
      </c>
      <c r="G236" s="15">
        <f t="shared" si="45"/>
        <v>-3.7371999933384359E-3</v>
      </c>
      <c r="I236">
        <f t="shared" si="44"/>
        <v>-3.7371999933384359E-3</v>
      </c>
      <c r="O236">
        <f t="shared" ca="1" si="39"/>
        <v>9.2772228099029953E-3</v>
      </c>
      <c r="P236">
        <f t="shared" ca="1" si="40"/>
        <v>-0.42752484157272258</v>
      </c>
      <c r="Q236" s="12">
        <f t="shared" si="41"/>
        <v>30959.167000000001</v>
      </c>
      <c r="R236">
        <f t="shared" si="42"/>
        <v>-3.7371999933384359E-3</v>
      </c>
    </row>
    <row r="237" spans="1:18" x14ac:dyDescent="0.2">
      <c r="A237" s="14" t="s">
        <v>60</v>
      </c>
      <c r="B237" s="19"/>
      <c r="C237" s="15">
        <v>46017.567999999999</v>
      </c>
      <c r="D237" s="15"/>
      <c r="E237" s="14">
        <f t="shared" si="37"/>
        <v>778.99932790527635</v>
      </c>
      <c r="F237" s="14">
        <f t="shared" si="38"/>
        <v>779</v>
      </c>
      <c r="G237" s="15">
        <f t="shared" si="45"/>
        <v>-1.5773999984958209E-3</v>
      </c>
      <c r="I237">
        <f t="shared" si="44"/>
        <v>-1.5773999984958209E-3</v>
      </c>
      <c r="O237">
        <f t="shared" ca="1" si="39"/>
        <v>9.124817898901837E-3</v>
      </c>
      <c r="P237">
        <f t="shared" ca="1" si="40"/>
        <v>-0.42781109713007415</v>
      </c>
      <c r="Q237" s="12">
        <f t="shared" si="41"/>
        <v>30999.067999999999</v>
      </c>
      <c r="R237">
        <f t="shared" si="42"/>
        <v>-1.5773999984958209E-3</v>
      </c>
    </row>
    <row r="238" spans="1:18" x14ac:dyDescent="0.2">
      <c r="A238" s="14" t="s">
        <v>60</v>
      </c>
      <c r="B238" s="19"/>
      <c r="C238" s="15">
        <v>46017.578999999998</v>
      </c>
      <c r="D238" s="15"/>
      <c r="E238" s="14">
        <f t="shared" si="37"/>
        <v>779.0040147583037</v>
      </c>
      <c r="F238" s="14">
        <f t="shared" si="38"/>
        <v>779</v>
      </c>
      <c r="G238" s="15">
        <f t="shared" si="45"/>
        <v>9.4226000001071952E-3</v>
      </c>
      <c r="I238">
        <f t="shared" si="44"/>
        <v>9.4226000001071952E-3</v>
      </c>
      <c r="O238">
        <f t="shared" ca="1" si="39"/>
        <v>9.124817898901837E-3</v>
      </c>
      <c r="P238">
        <f t="shared" ca="1" si="40"/>
        <v>-0.42781109713007415</v>
      </c>
      <c r="Q238" s="12">
        <f t="shared" si="41"/>
        <v>30999.078999999998</v>
      </c>
      <c r="R238">
        <f t="shared" si="42"/>
        <v>9.4226000001071952E-3</v>
      </c>
    </row>
    <row r="239" spans="1:18" x14ac:dyDescent="0.2">
      <c r="A239" t="s">
        <v>87</v>
      </c>
      <c r="B239" s="6"/>
      <c r="C239" s="16">
        <v>46219.409</v>
      </c>
      <c r="D239" s="16"/>
      <c r="E239">
        <f t="shared" si="37"/>
        <v>864.9992462688183</v>
      </c>
      <c r="F239">
        <f t="shared" si="38"/>
        <v>865</v>
      </c>
      <c r="G239" s="16">
        <f t="shared" si="45"/>
        <v>-1.7689999949652702E-3</v>
      </c>
      <c r="I239">
        <f t="shared" si="44"/>
        <v>-1.7689999949652702E-3</v>
      </c>
      <c r="O239">
        <f t="shared" ca="1" si="39"/>
        <v>8.3538283491312731E-3</v>
      </c>
      <c r="P239">
        <f t="shared" ca="1" si="40"/>
        <v>-0.42925921347902907</v>
      </c>
      <c r="Q239" s="12">
        <f t="shared" si="41"/>
        <v>31200.909</v>
      </c>
      <c r="R239">
        <f t="shared" si="42"/>
        <v>-1.7689999949652702E-3</v>
      </c>
    </row>
    <row r="240" spans="1:18" x14ac:dyDescent="0.2">
      <c r="A240" t="s">
        <v>88</v>
      </c>
      <c r="B240" s="6"/>
      <c r="C240" s="16">
        <v>46219.409500000002</v>
      </c>
      <c r="D240" s="16"/>
      <c r="E240">
        <f t="shared" si="37"/>
        <v>864.99945930759316</v>
      </c>
      <c r="F240">
        <f t="shared" si="38"/>
        <v>865</v>
      </c>
      <c r="G240" s="16">
        <f t="shared" si="45"/>
        <v>-1.2689999930444174E-3</v>
      </c>
      <c r="J240">
        <f>G240</f>
        <v>-1.2689999930444174E-3</v>
      </c>
      <c r="O240">
        <f t="shared" ca="1" si="39"/>
        <v>8.3538283491312731E-3</v>
      </c>
      <c r="P240">
        <f t="shared" ca="1" si="40"/>
        <v>-0.42925921347902907</v>
      </c>
      <c r="Q240" s="12">
        <f t="shared" si="41"/>
        <v>31200.909500000002</v>
      </c>
      <c r="R240">
        <f t="shared" si="42"/>
        <v>-1.2689999930444174E-3</v>
      </c>
    </row>
    <row r="241" spans="1:18" x14ac:dyDescent="0.2">
      <c r="A241" t="s">
        <v>86</v>
      </c>
      <c r="B241" s="6"/>
      <c r="C241" s="16">
        <v>46280.43</v>
      </c>
      <c r="D241" s="16"/>
      <c r="E241">
        <f t="shared" si="37"/>
        <v>890.99892432462332</v>
      </c>
      <c r="F241">
        <f t="shared" si="38"/>
        <v>891</v>
      </c>
      <c r="G241" s="16">
        <f t="shared" si="45"/>
        <v>-2.5246000004699454E-3</v>
      </c>
      <c r="I241">
        <f t="shared" ref="I241:I280" si="46">G241</f>
        <v>-2.5246000004699454E-3</v>
      </c>
      <c r="O241">
        <f t="shared" ca="1" si="39"/>
        <v>8.1207384852471486E-3</v>
      </c>
      <c r="P241">
        <f t="shared" ca="1" si="40"/>
        <v>-0.42969701609615496</v>
      </c>
      <c r="Q241" s="12">
        <f t="shared" si="41"/>
        <v>31261.93</v>
      </c>
      <c r="R241">
        <f t="shared" si="42"/>
        <v>-2.5246000004699454E-3</v>
      </c>
    </row>
    <row r="242" spans="1:18" x14ac:dyDescent="0.2">
      <c r="A242" t="s">
        <v>86</v>
      </c>
      <c r="B242" s="6"/>
      <c r="C242" s="16">
        <v>46294.506999999998</v>
      </c>
      <c r="D242" s="16"/>
      <c r="E242">
        <f t="shared" si="37"/>
        <v>896.99681796765606</v>
      </c>
      <c r="F242">
        <f t="shared" si="38"/>
        <v>897</v>
      </c>
      <c r="G242" s="16">
        <f t="shared" si="45"/>
        <v>-7.4681999976746738E-3</v>
      </c>
      <c r="I242">
        <f t="shared" si="46"/>
        <v>-7.4681999976746738E-3</v>
      </c>
      <c r="O242">
        <f t="shared" ca="1" si="39"/>
        <v>8.0669485166585033E-3</v>
      </c>
      <c r="P242">
        <f t="shared" ca="1" si="40"/>
        <v>-0.42979804746933786</v>
      </c>
      <c r="Q242" s="12">
        <f t="shared" si="41"/>
        <v>31276.006999999998</v>
      </c>
      <c r="R242">
        <f t="shared" si="42"/>
        <v>-7.4681999976746738E-3</v>
      </c>
    </row>
    <row r="243" spans="1:18" x14ac:dyDescent="0.2">
      <c r="A243" t="s">
        <v>86</v>
      </c>
      <c r="B243" s="6"/>
      <c r="C243" s="16">
        <v>46294.508000000002</v>
      </c>
      <c r="D243" s="16"/>
      <c r="E243">
        <f t="shared" si="37"/>
        <v>896.99724404520566</v>
      </c>
      <c r="F243">
        <f t="shared" si="38"/>
        <v>897</v>
      </c>
      <c r="G243" s="16">
        <f t="shared" si="45"/>
        <v>-6.4681999938329682E-3</v>
      </c>
      <c r="I243">
        <f t="shared" si="46"/>
        <v>-6.4681999938329682E-3</v>
      </c>
      <c r="O243">
        <f t="shared" ca="1" si="39"/>
        <v>8.0669485166585033E-3</v>
      </c>
      <c r="P243">
        <f t="shared" ca="1" si="40"/>
        <v>-0.42979804746933786</v>
      </c>
      <c r="Q243" s="12">
        <f t="shared" si="41"/>
        <v>31276.008000000002</v>
      </c>
      <c r="R243">
        <f t="shared" si="42"/>
        <v>-6.4681999938329682E-3</v>
      </c>
    </row>
    <row r="244" spans="1:18" x14ac:dyDescent="0.2">
      <c r="A244" t="s">
        <v>86</v>
      </c>
      <c r="B244" s="6"/>
      <c r="C244" s="16">
        <v>46294.510999999999</v>
      </c>
      <c r="D244" s="16"/>
      <c r="E244">
        <f t="shared" si="37"/>
        <v>896.99852227784834</v>
      </c>
      <c r="F244">
        <f t="shared" si="38"/>
        <v>897</v>
      </c>
      <c r="G244" s="16">
        <f t="shared" si="45"/>
        <v>-3.4681999968597665E-3</v>
      </c>
      <c r="I244">
        <f t="shared" si="46"/>
        <v>-3.4681999968597665E-3</v>
      </c>
      <c r="O244">
        <f t="shared" ca="1" si="39"/>
        <v>8.0669485166585033E-3</v>
      </c>
      <c r="P244">
        <f t="shared" ca="1" si="40"/>
        <v>-0.42979804746933786</v>
      </c>
      <c r="Q244" s="12">
        <f t="shared" si="41"/>
        <v>31276.010999999999</v>
      </c>
      <c r="R244">
        <f t="shared" si="42"/>
        <v>-3.4681999968597665E-3</v>
      </c>
    </row>
    <row r="245" spans="1:18" x14ac:dyDescent="0.2">
      <c r="A245" t="s">
        <v>86</v>
      </c>
      <c r="B245" s="6"/>
      <c r="C245" s="16">
        <v>46294.512999999999</v>
      </c>
      <c r="D245" s="16"/>
      <c r="E245">
        <f t="shared" si="37"/>
        <v>896.99937443294448</v>
      </c>
      <c r="F245">
        <f t="shared" si="38"/>
        <v>897</v>
      </c>
      <c r="G245" s="16">
        <f t="shared" si="45"/>
        <v>-1.4681999964523129E-3</v>
      </c>
      <c r="I245">
        <f t="shared" si="46"/>
        <v>-1.4681999964523129E-3</v>
      </c>
      <c r="O245">
        <f t="shared" ca="1" si="39"/>
        <v>8.0669485166585033E-3</v>
      </c>
      <c r="P245">
        <f t="shared" ca="1" si="40"/>
        <v>-0.42979804746933786</v>
      </c>
      <c r="Q245" s="12">
        <f t="shared" si="41"/>
        <v>31276.012999999999</v>
      </c>
      <c r="R245">
        <f t="shared" si="42"/>
        <v>-1.4681999964523129E-3</v>
      </c>
    </row>
    <row r="246" spans="1:18" x14ac:dyDescent="0.2">
      <c r="A246" t="s">
        <v>86</v>
      </c>
      <c r="B246" s="6"/>
      <c r="C246" s="16">
        <v>46294.514999999999</v>
      </c>
      <c r="D246" s="16"/>
      <c r="E246">
        <f t="shared" si="37"/>
        <v>897.00022658804062</v>
      </c>
      <c r="F246">
        <f t="shared" si="38"/>
        <v>897</v>
      </c>
      <c r="G246" s="16">
        <f t="shared" si="45"/>
        <v>5.3180000395514071E-4</v>
      </c>
      <c r="I246">
        <f t="shared" si="46"/>
        <v>5.3180000395514071E-4</v>
      </c>
      <c r="O246">
        <f t="shared" ca="1" si="39"/>
        <v>8.0669485166585033E-3</v>
      </c>
      <c r="P246">
        <f t="shared" ca="1" si="40"/>
        <v>-0.42979804746933786</v>
      </c>
      <c r="Q246" s="12">
        <f t="shared" si="41"/>
        <v>31276.014999999999</v>
      </c>
      <c r="R246">
        <f t="shared" si="42"/>
        <v>5.3180000395514071E-4</v>
      </c>
    </row>
    <row r="247" spans="1:18" x14ac:dyDescent="0.2">
      <c r="A247" t="s">
        <v>86</v>
      </c>
      <c r="B247" s="6"/>
      <c r="C247" s="16">
        <v>46294.517</v>
      </c>
      <c r="D247" s="16"/>
      <c r="E247">
        <f t="shared" si="37"/>
        <v>897.00107874313676</v>
      </c>
      <c r="F247">
        <f t="shared" si="38"/>
        <v>897</v>
      </c>
      <c r="G247" s="16">
        <f t="shared" si="45"/>
        <v>2.5318000043625943E-3</v>
      </c>
      <c r="I247">
        <f t="shared" si="46"/>
        <v>2.5318000043625943E-3</v>
      </c>
      <c r="O247">
        <f t="shared" ca="1" si="39"/>
        <v>8.0669485166585033E-3</v>
      </c>
      <c r="P247">
        <f t="shared" ca="1" si="40"/>
        <v>-0.42979804746933786</v>
      </c>
      <c r="Q247" s="12">
        <f t="shared" si="41"/>
        <v>31276.017</v>
      </c>
      <c r="R247">
        <f t="shared" si="42"/>
        <v>2.5318000043625943E-3</v>
      </c>
    </row>
    <row r="248" spans="1:18" x14ac:dyDescent="0.2">
      <c r="A248" t="s">
        <v>86</v>
      </c>
      <c r="B248" s="6"/>
      <c r="C248" s="16">
        <v>46294.517999999996</v>
      </c>
      <c r="D248" s="16"/>
      <c r="E248">
        <f t="shared" si="37"/>
        <v>897.00150482068329</v>
      </c>
      <c r="F248">
        <f t="shared" si="38"/>
        <v>897</v>
      </c>
      <c r="G248" s="16">
        <f t="shared" si="45"/>
        <v>3.5318000009283423E-3</v>
      </c>
      <c r="I248">
        <f t="shared" si="46"/>
        <v>3.5318000009283423E-3</v>
      </c>
      <c r="O248">
        <f t="shared" ca="1" si="39"/>
        <v>8.0669485166585033E-3</v>
      </c>
      <c r="P248">
        <f t="shared" ca="1" si="40"/>
        <v>-0.42979804746933786</v>
      </c>
      <c r="Q248" s="12">
        <f t="shared" si="41"/>
        <v>31276.017999999996</v>
      </c>
      <c r="R248">
        <f t="shared" si="42"/>
        <v>3.5318000009283423E-3</v>
      </c>
    </row>
    <row r="249" spans="1:18" x14ac:dyDescent="0.2">
      <c r="A249" t="s">
        <v>86</v>
      </c>
      <c r="B249" s="6"/>
      <c r="C249" s="16">
        <v>46294.517999999996</v>
      </c>
      <c r="D249" s="16"/>
      <c r="E249">
        <f t="shared" si="37"/>
        <v>897.00150482068329</v>
      </c>
      <c r="F249">
        <f t="shared" si="38"/>
        <v>897</v>
      </c>
      <c r="G249" s="16">
        <f t="shared" si="45"/>
        <v>3.5318000009283423E-3</v>
      </c>
      <c r="I249">
        <f t="shared" si="46"/>
        <v>3.5318000009283423E-3</v>
      </c>
      <c r="O249">
        <f t="shared" ca="1" si="39"/>
        <v>8.0669485166585033E-3</v>
      </c>
      <c r="P249">
        <f t="shared" ca="1" si="40"/>
        <v>-0.42979804746933786</v>
      </c>
      <c r="Q249" s="12">
        <f t="shared" si="41"/>
        <v>31276.017999999996</v>
      </c>
      <c r="R249">
        <f t="shared" si="42"/>
        <v>3.5318000009283423E-3</v>
      </c>
    </row>
    <row r="250" spans="1:18" x14ac:dyDescent="0.2">
      <c r="A250" t="s">
        <v>86</v>
      </c>
      <c r="B250" s="6"/>
      <c r="C250" s="16">
        <v>46294.517999999996</v>
      </c>
      <c r="D250" s="16"/>
      <c r="E250">
        <f t="shared" si="37"/>
        <v>897.00150482068329</v>
      </c>
      <c r="F250">
        <f t="shared" si="38"/>
        <v>897</v>
      </c>
      <c r="G250" s="16">
        <f t="shared" si="45"/>
        <v>3.5318000009283423E-3</v>
      </c>
      <c r="I250">
        <f t="shared" si="46"/>
        <v>3.5318000009283423E-3</v>
      </c>
      <c r="O250">
        <f t="shared" ca="1" si="39"/>
        <v>8.0669485166585033E-3</v>
      </c>
      <c r="P250">
        <f t="shared" ca="1" si="40"/>
        <v>-0.42979804746933786</v>
      </c>
      <c r="Q250" s="12">
        <f t="shared" si="41"/>
        <v>31276.017999999996</v>
      </c>
      <c r="R250">
        <f t="shared" si="42"/>
        <v>3.5318000009283423E-3</v>
      </c>
    </row>
    <row r="251" spans="1:18" x14ac:dyDescent="0.2">
      <c r="A251" t="s">
        <v>86</v>
      </c>
      <c r="B251" s="6"/>
      <c r="C251" s="16">
        <v>46294.519</v>
      </c>
      <c r="D251" s="16"/>
      <c r="E251">
        <f t="shared" si="37"/>
        <v>897.0019308982329</v>
      </c>
      <c r="F251">
        <f t="shared" si="38"/>
        <v>897</v>
      </c>
      <c r="G251" s="16">
        <f t="shared" si="45"/>
        <v>4.531800004770048E-3</v>
      </c>
      <c r="I251">
        <f t="shared" si="46"/>
        <v>4.531800004770048E-3</v>
      </c>
      <c r="O251">
        <f t="shared" ca="1" si="39"/>
        <v>8.0669485166585033E-3</v>
      </c>
      <c r="P251">
        <f t="shared" ca="1" si="40"/>
        <v>-0.42979804746933786</v>
      </c>
      <c r="Q251" s="12">
        <f t="shared" si="41"/>
        <v>31276.019</v>
      </c>
      <c r="R251">
        <f t="shared" si="42"/>
        <v>4.531800004770048E-3</v>
      </c>
    </row>
    <row r="252" spans="1:18" x14ac:dyDescent="0.2">
      <c r="A252" s="51" t="s">
        <v>831</v>
      </c>
      <c r="B252" s="52" t="s">
        <v>18</v>
      </c>
      <c r="C252" s="51">
        <v>46294.52</v>
      </c>
      <c r="D252" s="51" t="s">
        <v>124</v>
      </c>
      <c r="E252" s="14">
        <f t="shared" si="37"/>
        <v>897.00235697577943</v>
      </c>
      <c r="F252" s="14">
        <f t="shared" si="38"/>
        <v>897</v>
      </c>
      <c r="G252" s="15">
        <f t="shared" si="45"/>
        <v>5.531800001335796E-3</v>
      </c>
      <c r="I252">
        <f t="shared" si="46"/>
        <v>5.531800001335796E-3</v>
      </c>
      <c r="O252">
        <f t="shared" ca="1" si="39"/>
        <v>8.0669485166585033E-3</v>
      </c>
      <c r="P252">
        <f t="shared" ca="1" si="40"/>
        <v>-0.42979804746933786</v>
      </c>
      <c r="Q252" s="12">
        <f t="shared" si="41"/>
        <v>31276.019999999997</v>
      </c>
      <c r="R252">
        <f t="shared" si="42"/>
        <v>5.531800001335796E-3</v>
      </c>
    </row>
    <row r="253" spans="1:18" x14ac:dyDescent="0.2">
      <c r="A253" t="s">
        <v>86</v>
      </c>
      <c r="B253" s="6"/>
      <c r="C253" s="16">
        <v>46294.521000000001</v>
      </c>
      <c r="D253" s="16"/>
      <c r="E253">
        <f t="shared" si="37"/>
        <v>897.00278305332915</v>
      </c>
      <c r="F253">
        <f t="shared" si="38"/>
        <v>897</v>
      </c>
      <c r="G253" s="16">
        <f t="shared" si="45"/>
        <v>6.5318000051775016E-3</v>
      </c>
      <c r="I253">
        <f t="shared" si="46"/>
        <v>6.5318000051775016E-3</v>
      </c>
      <c r="O253">
        <f t="shared" ca="1" si="39"/>
        <v>8.0669485166585033E-3</v>
      </c>
      <c r="P253">
        <f t="shared" ca="1" si="40"/>
        <v>-0.42979804746933786</v>
      </c>
      <c r="Q253" s="12">
        <f t="shared" si="41"/>
        <v>31276.021000000001</v>
      </c>
      <c r="R253">
        <f t="shared" si="42"/>
        <v>6.5318000051775016E-3</v>
      </c>
    </row>
    <row r="254" spans="1:18" x14ac:dyDescent="0.2">
      <c r="A254" t="s">
        <v>86</v>
      </c>
      <c r="B254" s="6"/>
      <c r="C254" s="16">
        <v>46294.521999999997</v>
      </c>
      <c r="D254" s="16"/>
      <c r="E254">
        <f t="shared" si="37"/>
        <v>897.00320913087558</v>
      </c>
      <c r="F254">
        <f t="shared" si="38"/>
        <v>897</v>
      </c>
      <c r="G254" s="16">
        <f t="shared" si="45"/>
        <v>7.5318000017432496E-3</v>
      </c>
      <c r="I254">
        <f t="shared" si="46"/>
        <v>7.5318000017432496E-3</v>
      </c>
      <c r="O254">
        <f t="shared" ca="1" si="39"/>
        <v>8.0669485166585033E-3</v>
      </c>
      <c r="P254">
        <f t="shared" ca="1" si="40"/>
        <v>-0.42979804746933786</v>
      </c>
      <c r="Q254" s="12">
        <f t="shared" si="41"/>
        <v>31276.021999999997</v>
      </c>
      <c r="R254">
        <f t="shared" si="42"/>
        <v>7.5318000017432496E-3</v>
      </c>
    </row>
    <row r="255" spans="1:18" x14ac:dyDescent="0.2">
      <c r="A255" t="s">
        <v>86</v>
      </c>
      <c r="B255" s="6"/>
      <c r="C255" s="16">
        <v>46294.521999999997</v>
      </c>
      <c r="D255" s="16"/>
      <c r="E255">
        <f t="shared" si="37"/>
        <v>897.00320913087558</v>
      </c>
      <c r="F255">
        <f t="shared" si="38"/>
        <v>897</v>
      </c>
      <c r="G255" s="16">
        <f t="shared" si="45"/>
        <v>7.5318000017432496E-3</v>
      </c>
      <c r="I255">
        <f t="shared" si="46"/>
        <v>7.5318000017432496E-3</v>
      </c>
      <c r="O255">
        <f t="shared" ca="1" si="39"/>
        <v>8.0669485166585033E-3</v>
      </c>
      <c r="P255">
        <f t="shared" ca="1" si="40"/>
        <v>-0.42979804746933786</v>
      </c>
      <c r="Q255" s="12">
        <f t="shared" si="41"/>
        <v>31276.021999999997</v>
      </c>
      <c r="R255">
        <f t="shared" si="42"/>
        <v>7.5318000017432496E-3</v>
      </c>
    </row>
    <row r="256" spans="1:18" x14ac:dyDescent="0.2">
      <c r="A256" t="s">
        <v>86</v>
      </c>
      <c r="B256" s="6"/>
      <c r="C256" s="16">
        <v>46294.523999999998</v>
      </c>
      <c r="D256" s="16"/>
      <c r="E256">
        <f t="shared" si="37"/>
        <v>897.00406128597183</v>
      </c>
      <c r="F256">
        <f t="shared" si="38"/>
        <v>897</v>
      </c>
      <c r="G256" s="16">
        <f t="shared" si="45"/>
        <v>9.5318000021507032E-3</v>
      </c>
      <c r="I256">
        <f t="shared" si="46"/>
        <v>9.5318000021507032E-3</v>
      </c>
      <c r="O256">
        <f t="shared" ca="1" si="39"/>
        <v>8.0669485166585033E-3</v>
      </c>
      <c r="P256">
        <f t="shared" ca="1" si="40"/>
        <v>-0.42979804746933786</v>
      </c>
      <c r="Q256" s="12">
        <f t="shared" si="41"/>
        <v>31276.023999999998</v>
      </c>
      <c r="R256">
        <f t="shared" si="42"/>
        <v>9.5318000021507032E-3</v>
      </c>
    </row>
    <row r="257" spans="1:19" x14ac:dyDescent="0.2">
      <c r="A257" t="s">
        <v>86</v>
      </c>
      <c r="B257" s="6"/>
      <c r="C257" s="16">
        <v>46294.529000000002</v>
      </c>
      <c r="D257" s="16"/>
      <c r="E257">
        <f t="shared" si="37"/>
        <v>897.00619167371372</v>
      </c>
      <c r="F257">
        <f t="shared" si="38"/>
        <v>897</v>
      </c>
      <c r="G257" s="16">
        <f t="shared" si="45"/>
        <v>1.4531800006807316E-2</v>
      </c>
      <c r="I257">
        <f t="shared" si="46"/>
        <v>1.4531800006807316E-2</v>
      </c>
      <c r="O257">
        <f t="shared" ca="1" si="39"/>
        <v>8.0669485166585033E-3</v>
      </c>
      <c r="P257">
        <f t="shared" ca="1" si="40"/>
        <v>-0.42979804746933786</v>
      </c>
      <c r="Q257" s="12">
        <f t="shared" si="41"/>
        <v>31276.029000000002</v>
      </c>
      <c r="R257">
        <f t="shared" si="42"/>
        <v>1.4531800006807316E-2</v>
      </c>
    </row>
    <row r="258" spans="1:19" x14ac:dyDescent="0.2">
      <c r="A258" s="14" t="s">
        <v>60</v>
      </c>
      <c r="B258" s="19"/>
      <c r="C258" s="15">
        <v>46308.603000000003</v>
      </c>
      <c r="D258" s="15"/>
      <c r="E258" s="14">
        <f t="shared" si="37"/>
        <v>903.00280708410378</v>
      </c>
      <c r="F258" s="14">
        <f t="shared" si="38"/>
        <v>903</v>
      </c>
      <c r="G258" s="15">
        <f t="shared" si="45"/>
        <v>6.5882000053534284E-3</v>
      </c>
      <c r="I258">
        <f t="shared" si="46"/>
        <v>6.5882000053534284E-3</v>
      </c>
      <c r="O258">
        <f t="shared" ca="1" si="39"/>
        <v>8.0131585480698597E-3</v>
      </c>
      <c r="P258">
        <f t="shared" ca="1" si="40"/>
        <v>-0.42989907884252077</v>
      </c>
      <c r="Q258" s="12">
        <f t="shared" si="41"/>
        <v>31290.103000000003</v>
      </c>
      <c r="R258">
        <f t="shared" si="42"/>
        <v>6.5882000053534284E-3</v>
      </c>
    </row>
    <row r="259" spans="1:19" x14ac:dyDescent="0.2">
      <c r="A259" s="14" t="s">
        <v>60</v>
      </c>
      <c r="B259" s="19"/>
      <c r="C259" s="15">
        <v>46329.718000000001</v>
      </c>
      <c r="D259" s="15"/>
      <c r="E259" s="14">
        <f t="shared" si="37"/>
        <v>911.99943450987951</v>
      </c>
      <c r="F259" s="14">
        <f t="shared" si="38"/>
        <v>912</v>
      </c>
      <c r="G259" s="15">
        <f t="shared" si="45"/>
        <v>-1.3271999996504746E-3</v>
      </c>
      <c r="I259">
        <f t="shared" si="46"/>
        <v>-1.3271999996504746E-3</v>
      </c>
      <c r="O259">
        <f t="shared" ca="1" si="39"/>
        <v>7.9324735951868935E-3</v>
      </c>
      <c r="P259">
        <f t="shared" ca="1" si="40"/>
        <v>-0.43005062590229515</v>
      </c>
      <c r="Q259" s="12">
        <f t="shared" si="41"/>
        <v>31311.218000000001</v>
      </c>
      <c r="R259">
        <f t="shared" si="42"/>
        <v>-1.3271999996504746E-3</v>
      </c>
    </row>
    <row r="260" spans="1:19" x14ac:dyDescent="0.2">
      <c r="A260" s="14" t="s">
        <v>60</v>
      </c>
      <c r="B260" s="19"/>
      <c r="C260" s="15">
        <v>46355.533000000003</v>
      </c>
      <c r="D260" s="15"/>
      <c r="E260" s="14">
        <f t="shared" si="37"/>
        <v>922.99862641120296</v>
      </c>
      <c r="F260" s="14">
        <f t="shared" si="38"/>
        <v>923</v>
      </c>
      <c r="G260" s="15">
        <f t="shared" si="45"/>
        <v>-3.2237999912467785E-3</v>
      </c>
      <c r="I260">
        <f t="shared" si="46"/>
        <v>-3.2237999912467785E-3</v>
      </c>
      <c r="O260">
        <f t="shared" ca="1" si="39"/>
        <v>7.8338586527743805E-3</v>
      </c>
      <c r="P260">
        <f t="shared" ca="1" si="40"/>
        <v>-0.43023585008646381</v>
      </c>
      <c r="Q260" s="12">
        <f t="shared" si="41"/>
        <v>31337.033000000003</v>
      </c>
      <c r="R260">
        <f t="shared" si="42"/>
        <v>-3.2237999912467785E-3</v>
      </c>
    </row>
    <row r="261" spans="1:19" x14ac:dyDescent="0.2">
      <c r="A261" s="14" t="s">
        <v>60</v>
      </c>
      <c r="B261" s="19"/>
      <c r="C261" s="15">
        <v>46369.610999999997</v>
      </c>
      <c r="D261" s="15"/>
      <c r="E261" s="14">
        <f t="shared" si="37"/>
        <v>928.99694613178224</v>
      </c>
      <c r="F261" s="14">
        <f t="shared" si="38"/>
        <v>929</v>
      </c>
      <c r="G261" s="15">
        <f t="shared" si="45"/>
        <v>-7.1673999991617166E-3</v>
      </c>
      <c r="I261">
        <f t="shared" si="46"/>
        <v>-7.1673999991617166E-3</v>
      </c>
      <c r="O261">
        <f t="shared" ca="1" si="39"/>
        <v>7.7800686841857352E-3</v>
      </c>
      <c r="P261">
        <f t="shared" ca="1" si="40"/>
        <v>-0.43033688145964671</v>
      </c>
      <c r="Q261" s="12">
        <f t="shared" si="41"/>
        <v>31351.110999999997</v>
      </c>
      <c r="R261">
        <f t="shared" si="42"/>
        <v>-7.1673999991617166E-3</v>
      </c>
    </row>
    <row r="262" spans="1:19" x14ac:dyDescent="0.2">
      <c r="A262" t="s">
        <v>89</v>
      </c>
      <c r="B262" s="6" t="s">
        <v>19</v>
      </c>
      <c r="C262" s="20">
        <v>46614.44</v>
      </c>
      <c r="D262" s="16"/>
      <c r="E262">
        <f t="shared" si="37"/>
        <v>1033.3130861282548</v>
      </c>
      <c r="F262">
        <f t="shared" si="38"/>
        <v>1033.5</v>
      </c>
      <c r="G262" s="16">
        <f t="shared" si="45"/>
        <v>-0.43868509999447269</v>
      </c>
      <c r="I262">
        <f t="shared" si="46"/>
        <v>-0.43868509999447269</v>
      </c>
      <c r="O262">
        <f t="shared" ca="1" si="39"/>
        <v>6.8432267312668518E-3</v>
      </c>
      <c r="P262">
        <f t="shared" ca="1" si="40"/>
        <v>-0.43209651120924891</v>
      </c>
      <c r="Q262" s="12">
        <f t="shared" si="41"/>
        <v>31595.940000000002</v>
      </c>
      <c r="S262">
        <f>G262</f>
        <v>-0.43868509999447269</v>
      </c>
    </row>
    <row r="263" spans="1:19" x14ac:dyDescent="0.2">
      <c r="A263" t="s">
        <v>89</v>
      </c>
      <c r="B263" s="6"/>
      <c r="C263" s="16">
        <v>46639.519999999997</v>
      </c>
      <c r="D263" s="16"/>
      <c r="E263">
        <f t="shared" si="37"/>
        <v>1043.9991110318033</v>
      </c>
      <c r="F263">
        <f t="shared" si="38"/>
        <v>1044</v>
      </c>
      <c r="G263" s="16">
        <f t="shared" si="45"/>
        <v>-2.0864000034634955E-3</v>
      </c>
      <c r="I263">
        <f t="shared" si="46"/>
        <v>-2.0864000034634955E-3</v>
      </c>
      <c r="O263">
        <f t="shared" ca="1" si="39"/>
        <v>6.7490942862367242E-3</v>
      </c>
      <c r="P263">
        <f t="shared" ca="1" si="40"/>
        <v>-0.43227331611231901</v>
      </c>
      <c r="Q263" s="12">
        <f t="shared" si="41"/>
        <v>31621.019999999997</v>
      </c>
      <c r="R263">
        <f t="shared" ref="R263:R272" si="47">G263</f>
        <v>-2.0864000034634955E-3</v>
      </c>
    </row>
    <row r="264" spans="1:19" x14ac:dyDescent="0.2">
      <c r="A264" t="s">
        <v>90</v>
      </c>
      <c r="B264" s="6"/>
      <c r="C264" s="16">
        <v>46672.38</v>
      </c>
      <c r="D264" s="16"/>
      <c r="E264">
        <f t="shared" si="37"/>
        <v>1058.0000192587049</v>
      </c>
      <c r="F264">
        <f t="shared" si="38"/>
        <v>1058</v>
      </c>
      <c r="G264" s="16">
        <f t="shared" si="45"/>
        <v>4.520000220509246E-5</v>
      </c>
      <c r="I264">
        <f t="shared" si="46"/>
        <v>4.520000220509246E-5</v>
      </c>
      <c r="O264">
        <f t="shared" ca="1" si="39"/>
        <v>6.6235843595298886E-3</v>
      </c>
      <c r="P264">
        <f t="shared" ca="1" si="40"/>
        <v>-0.43250905598307909</v>
      </c>
      <c r="Q264" s="12">
        <f t="shared" si="41"/>
        <v>31653.879999999997</v>
      </c>
      <c r="R264">
        <f t="shared" si="47"/>
        <v>4.520000220509246E-5</v>
      </c>
    </row>
    <row r="265" spans="1:19" x14ac:dyDescent="0.2">
      <c r="A265" t="s">
        <v>90</v>
      </c>
      <c r="B265" s="6"/>
      <c r="C265" s="16">
        <v>46672.387000000002</v>
      </c>
      <c r="D265" s="16"/>
      <c r="E265">
        <f t="shared" si="37"/>
        <v>1058.003001801543</v>
      </c>
      <c r="F265">
        <f t="shared" si="38"/>
        <v>1058</v>
      </c>
      <c r="G265" s="16">
        <f t="shared" ref="G265:G283" si="48">+C265-(C$7+F265*C$8)</f>
        <v>7.045200007269159E-3</v>
      </c>
      <c r="I265">
        <f t="shared" si="46"/>
        <v>7.045200007269159E-3</v>
      </c>
      <c r="O265">
        <f t="shared" ca="1" si="39"/>
        <v>6.6235843595298886E-3</v>
      </c>
      <c r="P265">
        <f t="shared" ca="1" si="40"/>
        <v>-0.43250905598307909</v>
      </c>
      <c r="Q265" s="12">
        <f t="shared" si="41"/>
        <v>31653.887000000002</v>
      </c>
      <c r="R265">
        <f t="shared" si="47"/>
        <v>7.045200007269159E-3</v>
      </c>
    </row>
    <row r="266" spans="1:19" x14ac:dyDescent="0.2">
      <c r="A266" t="s">
        <v>90</v>
      </c>
      <c r="B266" s="6"/>
      <c r="C266" s="16">
        <v>46672.387000000002</v>
      </c>
      <c r="D266" s="16"/>
      <c r="E266">
        <f t="shared" si="37"/>
        <v>1058.003001801543</v>
      </c>
      <c r="F266">
        <f t="shared" si="38"/>
        <v>1058</v>
      </c>
      <c r="G266" s="16">
        <f t="shared" si="48"/>
        <v>7.045200007269159E-3</v>
      </c>
      <c r="I266">
        <f t="shared" si="46"/>
        <v>7.045200007269159E-3</v>
      </c>
      <c r="O266">
        <f t="shared" ca="1" si="39"/>
        <v>6.6235843595298886E-3</v>
      </c>
      <c r="P266">
        <f t="shared" ca="1" si="40"/>
        <v>-0.43250905598307909</v>
      </c>
      <c r="Q266" s="12">
        <f t="shared" si="41"/>
        <v>31653.887000000002</v>
      </c>
      <c r="R266">
        <f t="shared" si="47"/>
        <v>7.045200007269159E-3</v>
      </c>
    </row>
    <row r="267" spans="1:19" x14ac:dyDescent="0.2">
      <c r="A267" t="s">
        <v>91</v>
      </c>
      <c r="B267" s="6"/>
      <c r="C267" s="16">
        <v>46686.442999999999</v>
      </c>
      <c r="D267" s="16"/>
      <c r="E267">
        <f t="shared" si="37"/>
        <v>1063.9919478160677</v>
      </c>
      <c r="F267">
        <f t="shared" si="38"/>
        <v>1064</v>
      </c>
      <c r="G267" s="16">
        <f t="shared" si="48"/>
        <v>-1.8898399997851811E-2</v>
      </c>
      <c r="I267">
        <f t="shared" si="46"/>
        <v>-1.8898399997851811E-2</v>
      </c>
      <c r="O267">
        <f t="shared" ca="1" si="39"/>
        <v>6.569794390941245E-3</v>
      </c>
      <c r="P267">
        <f t="shared" ca="1" si="40"/>
        <v>-0.432610087356262</v>
      </c>
      <c r="Q267" s="12">
        <f t="shared" si="41"/>
        <v>31667.942999999999</v>
      </c>
      <c r="R267">
        <f t="shared" si="47"/>
        <v>-1.8898399997851811E-2</v>
      </c>
    </row>
    <row r="268" spans="1:19" x14ac:dyDescent="0.2">
      <c r="A268" s="14" t="s">
        <v>60</v>
      </c>
      <c r="B268" s="19"/>
      <c r="C268" s="15">
        <v>46714.625999999997</v>
      </c>
      <c r="D268" s="15"/>
      <c r="E268" s="14">
        <f t="shared" si="37"/>
        <v>1076.0000913510257</v>
      </c>
      <c r="F268" s="14">
        <f t="shared" si="38"/>
        <v>1076</v>
      </c>
      <c r="G268" s="15">
        <f t="shared" si="48"/>
        <v>2.1439999545691535E-4</v>
      </c>
      <c r="I268">
        <f t="shared" si="46"/>
        <v>2.1439999545691535E-4</v>
      </c>
      <c r="O268">
        <f t="shared" ca="1" si="39"/>
        <v>6.4622144537639561E-3</v>
      </c>
      <c r="P268">
        <f t="shared" ca="1" si="40"/>
        <v>-0.4328121501026278</v>
      </c>
      <c r="Q268" s="12">
        <f t="shared" si="41"/>
        <v>31696.125999999997</v>
      </c>
      <c r="R268">
        <f t="shared" si="47"/>
        <v>2.1439999545691535E-4</v>
      </c>
    </row>
    <row r="269" spans="1:19" x14ac:dyDescent="0.2">
      <c r="A269" t="s">
        <v>92</v>
      </c>
      <c r="B269" s="6"/>
      <c r="C269" s="16">
        <v>46719.321000000004</v>
      </c>
      <c r="D269" s="16"/>
      <c r="E269">
        <f t="shared" si="37"/>
        <v>1078.0005254388345</v>
      </c>
      <c r="F269">
        <f t="shared" si="38"/>
        <v>1078</v>
      </c>
      <c r="G269" s="16">
        <f t="shared" si="48"/>
        <v>1.2332000042079017E-3</v>
      </c>
      <c r="I269">
        <f t="shared" si="46"/>
        <v>1.2332000042079017E-3</v>
      </c>
      <c r="O269">
        <f t="shared" ca="1" si="39"/>
        <v>6.4442844642344094E-3</v>
      </c>
      <c r="P269">
        <f t="shared" ca="1" si="40"/>
        <v>-0.43284582722702208</v>
      </c>
      <c r="Q269" s="12">
        <f t="shared" si="41"/>
        <v>31700.821000000004</v>
      </c>
      <c r="R269">
        <f t="shared" si="47"/>
        <v>1.2332000042079017E-3</v>
      </c>
    </row>
    <row r="270" spans="1:19" x14ac:dyDescent="0.2">
      <c r="A270" t="s">
        <v>92</v>
      </c>
      <c r="B270" s="6"/>
      <c r="C270" s="16">
        <v>46719.324000000001</v>
      </c>
      <c r="D270" s="16"/>
      <c r="E270">
        <f t="shared" si="37"/>
        <v>1078.0018036714773</v>
      </c>
      <c r="F270">
        <f t="shared" si="38"/>
        <v>1078</v>
      </c>
      <c r="G270" s="16">
        <f t="shared" si="48"/>
        <v>4.2332000011811033E-3</v>
      </c>
      <c r="I270">
        <f t="shared" si="46"/>
        <v>4.2332000011811033E-3</v>
      </c>
      <c r="O270">
        <f t="shared" ca="1" si="39"/>
        <v>6.4442844642344094E-3</v>
      </c>
      <c r="P270">
        <f t="shared" ca="1" si="40"/>
        <v>-0.43284582722702208</v>
      </c>
      <c r="Q270" s="12">
        <f t="shared" si="41"/>
        <v>31700.824000000001</v>
      </c>
      <c r="R270">
        <f t="shared" si="47"/>
        <v>4.2332000011811033E-3</v>
      </c>
    </row>
    <row r="271" spans="1:19" x14ac:dyDescent="0.2">
      <c r="A271" t="s">
        <v>92</v>
      </c>
      <c r="B271" s="6"/>
      <c r="C271" s="16">
        <v>46719.326000000001</v>
      </c>
      <c r="D271" s="16"/>
      <c r="E271">
        <f t="shared" si="37"/>
        <v>1078.0026558265733</v>
      </c>
      <c r="F271">
        <f t="shared" si="38"/>
        <v>1078</v>
      </c>
      <c r="G271" s="16">
        <f t="shared" si="48"/>
        <v>6.2332000015885569E-3</v>
      </c>
      <c r="I271">
        <f t="shared" si="46"/>
        <v>6.2332000015885569E-3</v>
      </c>
      <c r="O271">
        <f t="shared" ca="1" si="39"/>
        <v>6.4442844642344094E-3</v>
      </c>
      <c r="P271">
        <f t="shared" ca="1" si="40"/>
        <v>-0.43284582722702208</v>
      </c>
      <c r="Q271" s="12">
        <f t="shared" si="41"/>
        <v>31700.826000000001</v>
      </c>
      <c r="R271">
        <f t="shared" si="47"/>
        <v>6.2332000015885569E-3</v>
      </c>
    </row>
    <row r="272" spans="1:19" x14ac:dyDescent="0.2">
      <c r="A272" s="14" t="s">
        <v>60</v>
      </c>
      <c r="B272" s="19"/>
      <c r="C272" s="15">
        <v>46979.826999999997</v>
      </c>
      <c r="D272" s="15"/>
      <c r="E272" s="14">
        <f t="shared" si="37"/>
        <v>1188.9962831551177</v>
      </c>
      <c r="F272" s="14">
        <f t="shared" si="38"/>
        <v>1189</v>
      </c>
      <c r="G272" s="15">
        <f t="shared" si="48"/>
        <v>-8.7234000020544045E-3</v>
      </c>
      <c r="I272">
        <f t="shared" si="46"/>
        <v>-8.7234000020544045E-3</v>
      </c>
      <c r="O272">
        <f t="shared" ca="1" si="39"/>
        <v>5.4491700453444935E-3</v>
      </c>
      <c r="P272">
        <f t="shared" ca="1" si="40"/>
        <v>-0.43471490763090576</v>
      </c>
      <c r="Q272" s="12">
        <f t="shared" si="41"/>
        <v>31961.326999999997</v>
      </c>
      <c r="R272">
        <f t="shared" si="47"/>
        <v>-8.7234000020544045E-3</v>
      </c>
    </row>
    <row r="273" spans="1:21" x14ac:dyDescent="0.2">
      <c r="A273" s="51" t="s">
        <v>930</v>
      </c>
      <c r="B273" s="52" t="s">
        <v>19</v>
      </c>
      <c r="C273" s="51">
        <v>46999.341999999997</v>
      </c>
      <c r="D273" s="51" t="s">
        <v>124</v>
      </c>
      <c r="E273" s="14">
        <f t="shared" si="37"/>
        <v>1197.3111865041126</v>
      </c>
      <c r="F273" s="14">
        <f t="shared" si="38"/>
        <v>1197.5</v>
      </c>
      <c r="G273" s="15">
        <f t="shared" si="48"/>
        <v>-0.44314350000058766</v>
      </c>
      <c r="I273">
        <f t="shared" si="46"/>
        <v>-0.44314350000058766</v>
      </c>
      <c r="O273">
        <f t="shared" ca="1" si="39"/>
        <v>5.3729675898439144E-3</v>
      </c>
      <c r="P273">
        <f t="shared" ca="1" si="40"/>
        <v>-0.43485803540958157</v>
      </c>
      <c r="Q273" s="12">
        <f t="shared" si="41"/>
        <v>31980.841999999997</v>
      </c>
      <c r="S273">
        <f>G273</f>
        <v>-0.44314350000058766</v>
      </c>
    </row>
    <row r="274" spans="1:21" x14ac:dyDescent="0.2">
      <c r="A274" s="51" t="s">
        <v>930</v>
      </c>
      <c r="B274" s="52" t="s">
        <v>18</v>
      </c>
      <c r="C274" s="51">
        <v>47010.35</v>
      </c>
      <c r="D274" s="51" t="s">
        <v>124</v>
      </c>
      <c r="E274" s="14">
        <f t="shared" si="37"/>
        <v>1202.0014481523704</v>
      </c>
      <c r="F274" s="14">
        <f t="shared" si="38"/>
        <v>1202</v>
      </c>
      <c r="G274" s="15">
        <f t="shared" si="48"/>
        <v>3.3987999995588325E-3</v>
      </c>
      <c r="I274">
        <f t="shared" si="46"/>
        <v>3.3987999995588325E-3</v>
      </c>
      <c r="O274">
        <f t="shared" ca="1" si="39"/>
        <v>5.3326251134024321E-3</v>
      </c>
      <c r="P274">
        <f t="shared" ca="1" si="40"/>
        <v>-0.43493380893946876</v>
      </c>
      <c r="Q274" s="12">
        <f t="shared" si="41"/>
        <v>31991.85</v>
      </c>
      <c r="R274">
        <f t="shared" ref="R274:R281" si="49">G274</f>
        <v>3.3987999995588325E-3</v>
      </c>
    </row>
    <row r="275" spans="1:21" x14ac:dyDescent="0.2">
      <c r="A275" t="s">
        <v>93</v>
      </c>
      <c r="B275" s="6"/>
      <c r="C275" s="16">
        <v>47024.432999999997</v>
      </c>
      <c r="D275" s="16"/>
      <c r="E275">
        <f t="shared" si="37"/>
        <v>1208.0018982606916</v>
      </c>
      <c r="F275">
        <f t="shared" si="38"/>
        <v>1208</v>
      </c>
      <c r="G275" s="16">
        <f t="shared" si="48"/>
        <v>4.4551999963005073E-3</v>
      </c>
      <c r="I275">
        <f t="shared" si="46"/>
        <v>4.4551999963005073E-3</v>
      </c>
      <c r="O275">
        <f t="shared" ca="1" si="39"/>
        <v>5.2788351448137868E-3</v>
      </c>
      <c r="P275">
        <f t="shared" ca="1" si="40"/>
        <v>-0.43503484031265161</v>
      </c>
      <c r="Q275" s="12">
        <f t="shared" si="41"/>
        <v>32005.932999999997</v>
      </c>
      <c r="R275">
        <f t="shared" si="49"/>
        <v>4.4551999963005073E-3</v>
      </c>
    </row>
    <row r="276" spans="1:21" x14ac:dyDescent="0.2">
      <c r="A276" t="s">
        <v>94</v>
      </c>
      <c r="B276" s="6"/>
      <c r="C276" s="16">
        <v>47031.466999999997</v>
      </c>
      <c r="D276" s="16"/>
      <c r="E276">
        <f t="shared" si="37"/>
        <v>1210.9989277332422</v>
      </c>
      <c r="F276">
        <f t="shared" si="38"/>
        <v>1211</v>
      </c>
      <c r="G276" s="16">
        <f t="shared" si="48"/>
        <v>-2.5165999977616593E-3</v>
      </c>
      <c r="I276">
        <f t="shared" si="46"/>
        <v>-2.5165999977616593E-3</v>
      </c>
      <c r="O276">
        <f t="shared" ca="1" si="39"/>
        <v>5.2519401605194659E-3</v>
      </c>
      <c r="P276">
        <f t="shared" ca="1" si="40"/>
        <v>-0.43508535599924308</v>
      </c>
      <c r="Q276" s="12">
        <f t="shared" si="41"/>
        <v>32012.966999999997</v>
      </c>
      <c r="R276">
        <f t="shared" si="49"/>
        <v>-2.5165999977616593E-3</v>
      </c>
    </row>
    <row r="277" spans="1:21" x14ac:dyDescent="0.2">
      <c r="A277" t="s">
        <v>94</v>
      </c>
      <c r="B277" s="6"/>
      <c r="C277" s="16">
        <v>47031.474999999999</v>
      </c>
      <c r="D277" s="16"/>
      <c r="E277">
        <f t="shared" ref="E277:E340" si="50">+(C277-C$7)/C$8</f>
        <v>1211.002336353627</v>
      </c>
      <c r="F277">
        <f t="shared" ref="F277:F340" si="51">ROUND(2*E277,0)/2</f>
        <v>1211</v>
      </c>
      <c r="G277" s="16">
        <f t="shared" si="48"/>
        <v>5.4834000038681552E-3</v>
      </c>
      <c r="I277">
        <f t="shared" si="46"/>
        <v>5.4834000038681552E-3</v>
      </c>
      <c r="O277">
        <f t="shared" ref="O277:O340" ca="1" si="52">+C$11+C$12*$F277</f>
        <v>5.2519401605194659E-3</v>
      </c>
      <c r="P277">
        <f t="shared" ref="P277:P340" ca="1" si="53">+D$11+D$12*$F277</f>
        <v>-0.43508535599924308</v>
      </c>
      <c r="Q277" s="12">
        <f t="shared" ref="Q277:Q340" si="54">C277-15018.5</f>
        <v>32012.974999999999</v>
      </c>
      <c r="R277">
        <f t="shared" si="49"/>
        <v>5.4834000038681552E-3</v>
      </c>
    </row>
    <row r="278" spans="1:21" x14ac:dyDescent="0.2">
      <c r="A278" t="s">
        <v>94</v>
      </c>
      <c r="B278" s="6"/>
      <c r="C278" s="16">
        <v>47031.474999999999</v>
      </c>
      <c r="D278" s="16"/>
      <c r="E278">
        <f t="shared" si="50"/>
        <v>1211.002336353627</v>
      </c>
      <c r="F278">
        <f t="shared" si="51"/>
        <v>1211</v>
      </c>
      <c r="G278" s="16">
        <f t="shared" si="48"/>
        <v>5.4834000038681552E-3</v>
      </c>
      <c r="I278">
        <f t="shared" si="46"/>
        <v>5.4834000038681552E-3</v>
      </c>
      <c r="O278">
        <f t="shared" ca="1" si="52"/>
        <v>5.2519401605194659E-3</v>
      </c>
      <c r="P278">
        <f t="shared" ca="1" si="53"/>
        <v>-0.43508535599924308</v>
      </c>
      <c r="Q278" s="12">
        <f t="shared" si="54"/>
        <v>32012.974999999999</v>
      </c>
      <c r="R278">
        <f t="shared" si="49"/>
        <v>5.4834000038681552E-3</v>
      </c>
    </row>
    <row r="279" spans="1:21" x14ac:dyDescent="0.2">
      <c r="A279" t="s">
        <v>94</v>
      </c>
      <c r="B279" s="6"/>
      <c r="C279" s="16">
        <v>47031.478999999999</v>
      </c>
      <c r="D279" s="16"/>
      <c r="E279">
        <f t="shared" si="50"/>
        <v>1211.0040406638193</v>
      </c>
      <c r="F279">
        <f t="shared" si="51"/>
        <v>1211</v>
      </c>
      <c r="G279" s="16">
        <f t="shared" si="48"/>
        <v>9.4834000046830624E-3</v>
      </c>
      <c r="I279">
        <f t="shared" si="46"/>
        <v>9.4834000046830624E-3</v>
      </c>
      <c r="O279">
        <f t="shared" ca="1" si="52"/>
        <v>5.2519401605194659E-3</v>
      </c>
      <c r="P279">
        <f t="shared" ca="1" si="53"/>
        <v>-0.43508535599924308</v>
      </c>
      <c r="Q279" s="12">
        <f t="shared" si="54"/>
        <v>32012.978999999999</v>
      </c>
      <c r="R279">
        <f t="shared" si="49"/>
        <v>9.4834000046830624E-3</v>
      </c>
    </row>
    <row r="280" spans="1:21" x14ac:dyDescent="0.2">
      <c r="A280" t="s">
        <v>94</v>
      </c>
      <c r="B280" s="6"/>
      <c r="C280" s="16">
        <v>47038.499000000003</v>
      </c>
      <c r="D280" s="16"/>
      <c r="E280">
        <f t="shared" si="50"/>
        <v>1213.9951050507</v>
      </c>
      <c r="F280">
        <f t="shared" si="51"/>
        <v>1214</v>
      </c>
      <c r="G280" s="16">
        <f t="shared" si="48"/>
        <v>-1.148839999223128E-2</v>
      </c>
      <c r="I280">
        <f t="shared" si="46"/>
        <v>-1.148839999223128E-2</v>
      </c>
      <c r="O280">
        <f t="shared" ca="1" si="52"/>
        <v>5.2250451762251432E-3</v>
      </c>
      <c r="P280">
        <f t="shared" ca="1" si="53"/>
        <v>-0.43513587168583451</v>
      </c>
      <c r="Q280" s="12">
        <f t="shared" si="54"/>
        <v>32019.999000000003</v>
      </c>
      <c r="R280">
        <f t="shared" si="49"/>
        <v>-1.148839999223128E-2</v>
      </c>
    </row>
    <row r="281" spans="1:21" x14ac:dyDescent="0.2">
      <c r="A281" s="14" t="s">
        <v>95</v>
      </c>
      <c r="B281" s="19"/>
      <c r="C281" s="15">
        <v>47052.594599999997</v>
      </c>
      <c r="D281" s="15">
        <v>1.1000000000000001E-3</v>
      </c>
      <c r="E281" s="14">
        <f t="shared" si="50"/>
        <v>1220.0009237361235</v>
      </c>
      <c r="F281" s="14">
        <f t="shared" si="51"/>
        <v>1220</v>
      </c>
      <c r="G281" s="15">
        <f t="shared" si="48"/>
        <v>2.1679999990737997E-3</v>
      </c>
      <c r="J281">
        <f>G281</f>
        <v>2.1679999990737997E-3</v>
      </c>
      <c r="O281">
        <f t="shared" ca="1" si="52"/>
        <v>5.1712552076364996E-3</v>
      </c>
      <c r="P281">
        <f t="shared" ca="1" si="53"/>
        <v>-0.43523690305901741</v>
      </c>
      <c r="Q281" s="12">
        <f t="shared" si="54"/>
        <v>32034.094599999997</v>
      </c>
      <c r="R281">
        <f t="shared" si="49"/>
        <v>2.1679999990737997E-3</v>
      </c>
    </row>
    <row r="282" spans="1:21" x14ac:dyDescent="0.2">
      <c r="A282" t="s">
        <v>96</v>
      </c>
      <c r="B282" s="6" t="s">
        <v>19</v>
      </c>
      <c r="C282" s="23">
        <v>47304.430999999997</v>
      </c>
      <c r="D282" s="16"/>
      <c r="E282">
        <f t="shared" si="50"/>
        <v>1327.3027595423684</v>
      </c>
      <c r="F282">
        <f t="shared" si="51"/>
        <v>1327.5</v>
      </c>
      <c r="G282" s="16">
        <f t="shared" si="48"/>
        <v>-0.46292150000226684</v>
      </c>
      <c r="I282">
        <f>G282</f>
        <v>-0.46292150000226684</v>
      </c>
      <c r="O282">
        <f t="shared" ca="1" si="52"/>
        <v>4.2075182704232935E-3</v>
      </c>
      <c r="P282">
        <f t="shared" ca="1" si="53"/>
        <v>-0.43704704849521109</v>
      </c>
      <c r="Q282" s="12">
        <f t="shared" si="54"/>
        <v>32285.930999999997</v>
      </c>
      <c r="S282">
        <f>G282</f>
        <v>-0.46292150000226684</v>
      </c>
    </row>
    <row r="283" spans="1:21" x14ac:dyDescent="0.2">
      <c r="A283" t="s">
        <v>97</v>
      </c>
      <c r="B283" s="6"/>
      <c r="C283" s="16">
        <v>47362.383000000002</v>
      </c>
      <c r="D283" s="16"/>
      <c r="E283">
        <f t="shared" si="50"/>
        <v>1351.9948056033986</v>
      </c>
      <c r="F283">
        <f t="shared" si="51"/>
        <v>1352</v>
      </c>
      <c r="G283" s="16">
        <f t="shared" si="48"/>
        <v>-1.2191199995868374E-2</v>
      </c>
      <c r="I283">
        <f>G283</f>
        <v>-1.2191199995868374E-2</v>
      </c>
      <c r="O283">
        <f t="shared" ca="1" si="52"/>
        <v>3.9878758986863303E-3</v>
      </c>
      <c r="P283">
        <f t="shared" ca="1" si="53"/>
        <v>-0.43745959326904127</v>
      </c>
      <c r="Q283" s="12">
        <f t="shared" si="54"/>
        <v>32343.883000000002</v>
      </c>
      <c r="R283">
        <f>G283</f>
        <v>-1.2191199995868374E-2</v>
      </c>
    </row>
    <row r="284" spans="1:21" x14ac:dyDescent="0.2">
      <c r="A284" t="s">
        <v>98</v>
      </c>
      <c r="B284" s="6"/>
      <c r="C284" s="18">
        <v>47362.483</v>
      </c>
      <c r="D284" s="16"/>
      <c r="E284">
        <f t="shared" si="50"/>
        <v>1352.0374133581968</v>
      </c>
      <c r="F284">
        <f t="shared" si="51"/>
        <v>1352</v>
      </c>
      <c r="O284">
        <f t="shared" ca="1" si="52"/>
        <v>3.9878758986863303E-3</v>
      </c>
      <c r="P284">
        <f t="shared" ca="1" si="53"/>
        <v>-0.43745959326904127</v>
      </c>
      <c r="Q284" s="12">
        <f t="shared" si="54"/>
        <v>32343.983</v>
      </c>
      <c r="U284" s="18">
        <f>+C284-(C$7+F284*C$8)</f>
        <v>8.7808800002676435E-2</v>
      </c>
    </row>
    <row r="285" spans="1:21" x14ac:dyDescent="0.2">
      <c r="A285" s="14" t="s">
        <v>60</v>
      </c>
      <c r="B285" s="19"/>
      <c r="C285" s="15">
        <v>47411.669000000002</v>
      </c>
      <c r="D285" s="15"/>
      <c r="E285" s="14">
        <f t="shared" si="50"/>
        <v>1372.9944636335586</v>
      </c>
      <c r="F285" s="14">
        <f t="shared" si="51"/>
        <v>1373</v>
      </c>
      <c r="G285" s="15">
        <f t="shared" ref="G285:G316" si="55">+C285-(C$7+F285*C$8)</f>
        <v>-1.2993799995456357E-2</v>
      </c>
      <c r="I285">
        <f>G285</f>
        <v>-1.2993799995456357E-2</v>
      </c>
      <c r="O285">
        <f t="shared" ca="1" si="52"/>
        <v>3.7996110086260769E-3</v>
      </c>
      <c r="P285">
        <f t="shared" ca="1" si="53"/>
        <v>-0.43781320307518146</v>
      </c>
      <c r="Q285" s="12">
        <f t="shared" si="54"/>
        <v>32393.169000000002</v>
      </c>
      <c r="R285">
        <f t="shared" ref="R285:R322" si="56">G285</f>
        <v>-1.2993799995456357E-2</v>
      </c>
    </row>
    <row r="286" spans="1:21" x14ac:dyDescent="0.2">
      <c r="A286" s="14" t="s">
        <v>60</v>
      </c>
      <c r="B286" s="19"/>
      <c r="C286" s="15">
        <v>47465.66</v>
      </c>
      <c r="D286" s="15"/>
      <c r="E286" s="14">
        <f t="shared" si="50"/>
        <v>1395.9988165270051</v>
      </c>
      <c r="F286" s="14">
        <f t="shared" si="51"/>
        <v>1396</v>
      </c>
      <c r="G286" s="15">
        <f t="shared" si="55"/>
        <v>-2.7775999915320426E-3</v>
      </c>
      <c r="I286">
        <f>G286</f>
        <v>-2.7775999915320426E-3</v>
      </c>
      <c r="O286">
        <f t="shared" ca="1" si="52"/>
        <v>3.5934161290362733E-3</v>
      </c>
      <c r="P286">
        <f t="shared" ca="1" si="53"/>
        <v>-0.43820049000571587</v>
      </c>
      <c r="Q286" s="12">
        <f t="shared" si="54"/>
        <v>32447.160000000003</v>
      </c>
      <c r="R286">
        <f t="shared" si="56"/>
        <v>-2.7775999915320426E-3</v>
      </c>
    </row>
    <row r="287" spans="1:21" x14ac:dyDescent="0.2">
      <c r="A287" t="s">
        <v>94</v>
      </c>
      <c r="B287" s="6"/>
      <c r="C287" s="16">
        <v>47470.353999999999</v>
      </c>
      <c r="D287" s="16"/>
      <c r="E287">
        <f t="shared" si="50"/>
        <v>1397.9988245372613</v>
      </c>
      <c r="F287">
        <f t="shared" si="51"/>
        <v>1398</v>
      </c>
      <c r="G287" s="16">
        <f t="shared" si="55"/>
        <v>-2.7588000011746772E-3</v>
      </c>
      <c r="I287">
        <f>G287</f>
        <v>-2.7588000011746772E-3</v>
      </c>
      <c r="O287">
        <f t="shared" ca="1" si="52"/>
        <v>3.5754861395067266E-3</v>
      </c>
      <c r="P287">
        <f t="shared" ca="1" si="53"/>
        <v>-0.43823416713011021</v>
      </c>
      <c r="Q287" s="12">
        <f t="shared" si="54"/>
        <v>32451.853999999999</v>
      </c>
      <c r="R287">
        <f t="shared" si="56"/>
        <v>-2.7588000011746772E-3</v>
      </c>
    </row>
    <row r="288" spans="1:21" x14ac:dyDescent="0.2">
      <c r="A288" s="14" t="s">
        <v>60</v>
      </c>
      <c r="B288" s="19"/>
      <c r="C288" s="15">
        <v>47716.794999999998</v>
      </c>
      <c r="D288" s="15"/>
      <c r="E288" s="14">
        <f t="shared" si="50"/>
        <v>1503.0018015410885</v>
      </c>
      <c r="F288" s="14">
        <f t="shared" si="51"/>
        <v>1503</v>
      </c>
      <c r="G288" s="15">
        <f t="shared" si="55"/>
        <v>4.2281999994884245E-3</v>
      </c>
      <c r="I288">
        <f>G288</f>
        <v>4.2281999994884245E-3</v>
      </c>
      <c r="O288">
        <f t="shared" ca="1" si="52"/>
        <v>2.6341616892054543E-3</v>
      </c>
      <c r="P288">
        <f t="shared" ca="1" si="53"/>
        <v>-0.44000221616081098</v>
      </c>
      <c r="Q288" s="12">
        <f t="shared" si="54"/>
        <v>32698.294999999998</v>
      </c>
      <c r="R288">
        <f t="shared" si="56"/>
        <v>4.2281999994884245E-3</v>
      </c>
    </row>
    <row r="289" spans="1:18" x14ac:dyDescent="0.2">
      <c r="A289" t="s">
        <v>99</v>
      </c>
      <c r="B289" s="6"/>
      <c r="C289" s="16">
        <v>47721.49</v>
      </c>
      <c r="D289" s="16"/>
      <c r="E289">
        <f t="shared" si="50"/>
        <v>1505.0022356288944</v>
      </c>
      <c r="F289">
        <f t="shared" si="51"/>
        <v>1505</v>
      </c>
      <c r="G289" s="16">
        <f t="shared" si="55"/>
        <v>5.2470000009634532E-3</v>
      </c>
      <c r="I289">
        <f>G289</f>
        <v>5.2470000009634532E-3</v>
      </c>
      <c r="O289">
        <f t="shared" ca="1" si="52"/>
        <v>2.6162316996759076E-3</v>
      </c>
      <c r="P289">
        <f t="shared" ca="1" si="53"/>
        <v>-0.44003589328520526</v>
      </c>
      <c r="Q289" s="12">
        <f t="shared" si="54"/>
        <v>32702.989999999998</v>
      </c>
      <c r="R289">
        <f t="shared" si="56"/>
        <v>5.2470000009634532E-3</v>
      </c>
    </row>
    <row r="290" spans="1:18" x14ac:dyDescent="0.2">
      <c r="A290" s="51" t="s">
        <v>979</v>
      </c>
      <c r="B290" s="52" t="s">
        <v>18</v>
      </c>
      <c r="C290" s="51">
        <v>47728.5219</v>
      </c>
      <c r="D290" s="51" t="s">
        <v>124</v>
      </c>
      <c r="E290" s="14">
        <f t="shared" si="50"/>
        <v>1507.9983703385954</v>
      </c>
      <c r="F290" s="14">
        <f t="shared" si="51"/>
        <v>1508</v>
      </c>
      <c r="G290" s="15">
        <f t="shared" si="55"/>
        <v>-3.8247999982559122E-3</v>
      </c>
      <c r="J290">
        <f>G290</f>
        <v>-3.8247999982559122E-3</v>
      </c>
      <c r="O290">
        <f t="shared" ca="1" si="52"/>
        <v>2.5893367153815849E-3</v>
      </c>
      <c r="P290">
        <f t="shared" ca="1" si="53"/>
        <v>-0.44008640897179674</v>
      </c>
      <c r="Q290" s="12">
        <f t="shared" si="54"/>
        <v>32710.0219</v>
      </c>
      <c r="R290">
        <f t="shared" si="56"/>
        <v>-3.8247999982559122E-3</v>
      </c>
    </row>
    <row r="291" spans="1:18" x14ac:dyDescent="0.2">
      <c r="A291" t="s">
        <v>99</v>
      </c>
      <c r="B291" s="6"/>
      <c r="C291" s="16">
        <v>47728.521999999997</v>
      </c>
      <c r="D291" s="16"/>
      <c r="E291">
        <f t="shared" si="50"/>
        <v>1507.9984129463489</v>
      </c>
      <c r="F291">
        <f t="shared" si="51"/>
        <v>1508</v>
      </c>
      <c r="G291" s="16">
        <f t="shared" si="55"/>
        <v>-3.7248000007821247E-3</v>
      </c>
      <c r="I291">
        <f t="shared" ref="I291:I296" si="57">G291</f>
        <v>-3.7248000007821247E-3</v>
      </c>
      <c r="O291">
        <f t="shared" ca="1" si="52"/>
        <v>2.5893367153815849E-3</v>
      </c>
      <c r="P291">
        <f t="shared" ca="1" si="53"/>
        <v>-0.44008640897179674</v>
      </c>
      <c r="Q291" s="12">
        <f t="shared" si="54"/>
        <v>32710.021999999997</v>
      </c>
      <c r="R291">
        <f t="shared" si="56"/>
        <v>-3.7248000007821247E-3</v>
      </c>
    </row>
    <row r="292" spans="1:18" x14ac:dyDescent="0.2">
      <c r="A292" t="s">
        <v>94</v>
      </c>
      <c r="B292" s="6"/>
      <c r="C292" s="16">
        <v>47782.500999999997</v>
      </c>
      <c r="D292" s="16"/>
      <c r="E292">
        <f t="shared" si="50"/>
        <v>1530.9976529092187</v>
      </c>
      <c r="F292">
        <f t="shared" si="51"/>
        <v>1531</v>
      </c>
      <c r="G292" s="16">
        <f t="shared" si="55"/>
        <v>-5.5085999993025325E-3</v>
      </c>
      <c r="I292">
        <f t="shared" si="57"/>
        <v>-5.5085999993025325E-3</v>
      </c>
      <c r="O292">
        <f t="shared" ca="1" si="52"/>
        <v>2.3831418357917831E-3</v>
      </c>
      <c r="P292">
        <f t="shared" ca="1" si="53"/>
        <v>-0.44047369590233121</v>
      </c>
      <c r="Q292" s="12">
        <f t="shared" si="54"/>
        <v>32764.000999999997</v>
      </c>
      <c r="R292">
        <f t="shared" si="56"/>
        <v>-5.5085999993025325E-3</v>
      </c>
    </row>
    <row r="293" spans="1:18" x14ac:dyDescent="0.2">
      <c r="A293" s="14" t="s">
        <v>60</v>
      </c>
      <c r="B293" s="19"/>
      <c r="C293" s="15">
        <v>47803.63</v>
      </c>
      <c r="D293" s="15"/>
      <c r="E293" s="14">
        <f t="shared" si="50"/>
        <v>1540.0002454206674</v>
      </c>
      <c r="F293" s="14">
        <f t="shared" si="51"/>
        <v>1540</v>
      </c>
      <c r="G293" s="15">
        <f t="shared" si="55"/>
        <v>5.759999985457398E-4</v>
      </c>
      <c r="I293">
        <f t="shared" si="57"/>
        <v>5.759999985457398E-4</v>
      </c>
      <c r="O293">
        <f t="shared" ca="1" si="52"/>
        <v>2.3024568829088168E-3</v>
      </c>
      <c r="P293">
        <f t="shared" ca="1" si="53"/>
        <v>-0.44062524296210553</v>
      </c>
      <c r="Q293" s="12">
        <f t="shared" si="54"/>
        <v>32785.129999999997</v>
      </c>
      <c r="R293">
        <f t="shared" si="56"/>
        <v>5.759999985457398E-4</v>
      </c>
    </row>
    <row r="294" spans="1:18" x14ac:dyDescent="0.2">
      <c r="A294" t="s">
        <v>99</v>
      </c>
      <c r="B294" s="6"/>
      <c r="C294" s="16">
        <v>47815.370999999999</v>
      </c>
      <c r="D294" s="16"/>
      <c r="E294">
        <f t="shared" si="50"/>
        <v>1545.0028219116009</v>
      </c>
      <c r="F294">
        <f t="shared" si="51"/>
        <v>1545</v>
      </c>
      <c r="G294" s="16">
        <f t="shared" si="55"/>
        <v>6.623000001127366E-3</v>
      </c>
      <c r="I294">
        <f t="shared" si="57"/>
        <v>6.623000001127366E-3</v>
      </c>
      <c r="O294">
        <f t="shared" ca="1" si="52"/>
        <v>2.2576319090849475E-3</v>
      </c>
      <c r="P294">
        <f t="shared" ca="1" si="53"/>
        <v>-0.4407094357730913</v>
      </c>
      <c r="Q294" s="12">
        <f t="shared" si="54"/>
        <v>32796.870999999999</v>
      </c>
      <c r="R294">
        <f t="shared" si="56"/>
        <v>6.623000001127366E-3</v>
      </c>
    </row>
    <row r="295" spans="1:18" x14ac:dyDescent="0.2">
      <c r="A295" s="14" t="s">
        <v>60</v>
      </c>
      <c r="B295" s="19"/>
      <c r="C295" s="15">
        <v>47857.597000000002</v>
      </c>
      <c r="D295" s="15"/>
      <c r="E295" s="14">
        <f t="shared" si="50"/>
        <v>1562.9943724529633</v>
      </c>
      <c r="F295" s="14">
        <f t="shared" si="51"/>
        <v>1563</v>
      </c>
      <c r="G295" s="15">
        <f t="shared" si="55"/>
        <v>-1.3207799995143432E-2</v>
      </c>
      <c r="I295">
        <f t="shared" si="57"/>
        <v>-1.3207799995143432E-2</v>
      </c>
      <c r="O295">
        <f t="shared" ca="1" si="52"/>
        <v>2.096262003319015E-3</v>
      </c>
      <c r="P295">
        <f t="shared" ca="1" si="53"/>
        <v>-0.44101252989264</v>
      </c>
      <c r="Q295" s="12">
        <f t="shared" si="54"/>
        <v>32839.097000000002</v>
      </c>
      <c r="R295">
        <f t="shared" si="56"/>
        <v>-1.3207799995143432E-2</v>
      </c>
    </row>
    <row r="296" spans="1:18" x14ac:dyDescent="0.2">
      <c r="A296" s="14" t="s">
        <v>60</v>
      </c>
      <c r="B296" s="19"/>
      <c r="C296" s="15">
        <v>47864.646999999997</v>
      </c>
      <c r="D296" s="15"/>
      <c r="E296" s="14">
        <f t="shared" si="50"/>
        <v>1565.9982191662803</v>
      </c>
      <c r="F296" s="14">
        <f t="shared" si="51"/>
        <v>1566</v>
      </c>
      <c r="G296" s="15">
        <f t="shared" si="55"/>
        <v>-4.179600000497885E-3</v>
      </c>
      <c r="I296">
        <f t="shared" si="57"/>
        <v>-4.179600000497885E-3</v>
      </c>
      <c r="O296">
        <f t="shared" ca="1" si="52"/>
        <v>2.0693670190246923E-3</v>
      </c>
      <c r="P296">
        <f t="shared" ca="1" si="53"/>
        <v>-0.44106304557923143</v>
      </c>
      <c r="Q296" s="12">
        <f t="shared" si="54"/>
        <v>32846.146999999997</v>
      </c>
      <c r="R296">
        <f t="shared" si="56"/>
        <v>-4.179600000497885E-3</v>
      </c>
    </row>
    <row r="297" spans="1:18" x14ac:dyDescent="0.2">
      <c r="A297" s="14" t="s">
        <v>100</v>
      </c>
      <c r="B297" s="19" t="s">
        <v>18</v>
      </c>
      <c r="C297" s="15">
        <v>48066.489500000003</v>
      </c>
      <c r="D297" s="15">
        <v>1.5E-3</v>
      </c>
      <c r="E297" s="14">
        <f t="shared" si="50"/>
        <v>1651.9987766461466</v>
      </c>
      <c r="F297" s="14">
        <f t="shared" si="51"/>
        <v>1652</v>
      </c>
      <c r="G297" s="15">
        <f t="shared" si="55"/>
        <v>-2.8711999912047759E-3</v>
      </c>
      <c r="J297">
        <f>G297</f>
        <v>-2.8711999912047759E-3</v>
      </c>
      <c r="O297">
        <f t="shared" ca="1" si="52"/>
        <v>1.2983774692541285E-3</v>
      </c>
      <c r="P297">
        <f t="shared" ca="1" si="53"/>
        <v>-0.44251116192818635</v>
      </c>
      <c r="Q297" s="12">
        <f t="shared" si="54"/>
        <v>33047.989500000003</v>
      </c>
      <c r="R297">
        <f t="shared" si="56"/>
        <v>-2.8711999912047759E-3</v>
      </c>
    </row>
    <row r="298" spans="1:18" x14ac:dyDescent="0.2">
      <c r="A298" t="s">
        <v>101</v>
      </c>
      <c r="B298" s="6"/>
      <c r="C298" s="16">
        <v>48120.464999999997</v>
      </c>
      <c r="D298" s="16"/>
      <c r="E298">
        <f t="shared" si="50"/>
        <v>1674.9965253375956</v>
      </c>
      <c r="F298">
        <f t="shared" si="51"/>
        <v>1675</v>
      </c>
      <c r="G298" s="16">
        <f t="shared" si="55"/>
        <v>-8.1550000031711534E-3</v>
      </c>
      <c r="I298">
        <f t="shared" ref="I298:I308" si="58">G298</f>
        <v>-8.1550000031711534E-3</v>
      </c>
      <c r="O298">
        <f t="shared" ca="1" si="52"/>
        <v>1.0921825896643249E-3</v>
      </c>
      <c r="P298">
        <f t="shared" ca="1" si="53"/>
        <v>-0.44289844885872082</v>
      </c>
      <c r="Q298" s="12">
        <f t="shared" si="54"/>
        <v>33101.964999999997</v>
      </c>
      <c r="R298">
        <f t="shared" si="56"/>
        <v>-8.1550000031711534E-3</v>
      </c>
    </row>
    <row r="299" spans="1:18" x14ac:dyDescent="0.2">
      <c r="A299" t="s">
        <v>101</v>
      </c>
      <c r="B299" s="6"/>
      <c r="C299" s="16">
        <v>48120.466</v>
      </c>
      <c r="D299" s="16"/>
      <c r="E299">
        <f t="shared" si="50"/>
        <v>1674.9969514151453</v>
      </c>
      <c r="F299">
        <f t="shared" si="51"/>
        <v>1675</v>
      </c>
      <c r="G299" s="16">
        <f t="shared" si="55"/>
        <v>-7.1549999993294477E-3</v>
      </c>
      <c r="I299">
        <f t="shared" si="58"/>
        <v>-7.1549999993294477E-3</v>
      </c>
      <c r="O299">
        <f t="shared" ca="1" si="52"/>
        <v>1.0921825896643249E-3</v>
      </c>
      <c r="P299">
        <f t="shared" ca="1" si="53"/>
        <v>-0.44289844885872082</v>
      </c>
      <c r="Q299" s="12">
        <f t="shared" si="54"/>
        <v>33101.966</v>
      </c>
      <c r="R299">
        <f t="shared" si="56"/>
        <v>-7.1549999993294477E-3</v>
      </c>
    </row>
    <row r="300" spans="1:18" x14ac:dyDescent="0.2">
      <c r="A300" t="s">
        <v>101</v>
      </c>
      <c r="B300" s="6"/>
      <c r="C300" s="16">
        <v>48120.468999999997</v>
      </c>
      <c r="D300" s="16"/>
      <c r="E300">
        <f t="shared" si="50"/>
        <v>1674.9982296477879</v>
      </c>
      <c r="F300">
        <f t="shared" si="51"/>
        <v>1675</v>
      </c>
      <c r="G300" s="16">
        <f t="shared" si="55"/>
        <v>-4.1550000023562461E-3</v>
      </c>
      <c r="I300">
        <f t="shared" si="58"/>
        <v>-4.1550000023562461E-3</v>
      </c>
      <c r="O300">
        <f t="shared" ca="1" si="52"/>
        <v>1.0921825896643249E-3</v>
      </c>
      <c r="P300">
        <f t="shared" ca="1" si="53"/>
        <v>-0.44289844885872082</v>
      </c>
      <c r="Q300" s="12">
        <f t="shared" si="54"/>
        <v>33101.968999999997</v>
      </c>
      <c r="R300">
        <f t="shared" si="56"/>
        <v>-4.1550000023562461E-3</v>
      </c>
    </row>
    <row r="301" spans="1:18" x14ac:dyDescent="0.2">
      <c r="A301" t="s">
        <v>101</v>
      </c>
      <c r="B301" s="19"/>
      <c r="C301" s="15">
        <v>48120.476000000002</v>
      </c>
      <c r="D301" s="15"/>
      <c r="E301" s="14">
        <f t="shared" si="50"/>
        <v>1675.0012121906259</v>
      </c>
      <c r="F301" s="14">
        <f t="shared" si="51"/>
        <v>1675</v>
      </c>
      <c r="G301" s="15">
        <f t="shared" si="55"/>
        <v>2.8450000027078204E-3</v>
      </c>
      <c r="I301">
        <f t="shared" si="58"/>
        <v>2.8450000027078204E-3</v>
      </c>
      <c r="O301">
        <f t="shared" ca="1" si="52"/>
        <v>1.0921825896643249E-3</v>
      </c>
      <c r="P301">
        <f t="shared" ca="1" si="53"/>
        <v>-0.44289844885872082</v>
      </c>
      <c r="Q301" s="12">
        <f t="shared" si="54"/>
        <v>33101.976000000002</v>
      </c>
      <c r="R301">
        <f t="shared" si="56"/>
        <v>2.8450000027078204E-3</v>
      </c>
    </row>
    <row r="302" spans="1:18" x14ac:dyDescent="0.2">
      <c r="A302" t="s">
        <v>101</v>
      </c>
      <c r="B302" s="19"/>
      <c r="C302" s="15">
        <v>48120.476000000002</v>
      </c>
      <c r="D302" s="15"/>
      <c r="E302" s="14">
        <f t="shared" si="50"/>
        <v>1675.0012121906259</v>
      </c>
      <c r="F302" s="14">
        <f t="shared" si="51"/>
        <v>1675</v>
      </c>
      <c r="G302" s="15">
        <f t="shared" si="55"/>
        <v>2.8450000027078204E-3</v>
      </c>
      <c r="I302">
        <f t="shared" si="58"/>
        <v>2.8450000027078204E-3</v>
      </c>
      <c r="O302">
        <f t="shared" ca="1" si="52"/>
        <v>1.0921825896643249E-3</v>
      </c>
      <c r="P302">
        <f t="shared" ca="1" si="53"/>
        <v>-0.44289844885872082</v>
      </c>
      <c r="Q302" s="12">
        <f t="shared" si="54"/>
        <v>33101.976000000002</v>
      </c>
      <c r="R302">
        <f t="shared" si="56"/>
        <v>2.8450000027078204E-3</v>
      </c>
    </row>
    <row r="303" spans="1:18" x14ac:dyDescent="0.2">
      <c r="A303" t="s">
        <v>101</v>
      </c>
      <c r="B303" s="19"/>
      <c r="C303" s="15">
        <v>48120.476999999999</v>
      </c>
      <c r="D303" s="15"/>
      <c r="E303" s="14">
        <f t="shared" si="50"/>
        <v>1675.0016382681724</v>
      </c>
      <c r="F303" s="14">
        <f t="shared" si="51"/>
        <v>1675</v>
      </c>
      <c r="G303" s="15">
        <f t="shared" si="55"/>
        <v>3.8449999992735684E-3</v>
      </c>
      <c r="I303">
        <f t="shared" si="58"/>
        <v>3.8449999992735684E-3</v>
      </c>
      <c r="O303">
        <f t="shared" ca="1" si="52"/>
        <v>1.0921825896643249E-3</v>
      </c>
      <c r="P303">
        <f t="shared" ca="1" si="53"/>
        <v>-0.44289844885872082</v>
      </c>
      <c r="Q303" s="12">
        <f t="shared" si="54"/>
        <v>33101.976999999999</v>
      </c>
      <c r="R303">
        <f t="shared" si="56"/>
        <v>3.8449999992735684E-3</v>
      </c>
    </row>
    <row r="304" spans="1:18" x14ac:dyDescent="0.2">
      <c r="A304" t="s">
        <v>101</v>
      </c>
      <c r="B304" s="19"/>
      <c r="C304" s="15">
        <v>48120.481</v>
      </c>
      <c r="D304" s="15"/>
      <c r="E304" s="14">
        <f t="shared" si="50"/>
        <v>1675.0033425783647</v>
      </c>
      <c r="F304" s="14">
        <f t="shared" si="51"/>
        <v>1675</v>
      </c>
      <c r="G304" s="15">
        <f t="shared" si="55"/>
        <v>7.8450000000884756E-3</v>
      </c>
      <c r="I304">
        <f t="shared" si="58"/>
        <v>7.8450000000884756E-3</v>
      </c>
      <c r="O304">
        <f t="shared" ca="1" si="52"/>
        <v>1.0921825896643249E-3</v>
      </c>
      <c r="P304">
        <f t="shared" ca="1" si="53"/>
        <v>-0.44289844885872082</v>
      </c>
      <c r="Q304" s="12">
        <f t="shared" si="54"/>
        <v>33101.981</v>
      </c>
      <c r="R304">
        <f t="shared" si="56"/>
        <v>7.8450000000884756E-3</v>
      </c>
    </row>
    <row r="305" spans="1:18" x14ac:dyDescent="0.2">
      <c r="A305" t="s">
        <v>101</v>
      </c>
      <c r="B305" s="19"/>
      <c r="C305" s="15">
        <v>48127.504999999997</v>
      </c>
      <c r="D305" s="15"/>
      <c r="E305" s="14">
        <f t="shared" si="50"/>
        <v>1677.9961112754349</v>
      </c>
      <c r="F305" s="14">
        <f t="shared" si="51"/>
        <v>1678</v>
      </c>
      <c r="G305" s="15">
        <f t="shared" si="55"/>
        <v>-9.1268000032869168E-3</v>
      </c>
      <c r="I305">
        <f t="shared" si="58"/>
        <v>-9.1268000032869168E-3</v>
      </c>
      <c r="O305">
        <f t="shared" ca="1" si="52"/>
        <v>1.065287605370004E-3</v>
      </c>
      <c r="P305">
        <f t="shared" ca="1" si="53"/>
        <v>-0.4429489645453123</v>
      </c>
      <c r="Q305" s="12">
        <f t="shared" si="54"/>
        <v>33109.004999999997</v>
      </c>
      <c r="R305">
        <f t="shared" si="56"/>
        <v>-9.1268000032869168E-3</v>
      </c>
    </row>
    <row r="306" spans="1:18" x14ac:dyDescent="0.2">
      <c r="A306" t="s">
        <v>102</v>
      </c>
      <c r="B306" s="6"/>
      <c r="C306" s="16">
        <v>48127.506999999998</v>
      </c>
      <c r="D306" s="16"/>
      <c r="E306">
        <f t="shared" si="50"/>
        <v>1677.996963430531</v>
      </c>
      <c r="F306">
        <f t="shared" si="51"/>
        <v>1678</v>
      </c>
      <c r="G306" s="16">
        <f t="shared" si="55"/>
        <v>-7.1268000028794631E-3</v>
      </c>
      <c r="I306">
        <f t="shared" si="58"/>
        <v>-7.1268000028794631E-3</v>
      </c>
      <c r="O306">
        <f t="shared" ca="1" si="52"/>
        <v>1.065287605370004E-3</v>
      </c>
      <c r="P306">
        <f t="shared" ca="1" si="53"/>
        <v>-0.4429489645453123</v>
      </c>
      <c r="Q306" s="12">
        <f t="shared" si="54"/>
        <v>33109.006999999998</v>
      </c>
      <c r="R306">
        <f t="shared" si="56"/>
        <v>-7.1268000028794631E-3</v>
      </c>
    </row>
    <row r="307" spans="1:18" x14ac:dyDescent="0.2">
      <c r="A307" t="s">
        <v>101</v>
      </c>
      <c r="B307" s="19"/>
      <c r="C307" s="15">
        <v>48127.512999999999</v>
      </c>
      <c r="D307" s="15"/>
      <c r="E307" s="14">
        <f t="shared" si="50"/>
        <v>1677.9995198958195</v>
      </c>
      <c r="F307" s="14">
        <f t="shared" si="51"/>
        <v>1678</v>
      </c>
      <c r="G307" s="15">
        <f t="shared" si="55"/>
        <v>-1.1268000016571023E-3</v>
      </c>
      <c r="I307">
        <f t="shared" si="58"/>
        <v>-1.1268000016571023E-3</v>
      </c>
      <c r="O307">
        <f t="shared" ca="1" si="52"/>
        <v>1.065287605370004E-3</v>
      </c>
      <c r="P307">
        <f t="shared" ca="1" si="53"/>
        <v>-0.4429489645453123</v>
      </c>
      <c r="Q307" s="12">
        <f t="shared" si="54"/>
        <v>33109.012999999999</v>
      </c>
      <c r="R307">
        <f t="shared" si="56"/>
        <v>-1.1268000016571023E-3</v>
      </c>
    </row>
    <row r="308" spans="1:18" x14ac:dyDescent="0.2">
      <c r="A308" t="s">
        <v>103</v>
      </c>
      <c r="B308" s="6"/>
      <c r="C308" s="16">
        <v>48458.434300000001</v>
      </c>
      <c r="D308" s="16">
        <v>1.2999999999999999E-3</v>
      </c>
      <c r="E308">
        <f t="shared" si="50"/>
        <v>1818.9976559769789</v>
      </c>
      <c r="F308">
        <f t="shared" si="51"/>
        <v>1819</v>
      </c>
      <c r="G308" s="16">
        <f t="shared" si="55"/>
        <v>-5.5013999954098836E-3</v>
      </c>
      <c r="I308">
        <f t="shared" si="58"/>
        <v>-5.5013999954098836E-3</v>
      </c>
      <c r="O308">
        <f t="shared" ca="1" si="52"/>
        <v>-1.9877665646313158E-4</v>
      </c>
      <c r="P308">
        <f t="shared" ca="1" si="53"/>
        <v>-0.44532320181511048</v>
      </c>
      <c r="Q308" s="12">
        <f t="shared" si="54"/>
        <v>33439.934300000001</v>
      </c>
      <c r="R308">
        <f t="shared" si="56"/>
        <v>-5.5013999954098836E-3</v>
      </c>
    </row>
    <row r="309" spans="1:18" x14ac:dyDescent="0.2">
      <c r="A309" t="s">
        <v>104</v>
      </c>
      <c r="B309" s="6"/>
      <c r="C309" s="16">
        <v>48458.434399999998</v>
      </c>
      <c r="D309" s="16"/>
      <c r="E309">
        <f t="shared" si="50"/>
        <v>1818.9976985847325</v>
      </c>
      <c r="F309">
        <f t="shared" si="51"/>
        <v>1819</v>
      </c>
      <c r="G309" s="16">
        <f t="shared" si="55"/>
        <v>-5.401399997936096E-3</v>
      </c>
      <c r="J309">
        <f>G309</f>
        <v>-5.401399997936096E-3</v>
      </c>
      <c r="O309">
        <f t="shared" ca="1" si="52"/>
        <v>-1.9877665646313158E-4</v>
      </c>
      <c r="P309">
        <f t="shared" ca="1" si="53"/>
        <v>-0.44532320181511048</v>
      </c>
      <c r="Q309" s="12">
        <f t="shared" si="54"/>
        <v>33439.934399999998</v>
      </c>
      <c r="R309">
        <f t="shared" si="56"/>
        <v>-5.401399997936096E-3</v>
      </c>
    </row>
    <row r="310" spans="1:18" x14ac:dyDescent="0.2">
      <c r="A310" s="14" t="s">
        <v>60</v>
      </c>
      <c r="B310" s="19"/>
      <c r="C310" s="15">
        <v>48493.637999999999</v>
      </c>
      <c r="D310" s="15"/>
      <c r="E310" s="14">
        <f t="shared" si="50"/>
        <v>1833.9971621530999</v>
      </c>
      <c r="F310" s="14">
        <f t="shared" si="51"/>
        <v>1834</v>
      </c>
      <c r="G310" s="15">
        <f t="shared" si="55"/>
        <v>-6.6603999948711134E-3</v>
      </c>
      <c r="I310">
        <f>G310</f>
        <v>-6.6603999948711134E-3</v>
      </c>
      <c r="O310">
        <f t="shared" ca="1" si="52"/>
        <v>-3.3325157793474142E-4</v>
      </c>
      <c r="P310">
        <f t="shared" ca="1" si="53"/>
        <v>-0.44557578024806771</v>
      </c>
      <c r="Q310" s="12">
        <f t="shared" si="54"/>
        <v>33475.137999999999</v>
      </c>
      <c r="R310">
        <f t="shared" si="56"/>
        <v>-6.6603999948711134E-3</v>
      </c>
    </row>
    <row r="311" spans="1:18" x14ac:dyDescent="0.2">
      <c r="A311" t="s">
        <v>101</v>
      </c>
      <c r="B311" s="19"/>
      <c r="C311" s="15">
        <v>48505.375</v>
      </c>
      <c r="D311" s="15"/>
      <c r="E311" s="14">
        <f t="shared" si="50"/>
        <v>1838.9980343338411</v>
      </c>
      <c r="F311" s="14">
        <f t="shared" si="51"/>
        <v>1839</v>
      </c>
      <c r="G311" s="15">
        <f t="shared" si="55"/>
        <v>-4.6134000003803521E-3</v>
      </c>
      <c r="I311">
        <f>G311</f>
        <v>-4.6134000003803521E-3</v>
      </c>
      <c r="O311">
        <f t="shared" ca="1" si="52"/>
        <v>-3.7807655175861252E-4</v>
      </c>
      <c r="P311">
        <f t="shared" ca="1" si="53"/>
        <v>-0.44565997305905347</v>
      </c>
      <c r="Q311" s="12">
        <f t="shared" si="54"/>
        <v>33486.875</v>
      </c>
      <c r="R311">
        <f t="shared" si="56"/>
        <v>-4.6134000003803521E-3</v>
      </c>
    </row>
    <row r="312" spans="1:18" x14ac:dyDescent="0.2">
      <c r="A312" t="s">
        <v>101</v>
      </c>
      <c r="B312" s="19"/>
      <c r="C312" s="15">
        <v>48512.417000000001</v>
      </c>
      <c r="D312" s="15"/>
      <c r="E312" s="14">
        <f t="shared" si="50"/>
        <v>1841.9984724267765</v>
      </c>
      <c r="F312" s="14">
        <f t="shared" si="51"/>
        <v>1842</v>
      </c>
      <c r="G312" s="15">
        <f t="shared" si="55"/>
        <v>-3.5852000000886619E-3</v>
      </c>
      <c r="I312">
        <f>G312</f>
        <v>-3.5852000000886619E-3</v>
      </c>
      <c r="O312">
        <f t="shared" ca="1" si="52"/>
        <v>-4.0497153605293518E-4</v>
      </c>
      <c r="P312">
        <f t="shared" ca="1" si="53"/>
        <v>-0.44571048874564495</v>
      </c>
      <c r="Q312" s="12">
        <f t="shared" si="54"/>
        <v>33493.917000000001</v>
      </c>
      <c r="R312">
        <f t="shared" si="56"/>
        <v>-3.5852000000886619E-3</v>
      </c>
    </row>
    <row r="313" spans="1:18" x14ac:dyDescent="0.2">
      <c r="A313" t="s">
        <v>101</v>
      </c>
      <c r="B313" s="19"/>
      <c r="C313" s="15">
        <v>48512.42</v>
      </c>
      <c r="D313" s="15"/>
      <c r="E313" s="14">
        <f t="shared" si="50"/>
        <v>1841.9997506594191</v>
      </c>
      <c r="F313" s="14">
        <f t="shared" si="51"/>
        <v>1842</v>
      </c>
      <c r="G313" s="15">
        <f t="shared" si="55"/>
        <v>-5.8520000311546028E-4</v>
      </c>
      <c r="I313">
        <f>G313</f>
        <v>-5.8520000311546028E-4</v>
      </c>
      <c r="O313">
        <f t="shared" ca="1" si="52"/>
        <v>-4.0497153605293518E-4</v>
      </c>
      <c r="P313">
        <f t="shared" ca="1" si="53"/>
        <v>-0.44571048874564495</v>
      </c>
      <c r="Q313" s="12">
        <f t="shared" si="54"/>
        <v>33493.919999999998</v>
      </c>
      <c r="R313">
        <f t="shared" si="56"/>
        <v>-5.8520000311546028E-4</v>
      </c>
    </row>
    <row r="314" spans="1:18" x14ac:dyDescent="0.2">
      <c r="A314" s="14" t="s">
        <v>105</v>
      </c>
      <c r="B314" s="19"/>
      <c r="C314" s="15">
        <v>48850.382700000002</v>
      </c>
      <c r="D314" s="15">
        <v>1.5E-3</v>
      </c>
      <c r="E314" s="14">
        <f t="shared" si="50"/>
        <v>1985.9980691869853</v>
      </c>
      <c r="F314" s="14">
        <f t="shared" si="51"/>
        <v>1986</v>
      </c>
      <c r="G314" s="15">
        <f t="shared" si="55"/>
        <v>-4.5315999959711917E-3</v>
      </c>
      <c r="H314" s="14"/>
      <c r="J314" s="14">
        <f>G314</f>
        <v>-4.5315999959711917E-3</v>
      </c>
      <c r="O314">
        <f t="shared" ca="1" si="52"/>
        <v>-1.6959307821803916E-3</v>
      </c>
      <c r="P314">
        <f t="shared" ca="1" si="53"/>
        <v>-0.44813524170203456</v>
      </c>
      <c r="Q314" s="12">
        <f t="shared" si="54"/>
        <v>33831.882700000002</v>
      </c>
      <c r="R314">
        <f t="shared" si="56"/>
        <v>-4.5315999959711917E-3</v>
      </c>
    </row>
    <row r="315" spans="1:18" x14ac:dyDescent="0.2">
      <c r="A315" t="s">
        <v>101</v>
      </c>
      <c r="B315" s="19"/>
      <c r="C315" s="15">
        <v>48857.430999999997</v>
      </c>
      <c r="D315" s="15"/>
      <c r="E315" s="14">
        <f t="shared" si="50"/>
        <v>1989.0011915684704</v>
      </c>
      <c r="F315" s="14">
        <f t="shared" si="51"/>
        <v>1989</v>
      </c>
      <c r="G315" s="15">
        <f t="shared" si="55"/>
        <v>2.796599997964222E-3</v>
      </c>
      <c r="I315">
        <f>G315</f>
        <v>2.796599997964222E-3</v>
      </c>
      <c r="O315">
        <f t="shared" ca="1" si="52"/>
        <v>-1.7228257664747143E-3</v>
      </c>
      <c r="P315">
        <f t="shared" ca="1" si="53"/>
        <v>-0.44818575738862604</v>
      </c>
      <c r="Q315" s="12">
        <f t="shared" si="54"/>
        <v>33838.930999999997</v>
      </c>
      <c r="R315">
        <f t="shared" si="56"/>
        <v>2.796599997964222E-3</v>
      </c>
    </row>
    <row r="316" spans="1:18" x14ac:dyDescent="0.2">
      <c r="A316" t="s">
        <v>101</v>
      </c>
      <c r="B316" s="19"/>
      <c r="C316" s="15">
        <v>48864.478999999999</v>
      </c>
      <c r="D316" s="15"/>
      <c r="E316" s="14">
        <f t="shared" si="50"/>
        <v>1992.0041861266941</v>
      </c>
      <c r="F316" s="14">
        <f t="shared" si="51"/>
        <v>1992</v>
      </c>
      <c r="G316" s="15">
        <f t="shared" si="55"/>
        <v>9.8247999994782731E-3</v>
      </c>
      <c r="I316">
        <f>G316</f>
        <v>9.8247999994782731E-3</v>
      </c>
      <c r="O316">
        <f t="shared" ca="1" si="52"/>
        <v>-1.7497207507690335E-3</v>
      </c>
      <c r="P316">
        <f t="shared" ca="1" si="53"/>
        <v>-0.44823627307521746</v>
      </c>
      <c r="Q316" s="12">
        <f t="shared" si="54"/>
        <v>33845.978999999999</v>
      </c>
      <c r="R316">
        <f t="shared" si="56"/>
        <v>9.8247999994782731E-3</v>
      </c>
    </row>
    <row r="317" spans="1:18" x14ac:dyDescent="0.2">
      <c r="A317" s="14" t="s">
        <v>101</v>
      </c>
      <c r="B317" s="19"/>
      <c r="C317" s="15">
        <v>49202.434000000001</v>
      </c>
      <c r="D317" s="15"/>
      <c r="E317" s="14">
        <f t="shared" si="50"/>
        <v>2135.9992238571399</v>
      </c>
      <c r="F317" s="14">
        <f t="shared" si="51"/>
        <v>2136</v>
      </c>
      <c r="G317" s="15">
        <f t="shared" ref="G317:G348" si="59">+C317-(C$7+F317*C$8)</f>
        <v>-1.8215999953099526E-3</v>
      </c>
      <c r="I317">
        <f>G317</f>
        <v>-1.8215999953099526E-3</v>
      </c>
      <c r="O317">
        <f t="shared" ca="1" si="52"/>
        <v>-3.0406799968964934E-3</v>
      </c>
      <c r="P317">
        <f t="shared" ca="1" si="53"/>
        <v>-0.45066102603160713</v>
      </c>
      <c r="Q317" s="12">
        <f t="shared" si="54"/>
        <v>34183.934000000001</v>
      </c>
      <c r="R317">
        <f t="shared" si="56"/>
        <v>-1.8215999953099526E-3</v>
      </c>
    </row>
    <row r="318" spans="1:18" x14ac:dyDescent="0.2">
      <c r="A318" s="14" t="s">
        <v>101</v>
      </c>
      <c r="B318" s="19"/>
      <c r="C318" s="15">
        <v>49216.512000000002</v>
      </c>
      <c r="D318" s="15"/>
      <c r="E318" s="14">
        <f t="shared" si="50"/>
        <v>2141.9975435777224</v>
      </c>
      <c r="F318" s="14">
        <f t="shared" si="51"/>
        <v>2142</v>
      </c>
      <c r="G318" s="15">
        <f t="shared" si="59"/>
        <v>-5.7651999959489331E-3</v>
      </c>
      <c r="I318">
        <f>G318</f>
        <v>-5.7651999959489331E-3</v>
      </c>
      <c r="O318">
        <f t="shared" ca="1" si="52"/>
        <v>-3.0944699654851353E-3</v>
      </c>
      <c r="P318">
        <f t="shared" ca="1" si="53"/>
        <v>-0.45076205740479003</v>
      </c>
      <c r="Q318" s="12">
        <f t="shared" si="54"/>
        <v>34198.012000000002</v>
      </c>
      <c r="R318">
        <f t="shared" si="56"/>
        <v>-5.7651999959489331E-3</v>
      </c>
    </row>
    <row r="319" spans="1:18" x14ac:dyDescent="0.2">
      <c r="A319" s="14" t="s">
        <v>60</v>
      </c>
      <c r="B319" s="19"/>
      <c r="C319" s="15">
        <v>49237.63</v>
      </c>
      <c r="D319" s="15"/>
      <c r="E319" s="14">
        <f t="shared" si="50"/>
        <v>2150.9954492361408</v>
      </c>
      <c r="F319" s="14">
        <f t="shared" si="51"/>
        <v>2151</v>
      </c>
      <c r="G319" s="15">
        <f t="shared" si="59"/>
        <v>-1.0680600003979634E-2</v>
      </c>
      <c r="I319">
        <f>G319</f>
        <v>-1.0680600003979634E-2</v>
      </c>
      <c r="O319">
        <f t="shared" ca="1" si="52"/>
        <v>-3.1751549183681033E-3</v>
      </c>
      <c r="P319">
        <f t="shared" ca="1" si="53"/>
        <v>-0.45091360446456435</v>
      </c>
      <c r="Q319" s="12">
        <f t="shared" si="54"/>
        <v>34219.129999999997</v>
      </c>
      <c r="R319">
        <f t="shared" si="56"/>
        <v>-1.0680600003979634E-2</v>
      </c>
    </row>
    <row r="320" spans="1:18" x14ac:dyDescent="0.2">
      <c r="A320" s="14" t="s">
        <v>106</v>
      </c>
      <c r="B320" s="19" t="s">
        <v>18</v>
      </c>
      <c r="C320" s="15">
        <v>49251.7117</v>
      </c>
      <c r="D320" s="15">
        <v>5.9999999999999995E-4</v>
      </c>
      <c r="E320" s="14">
        <f t="shared" si="50"/>
        <v>2156.9953454436513</v>
      </c>
      <c r="F320" s="14">
        <f t="shared" si="51"/>
        <v>2157</v>
      </c>
      <c r="G320" s="15">
        <f t="shared" si="59"/>
        <v>-1.092419999622507E-2</v>
      </c>
      <c r="J320">
        <f>G320</f>
        <v>-1.092419999622507E-2</v>
      </c>
      <c r="O320">
        <f t="shared" ca="1" si="52"/>
        <v>-3.2289448869567451E-3</v>
      </c>
      <c r="P320">
        <f t="shared" ca="1" si="53"/>
        <v>-0.45101463583774726</v>
      </c>
      <c r="Q320" s="12">
        <f t="shared" si="54"/>
        <v>34233.2117</v>
      </c>
      <c r="R320">
        <f t="shared" si="56"/>
        <v>-1.092419999622507E-2</v>
      </c>
    </row>
    <row r="321" spans="1:19" x14ac:dyDescent="0.2">
      <c r="A321" s="14" t="s">
        <v>60</v>
      </c>
      <c r="B321" s="19"/>
      <c r="C321" s="15">
        <v>49251.724999999999</v>
      </c>
      <c r="D321" s="15"/>
      <c r="E321" s="14">
        <f t="shared" si="50"/>
        <v>2157.0010122750386</v>
      </c>
      <c r="F321" s="14">
        <f t="shared" si="51"/>
        <v>2157</v>
      </c>
      <c r="G321" s="15">
        <f t="shared" si="59"/>
        <v>2.3758000024827197E-3</v>
      </c>
      <c r="I321">
        <f>G321</f>
        <v>2.3758000024827197E-3</v>
      </c>
      <c r="O321">
        <f t="shared" ca="1" si="52"/>
        <v>-3.2289448869567451E-3</v>
      </c>
      <c r="P321">
        <f t="shared" ca="1" si="53"/>
        <v>-0.45101463583774726</v>
      </c>
      <c r="Q321" s="12">
        <f t="shared" si="54"/>
        <v>34233.224999999999</v>
      </c>
      <c r="R321">
        <f t="shared" si="56"/>
        <v>2.3758000024827197E-3</v>
      </c>
    </row>
    <row r="322" spans="1:19" x14ac:dyDescent="0.2">
      <c r="A322" s="14" t="s">
        <v>60</v>
      </c>
      <c r="B322" s="19"/>
      <c r="C322" s="15">
        <v>49284.574999999997</v>
      </c>
      <c r="D322" s="15"/>
      <c r="E322" s="14">
        <f t="shared" si="50"/>
        <v>2170.9976597264595</v>
      </c>
      <c r="F322" s="14">
        <f t="shared" si="51"/>
        <v>2171</v>
      </c>
      <c r="G322" s="15">
        <f t="shared" si="59"/>
        <v>-5.492600001161918E-3</v>
      </c>
      <c r="I322">
        <f>G322</f>
        <v>-5.492600001161918E-3</v>
      </c>
      <c r="O322">
        <f t="shared" ca="1" si="52"/>
        <v>-3.3544548136635807E-3</v>
      </c>
      <c r="P322">
        <f t="shared" ca="1" si="53"/>
        <v>-0.4512503757085074</v>
      </c>
      <c r="Q322" s="12">
        <f t="shared" si="54"/>
        <v>34266.074999999997</v>
      </c>
      <c r="R322">
        <f t="shared" si="56"/>
        <v>-5.492600001161918E-3</v>
      </c>
    </row>
    <row r="323" spans="1:19" x14ac:dyDescent="0.2">
      <c r="A323" s="14" t="s">
        <v>107</v>
      </c>
      <c r="B323" s="19" t="s">
        <v>19</v>
      </c>
      <c r="C323" s="15">
        <v>49550.494599999998</v>
      </c>
      <c r="D323" s="15">
        <v>3.0000000000000001E-3</v>
      </c>
      <c r="E323" s="14">
        <f t="shared" si="50"/>
        <v>2284.3000308565361</v>
      </c>
      <c r="F323" s="14">
        <f t="shared" si="51"/>
        <v>2284.5</v>
      </c>
      <c r="G323" s="15">
        <f t="shared" si="59"/>
        <v>-0.46932569999626139</v>
      </c>
      <c r="H323" s="14"/>
      <c r="J323" s="14">
        <f>G323</f>
        <v>-0.46932569999626139</v>
      </c>
      <c r="O323">
        <f t="shared" ca="1" si="52"/>
        <v>-4.3719817194654322E-3</v>
      </c>
      <c r="P323">
        <f t="shared" ca="1" si="53"/>
        <v>-0.45316155251788393</v>
      </c>
      <c r="Q323" s="12">
        <f t="shared" si="54"/>
        <v>34531.994599999998</v>
      </c>
      <c r="S323">
        <f>G323</f>
        <v>-0.46932569999626139</v>
      </c>
    </row>
    <row r="324" spans="1:19" x14ac:dyDescent="0.2">
      <c r="A324" s="14" t="s">
        <v>101</v>
      </c>
      <c r="B324" s="19"/>
      <c r="C324" s="15">
        <v>49554.482000000004</v>
      </c>
      <c r="D324" s="15"/>
      <c r="E324" s="14">
        <f t="shared" si="50"/>
        <v>2285.9989724713878</v>
      </c>
      <c r="F324" s="14">
        <f t="shared" si="51"/>
        <v>2286</v>
      </c>
      <c r="G324" s="15">
        <f t="shared" si="59"/>
        <v>-2.4115999913192354E-3</v>
      </c>
      <c r="I324">
        <f t="shared" ref="I324:I329" si="60">G324</f>
        <v>-2.4115999913192354E-3</v>
      </c>
      <c r="O324">
        <f t="shared" ca="1" si="52"/>
        <v>-4.3854292116125917E-3</v>
      </c>
      <c r="P324">
        <f t="shared" ca="1" si="53"/>
        <v>-0.45318681036117969</v>
      </c>
      <c r="Q324" s="12">
        <f t="shared" si="54"/>
        <v>34535.982000000004</v>
      </c>
      <c r="R324">
        <f t="shared" ref="R324:R331" si="61">G324</f>
        <v>-2.4115999913192354E-3</v>
      </c>
    </row>
    <row r="325" spans="1:19" x14ac:dyDescent="0.2">
      <c r="A325" s="14" t="s">
        <v>101</v>
      </c>
      <c r="B325" s="19"/>
      <c r="C325" s="15">
        <v>49554.497000000003</v>
      </c>
      <c r="D325" s="15"/>
      <c r="E325" s="14">
        <f t="shared" si="50"/>
        <v>2286.0053636346074</v>
      </c>
      <c r="F325" s="14">
        <f t="shared" si="51"/>
        <v>2286</v>
      </c>
      <c r="G325" s="15">
        <f t="shared" si="59"/>
        <v>1.2588400008098688E-2</v>
      </c>
      <c r="I325">
        <f t="shared" si="60"/>
        <v>1.2588400008098688E-2</v>
      </c>
      <c r="O325">
        <f t="shared" ca="1" si="52"/>
        <v>-4.3854292116125917E-3</v>
      </c>
      <c r="P325">
        <f t="shared" ca="1" si="53"/>
        <v>-0.45318681036117969</v>
      </c>
      <c r="Q325" s="12">
        <f t="shared" si="54"/>
        <v>34535.997000000003</v>
      </c>
      <c r="R325">
        <f t="shared" si="61"/>
        <v>1.2588400008098688E-2</v>
      </c>
    </row>
    <row r="326" spans="1:19" x14ac:dyDescent="0.2">
      <c r="A326" s="15" t="s">
        <v>123</v>
      </c>
      <c r="B326" s="19"/>
      <c r="C326" s="15">
        <v>49568.563999999998</v>
      </c>
      <c r="D326" s="15" t="s">
        <v>124</v>
      </c>
      <c r="E326" s="14">
        <f t="shared" si="50"/>
        <v>2291.9989965021591</v>
      </c>
      <c r="F326" s="14">
        <f t="shared" si="51"/>
        <v>2292</v>
      </c>
      <c r="G326" s="15">
        <f t="shared" si="59"/>
        <v>-2.3551999984192662E-3</v>
      </c>
      <c r="I326">
        <f t="shared" si="60"/>
        <v>-2.3551999984192662E-3</v>
      </c>
      <c r="O326">
        <f t="shared" ca="1" si="52"/>
        <v>-4.4392191802012371E-3</v>
      </c>
      <c r="P326">
        <f t="shared" ca="1" si="53"/>
        <v>-0.4532878417343626</v>
      </c>
      <c r="Q326" s="12">
        <f t="shared" si="54"/>
        <v>34550.063999999998</v>
      </c>
      <c r="R326">
        <f t="shared" si="61"/>
        <v>-2.3551999984192662E-3</v>
      </c>
    </row>
    <row r="327" spans="1:19" x14ac:dyDescent="0.2">
      <c r="A327" s="14" t="s">
        <v>60</v>
      </c>
      <c r="B327" s="19"/>
      <c r="C327" s="15">
        <v>49582.64</v>
      </c>
      <c r="D327" s="15"/>
      <c r="E327" s="14">
        <f t="shared" si="50"/>
        <v>2297.9964640676453</v>
      </c>
      <c r="F327" s="14">
        <f t="shared" si="51"/>
        <v>2298</v>
      </c>
      <c r="G327" s="15">
        <f t="shared" si="59"/>
        <v>-8.2987999994657002E-3</v>
      </c>
      <c r="I327">
        <f t="shared" si="60"/>
        <v>-8.2987999994657002E-3</v>
      </c>
      <c r="O327">
        <f t="shared" ca="1" si="52"/>
        <v>-4.4930091487898824E-3</v>
      </c>
      <c r="P327">
        <f t="shared" ca="1" si="53"/>
        <v>-0.4533888731075455</v>
      </c>
      <c r="Q327" s="12">
        <f t="shared" si="54"/>
        <v>34564.14</v>
      </c>
      <c r="R327">
        <f t="shared" si="61"/>
        <v>-8.2987999994657002E-3</v>
      </c>
    </row>
    <row r="328" spans="1:19" x14ac:dyDescent="0.2">
      <c r="A328" s="15" t="s">
        <v>123</v>
      </c>
      <c r="B328" s="19"/>
      <c r="C328" s="15">
        <v>49594.377999999997</v>
      </c>
      <c r="D328" s="15" t="s">
        <v>124</v>
      </c>
      <c r="E328" s="14">
        <f t="shared" si="50"/>
        <v>2302.9977623259333</v>
      </c>
      <c r="F328" s="14">
        <f t="shared" si="51"/>
        <v>2303</v>
      </c>
      <c r="G328" s="15">
        <f t="shared" si="59"/>
        <v>-5.2518000011332333E-3</v>
      </c>
      <c r="I328">
        <f t="shared" si="60"/>
        <v>-5.2518000011332333E-3</v>
      </c>
      <c r="O328">
        <f t="shared" ca="1" si="52"/>
        <v>-4.53783412261375E-3</v>
      </c>
      <c r="P328">
        <f t="shared" ca="1" si="53"/>
        <v>-0.4534730659185312</v>
      </c>
      <c r="Q328" s="12">
        <f t="shared" si="54"/>
        <v>34575.877999999997</v>
      </c>
      <c r="R328">
        <f t="shared" si="61"/>
        <v>-5.2518000011332333E-3</v>
      </c>
    </row>
    <row r="329" spans="1:19" x14ac:dyDescent="0.2">
      <c r="A329" s="15" t="s">
        <v>123</v>
      </c>
      <c r="B329" s="19"/>
      <c r="C329" s="15">
        <v>49615.500999999997</v>
      </c>
      <c r="D329" s="15" t="s">
        <v>124</v>
      </c>
      <c r="E329" s="14">
        <f t="shared" si="50"/>
        <v>2311.9977983720937</v>
      </c>
      <c r="F329" s="14">
        <f t="shared" si="51"/>
        <v>2312</v>
      </c>
      <c r="G329" s="15">
        <f t="shared" si="59"/>
        <v>-5.1672000045073219E-3</v>
      </c>
      <c r="I329">
        <f t="shared" si="60"/>
        <v>-5.1672000045073219E-3</v>
      </c>
      <c r="O329">
        <f t="shared" ca="1" si="52"/>
        <v>-4.618519075496718E-3</v>
      </c>
      <c r="P329">
        <f t="shared" ca="1" si="53"/>
        <v>-0.45362461297830559</v>
      </c>
      <c r="Q329" s="12">
        <f t="shared" si="54"/>
        <v>34597.000999999997</v>
      </c>
      <c r="R329">
        <f t="shared" si="61"/>
        <v>-5.1672000045073219E-3</v>
      </c>
    </row>
    <row r="330" spans="1:19" x14ac:dyDescent="0.2">
      <c r="A330" s="51" t="s">
        <v>1088</v>
      </c>
      <c r="B330" s="52" t="s">
        <v>18</v>
      </c>
      <c r="C330" s="51">
        <v>49685.915999999997</v>
      </c>
      <c r="D330" s="51" t="s">
        <v>124</v>
      </c>
      <c r="E330" s="14">
        <f t="shared" si="50"/>
        <v>2342.0000489137024</v>
      </c>
      <c r="F330" s="14">
        <f t="shared" si="51"/>
        <v>2342</v>
      </c>
      <c r="G330" s="15">
        <f t="shared" si="59"/>
        <v>1.1480000102892518E-4</v>
      </c>
      <c r="K330">
        <f>G330</f>
        <v>1.1480000102892518E-4</v>
      </c>
      <c r="O330">
        <f t="shared" ca="1" si="52"/>
        <v>-4.8874689184399377E-3</v>
      </c>
      <c r="P330">
        <f t="shared" ca="1" si="53"/>
        <v>-0.4541297698442201</v>
      </c>
      <c r="Q330" s="12">
        <f t="shared" si="54"/>
        <v>34667.415999999997</v>
      </c>
      <c r="R330">
        <f t="shared" si="61"/>
        <v>1.1480000102892518E-4</v>
      </c>
    </row>
    <row r="331" spans="1:19" x14ac:dyDescent="0.2">
      <c r="A331" s="15" t="s">
        <v>123</v>
      </c>
      <c r="B331" s="19"/>
      <c r="C331" s="15">
        <v>49688.264999999999</v>
      </c>
      <c r="D331" s="15" t="s">
        <v>124</v>
      </c>
      <c r="E331" s="14">
        <f t="shared" si="50"/>
        <v>2343.0009050739282</v>
      </c>
      <c r="F331" s="14">
        <f t="shared" si="51"/>
        <v>2343</v>
      </c>
      <c r="G331" s="15">
        <f t="shared" si="59"/>
        <v>2.1242000002530403E-3</v>
      </c>
      <c r="I331">
        <f>G331</f>
        <v>2.1242000002530403E-3</v>
      </c>
      <c r="O331">
        <f t="shared" ca="1" si="52"/>
        <v>-4.8964339132047119E-3</v>
      </c>
      <c r="P331">
        <f t="shared" ca="1" si="53"/>
        <v>-0.45414660840641724</v>
      </c>
      <c r="Q331" s="12">
        <f t="shared" si="54"/>
        <v>34669.764999999999</v>
      </c>
      <c r="R331">
        <f t="shared" si="61"/>
        <v>2.1242000002530403E-3</v>
      </c>
    </row>
    <row r="332" spans="1:19" x14ac:dyDescent="0.2">
      <c r="A332" s="14" t="s">
        <v>108</v>
      </c>
      <c r="B332" s="19" t="s">
        <v>19</v>
      </c>
      <c r="C332" s="15">
        <v>49895.498800000001</v>
      </c>
      <c r="D332" s="15">
        <v>2.0999999999999999E-3</v>
      </c>
      <c r="E332" s="14">
        <f t="shared" si="50"/>
        <v>2431.2985744382631</v>
      </c>
      <c r="F332" s="14">
        <f t="shared" si="51"/>
        <v>2431.5</v>
      </c>
      <c r="G332" s="15">
        <f t="shared" si="59"/>
        <v>-0.47274389999802224</v>
      </c>
      <c r="H332" s="14"/>
      <c r="J332" s="14">
        <f>G332</f>
        <v>-0.47274389999802224</v>
      </c>
      <c r="O332">
        <f t="shared" ca="1" si="52"/>
        <v>-5.6898359498872113E-3</v>
      </c>
      <c r="P332">
        <f t="shared" ca="1" si="53"/>
        <v>-0.45563682116086501</v>
      </c>
      <c r="Q332" s="12">
        <f t="shared" si="54"/>
        <v>34876.998800000001</v>
      </c>
      <c r="S332">
        <f>G332</f>
        <v>-0.47274389999802224</v>
      </c>
    </row>
    <row r="333" spans="1:19" x14ac:dyDescent="0.2">
      <c r="A333" s="15" t="s">
        <v>123</v>
      </c>
      <c r="B333" s="19"/>
      <c r="C333" s="15">
        <v>49906.525000000001</v>
      </c>
      <c r="D333" s="15" t="s">
        <v>124</v>
      </c>
      <c r="E333" s="14">
        <f t="shared" si="50"/>
        <v>2435.9965906978937</v>
      </c>
      <c r="F333" s="14">
        <f t="shared" si="51"/>
        <v>2436</v>
      </c>
      <c r="G333" s="15">
        <f t="shared" si="59"/>
        <v>-8.0015999992610887E-3</v>
      </c>
      <c r="I333">
        <f>G333</f>
        <v>-8.0015999992610887E-3</v>
      </c>
      <c r="O333">
        <f t="shared" ca="1" si="52"/>
        <v>-5.7301784263286935E-3</v>
      </c>
      <c r="P333">
        <f t="shared" ca="1" si="53"/>
        <v>-0.4557125946907522</v>
      </c>
      <c r="Q333" s="12">
        <f t="shared" si="54"/>
        <v>34888.025000000001</v>
      </c>
      <c r="R333">
        <f>G333</f>
        <v>-8.0015999992610887E-3</v>
      </c>
    </row>
    <row r="334" spans="1:19" x14ac:dyDescent="0.2">
      <c r="A334" s="14" t="s">
        <v>109</v>
      </c>
      <c r="B334" s="19"/>
      <c r="C334" s="15">
        <v>49927.642</v>
      </c>
      <c r="D334" s="15"/>
      <c r="E334" s="14">
        <f t="shared" si="50"/>
        <v>2444.9940702787658</v>
      </c>
      <c r="F334" s="14">
        <f t="shared" si="51"/>
        <v>2445</v>
      </c>
      <c r="G334" s="15">
        <f t="shared" si="59"/>
        <v>-1.391699999658158E-2</v>
      </c>
      <c r="I334">
        <f>G334</f>
        <v>-1.391699999658158E-2</v>
      </c>
      <c r="O334">
        <f t="shared" ca="1" si="52"/>
        <v>-5.8108633792116615E-3</v>
      </c>
      <c r="P334">
        <f t="shared" ca="1" si="53"/>
        <v>-0.45586414175052659</v>
      </c>
      <c r="Q334" s="12">
        <f t="shared" si="54"/>
        <v>34909.142</v>
      </c>
      <c r="R334">
        <f>G334</f>
        <v>-1.391699999658158E-2</v>
      </c>
    </row>
    <row r="335" spans="1:19" x14ac:dyDescent="0.2">
      <c r="A335" s="14" t="s">
        <v>109</v>
      </c>
      <c r="B335" s="19"/>
      <c r="C335" s="15">
        <v>49927.646999999997</v>
      </c>
      <c r="D335" s="15"/>
      <c r="E335" s="14">
        <f t="shared" si="50"/>
        <v>2444.9962006665046</v>
      </c>
      <c r="F335" s="14">
        <f t="shared" si="51"/>
        <v>2445</v>
      </c>
      <c r="G335" s="15">
        <f t="shared" si="59"/>
        <v>-8.9169999992009252E-3</v>
      </c>
      <c r="I335">
        <f>G335</f>
        <v>-8.9169999992009252E-3</v>
      </c>
      <c r="O335">
        <f t="shared" ca="1" si="52"/>
        <v>-5.8108633792116615E-3</v>
      </c>
      <c r="P335">
        <f t="shared" ca="1" si="53"/>
        <v>-0.45586414175052659</v>
      </c>
      <c r="Q335" s="12">
        <f t="shared" si="54"/>
        <v>34909.146999999997</v>
      </c>
      <c r="R335">
        <f>G335</f>
        <v>-8.9169999992009252E-3</v>
      </c>
    </row>
    <row r="336" spans="1:19" x14ac:dyDescent="0.2">
      <c r="A336" s="14" t="s">
        <v>109</v>
      </c>
      <c r="B336" s="19"/>
      <c r="C336" s="15">
        <v>49955.815999999999</v>
      </c>
      <c r="D336" s="15"/>
      <c r="E336" s="14">
        <f t="shared" si="50"/>
        <v>2456.9983791157924</v>
      </c>
      <c r="F336" s="14">
        <f t="shared" si="51"/>
        <v>2457</v>
      </c>
      <c r="G336" s="15">
        <f t="shared" si="59"/>
        <v>-3.8042000014684163E-3</v>
      </c>
      <c r="I336">
        <f>G336</f>
        <v>-3.8042000014684163E-3</v>
      </c>
      <c r="O336">
        <f t="shared" ca="1" si="52"/>
        <v>-5.9184433163889487E-3</v>
      </c>
      <c r="P336">
        <f t="shared" ca="1" si="53"/>
        <v>-0.45606620449689239</v>
      </c>
      <c r="Q336" s="12">
        <f t="shared" si="54"/>
        <v>34937.315999999999</v>
      </c>
      <c r="R336">
        <f>G336</f>
        <v>-3.8042000014684163E-3</v>
      </c>
    </row>
    <row r="337" spans="1:21" x14ac:dyDescent="0.2">
      <c r="A337" s="14" t="s">
        <v>110</v>
      </c>
      <c r="B337" s="19" t="s">
        <v>19</v>
      </c>
      <c r="C337" s="15">
        <v>50043.359799999998</v>
      </c>
      <c r="D337" s="15"/>
      <c r="E337" s="14">
        <f t="shared" si="50"/>
        <v>2494.2988267613855</v>
      </c>
      <c r="F337" s="14">
        <f t="shared" si="51"/>
        <v>2494.5</v>
      </c>
      <c r="G337" s="15">
        <f t="shared" si="59"/>
        <v>-0.47215169999981299</v>
      </c>
      <c r="J337">
        <f>G337</f>
        <v>-0.47215169999981299</v>
      </c>
      <c r="O337">
        <f t="shared" ca="1" si="52"/>
        <v>-6.2546306200679733E-3</v>
      </c>
      <c r="P337">
        <f t="shared" ca="1" si="53"/>
        <v>-0.45669765057928552</v>
      </c>
      <c r="Q337" s="12">
        <f t="shared" si="54"/>
        <v>35024.859799999998</v>
      </c>
      <c r="S337">
        <f>G337</f>
        <v>-0.47215169999981299</v>
      </c>
    </row>
    <row r="338" spans="1:21" x14ac:dyDescent="0.2">
      <c r="A338" s="15" t="s">
        <v>123</v>
      </c>
      <c r="B338" s="19"/>
      <c r="C338" s="15">
        <v>50197.546000000002</v>
      </c>
      <c r="D338" s="15" t="s">
        <v>124</v>
      </c>
      <c r="E338" s="14">
        <f t="shared" si="50"/>
        <v>2559.9941047910479</v>
      </c>
      <c r="F338" s="14">
        <f t="shared" si="51"/>
        <v>2560</v>
      </c>
      <c r="G338" s="15">
        <f t="shared" si="59"/>
        <v>-1.3835999998264015E-2</v>
      </c>
      <c r="I338">
        <f>G338</f>
        <v>-1.3835999998264015E-2</v>
      </c>
      <c r="O338">
        <f t="shared" ca="1" si="52"/>
        <v>-6.8418377771606725E-3</v>
      </c>
      <c r="P338">
        <f t="shared" ca="1" si="53"/>
        <v>-0.45780057640319888</v>
      </c>
      <c r="Q338" s="12">
        <f t="shared" si="54"/>
        <v>35179.046000000002</v>
      </c>
      <c r="R338">
        <f t="shared" ref="R338:R349" si="62">G338</f>
        <v>-1.3835999998264015E-2</v>
      </c>
    </row>
    <row r="339" spans="1:21" x14ac:dyDescent="0.2">
      <c r="A339" s="14" t="s">
        <v>111</v>
      </c>
      <c r="B339" s="19" t="s">
        <v>18</v>
      </c>
      <c r="C339" s="15">
        <v>50237.444499999998</v>
      </c>
      <c r="D339" s="15">
        <v>2.0000000000000001E-4</v>
      </c>
      <c r="E339" s="14">
        <f t="shared" si="50"/>
        <v>2576.9939598394644</v>
      </c>
      <c r="F339" s="14">
        <f t="shared" si="51"/>
        <v>2577</v>
      </c>
      <c r="G339" s="15">
        <f t="shared" si="59"/>
        <v>-1.4176199998473749E-2</v>
      </c>
      <c r="J339">
        <f>G339</f>
        <v>-1.4176199998473749E-2</v>
      </c>
      <c r="O339">
        <f t="shared" ca="1" si="52"/>
        <v>-6.9942426881618308E-3</v>
      </c>
      <c r="P339">
        <f t="shared" ca="1" si="53"/>
        <v>-0.45808683196055039</v>
      </c>
      <c r="Q339" s="12">
        <f t="shared" si="54"/>
        <v>35218.944499999998</v>
      </c>
      <c r="R339">
        <f t="shared" si="62"/>
        <v>-1.4176199998473749E-2</v>
      </c>
    </row>
    <row r="340" spans="1:21" x14ac:dyDescent="0.2">
      <c r="A340" s="14" t="s">
        <v>111</v>
      </c>
      <c r="B340" s="19"/>
      <c r="C340" s="15">
        <v>50237.444499999998</v>
      </c>
      <c r="D340" s="15">
        <v>2.0000000000000001E-4</v>
      </c>
      <c r="E340" s="14">
        <f t="shared" si="50"/>
        <v>2576.9939598394644</v>
      </c>
      <c r="F340" s="14">
        <f t="shared" si="51"/>
        <v>2577</v>
      </c>
      <c r="G340" s="15">
        <f t="shared" si="59"/>
        <v>-1.4176199998473749E-2</v>
      </c>
      <c r="J340">
        <f>G340</f>
        <v>-1.4176199998473749E-2</v>
      </c>
      <c r="O340">
        <f t="shared" ca="1" si="52"/>
        <v>-6.9942426881618308E-3</v>
      </c>
      <c r="P340">
        <f t="shared" ca="1" si="53"/>
        <v>-0.45808683196055039</v>
      </c>
      <c r="Q340" s="12">
        <f t="shared" si="54"/>
        <v>35218.944499999998</v>
      </c>
      <c r="R340">
        <f t="shared" si="62"/>
        <v>-1.4176199998473749E-2</v>
      </c>
    </row>
    <row r="341" spans="1:21" x14ac:dyDescent="0.2">
      <c r="A341" s="51" t="s">
        <v>111</v>
      </c>
      <c r="B341" s="52" t="s">
        <v>18</v>
      </c>
      <c r="C341" s="51">
        <v>50237.447999999997</v>
      </c>
      <c r="D341" s="51" t="s">
        <v>124</v>
      </c>
      <c r="E341" s="14">
        <f t="shared" ref="E341:E404" si="63">+(C341-C$7)/C$8</f>
        <v>2576.9954511108817</v>
      </c>
      <c r="F341" s="14">
        <f t="shared" ref="F341:F404" si="64">ROUND(2*E341,0)/2</f>
        <v>2577</v>
      </c>
      <c r="G341" s="15">
        <f t="shared" si="59"/>
        <v>-1.0676199999579694E-2</v>
      </c>
      <c r="J341">
        <f>G341</f>
        <v>-1.0676199999579694E-2</v>
      </c>
      <c r="O341">
        <f t="shared" ref="O341:O404" ca="1" si="65">+C$11+C$12*$F341</f>
        <v>-6.9942426881618308E-3</v>
      </c>
      <c r="P341">
        <f t="shared" ref="P341:P404" ca="1" si="66">+D$11+D$12*$F341</f>
        <v>-0.45808683196055039</v>
      </c>
      <c r="Q341" s="12">
        <f t="shared" ref="Q341:Q404" si="67">C341-15018.5</f>
        <v>35218.947999999997</v>
      </c>
      <c r="R341">
        <f t="shared" si="62"/>
        <v>-1.0676199999579694E-2</v>
      </c>
    </row>
    <row r="342" spans="1:21" x14ac:dyDescent="0.2">
      <c r="A342" s="15" t="s">
        <v>123</v>
      </c>
      <c r="B342" s="19"/>
      <c r="C342" s="15">
        <v>50244.491000000002</v>
      </c>
      <c r="D342" s="15" t="s">
        <v>124</v>
      </c>
      <c r="E342" s="14">
        <f t="shared" si="63"/>
        <v>2579.9963152813666</v>
      </c>
      <c r="F342" s="14">
        <f t="shared" si="64"/>
        <v>2580</v>
      </c>
      <c r="G342" s="15">
        <f t="shared" si="59"/>
        <v>-8.6479999954462983E-3</v>
      </c>
      <c r="I342">
        <f>G342</f>
        <v>-8.6479999954462983E-3</v>
      </c>
      <c r="O342">
        <f t="shared" ca="1" si="65"/>
        <v>-7.0211376724561535E-3</v>
      </c>
      <c r="P342">
        <f t="shared" ca="1" si="66"/>
        <v>-0.45813734764714187</v>
      </c>
      <c r="Q342" s="12">
        <f t="shared" si="67"/>
        <v>35225.991000000002</v>
      </c>
      <c r="R342">
        <f t="shared" si="62"/>
        <v>-8.6479999954462983E-3</v>
      </c>
    </row>
    <row r="343" spans="1:21" x14ac:dyDescent="0.2">
      <c r="A343" s="14" t="s">
        <v>109</v>
      </c>
      <c r="B343" s="19"/>
      <c r="C343" s="15">
        <v>50279.696000000004</v>
      </c>
      <c r="D343" s="15"/>
      <c r="E343" s="14">
        <f t="shared" si="63"/>
        <v>2594.996375358302</v>
      </c>
      <c r="F343" s="14">
        <f t="shared" si="64"/>
        <v>2595</v>
      </c>
      <c r="G343" s="15">
        <f t="shared" si="59"/>
        <v>-8.5069999913685024E-3</v>
      </c>
      <c r="I343">
        <f>G343</f>
        <v>-8.5069999913685024E-3</v>
      </c>
      <c r="O343">
        <f t="shared" ca="1" si="65"/>
        <v>-7.1556125939277633E-3</v>
      </c>
      <c r="P343">
        <f t="shared" ca="1" si="66"/>
        <v>-0.4583899260800991</v>
      </c>
      <c r="Q343" s="12">
        <f t="shared" si="67"/>
        <v>35261.196000000004</v>
      </c>
      <c r="R343">
        <f t="shared" si="62"/>
        <v>-8.5069999913685024E-3</v>
      </c>
    </row>
    <row r="344" spans="1:21" x14ac:dyDescent="0.2">
      <c r="A344" s="51" t="s">
        <v>1126</v>
      </c>
      <c r="B344" s="52" t="s">
        <v>18</v>
      </c>
      <c r="C344" s="51">
        <v>50291.432800000002</v>
      </c>
      <c r="D344" s="51" t="s">
        <v>124</v>
      </c>
      <c r="E344" s="14">
        <f t="shared" si="63"/>
        <v>2599.9971623235324</v>
      </c>
      <c r="F344" s="14">
        <f t="shared" si="64"/>
        <v>2600</v>
      </c>
      <c r="G344" s="15">
        <f t="shared" si="59"/>
        <v>-6.6599999918253161E-3</v>
      </c>
      <c r="J344">
        <f>G344</f>
        <v>-6.6599999918253161E-3</v>
      </c>
      <c r="O344">
        <f t="shared" ca="1" si="65"/>
        <v>-7.2004375677516309E-3</v>
      </c>
      <c r="P344">
        <f t="shared" ca="1" si="66"/>
        <v>-0.45847411889108486</v>
      </c>
      <c r="Q344" s="12">
        <f t="shared" si="67"/>
        <v>35272.932800000002</v>
      </c>
      <c r="R344">
        <f t="shared" si="62"/>
        <v>-6.6599999918253161E-3</v>
      </c>
    </row>
    <row r="345" spans="1:21" x14ac:dyDescent="0.2">
      <c r="A345" s="51" t="s">
        <v>1126</v>
      </c>
      <c r="B345" s="52" t="s">
        <v>18</v>
      </c>
      <c r="C345" s="51">
        <v>50291.439700000003</v>
      </c>
      <c r="D345" s="51" t="s">
        <v>124</v>
      </c>
      <c r="E345" s="14">
        <f t="shared" si="63"/>
        <v>2600.0001022586134</v>
      </c>
      <c r="F345" s="14">
        <f t="shared" si="64"/>
        <v>2600</v>
      </c>
      <c r="G345" s="15">
        <f t="shared" si="59"/>
        <v>2.4000000848900527E-4</v>
      </c>
      <c r="J345">
        <f>G345</f>
        <v>2.4000000848900527E-4</v>
      </c>
      <c r="O345">
        <f t="shared" ca="1" si="65"/>
        <v>-7.2004375677516309E-3</v>
      </c>
      <c r="P345">
        <f t="shared" ca="1" si="66"/>
        <v>-0.45847411889108486</v>
      </c>
      <c r="Q345" s="12">
        <f t="shared" si="67"/>
        <v>35272.939700000003</v>
      </c>
      <c r="R345">
        <f t="shared" si="62"/>
        <v>2.4000000848900527E-4</v>
      </c>
    </row>
    <row r="346" spans="1:21" x14ac:dyDescent="0.2">
      <c r="A346" s="51" t="s">
        <v>1126</v>
      </c>
      <c r="B346" s="52" t="s">
        <v>18</v>
      </c>
      <c r="C346" s="51">
        <v>50305.516199999998</v>
      </c>
      <c r="D346" s="51" t="s">
        <v>124</v>
      </c>
      <c r="E346" s="14">
        <f t="shared" si="63"/>
        <v>2605.9977828628716</v>
      </c>
      <c r="F346" s="14">
        <f t="shared" si="64"/>
        <v>2606</v>
      </c>
      <c r="G346" s="15">
        <f t="shared" si="59"/>
        <v>-5.2035999979125336E-3</v>
      </c>
      <c r="J346">
        <f>G346</f>
        <v>-5.2035999979125336E-3</v>
      </c>
      <c r="O346">
        <f t="shared" ca="1" si="65"/>
        <v>-7.2542275363402763E-3</v>
      </c>
      <c r="P346">
        <f t="shared" ca="1" si="66"/>
        <v>-0.45857515026426776</v>
      </c>
      <c r="Q346" s="12">
        <f t="shared" si="67"/>
        <v>35287.016199999998</v>
      </c>
      <c r="R346">
        <f t="shared" si="62"/>
        <v>-5.2035999979125336E-3</v>
      </c>
    </row>
    <row r="347" spans="1:21" x14ac:dyDescent="0.2">
      <c r="A347" s="14" t="s">
        <v>109</v>
      </c>
      <c r="B347" s="19"/>
      <c r="C347" s="15">
        <v>50326.631999999998</v>
      </c>
      <c r="D347" s="15"/>
      <c r="E347" s="14">
        <f t="shared" si="63"/>
        <v>2614.9947511506866</v>
      </c>
      <c r="F347" s="14">
        <f t="shared" si="64"/>
        <v>2615</v>
      </c>
      <c r="G347" s="15">
        <f t="shared" si="59"/>
        <v>-1.2319000001298264E-2</v>
      </c>
      <c r="I347">
        <f>G347</f>
        <v>-1.2319000001298264E-2</v>
      </c>
      <c r="O347">
        <f t="shared" ca="1" si="65"/>
        <v>-7.3349124892232408E-3</v>
      </c>
      <c r="P347">
        <f t="shared" ca="1" si="66"/>
        <v>-0.45872669732404214</v>
      </c>
      <c r="Q347" s="12">
        <f t="shared" si="67"/>
        <v>35308.131999999998</v>
      </c>
      <c r="R347">
        <f t="shared" si="62"/>
        <v>-1.2319000001298264E-2</v>
      </c>
    </row>
    <row r="348" spans="1:21" x14ac:dyDescent="0.2">
      <c r="A348" s="14" t="s">
        <v>109</v>
      </c>
      <c r="B348" s="19"/>
      <c r="C348" s="15">
        <v>50671.646999999997</v>
      </c>
      <c r="D348" s="15"/>
      <c r="E348" s="14">
        <f t="shared" si="63"/>
        <v>2761.99789636993</v>
      </c>
      <c r="F348" s="14">
        <f t="shared" si="64"/>
        <v>2762</v>
      </c>
      <c r="G348" s="15">
        <f t="shared" si="59"/>
        <v>-4.9371999994036742E-3</v>
      </c>
      <c r="I348">
        <f>G348</f>
        <v>-4.9371999994036742E-3</v>
      </c>
      <c r="O348">
        <f t="shared" ca="1" si="65"/>
        <v>-8.6527667196450199E-3</v>
      </c>
      <c r="P348">
        <f t="shared" ca="1" si="66"/>
        <v>-0.46120196596702323</v>
      </c>
      <c r="Q348" s="12">
        <f t="shared" si="67"/>
        <v>35653.146999999997</v>
      </c>
      <c r="R348">
        <f t="shared" si="62"/>
        <v>-4.9371999994036742E-3</v>
      </c>
    </row>
    <row r="349" spans="1:21" x14ac:dyDescent="0.2">
      <c r="A349" s="14" t="s">
        <v>109</v>
      </c>
      <c r="B349" s="19"/>
      <c r="C349" s="15">
        <v>50692.775000000001</v>
      </c>
      <c r="D349" s="15"/>
      <c r="E349" s="14">
        <f t="shared" si="63"/>
        <v>2771.0000628038324</v>
      </c>
      <c r="F349" s="14">
        <f t="shared" si="64"/>
        <v>2771</v>
      </c>
      <c r="G349" s="15">
        <f t="shared" ref="G349:G350" si="68">+C349-(C$7+F349*C$8)</f>
        <v>1.4740000187885016E-4</v>
      </c>
      <c r="I349">
        <f>G349</f>
        <v>1.4740000187885016E-4</v>
      </c>
      <c r="O349">
        <f t="shared" ca="1" si="65"/>
        <v>-8.7334516725279879E-3</v>
      </c>
      <c r="P349">
        <f t="shared" ca="1" si="66"/>
        <v>-0.46135351302679756</v>
      </c>
      <c r="Q349" s="12">
        <f t="shared" si="67"/>
        <v>35674.275000000001</v>
      </c>
      <c r="R349">
        <f t="shared" si="62"/>
        <v>1.4740000187885016E-4</v>
      </c>
    </row>
    <row r="350" spans="1:21" x14ac:dyDescent="0.2">
      <c r="A350" s="51" t="s">
        <v>1148</v>
      </c>
      <c r="B350" s="52" t="s">
        <v>18</v>
      </c>
      <c r="C350" s="51">
        <v>50693.4784</v>
      </c>
      <c r="D350" s="51" t="s">
        <v>124</v>
      </c>
      <c r="E350" s="14">
        <f t="shared" si="63"/>
        <v>2771.2997657510869</v>
      </c>
      <c r="F350" s="14">
        <f t="shared" si="64"/>
        <v>2771.5</v>
      </c>
      <c r="G350" s="15">
        <f t="shared" si="68"/>
        <v>-0.46994789999735076</v>
      </c>
      <c r="J350">
        <f>G350</f>
        <v>-0.46994789999735076</v>
      </c>
      <c r="O350">
        <f t="shared" ca="1" si="65"/>
        <v>-8.7379341699103732E-3</v>
      </c>
      <c r="P350">
        <f t="shared" ca="1" si="66"/>
        <v>-0.46136193230789613</v>
      </c>
      <c r="Q350" s="12">
        <f t="shared" si="67"/>
        <v>35674.9784</v>
      </c>
      <c r="S350">
        <f>G350</f>
        <v>-0.46994789999735076</v>
      </c>
      <c r="U350"/>
    </row>
    <row r="351" spans="1:21" x14ac:dyDescent="0.2">
      <c r="A351" s="14" t="s">
        <v>112</v>
      </c>
      <c r="B351" s="19"/>
      <c r="C351" s="15">
        <v>50699.4784</v>
      </c>
      <c r="D351" s="15">
        <v>8.0000000000000004E-4</v>
      </c>
      <c r="E351" s="14">
        <f t="shared" si="63"/>
        <v>2773.8562310390175</v>
      </c>
      <c r="F351" s="14">
        <f t="shared" si="64"/>
        <v>2774</v>
      </c>
      <c r="J351" s="17"/>
      <c r="O351">
        <f t="shared" ca="1" si="65"/>
        <v>-8.7603466568223105E-3</v>
      </c>
      <c r="P351">
        <f t="shared" ca="1" si="66"/>
        <v>-0.46140402871338904</v>
      </c>
      <c r="Q351" s="12">
        <f t="shared" si="67"/>
        <v>35680.9784</v>
      </c>
      <c r="R351" s="17"/>
      <c r="U351" s="15">
        <f>+C351-(C$7+F351*C$8)</f>
        <v>-0.33742440000060014</v>
      </c>
    </row>
    <row r="352" spans="1:21" x14ac:dyDescent="0.2">
      <c r="A352" s="14" t="s">
        <v>109</v>
      </c>
      <c r="B352" s="19"/>
      <c r="C352" s="15">
        <v>50725.623</v>
      </c>
      <c r="D352" s="15"/>
      <c r="E352" s="14">
        <f t="shared" si="63"/>
        <v>2784.995858100157</v>
      </c>
      <c r="F352" s="14">
        <f t="shared" si="64"/>
        <v>2785</v>
      </c>
      <c r="G352" s="15">
        <f t="shared" ref="G352:G383" si="69">+C352-(C$7+F352*C$8)</f>
        <v>-9.7209999948972836E-3</v>
      </c>
      <c r="I352">
        <f>G352</f>
        <v>-9.7209999948972836E-3</v>
      </c>
      <c r="O352">
        <f t="shared" ca="1" si="65"/>
        <v>-8.8589615992348235E-3</v>
      </c>
      <c r="P352">
        <f t="shared" ca="1" si="66"/>
        <v>-0.4615892528975577</v>
      </c>
      <c r="Q352" s="12">
        <f t="shared" si="67"/>
        <v>35707.123</v>
      </c>
      <c r="R352">
        <f t="shared" ref="R352:R363" si="70">G352</f>
        <v>-9.7209999948972836E-3</v>
      </c>
    </row>
    <row r="353" spans="1:19" x14ac:dyDescent="0.2">
      <c r="A353" s="14" t="s">
        <v>109</v>
      </c>
      <c r="B353" s="19"/>
      <c r="C353" s="15">
        <v>50779.606</v>
      </c>
      <c r="D353" s="15"/>
      <c r="E353" s="14">
        <f t="shared" si="63"/>
        <v>2807.996802373219</v>
      </c>
      <c r="F353" s="14">
        <f t="shared" si="64"/>
        <v>2808</v>
      </c>
      <c r="G353" s="15">
        <f t="shared" si="69"/>
        <v>-7.5047999998787418E-3</v>
      </c>
      <c r="I353">
        <f>G353</f>
        <v>-7.5047999998787418E-3</v>
      </c>
      <c r="O353">
        <f t="shared" ca="1" si="65"/>
        <v>-9.0651564788246271E-3</v>
      </c>
      <c r="P353">
        <f t="shared" ca="1" si="66"/>
        <v>-0.46197653982809211</v>
      </c>
      <c r="Q353" s="12">
        <f t="shared" si="67"/>
        <v>35761.106</v>
      </c>
      <c r="R353">
        <f t="shared" si="70"/>
        <v>-7.5047999998787418E-3</v>
      </c>
    </row>
    <row r="354" spans="1:19" x14ac:dyDescent="0.2">
      <c r="A354" s="14" t="s">
        <v>109</v>
      </c>
      <c r="B354" s="19"/>
      <c r="C354" s="15">
        <v>50934.504999999997</v>
      </c>
      <c r="D354" s="15"/>
      <c r="E354" s="14">
        <f t="shared" si="63"/>
        <v>2873.9957884790847</v>
      </c>
      <c r="F354" s="14">
        <f t="shared" si="64"/>
        <v>2874</v>
      </c>
      <c r="G354" s="15">
        <f t="shared" si="69"/>
        <v>-9.8844000021927059E-3</v>
      </c>
      <c r="I354">
        <f>G354</f>
        <v>-9.8844000021927059E-3</v>
      </c>
      <c r="O354">
        <f t="shared" ca="1" si="65"/>
        <v>-9.6568461332997117E-3</v>
      </c>
      <c r="P354">
        <f t="shared" ca="1" si="66"/>
        <v>-0.46308788493310404</v>
      </c>
      <c r="Q354" s="12">
        <f t="shared" si="67"/>
        <v>35916.004999999997</v>
      </c>
      <c r="R354">
        <f t="shared" si="70"/>
        <v>-9.8844000021927059E-3</v>
      </c>
    </row>
    <row r="355" spans="1:19" x14ac:dyDescent="0.2">
      <c r="A355" s="14" t="s">
        <v>113</v>
      </c>
      <c r="B355" s="19" t="s">
        <v>18</v>
      </c>
      <c r="C355" s="25">
        <v>50974.402099999999</v>
      </c>
      <c r="D355" s="15">
        <v>2.0000000000000001E-4</v>
      </c>
      <c r="E355" s="14">
        <f t="shared" si="63"/>
        <v>2890.9950470189365</v>
      </c>
      <c r="F355" s="14">
        <f t="shared" si="64"/>
        <v>2891</v>
      </c>
      <c r="G355" s="15">
        <f t="shared" si="69"/>
        <v>-1.1624599996139295E-2</v>
      </c>
      <c r="J355">
        <f>G355</f>
        <v>-1.1624599996139295E-2</v>
      </c>
      <c r="O355">
        <f t="shared" ca="1" si="65"/>
        <v>-9.80925104430087E-3</v>
      </c>
      <c r="P355">
        <f t="shared" ca="1" si="66"/>
        <v>-0.46337414049045561</v>
      </c>
      <c r="Q355" s="12">
        <f t="shared" si="67"/>
        <v>35955.902099999999</v>
      </c>
      <c r="R355">
        <f t="shared" si="70"/>
        <v>-1.1624599996139295E-2</v>
      </c>
    </row>
    <row r="356" spans="1:19" x14ac:dyDescent="0.2">
      <c r="A356" s="51" t="s">
        <v>113</v>
      </c>
      <c r="B356" s="52" t="s">
        <v>18</v>
      </c>
      <c r="C356" s="51">
        <v>50974.405400000003</v>
      </c>
      <c r="D356" s="51" t="s">
        <v>124</v>
      </c>
      <c r="E356" s="14">
        <f t="shared" si="63"/>
        <v>2890.9964530748466</v>
      </c>
      <c r="F356" s="14">
        <f t="shared" si="64"/>
        <v>2891</v>
      </c>
      <c r="G356" s="15">
        <f t="shared" si="69"/>
        <v>-8.324599992192816E-3</v>
      </c>
      <c r="J356">
        <f>G356</f>
        <v>-8.324599992192816E-3</v>
      </c>
      <c r="O356">
        <f t="shared" ca="1" si="65"/>
        <v>-9.80925104430087E-3</v>
      </c>
      <c r="P356">
        <f t="shared" ca="1" si="66"/>
        <v>-0.46337414049045561</v>
      </c>
      <c r="Q356" s="12">
        <f t="shared" si="67"/>
        <v>35955.905400000003</v>
      </c>
      <c r="R356">
        <f t="shared" si="70"/>
        <v>-8.324599992192816E-3</v>
      </c>
    </row>
    <row r="357" spans="1:19" x14ac:dyDescent="0.2">
      <c r="A357" s="51" t="s">
        <v>1126</v>
      </c>
      <c r="B357" s="52" t="s">
        <v>18</v>
      </c>
      <c r="C357" s="51">
        <v>51042.470300000001</v>
      </c>
      <c r="D357" s="51" t="s">
        <v>124</v>
      </c>
      <c r="E357" s="14">
        <f t="shared" si="63"/>
        <v>2919.9973787709264</v>
      </c>
      <c r="F357" s="14">
        <f t="shared" si="64"/>
        <v>2920</v>
      </c>
      <c r="G357" s="15">
        <f t="shared" si="69"/>
        <v>-6.1519999944721349E-3</v>
      </c>
      <c r="J357">
        <f>G357</f>
        <v>-6.1519999944721349E-3</v>
      </c>
      <c r="O357">
        <f t="shared" ca="1" si="65"/>
        <v>-1.0069235892479315E-2</v>
      </c>
      <c r="P357">
        <f t="shared" ca="1" si="66"/>
        <v>-0.46386245879417298</v>
      </c>
      <c r="Q357" s="12">
        <f t="shared" si="67"/>
        <v>36023.970300000001</v>
      </c>
      <c r="R357">
        <f t="shared" si="70"/>
        <v>-6.1519999944721349E-3</v>
      </c>
    </row>
    <row r="358" spans="1:19" x14ac:dyDescent="0.2">
      <c r="A358" s="51" t="s">
        <v>1126</v>
      </c>
      <c r="B358" s="52" t="s">
        <v>18</v>
      </c>
      <c r="C358" s="51">
        <v>51042.472399999999</v>
      </c>
      <c r="D358" s="51" t="s">
        <v>124</v>
      </c>
      <c r="E358" s="14">
        <f t="shared" si="63"/>
        <v>2919.9982735337762</v>
      </c>
      <c r="F358" s="14">
        <f t="shared" si="64"/>
        <v>2920</v>
      </c>
      <c r="G358" s="15">
        <f t="shared" si="69"/>
        <v>-4.0519999965908937E-3</v>
      </c>
      <c r="J358">
        <f>G358</f>
        <v>-4.0519999965908937E-3</v>
      </c>
      <c r="O358">
        <f t="shared" ca="1" si="65"/>
        <v>-1.0069235892479315E-2</v>
      </c>
      <c r="P358">
        <f t="shared" ca="1" si="66"/>
        <v>-0.46386245879417298</v>
      </c>
      <c r="Q358" s="12">
        <f t="shared" si="67"/>
        <v>36023.972399999999</v>
      </c>
      <c r="R358">
        <f t="shared" si="70"/>
        <v>-4.0519999965908937E-3</v>
      </c>
    </row>
    <row r="359" spans="1:19" x14ac:dyDescent="0.2">
      <c r="A359" s="51" t="s">
        <v>1126</v>
      </c>
      <c r="B359" s="52" t="s">
        <v>18</v>
      </c>
      <c r="C359" s="51">
        <v>51042.4758</v>
      </c>
      <c r="D359" s="51" t="s">
        <v>124</v>
      </c>
      <c r="E359" s="14">
        <f t="shared" si="63"/>
        <v>2919.99972219744</v>
      </c>
      <c r="F359" s="14">
        <f t="shared" si="64"/>
        <v>2920</v>
      </c>
      <c r="G359" s="15">
        <f t="shared" si="69"/>
        <v>-6.5199999517062679E-4</v>
      </c>
      <c r="J359">
        <f>G359</f>
        <v>-6.5199999517062679E-4</v>
      </c>
      <c r="O359">
        <f t="shared" ca="1" si="65"/>
        <v>-1.0069235892479315E-2</v>
      </c>
      <c r="P359">
        <f t="shared" ca="1" si="66"/>
        <v>-0.46386245879417298</v>
      </c>
      <c r="Q359" s="12">
        <f t="shared" si="67"/>
        <v>36023.9758</v>
      </c>
      <c r="R359">
        <f t="shared" si="70"/>
        <v>-6.5199999517062679E-4</v>
      </c>
    </row>
    <row r="360" spans="1:19" x14ac:dyDescent="0.2">
      <c r="A360" s="14" t="s">
        <v>109</v>
      </c>
      <c r="B360" s="19"/>
      <c r="C360" s="15">
        <v>51328.794000000002</v>
      </c>
      <c r="D360" s="15"/>
      <c r="E360" s="14">
        <f t="shared" si="63"/>
        <v>3041.9934787979141</v>
      </c>
      <c r="F360" s="14">
        <f t="shared" si="64"/>
        <v>3042</v>
      </c>
      <c r="G360" s="15">
        <f t="shared" si="69"/>
        <v>-1.5305199995054863E-2</v>
      </c>
      <c r="I360">
        <f>G360</f>
        <v>-1.5305199995054863E-2</v>
      </c>
      <c r="O360">
        <f t="shared" ca="1" si="65"/>
        <v>-1.1162965253781743E-2</v>
      </c>
      <c r="P360">
        <f t="shared" ca="1" si="66"/>
        <v>-0.46591676338222532</v>
      </c>
      <c r="Q360" s="12">
        <f t="shared" si="67"/>
        <v>36310.294000000002</v>
      </c>
      <c r="R360">
        <f t="shared" si="70"/>
        <v>-1.5305199995054863E-2</v>
      </c>
    </row>
    <row r="361" spans="1:19" x14ac:dyDescent="0.2">
      <c r="A361" s="14" t="s">
        <v>109</v>
      </c>
      <c r="B361" s="19"/>
      <c r="C361" s="15">
        <v>51408.591</v>
      </c>
      <c r="D361" s="15"/>
      <c r="E361" s="14">
        <f t="shared" si="63"/>
        <v>3075.9931888947499</v>
      </c>
      <c r="F361" s="14">
        <f t="shared" si="64"/>
        <v>3076</v>
      </c>
      <c r="G361" s="15">
        <f t="shared" si="69"/>
        <v>-1.5985599995474331E-2</v>
      </c>
      <c r="I361">
        <f>G361</f>
        <v>-1.5985599995474331E-2</v>
      </c>
      <c r="O361">
        <f t="shared" ca="1" si="65"/>
        <v>-1.1467775075784059E-2</v>
      </c>
      <c r="P361">
        <f t="shared" ca="1" si="66"/>
        <v>-0.4664892744969284</v>
      </c>
      <c r="Q361" s="12">
        <f t="shared" si="67"/>
        <v>36390.091</v>
      </c>
      <c r="R361">
        <f t="shared" si="70"/>
        <v>-1.5985599995474331E-2</v>
      </c>
    </row>
    <row r="362" spans="1:19" x14ac:dyDescent="0.2">
      <c r="A362" s="14" t="s">
        <v>114</v>
      </c>
      <c r="B362" s="19"/>
      <c r="C362" s="15">
        <v>51413.275000000001</v>
      </c>
      <c r="D362" s="15" t="s">
        <v>77</v>
      </c>
      <c r="E362" s="14">
        <f t="shared" si="63"/>
        <v>3077.9889361295286</v>
      </c>
      <c r="F362" s="14">
        <f t="shared" si="64"/>
        <v>3078</v>
      </c>
      <c r="G362" s="15">
        <f t="shared" si="69"/>
        <v>-2.5966799999878276E-2</v>
      </c>
      <c r="J362">
        <f t="shared" ref="J362:J369" si="71">G362</f>
        <v>-2.5966799999878276E-2</v>
      </c>
      <c r="O362">
        <f t="shared" ca="1" si="65"/>
        <v>-1.1485705065313608E-2</v>
      </c>
      <c r="P362">
        <f t="shared" ca="1" si="66"/>
        <v>-0.46652295162132273</v>
      </c>
      <c r="Q362" s="12">
        <f t="shared" si="67"/>
        <v>36394.775000000001</v>
      </c>
      <c r="R362">
        <f t="shared" si="70"/>
        <v>-2.5966799999878276E-2</v>
      </c>
    </row>
    <row r="363" spans="1:19" x14ac:dyDescent="0.2">
      <c r="A363" s="51" t="s">
        <v>1179</v>
      </c>
      <c r="B363" s="52" t="s">
        <v>18</v>
      </c>
      <c r="C363" s="51">
        <v>51427.338000000003</v>
      </c>
      <c r="D363" s="51" t="s">
        <v>124</v>
      </c>
      <c r="E363" s="14">
        <f t="shared" si="63"/>
        <v>3083.9808646868914</v>
      </c>
      <c r="F363" s="14">
        <f t="shared" si="64"/>
        <v>3084</v>
      </c>
      <c r="G363" s="15">
        <f t="shared" si="69"/>
        <v>-4.4910399992659222E-2</v>
      </c>
      <c r="J363">
        <f t="shared" si="71"/>
        <v>-4.4910399992659222E-2</v>
      </c>
      <c r="O363">
        <f t="shared" ca="1" si="65"/>
        <v>-1.1539495033902253E-2</v>
      </c>
      <c r="P363">
        <f t="shared" ca="1" si="66"/>
        <v>-0.46662398299450564</v>
      </c>
      <c r="Q363" s="12">
        <f t="shared" si="67"/>
        <v>36408.838000000003</v>
      </c>
      <c r="R363">
        <f t="shared" si="70"/>
        <v>-4.4910399992659222E-2</v>
      </c>
    </row>
    <row r="364" spans="1:19" x14ac:dyDescent="0.2">
      <c r="A364" s="51" t="s">
        <v>1183</v>
      </c>
      <c r="B364" s="52" t="s">
        <v>19</v>
      </c>
      <c r="C364" s="51">
        <v>51430.423600000002</v>
      </c>
      <c r="D364" s="51" t="s">
        <v>124</v>
      </c>
      <c r="E364" s="14">
        <f t="shared" si="63"/>
        <v>3085.2955695689639</v>
      </c>
      <c r="F364" s="14">
        <f t="shared" si="64"/>
        <v>3085.5</v>
      </c>
      <c r="G364" s="15">
        <f t="shared" si="69"/>
        <v>-0.47979629999463214</v>
      </c>
      <c r="J364">
        <f t="shared" si="71"/>
        <v>-0.47979629999463214</v>
      </c>
      <c r="O364">
        <f t="shared" ca="1" si="65"/>
        <v>-1.1552942526049412E-2</v>
      </c>
      <c r="P364">
        <f t="shared" ca="1" si="66"/>
        <v>-0.46664924083780135</v>
      </c>
      <c r="Q364" s="12">
        <f t="shared" si="67"/>
        <v>36411.923600000002</v>
      </c>
      <c r="S364">
        <f>G364</f>
        <v>-0.47979629999463214</v>
      </c>
    </row>
    <row r="365" spans="1:19" x14ac:dyDescent="0.2">
      <c r="A365" s="15" t="s">
        <v>114</v>
      </c>
      <c r="B365" s="26"/>
      <c r="C365" s="15">
        <v>51430.423999999999</v>
      </c>
      <c r="D365" s="15">
        <v>1.6000000000000001E-3</v>
      </c>
      <c r="E365" s="14">
        <f t="shared" si="63"/>
        <v>3085.2957399999818</v>
      </c>
      <c r="F365" s="14">
        <f t="shared" si="64"/>
        <v>3085.5</v>
      </c>
      <c r="G365" s="15">
        <f t="shared" si="69"/>
        <v>-0.47939629999746103</v>
      </c>
      <c r="J365">
        <f t="shared" si="71"/>
        <v>-0.47939629999746103</v>
      </c>
      <c r="O365">
        <f t="shared" ca="1" si="65"/>
        <v>-1.1552942526049412E-2</v>
      </c>
      <c r="P365">
        <f t="shared" ca="1" si="66"/>
        <v>-0.46664924083780135</v>
      </c>
      <c r="Q365" s="12">
        <f t="shared" si="67"/>
        <v>36411.923999999999</v>
      </c>
      <c r="S365">
        <f>G365</f>
        <v>-0.47939629999746103</v>
      </c>
    </row>
    <row r="366" spans="1:19" x14ac:dyDescent="0.2">
      <c r="A366" s="51" t="s">
        <v>1183</v>
      </c>
      <c r="B366" s="52" t="s">
        <v>19</v>
      </c>
      <c r="C366" s="51">
        <v>51430.424299999999</v>
      </c>
      <c r="D366" s="51" t="s">
        <v>124</v>
      </c>
      <c r="E366" s="14">
        <f t="shared" si="63"/>
        <v>3085.2958678232462</v>
      </c>
      <c r="F366" s="14">
        <f t="shared" si="64"/>
        <v>3085.5</v>
      </c>
      <c r="G366" s="15">
        <f t="shared" si="69"/>
        <v>-0.47909629999776371</v>
      </c>
      <c r="J366">
        <f t="shared" si="71"/>
        <v>-0.47909629999776371</v>
      </c>
      <c r="O366">
        <f t="shared" ca="1" si="65"/>
        <v>-1.1552942526049412E-2</v>
      </c>
      <c r="P366">
        <f t="shared" ca="1" si="66"/>
        <v>-0.46664924083780135</v>
      </c>
      <c r="Q366" s="12">
        <f t="shared" si="67"/>
        <v>36411.924299999999</v>
      </c>
      <c r="S366">
        <f>G366</f>
        <v>-0.47909629999776371</v>
      </c>
    </row>
    <row r="367" spans="1:19" x14ac:dyDescent="0.2">
      <c r="A367" s="51" t="s">
        <v>1183</v>
      </c>
      <c r="B367" s="52" t="s">
        <v>18</v>
      </c>
      <c r="C367" s="51">
        <v>51434.412400000001</v>
      </c>
      <c r="D367" s="51" t="s">
        <v>124</v>
      </c>
      <c r="E367" s="14">
        <f t="shared" si="63"/>
        <v>3086.9951076923799</v>
      </c>
      <c r="F367" s="14">
        <f t="shared" si="64"/>
        <v>3087</v>
      </c>
      <c r="G367" s="15">
        <f t="shared" si="69"/>
        <v>-1.1482199995953124E-2</v>
      </c>
      <c r="J367">
        <f t="shared" si="71"/>
        <v>-1.1482199995953124E-2</v>
      </c>
      <c r="O367">
        <f t="shared" ca="1" si="65"/>
        <v>-1.1566390018196576E-2</v>
      </c>
      <c r="P367">
        <f t="shared" ca="1" si="66"/>
        <v>-0.46667449868109706</v>
      </c>
      <c r="Q367" s="12">
        <f t="shared" si="67"/>
        <v>36415.912400000001</v>
      </c>
      <c r="R367">
        <f t="shared" ref="R367:R372" si="72">G367</f>
        <v>-1.1482199995953124E-2</v>
      </c>
    </row>
    <row r="368" spans="1:19" x14ac:dyDescent="0.2">
      <c r="A368" s="15" t="s">
        <v>114</v>
      </c>
      <c r="B368" s="26"/>
      <c r="C368" s="15">
        <v>51434.412700000001</v>
      </c>
      <c r="D368" s="15">
        <v>4.0000000000000002E-4</v>
      </c>
      <c r="E368" s="14">
        <f t="shared" si="63"/>
        <v>3086.9952355156443</v>
      </c>
      <c r="F368" s="14">
        <f t="shared" si="64"/>
        <v>3087</v>
      </c>
      <c r="G368" s="15">
        <f t="shared" si="69"/>
        <v>-1.1182199996255804E-2</v>
      </c>
      <c r="J368">
        <f t="shared" si="71"/>
        <v>-1.1182199996255804E-2</v>
      </c>
      <c r="O368">
        <f t="shared" ca="1" si="65"/>
        <v>-1.1566390018196576E-2</v>
      </c>
      <c r="P368">
        <f t="shared" ca="1" si="66"/>
        <v>-0.46667449868109706</v>
      </c>
      <c r="Q368" s="12">
        <f t="shared" si="67"/>
        <v>36415.912700000001</v>
      </c>
      <c r="R368">
        <f t="shared" si="72"/>
        <v>-1.1182199996255804E-2</v>
      </c>
    </row>
    <row r="369" spans="1:19" x14ac:dyDescent="0.2">
      <c r="A369" s="51" t="s">
        <v>1183</v>
      </c>
      <c r="B369" s="52" t="s">
        <v>18</v>
      </c>
      <c r="C369" s="51">
        <v>51434.412900000003</v>
      </c>
      <c r="D369" s="51" t="s">
        <v>124</v>
      </c>
      <c r="E369" s="14">
        <f t="shared" si="63"/>
        <v>3086.9953207311546</v>
      </c>
      <c r="F369" s="14">
        <f t="shared" si="64"/>
        <v>3087</v>
      </c>
      <c r="G369" s="15">
        <f t="shared" si="69"/>
        <v>-1.0982199994032271E-2</v>
      </c>
      <c r="J369">
        <f t="shared" si="71"/>
        <v>-1.0982199994032271E-2</v>
      </c>
      <c r="O369">
        <f t="shared" ca="1" si="65"/>
        <v>-1.1566390018196576E-2</v>
      </c>
      <c r="P369">
        <f t="shared" ca="1" si="66"/>
        <v>-0.46667449868109706</v>
      </c>
      <c r="Q369" s="12">
        <f t="shared" si="67"/>
        <v>36415.912900000003</v>
      </c>
      <c r="R369">
        <f t="shared" si="72"/>
        <v>-1.0982199994032271E-2</v>
      </c>
    </row>
    <row r="370" spans="1:19" x14ac:dyDescent="0.2">
      <c r="A370" s="14" t="s">
        <v>109</v>
      </c>
      <c r="B370" s="19"/>
      <c r="C370" s="15">
        <v>51469.614000000001</v>
      </c>
      <c r="D370" s="15"/>
      <c r="E370" s="14">
        <f t="shared" si="63"/>
        <v>3101.9937191056511</v>
      </c>
      <c r="F370" s="14">
        <f t="shared" si="64"/>
        <v>3102</v>
      </c>
      <c r="G370" s="15">
        <f t="shared" si="69"/>
        <v>-1.4741199993295595E-2</v>
      </c>
      <c r="I370">
        <f>G370</f>
        <v>-1.4741199993295595E-2</v>
      </c>
      <c r="O370">
        <f t="shared" ca="1" si="65"/>
        <v>-1.1700864939668185E-2</v>
      </c>
      <c r="P370">
        <f t="shared" ca="1" si="66"/>
        <v>-0.46692707711405435</v>
      </c>
      <c r="Q370" s="12">
        <f t="shared" si="67"/>
        <v>36451.114000000001</v>
      </c>
      <c r="R370">
        <f t="shared" si="72"/>
        <v>-1.4741199993295595E-2</v>
      </c>
    </row>
    <row r="371" spans="1:19" x14ac:dyDescent="0.2">
      <c r="A371" s="15" t="s">
        <v>114</v>
      </c>
      <c r="B371" s="26"/>
      <c r="C371" s="15">
        <v>51481.3554</v>
      </c>
      <c r="D371" s="15">
        <v>5.0000000000000001E-4</v>
      </c>
      <c r="E371" s="14">
        <f t="shared" si="63"/>
        <v>3106.9964660276028</v>
      </c>
      <c r="F371" s="14">
        <f t="shared" si="64"/>
        <v>3107</v>
      </c>
      <c r="G371" s="15">
        <f t="shared" si="69"/>
        <v>-8.2942000008188188E-3</v>
      </c>
      <c r="J371">
        <f>G371</f>
        <v>-8.2942000008188188E-3</v>
      </c>
      <c r="O371">
        <f t="shared" ca="1" si="65"/>
        <v>-1.1745689913492053E-2</v>
      </c>
      <c r="P371">
        <f t="shared" ca="1" si="66"/>
        <v>-0.46701126992504005</v>
      </c>
      <c r="Q371" s="12">
        <f t="shared" si="67"/>
        <v>36462.8554</v>
      </c>
      <c r="R371">
        <f t="shared" si="72"/>
        <v>-8.2942000008188188E-3</v>
      </c>
    </row>
    <row r="372" spans="1:19" x14ac:dyDescent="0.2">
      <c r="A372" s="51" t="s">
        <v>1179</v>
      </c>
      <c r="B372" s="52" t="s">
        <v>18</v>
      </c>
      <c r="C372" s="51">
        <v>51678.474000000002</v>
      </c>
      <c r="D372" s="51" t="s">
        <v>124</v>
      </c>
      <c r="E372" s="14">
        <f t="shared" si="63"/>
        <v>3190.9842757785245</v>
      </c>
      <c r="F372" s="14">
        <f t="shared" si="64"/>
        <v>3191</v>
      </c>
      <c r="G372" s="15">
        <f t="shared" si="69"/>
        <v>-3.690459999779705E-2</v>
      </c>
      <c r="J372">
        <f>G372</f>
        <v>-3.690459999779705E-2</v>
      </c>
      <c r="O372">
        <f t="shared" ca="1" si="65"/>
        <v>-1.249874947373307E-2</v>
      </c>
      <c r="P372">
        <f t="shared" ca="1" si="66"/>
        <v>-0.46842570914960069</v>
      </c>
      <c r="Q372" s="12">
        <f t="shared" si="67"/>
        <v>36659.974000000002</v>
      </c>
      <c r="R372">
        <f t="shared" si="72"/>
        <v>-3.690459999779705E-2</v>
      </c>
    </row>
    <row r="373" spans="1:19" x14ac:dyDescent="0.2">
      <c r="A373" s="51" t="s">
        <v>1204</v>
      </c>
      <c r="B373" s="52" t="s">
        <v>19</v>
      </c>
      <c r="C373" s="51">
        <v>51714.402999999998</v>
      </c>
      <c r="D373" s="51" t="s">
        <v>124</v>
      </c>
      <c r="E373" s="14">
        <f t="shared" si="63"/>
        <v>3206.2928160002007</v>
      </c>
      <c r="F373" s="14">
        <f t="shared" si="64"/>
        <v>3206.5</v>
      </c>
      <c r="G373" s="15">
        <f t="shared" si="69"/>
        <v>-0.48625889999675564</v>
      </c>
      <c r="I373">
        <f>G373</f>
        <v>-0.48625889999675564</v>
      </c>
      <c r="O373">
        <f t="shared" ca="1" si="65"/>
        <v>-1.2637706892587069E-2</v>
      </c>
      <c r="P373">
        <f t="shared" ca="1" si="66"/>
        <v>-0.46868670686365654</v>
      </c>
      <c r="Q373" s="12">
        <f t="shared" si="67"/>
        <v>36695.902999999998</v>
      </c>
      <c r="S373">
        <f>G373</f>
        <v>-0.48625889999675564</v>
      </c>
    </row>
    <row r="374" spans="1:19" x14ac:dyDescent="0.2">
      <c r="A374" s="15" t="s">
        <v>115</v>
      </c>
      <c r="B374" s="26" t="s">
        <v>18</v>
      </c>
      <c r="C374" s="27">
        <v>51718.397599999997</v>
      </c>
      <c r="D374" s="27">
        <v>1E-4</v>
      </c>
      <c r="E374" s="14">
        <f t="shared" si="63"/>
        <v>3207.9948253733946</v>
      </c>
      <c r="F374" s="14">
        <f t="shared" si="64"/>
        <v>3208</v>
      </c>
      <c r="G374" s="15">
        <f t="shared" si="69"/>
        <v>-1.2144799999077804E-2</v>
      </c>
      <c r="J374">
        <f>G374</f>
        <v>-1.2144799999077804E-2</v>
      </c>
      <c r="O374">
        <f t="shared" ca="1" si="65"/>
        <v>-1.2651154384734228E-2</v>
      </c>
      <c r="P374">
        <f t="shared" ca="1" si="66"/>
        <v>-0.46871196470695226</v>
      </c>
      <c r="Q374" s="12">
        <f t="shared" si="67"/>
        <v>36699.897599999997</v>
      </c>
      <c r="R374">
        <f>G374</f>
        <v>-1.2144799999077804E-2</v>
      </c>
    </row>
    <row r="375" spans="1:19" x14ac:dyDescent="0.2">
      <c r="A375" s="14" t="s">
        <v>116</v>
      </c>
      <c r="B375" s="26" t="s">
        <v>18</v>
      </c>
      <c r="C375" s="15">
        <v>51720.745000000003</v>
      </c>
      <c r="D375" s="15">
        <v>4.0000000000000002E-4</v>
      </c>
      <c r="E375" s="14">
        <f t="shared" si="63"/>
        <v>3208.9949998095453</v>
      </c>
      <c r="F375" s="14">
        <f t="shared" si="64"/>
        <v>3209</v>
      </c>
      <c r="G375" s="15">
        <f t="shared" si="69"/>
        <v>-1.1735399995814078E-2</v>
      </c>
      <c r="K375">
        <f>G375</f>
        <v>-1.1735399995814078E-2</v>
      </c>
      <c r="O375">
        <f t="shared" ca="1" si="65"/>
        <v>-1.2660119379499003E-2</v>
      </c>
      <c r="P375">
        <f t="shared" ca="1" si="66"/>
        <v>-0.4687288032691494</v>
      </c>
      <c r="Q375" s="12">
        <f t="shared" si="67"/>
        <v>36702.245000000003</v>
      </c>
      <c r="R375">
        <f>G375</f>
        <v>-1.1735399995814078E-2</v>
      </c>
    </row>
    <row r="376" spans="1:19" x14ac:dyDescent="0.2">
      <c r="A376" s="15" t="s">
        <v>115</v>
      </c>
      <c r="B376" s="26" t="s">
        <v>19</v>
      </c>
      <c r="C376" s="27">
        <v>51721.451000000001</v>
      </c>
      <c r="D376" s="27">
        <v>2.9999999999999997E-4</v>
      </c>
      <c r="E376" s="14">
        <f t="shared" si="63"/>
        <v>3209.2958105584248</v>
      </c>
      <c r="F376" s="14">
        <f t="shared" si="64"/>
        <v>3209.5</v>
      </c>
      <c r="G376" s="15">
        <f t="shared" si="69"/>
        <v>-0.47923069999524159</v>
      </c>
      <c r="J376">
        <f>G376</f>
        <v>-0.47923069999524159</v>
      </c>
      <c r="O376">
        <f t="shared" ca="1" si="65"/>
        <v>-1.2664601876881391E-2</v>
      </c>
      <c r="P376">
        <f t="shared" ca="1" si="66"/>
        <v>-0.46873722255024797</v>
      </c>
      <c r="Q376" s="12">
        <f t="shared" si="67"/>
        <v>36702.951000000001</v>
      </c>
      <c r="S376">
        <f>G376</f>
        <v>-0.47923069999524159</v>
      </c>
    </row>
    <row r="377" spans="1:19" x14ac:dyDescent="0.2">
      <c r="A377" s="51" t="s">
        <v>1212</v>
      </c>
      <c r="B377" s="52" t="s">
        <v>18</v>
      </c>
      <c r="C377" s="51">
        <v>51725.444000000003</v>
      </c>
      <c r="D377" s="51" t="s">
        <v>124</v>
      </c>
      <c r="E377" s="14">
        <f t="shared" si="63"/>
        <v>3210.9971382075437</v>
      </c>
      <c r="F377" s="14">
        <f t="shared" si="64"/>
        <v>3211</v>
      </c>
      <c r="G377" s="15">
        <f t="shared" si="69"/>
        <v>-6.7165999935241416E-3</v>
      </c>
      <c r="I377">
        <f>G377</f>
        <v>-6.7165999935241416E-3</v>
      </c>
      <c r="O377">
        <f t="shared" ca="1" si="65"/>
        <v>-1.2678049369028551E-2</v>
      </c>
      <c r="P377">
        <f t="shared" ca="1" si="66"/>
        <v>-0.46876248039354373</v>
      </c>
      <c r="Q377" s="12">
        <f t="shared" si="67"/>
        <v>36706.944000000003</v>
      </c>
      <c r="R377">
        <f>G377</f>
        <v>-6.7165999935241416E-3</v>
      </c>
    </row>
    <row r="378" spans="1:19" x14ac:dyDescent="0.2">
      <c r="A378" s="15" t="s">
        <v>115</v>
      </c>
      <c r="B378" s="26" t="s">
        <v>19</v>
      </c>
      <c r="C378" s="27">
        <v>51728.4905</v>
      </c>
      <c r="D378" s="27">
        <v>4.0000000000000002E-4</v>
      </c>
      <c r="E378" s="14">
        <f t="shared" si="63"/>
        <v>3212.2951834574892</v>
      </c>
      <c r="F378" s="14">
        <f t="shared" si="64"/>
        <v>3212.5</v>
      </c>
      <c r="G378" s="15">
        <f t="shared" si="69"/>
        <v>-0.48070249999727821</v>
      </c>
      <c r="J378">
        <f>G378</f>
        <v>-0.48070249999727821</v>
      </c>
      <c r="O378">
        <f t="shared" ca="1" si="65"/>
        <v>-1.2691496861175711E-2</v>
      </c>
      <c r="P378">
        <f t="shared" ca="1" si="66"/>
        <v>-0.46878773823683945</v>
      </c>
      <c r="Q378" s="12">
        <f t="shared" si="67"/>
        <v>36709.9905</v>
      </c>
      <c r="S378">
        <f>G378</f>
        <v>-0.48070249999727821</v>
      </c>
    </row>
    <row r="379" spans="1:19" x14ac:dyDescent="0.2">
      <c r="A379" s="51" t="s">
        <v>1215</v>
      </c>
      <c r="B379" s="52" t="s">
        <v>18</v>
      </c>
      <c r="C379" s="51">
        <v>51734.832999999999</v>
      </c>
      <c r="D379" s="51" t="s">
        <v>124</v>
      </c>
      <c r="E379" s="14">
        <f t="shared" si="63"/>
        <v>3214.9975803056054</v>
      </c>
      <c r="F379" s="14">
        <f t="shared" si="64"/>
        <v>3215</v>
      </c>
      <c r="G379" s="15">
        <f t="shared" si="69"/>
        <v>-5.6790000016917475E-3</v>
      </c>
      <c r="K379">
        <f>G379</f>
        <v>-5.6790000016917475E-3</v>
      </c>
      <c r="O379">
        <f t="shared" ca="1" si="65"/>
        <v>-1.2713909348087648E-2</v>
      </c>
      <c r="P379">
        <f t="shared" ca="1" si="66"/>
        <v>-0.4688298346423323</v>
      </c>
      <c r="Q379" s="12">
        <f t="shared" si="67"/>
        <v>36716.332999999999</v>
      </c>
      <c r="R379">
        <f>G379</f>
        <v>-5.6790000016917475E-3</v>
      </c>
    </row>
    <row r="380" spans="1:19" x14ac:dyDescent="0.2">
      <c r="A380" s="51" t="s">
        <v>1215</v>
      </c>
      <c r="B380" s="52" t="s">
        <v>18</v>
      </c>
      <c r="C380" s="51">
        <v>51814.624199999998</v>
      </c>
      <c r="D380" s="51" t="s">
        <v>124</v>
      </c>
      <c r="E380" s="14">
        <f t="shared" si="63"/>
        <v>3248.9948191526632</v>
      </c>
      <c r="F380" s="14">
        <f t="shared" si="64"/>
        <v>3249</v>
      </c>
      <c r="G380" s="15">
        <f t="shared" si="69"/>
        <v>-1.2159400001110043E-2</v>
      </c>
      <c r="K380">
        <f>G380</f>
        <v>-1.2159400001110043E-2</v>
      </c>
      <c r="O380">
        <f t="shared" ca="1" si="65"/>
        <v>-1.3018719170089964E-2</v>
      </c>
      <c r="P380">
        <f t="shared" ca="1" si="66"/>
        <v>-0.46940234575703543</v>
      </c>
      <c r="Q380" s="12">
        <f t="shared" si="67"/>
        <v>36796.124199999998</v>
      </c>
      <c r="R380">
        <f>G380</f>
        <v>-1.2159400001110043E-2</v>
      </c>
    </row>
    <row r="381" spans="1:19" x14ac:dyDescent="0.2">
      <c r="A381" s="51" t="s">
        <v>1215</v>
      </c>
      <c r="B381" s="52" t="s">
        <v>18</v>
      </c>
      <c r="C381" s="51">
        <v>51814.625999999997</v>
      </c>
      <c r="D381" s="51" t="s">
        <v>124</v>
      </c>
      <c r="E381" s="14">
        <f t="shared" si="63"/>
        <v>3248.9955860922491</v>
      </c>
      <c r="F381" s="14">
        <f t="shared" si="64"/>
        <v>3249</v>
      </c>
      <c r="G381" s="15">
        <f t="shared" si="69"/>
        <v>-1.0359400002926122E-2</v>
      </c>
      <c r="K381">
        <f>G381</f>
        <v>-1.0359400002926122E-2</v>
      </c>
      <c r="O381">
        <f t="shared" ca="1" si="65"/>
        <v>-1.3018719170089964E-2</v>
      </c>
      <c r="P381">
        <f t="shared" ca="1" si="66"/>
        <v>-0.46940234575703543</v>
      </c>
      <c r="Q381" s="12">
        <f t="shared" si="67"/>
        <v>36796.125999999997</v>
      </c>
      <c r="R381">
        <f>G381</f>
        <v>-1.0359400002926122E-2</v>
      </c>
    </row>
    <row r="382" spans="1:19" x14ac:dyDescent="0.2">
      <c r="A382" s="15" t="s">
        <v>115</v>
      </c>
      <c r="B382" s="26" t="s">
        <v>18</v>
      </c>
      <c r="C382" s="27">
        <v>52117.384700000002</v>
      </c>
      <c r="D382" s="27">
        <v>1E-4</v>
      </c>
      <c r="E382" s="14">
        <f t="shared" si="63"/>
        <v>3377.9942706204297</v>
      </c>
      <c r="F382" s="14">
        <f t="shared" si="64"/>
        <v>3378</v>
      </c>
      <c r="G382" s="15">
        <f t="shared" si="69"/>
        <v>-1.3446799996017944E-2</v>
      </c>
      <c r="J382">
        <f>G382</f>
        <v>-1.3446799996017944E-2</v>
      </c>
      <c r="O382">
        <f t="shared" ca="1" si="65"/>
        <v>-1.4175203494745811E-2</v>
      </c>
      <c r="P382">
        <f t="shared" ca="1" si="66"/>
        <v>-0.47157452028046781</v>
      </c>
      <c r="Q382" s="12">
        <f t="shared" si="67"/>
        <v>37098.884700000002</v>
      </c>
      <c r="R382">
        <f>G382</f>
        <v>-1.3446799996017944E-2</v>
      </c>
    </row>
    <row r="383" spans="1:19" x14ac:dyDescent="0.2">
      <c r="A383" s="51" t="s">
        <v>1226</v>
      </c>
      <c r="B383" s="52" t="s">
        <v>19</v>
      </c>
      <c r="C383" s="51">
        <v>52120.43</v>
      </c>
      <c r="D383" s="51" t="s">
        <v>124</v>
      </c>
      <c r="E383" s="14">
        <f t="shared" si="63"/>
        <v>3379.2918045773181</v>
      </c>
      <c r="F383" s="14">
        <f t="shared" si="64"/>
        <v>3379.5</v>
      </c>
      <c r="G383" s="15">
        <f t="shared" si="69"/>
        <v>-0.48863269999856129</v>
      </c>
      <c r="I383">
        <f>G383</f>
        <v>-0.48863269999856129</v>
      </c>
      <c r="O383">
        <f t="shared" ca="1" si="65"/>
        <v>-1.4188650986892971E-2</v>
      </c>
      <c r="P383">
        <f t="shared" ca="1" si="66"/>
        <v>-0.47159977812376352</v>
      </c>
      <c r="Q383" s="12">
        <f t="shared" si="67"/>
        <v>37101.93</v>
      </c>
      <c r="S383">
        <f>G383</f>
        <v>-0.48863269999856129</v>
      </c>
    </row>
    <row r="384" spans="1:19" x14ac:dyDescent="0.2">
      <c r="A384" s="15" t="s">
        <v>115</v>
      </c>
      <c r="B384" s="26" t="s">
        <v>19</v>
      </c>
      <c r="C384" s="27">
        <v>52120.4372</v>
      </c>
      <c r="D384" s="27">
        <v>4.0000000000000002E-4</v>
      </c>
      <c r="E384" s="14">
        <f t="shared" si="63"/>
        <v>3379.2948723356635</v>
      </c>
      <c r="F384" s="14">
        <f t="shared" si="64"/>
        <v>3379.5</v>
      </c>
      <c r="G384" s="15">
        <f t="shared" ref="G384:G415" si="73">+C384-(C$7+F384*C$8)</f>
        <v>-0.48143269999854965</v>
      </c>
      <c r="J384">
        <f>G384</f>
        <v>-0.48143269999854965</v>
      </c>
      <c r="O384">
        <f t="shared" ca="1" si="65"/>
        <v>-1.4188650986892971E-2</v>
      </c>
      <c r="P384">
        <f t="shared" ca="1" si="66"/>
        <v>-0.47159977812376352</v>
      </c>
      <c r="Q384" s="12">
        <f t="shared" si="67"/>
        <v>37101.9372</v>
      </c>
      <c r="S384">
        <f>G384</f>
        <v>-0.48143269999854965</v>
      </c>
    </row>
    <row r="385" spans="1:19" x14ac:dyDescent="0.2">
      <c r="A385" s="51" t="s">
        <v>1229</v>
      </c>
      <c r="B385" s="52" t="s">
        <v>18</v>
      </c>
      <c r="C385" s="51">
        <v>52185.446000000004</v>
      </c>
      <c r="D385" s="51" t="s">
        <v>124</v>
      </c>
      <c r="E385" s="14">
        <f t="shared" si="63"/>
        <v>3406.9936624373381</v>
      </c>
      <c r="F385" s="14">
        <f t="shared" si="64"/>
        <v>3407</v>
      </c>
      <c r="G385" s="15">
        <f t="shared" si="73"/>
        <v>-1.4874199994665105E-2</v>
      </c>
      <c r="I385">
        <f>G385</f>
        <v>-1.4874199994665105E-2</v>
      </c>
      <c r="O385">
        <f t="shared" ca="1" si="65"/>
        <v>-1.4435188342924257E-2</v>
      </c>
      <c r="P385">
        <f t="shared" ca="1" si="66"/>
        <v>-0.47206283858418518</v>
      </c>
      <c r="Q385" s="12">
        <f t="shared" si="67"/>
        <v>37166.946000000004</v>
      </c>
      <c r="R385">
        <f t="shared" ref="R385:R396" si="74">G385</f>
        <v>-1.4874199994665105E-2</v>
      </c>
    </row>
    <row r="386" spans="1:19" x14ac:dyDescent="0.2">
      <c r="A386" s="51" t="s">
        <v>1229</v>
      </c>
      <c r="B386" s="52" t="s">
        <v>18</v>
      </c>
      <c r="C386" s="51">
        <v>52415.455999999998</v>
      </c>
      <c r="D386" s="51" t="s">
        <v>124</v>
      </c>
      <c r="E386" s="14">
        <f t="shared" si="63"/>
        <v>3504.9957592501651</v>
      </c>
      <c r="F386" s="14">
        <f t="shared" si="64"/>
        <v>3505</v>
      </c>
      <c r="G386" s="15">
        <f t="shared" si="73"/>
        <v>-9.9530000006780028E-3</v>
      </c>
      <c r="I386">
        <f>G386</f>
        <v>-9.9530000006780028E-3</v>
      </c>
      <c r="O386">
        <f t="shared" ca="1" si="65"/>
        <v>-1.5313757829872113E-2</v>
      </c>
      <c r="P386">
        <f t="shared" ca="1" si="66"/>
        <v>-0.47371301767950591</v>
      </c>
      <c r="Q386" s="12">
        <f t="shared" si="67"/>
        <v>37396.955999999998</v>
      </c>
      <c r="R386">
        <f t="shared" si="74"/>
        <v>-9.9530000006780028E-3</v>
      </c>
    </row>
    <row r="387" spans="1:19" x14ac:dyDescent="0.2">
      <c r="A387" s="51" t="s">
        <v>1215</v>
      </c>
      <c r="B387" s="52" t="s">
        <v>18</v>
      </c>
      <c r="C387" s="51">
        <v>52525.759599999998</v>
      </c>
      <c r="D387" s="51" t="s">
        <v>124</v>
      </c>
      <c r="E387" s="14">
        <f t="shared" si="63"/>
        <v>3551.9936466724666</v>
      </c>
      <c r="F387" s="14">
        <f t="shared" si="64"/>
        <v>3552</v>
      </c>
      <c r="G387" s="15">
        <f t="shared" si="73"/>
        <v>-1.491119999991497E-2</v>
      </c>
      <c r="K387">
        <f>G387</f>
        <v>-1.491119999991497E-2</v>
      </c>
      <c r="O387">
        <f t="shared" ca="1" si="65"/>
        <v>-1.5735112583816491E-2</v>
      </c>
      <c r="P387">
        <f t="shared" ca="1" si="66"/>
        <v>-0.47450443010277199</v>
      </c>
      <c r="Q387" s="12">
        <f t="shared" si="67"/>
        <v>37507.259599999998</v>
      </c>
      <c r="R387">
        <f t="shared" si="74"/>
        <v>-1.491119999991497E-2</v>
      </c>
    </row>
    <row r="388" spans="1:19" x14ac:dyDescent="0.2">
      <c r="A388" s="14" t="s">
        <v>117</v>
      </c>
      <c r="B388" s="19" t="s">
        <v>18</v>
      </c>
      <c r="C388" s="15">
        <v>52767.499100000001</v>
      </c>
      <c r="D388" s="15">
        <v>1E-4</v>
      </c>
      <c r="E388" s="14">
        <f t="shared" si="63"/>
        <v>3654.9934200844277</v>
      </c>
      <c r="F388" s="14">
        <f t="shared" si="64"/>
        <v>3655</v>
      </c>
      <c r="G388" s="15">
        <f t="shared" si="73"/>
        <v>-1.5442999996594153E-2</v>
      </c>
      <c r="K388">
        <f>G388</f>
        <v>-1.5442999996594153E-2</v>
      </c>
      <c r="O388">
        <f t="shared" ca="1" si="65"/>
        <v>-1.6658507044588211E-2</v>
      </c>
      <c r="P388">
        <f t="shared" ca="1" si="66"/>
        <v>-0.47623880200907842</v>
      </c>
      <c r="Q388" s="12">
        <f t="shared" si="67"/>
        <v>37748.999100000001</v>
      </c>
      <c r="R388">
        <f t="shared" si="74"/>
        <v>-1.5442999996594153E-2</v>
      </c>
    </row>
    <row r="389" spans="1:19" x14ac:dyDescent="0.2">
      <c r="A389" s="15" t="s">
        <v>125</v>
      </c>
      <c r="B389" s="19" t="s">
        <v>18</v>
      </c>
      <c r="C389" s="15">
        <v>52875.44728</v>
      </c>
      <c r="D389" s="15" t="s">
        <v>124</v>
      </c>
      <c r="E389" s="14">
        <f t="shared" si="63"/>
        <v>3700.9877159286461</v>
      </c>
      <c r="F389" s="14">
        <f t="shared" si="64"/>
        <v>3701</v>
      </c>
      <c r="G389" s="15">
        <f t="shared" si="73"/>
        <v>-2.8830599992943462E-2</v>
      </c>
      <c r="K389">
        <f>G389</f>
        <v>-2.8830599992943462E-2</v>
      </c>
      <c r="O389">
        <f t="shared" ca="1" si="65"/>
        <v>-1.7070896803767818E-2</v>
      </c>
      <c r="P389">
        <f t="shared" ca="1" si="66"/>
        <v>-0.47701337587014736</v>
      </c>
      <c r="Q389" s="12">
        <f t="shared" si="67"/>
        <v>37856.94728</v>
      </c>
      <c r="R389">
        <f t="shared" si="74"/>
        <v>-2.8830599992943462E-2</v>
      </c>
    </row>
    <row r="390" spans="1:19" x14ac:dyDescent="0.2">
      <c r="A390" s="51" t="s">
        <v>1215</v>
      </c>
      <c r="B390" s="52" t="s">
        <v>18</v>
      </c>
      <c r="C390" s="51">
        <v>52950.563800000004</v>
      </c>
      <c r="D390" s="51" t="s">
        <v>124</v>
      </c>
      <c r="E390" s="14">
        <f t="shared" si="63"/>
        <v>3732.9931785836748</v>
      </c>
      <c r="F390" s="14">
        <f t="shared" si="64"/>
        <v>3733</v>
      </c>
      <c r="G390" s="15">
        <f t="shared" si="73"/>
        <v>-1.6009799990570173E-2</v>
      </c>
      <c r="K390">
        <f>G390</f>
        <v>-1.6009799990570173E-2</v>
      </c>
      <c r="O390">
        <f t="shared" ca="1" si="65"/>
        <v>-1.7357776636240586E-2</v>
      </c>
      <c r="P390">
        <f t="shared" ca="1" si="66"/>
        <v>-0.47755220986045616</v>
      </c>
      <c r="Q390" s="12">
        <f t="shared" si="67"/>
        <v>37932.063800000004</v>
      </c>
      <c r="R390">
        <f t="shared" si="74"/>
        <v>-1.6009799990570173E-2</v>
      </c>
    </row>
    <row r="391" spans="1:19" x14ac:dyDescent="0.2">
      <c r="A391" s="21" t="s">
        <v>118</v>
      </c>
      <c r="B391" s="26"/>
      <c r="C391" s="15">
        <v>53220.466099999998</v>
      </c>
      <c r="D391" s="15">
        <v>8.0000000000000004E-4</v>
      </c>
      <c r="E391" s="14">
        <f t="shared" si="63"/>
        <v>3847.9924887641223</v>
      </c>
      <c r="F391" s="14">
        <f t="shared" si="64"/>
        <v>3848</v>
      </c>
      <c r="G391" s="15">
        <f t="shared" si="73"/>
        <v>-1.7628800000238698E-2</v>
      </c>
      <c r="J391">
        <f>G391</f>
        <v>-1.7628800000238698E-2</v>
      </c>
      <c r="O391">
        <f t="shared" ca="1" si="65"/>
        <v>-1.8388751034189597E-2</v>
      </c>
      <c r="P391">
        <f t="shared" ca="1" si="66"/>
        <v>-0.47948864451312845</v>
      </c>
      <c r="Q391" s="12">
        <f t="shared" si="67"/>
        <v>38201.966099999998</v>
      </c>
      <c r="R391">
        <f t="shared" si="74"/>
        <v>-1.7628800000238698E-2</v>
      </c>
    </row>
    <row r="392" spans="1:19" x14ac:dyDescent="0.2">
      <c r="A392" s="51" t="s">
        <v>1215</v>
      </c>
      <c r="B392" s="52" t="s">
        <v>18</v>
      </c>
      <c r="C392" s="51">
        <v>53255.6708</v>
      </c>
      <c r="D392" s="51" t="s">
        <v>124</v>
      </c>
      <c r="E392" s="14">
        <f t="shared" si="63"/>
        <v>3862.9924210177928</v>
      </c>
      <c r="F392" s="14">
        <f t="shared" si="64"/>
        <v>3863</v>
      </c>
      <c r="G392" s="15">
        <f t="shared" si="73"/>
        <v>-1.7787799995858222E-2</v>
      </c>
      <c r="K392">
        <f>G392</f>
        <v>-1.7787799995858222E-2</v>
      </c>
      <c r="O392">
        <f t="shared" ca="1" si="65"/>
        <v>-1.8523225955661207E-2</v>
      </c>
      <c r="P392">
        <f t="shared" ca="1" si="66"/>
        <v>-0.47974122294608573</v>
      </c>
      <c r="Q392" s="12">
        <f t="shared" si="67"/>
        <v>38237.1708</v>
      </c>
      <c r="R392">
        <f t="shared" si="74"/>
        <v>-1.7787799995858222E-2</v>
      </c>
    </row>
    <row r="393" spans="1:19" x14ac:dyDescent="0.2">
      <c r="A393" s="22" t="s">
        <v>136</v>
      </c>
      <c r="B393" s="24" t="s">
        <v>18</v>
      </c>
      <c r="C393" s="22">
        <v>53267.404000000002</v>
      </c>
      <c r="D393" s="22" t="s">
        <v>124</v>
      </c>
      <c r="E393" s="14">
        <f t="shared" si="63"/>
        <v>3867.9916741038523</v>
      </c>
      <c r="F393" s="14">
        <f t="shared" si="64"/>
        <v>3868</v>
      </c>
      <c r="G393" s="15">
        <f t="shared" si="73"/>
        <v>-1.9540799992682878E-2</v>
      </c>
      <c r="I393">
        <f>G393</f>
        <v>-1.9540799992682878E-2</v>
      </c>
      <c r="O393">
        <f t="shared" ca="1" si="65"/>
        <v>-1.8568050929485075E-2</v>
      </c>
      <c r="P393">
        <f t="shared" ca="1" si="66"/>
        <v>-0.47982541575707149</v>
      </c>
      <c r="Q393" s="12">
        <f t="shared" si="67"/>
        <v>38248.904000000002</v>
      </c>
      <c r="R393">
        <f t="shared" si="74"/>
        <v>-1.9540799992682878E-2</v>
      </c>
    </row>
    <row r="394" spans="1:19" x14ac:dyDescent="0.2">
      <c r="A394" s="51" t="s">
        <v>1215</v>
      </c>
      <c r="B394" s="52" t="s">
        <v>18</v>
      </c>
      <c r="C394" s="51">
        <v>53269.752999999997</v>
      </c>
      <c r="D394" s="51" t="s">
        <v>124</v>
      </c>
      <c r="E394" s="14">
        <f t="shared" si="63"/>
        <v>3868.992530264075</v>
      </c>
      <c r="F394" s="14">
        <f t="shared" si="64"/>
        <v>3869</v>
      </c>
      <c r="G394" s="15">
        <f t="shared" si="73"/>
        <v>-1.753140000073472E-2</v>
      </c>
      <c r="K394">
        <f>G394</f>
        <v>-1.753140000073472E-2</v>
      </c>
      <c r="O394">
        <f t="shared" ca="1" si="65"/>
        <v>-1.8577015924249846E-2</v>
      </c>
      <c r="P394">
        <f t="shared" ca="1" si="66"/>
        <v>-0.47984225431926864</v>
      </c>
      <c r="Q394" s="12">
        <f t="shared" si="67"/>
        <v>38251.252999999997</v>
      </c>
      <c r="R394">
        <f t="shared" si="74"/>
        <v>-1.753140000073472E-2</v>
      </c>
    </row>
    <row r="395" spans="1:19" x14ac:dyDescent="0.2">
      <c r="A395" s="21" t="s">
        <v>118</v>
      </c>
      <c r="B395" s="26"/>
      <c r="C395" s="15">
        <v>53300.264000000003</v>
      </c>
      <c r="D395" s="15">
        <v>1E-3</v>
      </c>
      <c r="E395" s="14">
        <f t="shared" si="63"/>
        <v>3881.992582330754</v>
      </c>
      <c r="F395" s="14">
        <f t="shared" si="64"/>
        <v>3882</v>
      </c>
      <c r="G395" s="15">
        <f t="shared" si="73"/>
        <v>-1.7409199994290248E-2</v>
      </c>
      <c r="J395">
        <f>G395</f>
        <v>-1.7409199994290248E-2</v>
      </c>
      <c r="O395">
        <f t="shared" ca="1" si="65"/>
        <v>-1.8693560856191914E-2</v>
      </c>
      <c r="P395">
        <f t="shared" ca="1" si="66"/>
        <v>-0.48006115562783158</v>
      </c>
      <c r="Q395" s="12">
        <f t="shared" si="67"/>
        <v>38281.764000000003</v>
      </c>
      <c r="R395">
        <f t="shared" si="74"/>
        <v>-1.7409199994290248E-2</v>
      </c>
    </row>
    <row r="396" spans="1:19" x14ac:dyDescent="0.2">
      <c r="A396" s="51" t="s">
        <v>1215</v>
      </c>
      <c r="B396" s="52" t="s">
        <v>18</v>
      </c>
      <c r="C396" s="51">
        <v>53302.61</v>
      </c>
      <c r="D396" s="51" t="s">
        <v>124</v>
      </c>
      <c r="E396" s="14">
        <f t="shared" si="63"/>
        <v>3882.992160258334</v>
      </c>
      <c r="F396" s="14">
        <f t="shared" si="64"/>
        <v>3883</v>
      </c>
      <c r="G396" s="15">
        <f t="shared" si="73"/>
        <v>-1.8399799999315292E-2</v>
      </c>
      <c r="K396">
        <f>G396</f>
        <v>-1.8399799999315292E-2</v>
      </c>
      <c r="O396">
        <f t="shared" ca="1" si="65"/>
        <v>-1.8702525850956685E-2</v>
      </c>
      <c r="P396">
        <f t="shared" ca="1" si="66"/>
        <v>-0.48007799419002872</v>
      </c>
      <c r="Q396" s="12">
        <f t="shared" si="67"/>
        <v>38284.11</v>
      </c>
      <c r="R396">
        <f t="shared" si="74"/>
        <v>-1.8399799999315292E-2</v>
      </c>
    </row>
    <row r="397" spans="1:19" x14ac:dyDescent="0.2">
      <c r="A397" s="21" t="s">
        <v>118</v>
      </c>
      <c r="B397" s="26"/>
      <c r="C397" s="15">
        <v>53303.3171</v>
      </c>
      <c r="D397" s="15">
        <v>2.5000000000000001E-3</v>
      </c>
      <c r="E397" s="14">
        <f t="shared" si="63"/>
        <v>3883.2934396925166</v>
      </c>
      <c r="F397" s="14">
        <f t="shared" si="64"/>
        <v>3883.5</v>
      </c>
      <c r="G397" s="15">
        <f t="shared" si="73"/>
        <v>-0.48479509999742731</v>
      </c>
      <c r="J397">
        <f>G397</f>
        <v>-0.48479509999742731</v>
      </c>
      <c r="O397">
        <f t="shared" ca="1" si="65"/>
        <v>-1.870700834833907E-2</v>
      </c>
      <c r="P397">
        <f t="shared" ca="1" si="66"/>
        <v>-0.48008641347112729</v>
      </c>
      <c r="Q397" s="12">
        <f t="shared" si="67"/>
        <v>38284.8171</v>
      </c>
      <c r="S397">
        <f>G397</f>
        <v>-0.48479509999742731</v>
      </c>
    </row>
    <row r="398" spans="1:19" x14ac:dyDescent="0.2">
      <c r="A398" s="51" t="s">
        <v>1215</v>
      </c>
      <c r="B398" s="52" t="s">
        <v>18</v>
      </c>
      <c r="C398" s="51">
        <v>53553.738299999997</v>
      </c>
      <c r="D398" s="51" t="s">
        <v>124</v>
      </c>
      <c r="E398" s="14">
        <f t="shared" si="63"/>
        <v>3989.9922905528465</v>
      </c>
      <c r="F398" s="14">
        <f t="shared" si="64"/>
        <v>3990</v>
      </c>
      <c r="G398" s="15">
        <f t="shared" si="73"/>
        <v>-1.8093999999109656E-2</v>
      </c>
      <c r="K398">
        <f>G398</f>
        <v>-1.8093999999109656E-2</v>
      </c>
      <c r="O398">
        <f t="shared" ca="1" si="65"/>
        <v>-1.9661780290787502E-2</v>
      </c>
      <c r="P398">
        <f t="shared" ca="1" si="66"/>
        <v>-0.48187972034512383</v>
      </c>
      <c r="Q398" s="12">
        <f t="shared" si="67"/>
        <v>38535.238299999997</v>
      </c>
      <c r="R398">
        <f>G398</f>
        <v>-1.8093999999109656E-2</v>
      </c>
    </row>
    <row r="399" spans="1:19" x14ac:dyDescent="0.2">
      <c r="A399" s="14" t="s">
        <v>120</v>
      </c>
      <c r="B399" s="28"/>
      <c r="C399" s="15">
        <v>53561.478000000003</v>
      </c>
      <c r="D399" s="15">
        <v>3.0000000000000001E-3</v>
      </c>
      <c r="E399" s="14">
        <f t="shared" si="63"/>
        <v>3993.2900029510156</v>
      </c>
      <c r="F399" s="14">
        <f t="shared" si="64"/>
        <v>3993.5</v>
      </c>
      <c r="G399" s="15">
        <f t="shared" si="73"/>
        <v>-0.49286109999229666</v>
      </c>
      <c r="J399">
        <f>G399</f>
        <v>-0.49286109999229666</v>
      </c>
      <c r="O399">
        <f t="shared" ca="1" si="65"/>
        <v>-1.9693157772464213E-2</v>
      </c>
      <c r="P399">
        <f t="shared" ca="1" si="66"/>
        <v>-0.48193865531281382</v>
      </c>
      <c r="Q399" s="12">
        <f t="shared" si="67"/>
        <v>38542.978000000003</v>
      </c>
      <c r="S399">
        <f>G399</f>
        <v>-0.49286109999229666</v>
      </c>
    </row>
    <row r="400" spans="1:19" x14ac:dyDescent="0.2">
      <c r="A400" s="21" t="s">
        <v>119</v>
      </c>
      <c r="B400" s="26" t="s">
        <v>18</v>
      </c>
      <c r="C400" s="27">
        <v>53598.331700000002</v>
      </c>
      <c r="D400" s="27">
        <v>3.0000000000000001E-3</v>
      </c>
      <c r="E400" s="14">
        <f t="shared" si="63"/>
        <v>4008.992537081318</v>
      </c>
      <c r="F400" s="14">
        <f t="shared" si="64"/>
        <v>4009</v>
      </c>
      <c r="G400" s="15">
        <f t="shared" si="73"/>
        <v>-1.7515399995318148E-2</v>
      </c>
      <c r="J400">
        <f>G400</f>
        <v>-1.7515399995318148E-2</v>
      </c>
      <c r="O400">
        <f t="shared" ca="1" si="65"/>
        <v>-1.9832115191318209E-2</v>
      </c>
      <c r="P400">
        <f t="shared" ca="1" si="66"/>
        <v>-0.48219965302686968</v>
      </c>
      <c r="Q400" s="12">
        <f t="shared" si="67"/>
        <v>38579.831700000002</v>
      </c>
      <c r="R400">
        <f t="shared" ref="R400:R406" si="75">G400</f>
        <v>-1.7515399995318148E-2</v>
      </c>
    </row>
    <row r="401" spans="1:19" x14ac:dyDescent="0.2">
      <c r="A401" s="21" t="s">
        <v>119</v>
      </c>
      <c r="B401" s="26" t="s">
        <v>18</v>
      </c>
      <c r="C401" s="27">
        <v>53598.331700000002</v>
      </c>
      <c r="D401" s="27">
        <v>3.0000000000000001E-3</v>
      </c>
      <c r="E401" s="14">
        <f t="shared" si="63"/>
        <v>4008.992537081318</v>
      </c>
      <c r="F401" s="14">
        <f t="shared" si="64"/>
        <v>4009</v>
      </c>
      <c r="G401" s="15">
        <f t="shared" si="73"/>
        <v>-1.7515399995318148E-2</v>
      </c>
      <c r="J401">
        <f>G401</f>
        <v>-1.7515399995318148E-2</v>
      </c>
      <c r="O401">
        <f t="shared" ca="1" si="65"/>
        <v>-1.9832115191318209E-2</v>
      </c>
      <c r="P401">
        <f t="shared" ca="1" si="66"/>
        <v>-0.48219965302686968</v>
      </c>
      <c r="Q401" s="12">
        <f t="shared" si="67"/>
        <v>38579.831700000002</v>
      </c>
      <c r="R401">
        <f t="shared" si="75"/>
        <v>-1.7515399995318148E-2</v>
      </c>
    </row>
    <row r="402" spans="1:19" x14ac:dyDescent="0.2">
      <c r="A402" s="51" t="s">
        <v>1290</v>
      </c>
      <c r="B402" s="52" t="s">
        <v>18</v>
      </c>
      <c r="C402" s="51">
        <v>53610.066200000001</v>
      </c>
      <c r="D402" s="51" t="s">
        <v>124</v>
      </c>
      <c r="E402" s="14">
        <f t="shared" si="63"/>
        <v>4013.9923440681882</v>
      </c>
      <c r="F402" s="14">
        <f t="shared" si="64"/>
        <v>4014</v>
      </c>
      <c r="G402" s="15">
        <f t="shared" si="73"/>
        <v>-1.7968399995879736E-2</v>
      </c>
      <c r="K402">
        <f>G402</f>
        <v>-1.7968399995879736E-2</v>
      </c>
      <c r="O402">
        <f t="shared" ca="1" si="65"/>
        <v>-1.9876940165142083E-2</v>
      </c>
      <c r="P402">
        <f t="shared" ca="1" si="66"/>
        <v>-0.48228384583785544</v>
      </c>
      <c r="Q402" s="12">
        <f t="shared" si="67"/>
        <v>38591.566200000001</v>
      </c>
      <c r="R402">
        <f t="shared" si="75"/>
        <v>-1.7968399995879736E-2</v>
      </c>
    </row>
    <row r="403" spans="1:19" x14ac:dyDescent="0.2">
      <c r="A403" s="15" t="s">
        <v>125</v>
      </c>
      <c r="B403" s="19" t="s">
        <v>18</v>
      </c>
      <c r="C403" s="15">
        <v>53612.41244</v>
      </c>
      <c r="D403" s="15" t="s">
        <v>124</v>
      </c>
      <c r="E403" s="14">
        <f t="shared" si="63"/>
        <v>4014.9920242543803</v>
      </c>
      <c r="F403" s="14">
        <f t="shared" si="64"/>
        <v>4015</v>
      </c>
      <c r="G403" s="15">
        <f t="shared" si="73"/>
        <v>-1.8718999999691732E-2</v>
      </c>
      <c r="K403">
        <f>G403</f>
        <v>-1.8718999999691732E-2</v>
      </c>
      <c r="O403">
        <f t="shared" ca="1" si="65"/>
        <v>-1.9885905159906854E-2</v>
      </c>
      <c r="P403">
        <f t="shared" ca="1" si="66"/>
        <v>-0.48230068440005258</v>
      </c>
      <c r="Q403" s="12">
        <f t="shared" si="67"/>
        <v>38593.91244</v>
      </c>
      <c r="R403">
        <f t="shared" si="75"/>
        <v>-1.8718999999691732E-2</v>
      </c>
    </row>
    <row r="404" spans="1:19" x14ac:dyDescent="0.2">
      <c r="A404" s="14" t="s">
        <v>120</v>
      </c>
      <c r="B404" s="28"/>
      <c r="C404" s="15">
        <v>53612.416400000002</v>
      </c>
      <c r="D404" s="15">
        <v>5.1999999999999998E-3</v>
      </c>
      <c r="E404" s="14">
        <f t="shared" si="63"/>
        <v>4014.9937115214711</v>
      </c>
      <c r="F404" s="14">
        <f t="shared" si="64"/>
        <v>4015</v>
      </c>
      <c r="G404" s="15">
        <f t="shared" si="73"/>
        <v>-1.475899999786634E-2</v>
      </c>
      <c r="J404">
        <f>G404</f>
        <v>-1.475899999786634E-2</v>
      </c>
      <c r="O404">
        <f t="shared" ca="1" si="65"/>
        <v>-1.9885905159906854E-2</v>
      </c>
      <c r="P404">
        <f t="shared" ca="1" si="66"/>
        <v>-0.48230068440005258</v>
      </c>
      <c r="Q404" s="12">
        <f t="shared" si="67"/>
        <v>38593.916400000002</v>
      </c>
      <c r="R404">
        <f t="shared" si="75"/>
        <v>-1.475899999786634E-2</v>
      </c>
    </row>
    <row r="405" spans="1:19" x14ac:dyDescent="0.2">
      <c r="A405" s="51" t="s">
        <v>1302</v>
      </c>
      <c r="B405" s="52" t="s">
        <v>18</v>
      </c>
      <c r="C405" s="51">
        <v>53619.453000000001</v>
      </c>
      <c r="D405" s="51" t="s">
        <v>124</v>
      </c>
      <c r="E405" s="14">
        <f t="shared" ref="E405:E473" si="76">+(C405-C$7)/C$8</f>
        <v>4017.9918487956465</v>
      </c>
      <c r="F405" s="14">
        <f t="shared" ref="F405:F468" si="77">ROUND(2*E405,0)/2</f>
        <v>4018</v>
      </c>
      <c r="G405" s="15">
        <f t="shared" si="73"/>
        <v>-1.913079999940237E-2</v>
      </c>
      <c r="I405">
        <f>G405</f>
        <v>-1.913079999940237E-2</v>
      </c>
      <c r="O405">
        <f t="shared" ref="O405:O473" ca="1" si="78">+C$11+C$12*$F405</f>
        <v>-1.9912800144201173E-2</v>
      </c>
      <c r="P405">
        <f t="shared" ref="P405:P473" ca="1" si="79">+D$11+D$12*$F405</f>
        <v>-0.48235120008664401</v>
      </c>
      <c r="Q405" s="12">
        <f t="shared" ref="Q405:Q473" si="80">C405-15018.5</f>
        <v>38600.953000000001</v>
      </c>
      <c r="R405">
        <f t="shared" si="75"/>
        <v>-1.913079999940237E-2</v>
      </c>
    </row>
    <row r="406" spans="1:19" x14ac:dyDescent="0.2">
      <c r="A406" s="15" t="s">
        <v>125</v>
      </c>
      <c r="B406" s="19" t="s">
        <v>18</v>
      </c>
      <c r="C406" s="15">
        <v>53619.458809999996</v>
      </c>
      <c r="D406" s="15" t="s">
        <v>124</v>
      </c>
      <c r="E406" s="14">
        <f t="shared" si="76"/>
        <v>4017.9943243061985</v>
      </c>
      <c r="F406" s="14">
        <f t="shared" si="77"/>
        <v>4018</v>
      </c>
      <c r="G406" s="15">
        <f t="shared" si="73"/>
        <v>-1.3320800004294142E-2</v>
      </c>
      <c r="K406">
        <f>G406</f>
        <v>-1.3320800004294142E-2</v>
      </c>
      <c r="O406">
        <f t="shared" ca="1" si="78"/>
        <v>-1.9912800144201173E-2</v>
      </c>
      <c r="P406">
        <f t="shared" ca="1" si="79"/>
        <v>-0.48235120008664401</v>
      </c>
      <c r="Q406" s="12">
        <f t="shared" si="80"/>
        <v>38600.958809999996</v>
      </c>
      <c r="R406">
        <f t="shared" si="75"/>
        <v>-1.3320800004294142E-2</v>
      </c>
    </row>
    <row r="407" spans="1:19" x14ac:dyDescent="0.2">
      <c r="A407" s="14" t="s">
        <v>120</v>
      </c>
      <c r="B407" s="28"/>
      <c r="C407" s="15">
        <v>53655.364399999999</v>
      </c>
      <c r="D407" s="15">
        <v>8.0000000000000004E-4</v>
      </c>
      <c r="E407" s="14">
        <f t="shared" si="76"/>
        <v>4033.2928900524789</v>
      </c>
      <c r="F407" s="14">
        <f t="shared" si="77"/>
        <v>4033.5</v>
      </c>
      <c r="G407" s="15">
        <f t="shared" si="73"/>
        <v>-0.48608509999758098</v>
      </c>
      <c r="J407">
        <f>G407</f>
        <v>-0.48608509999758098</v>
      </c>
      <c r="O407">
        <f t="shared" ca="1" si="78"/>
        <v>-2.0051757563055175E-2</v>
      </c>
      <c r="P407">
        <f t="shared" ca="1" si="79"/>
        <v>-0.48261219780069986</v>
      </c>
      <c r="Q407" s="12">
        <f t="shared" si="80"/>
        <v>38636.864399999999</v>
      </c>
      <c r="S407">
        <f>G407</f>
        <v>-0.48608509999758098</v>
      </c>
    </row>
    <row r="408" spans="1:19" x14ac:dyDescent="0.2">
      <c r="A408" s="14" t="s">
        <v>121</v>
      </c>
      <c r="B408" s="19" t="s">
        <v>19</v>
      </c>
      <c r="C408" s="15">
        <v>53899.472600000001</v>
      </c>
      <c r="D408" s="15">
        <v>1.1999999999999999E-3</v>
      </c>
      <c r="E408" s="14">
        <f t="shared" si="76"/>
        <v>4137.3019133523603</v>
      </c>
      <c r="F408" s="14">
        <f t="shared" si="77"/>
        <v>4137.5</v>
      </c>
      <c r="G408" s="15">
        <f t="shared" si="73"/>
        <v>-0.46490749999793479</v>
      </c>
      <c r="J408">
        <f>G408</f>
        <v>-0.46490749999793479</v>
      </c>
      <c r="O408">
        <f t="shared" ca="1" si="78"/>
        <v>-2.0984117018591666E-2</v>
      </c>
      <c r="P408">
        <f t="shared" ca="1" si="79"/>
        <v>-0.48436340826920349</v>
      </c>
      <c r="Q408" s="12">
        <f t="shared" si="80"/>
        <v>38880.972600000001</v>
      </c>
      <c r="S408">
        <f>G408</f>
        <v>-0.46490749999793479</v>
      </c>
    </row>
    <row r="409" spans="1:19" x14ac:dyDescent="0.2">
      <c r="A409" s="15" t="s">
        <v>125</v>
      </c>
      <c r="B409" s="19" t="s">
        <v>19</v>
      </c>
      <c r="C409" s="15">
        <v>54007.405830000003</v>
      </c>
      <c r="D409" s="15">
        <v>3.5000000000000001E-3</v>
      </c>
      <c r="E409" s="14">
        <f t="shared" si="76"/>
        <v>4183.289839337237</v>
      </c>
      <c r="F409" s="14">
        <f t="shared" si="77"/>
        <v>4183.5</v>
      </c>
      <c r="G409" s="15">
        <f t="shared" si="73"/>
        <v>-0.49324509999132715</v>
      </c>
      <c r="K409">
        <f>G409</f>
        <v>-0.49324509999132715</v>
      </c>
      <c r="O409">
        <f t="shared" ca="1" si="78"/>
        <v>-2.1396506777771274E-2</v>
      </c>
      <c r="P409">
        <f t="shared" ca="1" si="79"/>
        <v>-0.48513798213027237</v>
      </c>
      <c r="Q409" s="12">
        <f t="shared" si="80"/>
        <v>38988.905830000003</v>
      </c>
      <c r="S409">
        <f>G409</f>
        <v>-0.49324509999132715</v>
      </c>
    </row>
    <row r="410" spans="1:19" x14ac:dyDescent="0.2">
      <c r="A410" s="51" t="s">
        <v>1321</v>
      </c>
      <c r="B410" s="52" t="s">
        <v>18</v>
      </c>
      <c r="C410" s="51">
        <v>54297.732000000004</v>
      </c>
      <c r="D410" s="51" t="s">
        <v>124</v>
      </c>
      <c r="E410" s="14">
        <f t="shared" si="76"/>
        <v>4306.9913019677224</v>
      </c>
      <c r="F410" s="14">
        <f t="shared" si="77"/>
        <v>4307</v>
      </c>
      <c r="G410" s="15">
        <f t="shared" si="73"/>
        <v>-2.0414199992956128E-2</v>
      </c>
      <c r="K410">
        <f>G410</f>
        <v>-2.0414199992956128E-2</v>
      </c>
      <c r="O410">
        <f t="shared" ca="1" si="78"/>
        <v>-2.2503683631220864E-2</v>
      </c>
      <c r="P410">
        <f t="shared" ca="1" si="79"/>
        <v>-0.48721754456162047</v>
      </c>
      <c r="Q410" s="12">
        <f t="shared" si="80"/>
        <v>39279.232000000004</v>
      </c>
      <c r="R410">
        <f t="shared" ref="R410:R421" si="81">G410</f>
        <v>-2.0414199992956128E-2</v>
      </c>
    </row>
    <row r="411" spans="1:19" x14ac:dyDescent="0.2">
      <c r="A411" s="22" t="s">
        <v>133</v>
      </c>
      <c r="B411" s="24" t="s">
        <v>18</v>
      </c>
      <c r="C411" s="22">
        <v>54323.548300000002</v>
      </c>
      <c r="D411" s="22">
        <v>1E-4</v>
      </c>
      <c r="E411" s="14">
        <f t="shared" si="76"/>
        <v>4317.9910477698568</v>
      </c>
      <c r="F411" s="14">
        <f t="shared" si="77"/>
        <v>4318</v>
      </c>
      <c r="G411" s="15">
        <f t="shared" si="73"/>
        <v>-2.1010799995565321E-2</v>
      </c>
      <c r="K411">
        <f>G411</f>
        <v>-2.1010799995565321E-2</v>
      </c>
      <c r="O411">
        <f t="shared" ca="1" si="78"/>
        <v>-2.2602298573633377E-2</v>
      </c>
      <c r="P411">
        <f t="shared" ca="1" si="79"/>
        <v>-0.48740276874578914</v>
      </c>
      <c r="Q411" s="12">
        <f t="shared" si="80"/>
        <v>39305.048300000002</v>
      </c>
      <c r="R411">
        <f t="shared" si="81"/>
        <v>-2.1010799995565321E-2</v>
      </c>
    </row>
    <row r="412" spans="1:19" x14ac:dyDescent="0.2">
      <c r="A412" s="15" t="s">
        <v>122</v>
      </c>
      <c r="B412" s="19" t="s">
        <v>18</v>
      </c>
      <c r="C412" s="15">
        <v>54654.472300000001</v>
      </c>
      <c r="D412" s="15">
        <v>2.0000000000000001E-4</v>
      </c>
      <c r="E412" s="14">
        <f t="shared" si="76"/>
        <v>4458.9903342603948</v>
      </c>
      <c r="F412" s="14">
        <f t="shared" si="77"/>
        <v>4459</v>
      </c>
      <c r="G412" s="15">
        <f t="shared" si="73"/>
        <v>-2.2685399999318179E-2</v>
      </c>
      <c r="J412">
        <f>G412</f>
        <v>-2.2685399999318179E-2</v>
      </c>
      <c r="O412">
        <f t="shared" ca="1" si="78"/>
        <v>-2.3866362835466511E-2</v>
      </c>
      <c r="P412">
        <f t="shared" ca="1" si="79"/>
        <v>-0.48977700601558732</v>
      </c>
      <c r="Q412" s="12">
        <f t="shared" si="80"/>
        <v>39635.972300000001</v>
      </c>
      <c r="R412">
        <f t="shared" si="81"/>
        <v>-2.2685399999318179E-2</v>
      </c>
    </row>
    <row r="413" spans="1:19" x14ac:dyDescent="0.2">
      <c r="A413" s="14" t="s">
        <v>138</v>
      </c>
      <c r="B413" s="19" t="s">
        <v>18</v>
      </c>
      <c r="C413" s="15">
        <v>54703.764300000003</v>
      </c>
      <c r="D413" s="15">
        <v>1E-4</v>
      </c>
      <c r="E413" s="14">
        <f t="shared" si="76"/>
        <v>4479.992548755843</v>
      </c>
      <c r="F413" s="14">
        <f t="shared" si="77"/>
        <v>4480</v>
      </c>
      <c r="G413" s="15">
        <f t="shared" si="73"/>
        <v>-1.7487999990407843E-2</v>
      </c>
      <c r="K413">
        <f>G413</f>
        <v>-1.7487999990407843E-2</v>
      </c>
      <c r="O413">
        <f t="shared" ca="1" si="78"/>
        <v>-2.4054627725526766E-2</v>
      </c>
      <c r="P413">
        <f t="shared" ca="1" si="79"/>
        <v>-0.49013061582172746</v>
      </c>
      <c r="Q413" s="12">
        <f t="shared" si="80"/>
        <v>39685.264300000003</v>
      </c>
      <c r="R413">
        <f t="shared" si="81"/>
        <v>-1.7487999990407843E-2</v>
      </c>
    </row>
    <row r="414" spans="1:19" x14ac:dyDescent="0.2">
      <c r="A414" s="14" t="s">
        <v>139</v>
      </c>
      <c r="B414" s="19" t="s">
        <v>18</v>
      </c>
      <c r="C414" s="15">
        <v>54736.616699999999</v>
      </c>
      <c r="D414" s="15">
        <v>1E-4</v>
      </c>
      <c r="E414" s="14">
        <f t="shared" si="76"/>
        <v>4493.9902187933776</v>
      </c>
      <c r="F414" s="14">
        <f t="shared" si="77"/>
        <v>4494</v>
      </c>
      <c r="G414" s="15">
        <f t="shared" si="73"/>
        <v>-2.295639999647392E-2</v>
      </c>
      <c r="K414">
        <f>G414</f>
        <v>-2.295639999647392E-2</v>
      </c>
      <c r="O414">
        <f t="shared" ca="1" si="78"/>
        <v>-2.4180137652233605E-2</v>
      </c>
      <c r="P414">
        <f t="shared" ca="1" si="79"/>
        <v>-0.49036635569248754</v>
      </c>
      <c r="Q414" s="12">
        <f t="shared" si="80"/>
        <v>39718.116699999999</v>
      </c>
      <c r="R414">
        <f t="shared" si="81"/>
        <v>-2.295639999647392E-2</v>
      </c>
    </row>
    <row r="415" spans="1:19" x14ac:dyDescent="0.2">
      <c r="A415" s="14" t="s">
        <v>139</v>
      </c>
      <c r="B415" s="19" t="s">
        <v>18</v>
      </c>
      <c r="C415" s="15">
        <v>54736.6204</v>
      </c>
      <c r="D415" s="15">
        <v>1E-4</v>
      </c>
      <c r="E415" s="14">
        <f t="shared" si="76"/>
        <v>4493.9917952803062</v>
      </c>
      <c r="F415" s="14">
        <f t="shared" si="77"/>
        <v>4494</v>
      </c>
      <c r="G415" s="15">
        <f t="shared" si="73"/>
        <v>-1.9256399995356333E-2</v>
      </c>
      <c r="K415">
        <f>G415</f>
        <v>-1.9256399995356333E-2</v>
      </c>
      <c r="O415">
        <f t="shared" ca="1" si="78"/>
        <v>-2.4180137652233605E-2</v>
      </c>
      <c r="P415">
        <f t="shared" ca="1" si="79"/>
        <v>-0.49036635569248754</v>
      </c>
      <c r="Q415" s="12">
        <f t="shared" si="80"/>
        <v>39718.1204</v>
      </c>
      <c r="R415">
        <f t="shared" si="81"/>
        <v>-1.9256399995356333E-2</v>
      </c>
    </row>
    <row r="416" spans="1:19" x14ac:dyDescent="0.2">
      <c r="A416" s="22" t="s">
        <v>134</v>
      </c>
      <c r="B416" s="24" t="s">
        <v>18</v>
      </c>
      <c r="C416" s="22">
        <v>54788.251499999998</v>
      </c>
      <c r="D416" s="22">
        <v>1E-4</v>
      </c>
      <c r="E416" s="14">
        <f t="shared" si="76"/>
        <v>4515.9906477682534</v>
      </c>
      <c r="F416" s="14">
        <f t="shared" si="77"/>
        <v>4516</v>
      </c>
      <c r="G416" s="15">
        <f t="shared" ref="G416:G447" si="82">+C416-(C$7+F416*C$8)</f>
        <v>-2.194959999906132E-2</v>
      </c>
      <c r="J416">
        <f>G416</f>
        <v>-2.194959999906132E-2</v>
      </c>
      <c r="O416">
        <f t="shared" ca="1" si="78"/>
        <v>-2.4377367537058631E-2</v>
      </c>
      <c r="P416">
        <f t="shared" ca="1" si="79"/>
        <v>-0.49073680406082487</v>
      </c>
      <c r="Q416" s="12">
        <f t="shared" si="80"/>
        <v>39769.751499999998</v>
      </c>
      <c r="R416">
        <f t="shared" si="81"/>
        <v>-2.194959999906132E-2</v>
      </c>
    </row>
    <row r="417" spans="1:21" x14ac:dyDescent="0.2">
      <c r="A417" s="14" t="s">
        <v>137</v>
      </c>
      <c r="B417" s="19" t="s">
        <v>18</v>
      </c>
      <c r="C417" s="15">
        <v>54987.744100000004</v>
      </c>
      <c r="D417" s="15">
        <v>1E-4</v>
      </c>
      <c r="E417" s="14">
        <f t="shared" si="76"/>
        <v>4600.9899656181015</v>
      </c>
      <c r="F417" s="14">
        <f t="shared" si="77"/>
        <v>4601</v>
      </c>
      <c r="G417" s="15">
        <f t="shared" si="82"/>
        <v>-2.3550599995360244E-2</v>
      </c>
      <c r="K417">
        <f>G417</f>
        <v>-2.3550599995360244E-2</v>
      </c>
      <c r="O417">
        <f t="shared" ca="1" si="78"/>
        <v>-2.5139392092064422E-2</v>
      </c>
      <c r="P417">
        <f t="shared" ca="1" si="79"/>
        <v>-0.49216808184758265</v>
      </c>
      <c r="Q417" s="12">
        <f t="shared" si="80"/>
        <v>39969.244100000004</v>
      </c>
      <c r="R417">
        <f t="shared" si="81"/>
        <v>-2.3550599995360244E-2</v>
      </c>
    </row>
    <row r="418" spans="1:21" x14ac:dyDescent="0.2">
      <c r="A418" s="14" t="s">
        <v>137</v>
      </c>
      <c r="B418" s="19" t="s">
        <v>18</v>
      </c>
      <c r="C418" s="15">
        <v>55074.582300000002</v>
      </c>
      <c r="D418" s="15">
        <v>1E-4</v>
      </c>
      <c r="E418" s="14">
        <f t="shared" si="76"/>
        <v>4637.9897729458335</v>
      </c>
      <c r="F418" s="14">
        <f t="shared" si="77"/>
        <v>4638</v>
      </c>
      <c r="G418" s="15">
        <f t="shared" si="82"/>
        <v>-2.4002799997106194E-2</v>
      </c>
      <c r="K418">
        <f>G418</f>
        <v>-2.4002799997106194E-2</v>
      </c>
      <c r="O418">
        <f t="shared" ca="1" si="78"/>
        <v>-2.5471096898361058E-2</v>
      </c>
      <c r="P418">
        <f t="shared" ca="1" si="79"/>
        <v>-0.49279110864887721</v>
      </c>
      <c r="Q418" s="12">
        <f t="shared" si="80"/>
        <v>40056.082300000002</v>
      </c>
      <c r="R418">
        <f t="shared" si="81"/>
        <v>-2.4002799997106194E-2</v>
      </c>
    </row>
    <row r="419" spans="1:21" x14ac:dyDescent="0.2">
      <c r="A419" s="14" t="s">
        <v>132</v>
      </c>
      <c r="B419" s="19" t="s">
        <v>18</v>
      </c>
      <c r="C419" s="15">
        <v>55093.358200000002</v>
      </c>
      <c r="D419" s="15">
        <v>1E-4</v>
      </c>
      <c r="E419" s="14">
        <f t="shared" si="76"/>
        <v>4645.9897623791103</v>
      </c>
      <c r="F419" s="14">
        <f t="shared" si="77"/>
        <v>4646</v>
      </c>
      <c r="G419" s="15">
        <f t="shared" si="82"/>
        <v>-2.4027599996770732E-2</v>
      </c>
      <c r="K419">
        <f>G419</f>
        <v>-2.4027599996770732E-2</v>
      </c>
      <c r="O419">
        <f t="shared" ca="1" si="78"/>
        <v>-2.5542816856479252E-2</v>
      </c>
      <c r="P419">
        <f t="shared" ca="1" si="79"/>
        <v>-0.49292581714645439</v>
      </c>
      <c r="Q419" s="12">
        <f t="shared" si="80"/>
        <v>40074.858200000002</v>
      </c>
      <c r="R419">
        <f t="shared" si="81"/>
        <v>-2.4027599996770732E-2</v>
      </c>
    </row>
    <row r="420" spans="1:21" x14ac:dyDescent="0.2">
      <c r="A420" s="14" t="s">
        <v>132</v>
      </c>
      <c r="B420" s="19" t="s">
        <v>18</v>
      </c>
      <c r="C420" s="15">
        <v>55093.3583</v>
      </c>
      <c r="D420" s="15">
        <v>1E-4</v>
      </c>
      <c r="E420" s="14">
        <f t="shared" si="76"/>
        <v>4645.9898049868634</v>
      </c>
      <c r="F420" s="14">
        <f t="shared" si="77"/>
        <v>4646</v>
      </c>
      <c r="G420" s="15">
        <f t="shared" si="82"/>
        <v>-2.3927599999296945E-2</v>
      </c>
      <c r="K420">
        <f>G420</f>
        <v>-2.3927599999296945E-2</v>
      </c>
      <c r="O420">
        <f t="shared" ca="1" si="78"/>
        <v>-2.5542816856479252E-2</v>
      </c>
      <c r="P420">
        <f t="shared" ca="1" si="79"/>
        <v>-0.49292581714645439</v>
      </c>
      <c r="Q420" s="12">
        <f t="shared" si="80"/>
        <v>40074.8583</v>
      </c>
      <c r="R420">
        <f t="shared" si="81"/>
        <v>-2.3927599999296945E-2</v>
      </c>
    </row>
    <row r="421" spans="1:21" x14ac:dyDescent="0.2">
      <c r="A421" s="14" t="s">
        <v>132</v>
      </c>
      <c r="B421" s="19" t="s">
        <v>18</v>
      </c>
      <c r="C421" s="15">
        <v>55093.3583</v>
      </c>
      <c r="D421" s="15">
        <v>1E-4</v>
      </c>
      <c r="E421" s="14">
        <f t="shared" si="76"/>
        <v>4645.9898049868634</v>
      </c>
      <c r="F421" s="14">
        <f t="shared" si="77"/>
        <v>4646</v>
      </c>
      <c r="G421" s="15">
        <f t="shared" si="82"/>
        <v>-2.3927599999296945E-2</v>
      </c>
      <c r="K421">
        <f>G421</f>
        <v>-2.3927599999296945E-2</v>
      </c>
      <c r="O421">
        <f t="shared" ca="1" si="78"/>
        <v>-2.5542816856479252E-2</v>
      </c>
      <c r="P421">
        <f t="shared" ca="1" si="79"/>
        <v>-0.49292581714645439</v>
      </c>
      <c r="Q421" s="12">
        <f t="shared" si="80"/>
        <v>40074.8583</v>
      </c>
      <c r="R421">
        <f t="shared" si="81"/>
        <v>-2.3927599999296945E-2</v>
      </c>
    </row>
    <row r="422" spans="1:21" x14ac:dyDescent="0.2">
      <c r="A422" s="51" t="s">
        <v>1375</v>
      </c>
      <c r="B422" s="52" t="s">
        <v>18</v>
      </c>
      <c r="C422" s="51">
        <v>55096.4061</v>
      </c>
      <c r="D422" s="51" t="s">
        <v>124</v>
      </c>
      <c r="E422" s="14">
        <f t="shared" si="76"/>
        <v>4647.2884041376228</v>
      </c>
      <c r="F422" s="14">
        <f t="shared" si="77"/>
        <v>4647.5</v>
      </c>
      <c r="G422" s="15">
        <f t="shared" si="82"/>
        <v>-0.49661349999951199</v>
      </c>
      <c r="J422">
        <f>U422</f>
        <v>0</v>
      </c>
      <c r="O422">
        <f t="shared" ca="1" si="78"/>
        <v>-2.5556264348626415E-2</v>
      </c>
      <c r="P422">
        <f t="shared" ca="1" si="79"/>
        <v>-0.4929510749897501</v>
      </c>
      <c r="Q422" s="12">
        <f t="shared" si="80"/>
        <v>40077.9061</v>
      </c>
      <c r="S422">
        <f>G422</f>
        <v>-0.49661349999951199</v>
      </c>
      <c r="U422" s="15"/>
    </row>
    <row r="423" spans="1:21" x14ac:dyDescent="0.2">
      <c r="A423" s="14" t="s">
        <v>154</v>
      </c>
      <c r="B423" s="14"/>
      <c r="C423" s="15">
        <v>55492.3459</v>
      </c>
      <c r="D423" s="15">
        <v>2.9999999999999997E-4</v>
      </c>
      <c r="E423" s="14">
        <f t="shared" si="76"/>
        <v>4815.9894632726709</v>
      </c>
      <c r="F423" s="14">
        <f t="shared" si="77"/>
        <v>4816</v>
      </c>
      <c r="G423" s="15">
        <f t="shared" si="82"/>
        <v>-2.4729599994316231E-2</v>
      </c>
      <c r="J423">
        <f>G423</f>
        <v>-2.4729599994316231E-2</v>
      </c>
      <c r="O423">
        <f t="shared" ca="1" si="78"/>
        <v>-2.7066865966490834E-2</v>
      </c>
      <c r="P423">
        <f t="shared" ca="1" si="79"/>
        <v>-0.49578837271996995</v>
      </c>
      <c r="Q423" s="12">
        <f t="shared" si="80"/>
        <v>40473.8459</v>
      </c>
      <c r="R423">
        <f>G423</f>
        <v>-2.4729599994316231E-2</v>
      </c>
    </row>
    <row r="424" spans="1:21" x14ac:dyDescent="0.2">
      <c r="A424" s="22" t="s">
        <v>135</v>
      </c>
      <c r="B424" s="24" t="s">
        <v>19</v>
      </c>
      <c r="C424" s="22">
        <v>55727.744299999998</v>
      </c>
      <c r="D424" s="22">
        <v>8.9999999999999998E-4</v>
      </c>
      <c r="E424" s="14">
        <f t="shared" si="76"/>
        <v>4916.2874363450801</v>
      </c>
      <c r="F424" s="14">
        <f t="shared" si="77"/>
        <v>4916.5</v>
      </c>
      <c r="G424" s="15">
        <f t="shared" si="82"/>
        <v>-0.49888490000012098</v>
      </c>
      <c r="K424">
        <f>G424</f>
        <v>-0.49888490000012098</v>
      </c>
      <c r="O424">
        <f t="shared" ca="1" si="78"/>
        <v>-2.7967847940350621E-2</v>
      </c>
      <c r="P424">
        <f t="shared" ca="1" si="79"/>
        <v>-0.49748064822078358</v>
      </c>
      <c r="Q424" s="12">
        <f t="shared" si="80"/>
        <v>40709.244299999998</v>
      </c>
      <c r="S424">
        <f>G424</f>
        <v>-0.49888490000012098</v>
      </c>
    </row>
    <row r="425" spans="1:21" x14ac:dyDescent="0.2">
      <c r="A425" s="22" t="s">
        <v>135</v>
      </c>
      <c r="B425" s="24" t="s">
        <v>18</v>
      </c>
      <c r="C425" s="22">
        <v>55738.780599999998</v>
      </c>
      <c r="D425" s="22">
        <v>5.0000000000000001E-4</v>
      </c>
      <c r="E425" s="14">
        <f t="shared" si="76"/>
        <v>4920.9897559879455</v>
      </c>
      <c r="F425" s="14">
        <f t="shared" si="77"/>
        <v>4921</v>
      </c>
      <c r="G425" s="15">
        <f t="shared" si="82"/>
        <v>-2.4042599994572811E-2</v>
      </c>
      <c r="K425">
        <f>G425</f>
        <v>-2.4042599994572811E-2</v>
      </c>
      <c r="O425">
        <f t="shared" ca="1" si="78"/>
        <v>-2.8008190416792103E-2</v>
      </c>
      <c r="P425">
        <f t="shared" ca="1" si="79"/>
        <v>-0.49755642175067072</v>
      </c>
      <c r="Q425" s="12">
        <f t="shared" si="80"/>
        <v>40720.280599999998</v>
      </c>
      <c r="R425">
        <f>G425</f>
        <v>-2.4042599994572811E-2</v>
      </c>
    </row>
    <row r="426" spans="1:21" x14ac:dyDescent="0.2">
      <c r="A426" s="15" t="s">
        <v>140</v>
      </c>
      <c r="B426" s="19" t="s">
        <v>19</v>
      </c>
      <c r="C426" s="15">
        <v>56086.883000000002</v>
      </c>
      <c r="D426" s="15">
        <v>8.0000000000000002E-3</v>
      </c>
      <c r="E426" s="14">
        <f t="shared" si="76"/>
        <v>5069.3083730288499</v>
      </c>
      <c r="F426" s="14">
        <f t="shared" si="77"/>
        <v>5069.5</v>
      </c>
      <c r="G426" s="15">
        <f t="shared" si="82"/>
        <v>-0.44974669999646721</v>
      </c>
      <c r="K426">
        <f>G426</f>
        <v>-0.44974669999646721</v>
      </c>
      <c r="O426">
        <f t="shared" ca="1" si="78"/>
        <v>-2.9339492139361045E-2</v>
      </c>
      <c r="P426">
        <f t="shared" ca="1" si="79"/>
        <v>-0.50005694823694757</v>
      </c>
      <c r="Q426" s="12">
        <f t="shared" si="80"/>
        <v>41068.383000000002</v>
      </c>
      <c r="S426">
        <f>G426</f>
        <v>-0.44974669999646721</v>
      </c>
    </row>
    <row r="427" spans="1:21" x14ac:dyDescent="0.2">
      <c r="A427" s="14" t="s">
        <v>151</v>
      </c>
      <c r="B427" s="19" t="s">
        <v>18</v>
      </c>
      <c r="C427" s="15">
        <v>56170.622600000002</v>
      </c>
      <c r="D427" s="15">
        <v>2.0000000000000001E-4</v>
      </c>
      <c r="E427" s="14">
        <f t="shared" si="76"/>
        <v>5104.9879364663857</v>
      </c>
      <c r="F427" s="14">
        <f t="shared" si="77"/>
        <v>5105</v>
      </c>
      <c r="G427" s="15">
        <f t="shared" si="82"/>
        <v>-2.8312999995250721E-2</v>
      </c>
      <c r="K427">
        <f>G427</f>
        <v>-2.8312999995250721E-2</v>
      </c>
      <c r="O427">
        <f t="shared" ca="1" si="78"/>
        <v>-2.9657749453510525E-2</v>
      </c>
      <c r="P427">
        <f t="shared" ca="1" si="79"/>
        <v>-0.50065471719494636</v>
      </c>
      <c r="Q427" s="12">
        <f t="shared" si="80"/>
        <v>41152.122600000002</v>
      </c>
      <c r="R427">
        <f>G427</f>
        <v>-2.8312999995250721E-2</v>
      </c>
    </row>
    <row r="428" spans="1:21" x14ac:dyDescent="0.2">
      <c r="A428" s="15" t="s">
        <v>149</v>
      </c>
      <c r="B428" s="19" t="s">
        <v>18</v>
      </c>
      <c r="C428" s="15">
        <v>56483.469899999996</v>
      </c>
      <c r="D428" s="15">
        <v>8.6999999999999994E-3</v>
      </c>
      <c r="E428" s="14">
        <f t="shared" si="76"/>
        <v>5238.285146945198</v>
      </c>
      <c r="F428" s="14">
        <f t="shared" si="77"/>
        <v>5238.5</v>
      </c>
      <c r="G428" s="15">
        <f t="shared" si="82"/>
        <v>-0.50425810000160709</v>
      </c>
      <c r="J428">
        <f>G428</f>
        <v>-0.50425810000160709</v>
      </c>
      <c r="O428">
        <f t="shared" ca="1" si="78"/>
        <v>-3.085457625460785E-2</v>
      </c>
      <c r="P428">
        <f t="shared" ca="1" si="79"/>
        <v>-0.50290266524826599</v>
      </c>
      <c r="Q428" s="12">
        <f t="shared" si="80"/>
        <v>41464.969899999996</v>
      </c>
      <c r="S428">
        <f>G428</f>
        <v>-0.50425810000160709</v>
      </c>
    </row>
    <row r="429" spans="1:21" x14ac:dyDescent="0.2">
      <c r="A429" s="28" t="s">
        <v>153</v>
      </c>
      <c r="B429" s="26" t="s">
        <v>18</v>
      </c>
      <c r="C429" s="15">
        <v>56494.504800000002</v>
      </c>
      <c r="D429" s="27">
        <v>2.5999999999999999E-3</v>
      </c>
      <c r="E429" s="14">
        <f t="shared" si="76"/>
        <v>5242.9868700794987</v>
      </c>
      <c r="F429" s="14">
        <f t="shared" si="77"/>
        <v>5243</v>
      </c>
      <c r="G429" s="15">
        <f t="shared" si="82"/>
        <v>-3.0815799997071736E-2</v>
      </c>
      <c r="J429">
        <f>G429</f>
        <v>-3.0815799997071736E-2</v>
      </c>
      <c r="O429">
        <f t="shared" ca="1" si="78"/>
        <v>-3.0894918731049333E-2</v>
      </c>
      <c r="P429">
        <f t="shared" ca="1" si="79"/>
        <v>-0.50297843877815318</v>
      </c>
      <c r="Q429" s="12">
        <f t="shared" si="80"/>
        <v>41476.004800000002</v>
      </c>
      <c r="R429">
        <f>G429</f>
        <v>-3.0815799997071736E-2</v>
      </c>
    </row>
    <row r="430" spans="1:21" x14ac:dyDescent="0.2">
      <c r="A430" s="14" t="s">
        <v>152</v>
      </c>
      <c r="B430" s="19" t="s">
        <v>18</v>
      </c>
      <c r="C430" s="15">
        <v>56522.668799999999</v>
      </c>
      <c r="D430" s="15">
        <v>2.0000000000000001E-4</v>
      </c>
      <c r="E430" s="14">
        <f t="shared" si="76"/>
        <v>5254.986918141045</v>
      </c>
      <c r="F430" s="14">
        <f t="shared" si="77"/>
        <v>5255</v>
      </c>
      <c r="G430" s="15">
        <f t="shared" si="82"/>
        <v>-3.0702999996719882E-2</v>
      </c>
      <c r="K430">
        <f>G430</f>
        <v>-3.0702999996719882E-2</v>
      </c>
      <c r="O430">
        <f t="shared" ca="1" si="78"/>
        <v>-3.1002498668226623E-2</v>
      </c>
      <c r="P430">
        <f t="shared" ca="1" si="79"/>
        <v>-0.50318050152451899</v>
      </c>
      <c r="Q430" s="12">
        <f t="shared" si="80"/>
        <v>41504.168799999999</v>
      </c>
      <c r="R430">
        <f>G430</f>
        <v>-3.0702999996719882E-2</v>
      </c>
    </row>
    <row r="431" spans="1:21" x14ac:dyDescent="0.2">
      <c r="A431" s="28" t="s">
        <v>153</v>
      </c>
      <c r="B431" s="26" t="s">
        <v>18</v>
      </c>
      <c r="C431" s="15">
        <v>56534.403700000003</v>
      </c>
      <c r="D431" s="27">
        <v>1.2999999999999999E-3</v>
      </c>
      <c r="E431" s="14">
        <f t="shared" si="76"/>
        <v>5259.9868955589363</v>
      </c>
      <c r="F431" s="14">
        <f t="shared" si="77"/>
        <v>5260</v>
      </c>
      <c r="G431" s="15">
        <f t="shared" si="82"/>
        <v>-3.0755999992834404E-2</v>
      </c>
      <c r="J431">
        <f t="shared" ref="J431:J473" si="83">G431</f>
        <v>-3.0755999992834404E-2</v>
      </c>
      <c r="O431">
        <f t="shared" ca="1" si="78"/>
        <v>-3.1047323642050491E-2</v>
      </c>
      <c r="P431">
        <f t="shared" ca="1" si="79"/>
        <v>-0.50326469433550469</v>
      </c>
      <c r="Q431" s="12">
        <f t="shared" si="80"/>
        <v>41515.903700000003</v>
      </c>
      <c r="R431">
        <f>G431</f>
        <v>-3.0755999992834404E-2</v>
      </c>
    </row>
    <row r="432" spans="1:21" x14ac:dyDescent="0.2">
      <c r="A432" s="27" t="s">
        <v>155</v>
      </c>
      <c r="B432" s="26" t="s">
        <v>18</v>
      </c>
      <c r="C432" s="27">
        <v>56886.450100000002</v>
      </c>
      <c r="D432" s="27">
        <v>2.3E-3</v>
      </c>
      <c r="E432" s="14">
        <f t="shared" si="76"/>
        <v>5409.9859624491064</v>
      </c>
      <c r="F432" s="14">
        <f t="shared" si="77"/>
        <v>5410</v>
      </c>
      <c r="G432" s="15">
        <f t="shared" si="82"/>
        <v>-3.2945999992080033E-2</v>
      </c>
      <c r="J432">
        <f t="shared" si="83"/>
        <v>-3.2945999992080033E-2</v>
      </c>
      <c r="O432">
        <f t="shared" ca="1" si="78"/>
        <v>-3.2392072856766596E-2</v>
      </c>
      <c r="P432">
        <f t="shared" ca="1" si="79"/>
        <v>-0.50579047866507731</v>
      </c>
      <c r="Q432" s="12">
        <f t="shared" si="80"/>
        <v>41867.950100000002</v>
      </c>
      <c r="R432">
        <f>G432</f>
        <v>-3.2945999992080033E-2</v>
      </c>
    </row>
    <row r="433" spans="1:19" x14ac:dyDescent="0.2">
      <c r="A433" s="27" t="s">
        <v>156</v>
      </c>
      <c r="B433" s="19"/>
      <c r="C433" s="27">
        <v>56929.398200000003</v>
      </c>
      <c r="D433" s="27">
        <v>4.0000000000000001E-3</v>
      </c>
      <c r="E433" s="14">
        <f t="shared" si="76"/>
        <v>5428.2851835878701</v>
      </c>
      <c r="F433" s="14">
        <f t="shared" si="77"/>
        <v>5428.5</v>
      </c>
      <c r="G433" s="15">
        <f t="shared" si="82"/>
        <v>-0.50417209999432089</v>
      </c>
      <c r="J433">
        <f t="shared" si="83"/>
        <v>-0.50417209999432089</v>
      </c>
      <c r="O433">
        <f t="shared" ca="1" si="78"/>
        <v>-3.2557925259914917E-2</v>
      </c>
      <c r="P433">
        <f t="shared" ca="1" si="79"/>
        <v>-0.50610199206572459</v>
      </c>
      <c r="Q433" s="12">
        <f t="shared" si="80"/>
        <v>41910.898200000003</v>
      </c>
      <c r="S433">
        <f>G433</f>
        <v>-0.50417209999432089</v>
      </c>
    </row>
    <row r="434" spans="1:19" x14ac:dyDescent="0.2">
      <c r="A434" s="51" t="s">
        <v>157</v>
      </c>
      <c r="B434" s="52" t="s">
        <v>18</v>
      </c>
      <c r="C434" s="51">
        <v>57220.422599999998</v>
      </c>
      <c r="D434" s="51" t="s">
        <v>124</v>
      </c>
      <c r="E434" s="14">
        <f t="shared" si="76"/>
        <v>5552.2841463446857</v>
      </c>
      <c r="F434" s="14">
        <f t="shared" si="77"/>
        <v>5552.5</v>
      </c>
      <c r="G434" s="15">
        <f t="shared" si="82"/>
        <v>-0.5066064999991795</v>
      </c>
      <c r="J434">
        <f t="shared" si="83"/>
        <v>-0.5066064999991795</v>
      </c>
      <c r="O434">
        <f t="shared" ca="1" si="78"/>
        <v>-3.3669584610746893E-2</v>
      </c>
      <c r="P434">
        <f t="shared" ca="1" si="79"/>
        <v>-0.50818997377817121</v>
      </c>
      <c r="Q434" s="12">
        <f t="shared" si="80"/>
        <v>42201.922599999998</v>
      </c>
      <c r="S434">
        <f>G434</f>
        <v>-0.5066064999991795</v>
      </c>
    </row>
    <row r="435" spans="1:19" x14ac:dyDescent="0.2">
      <c r="A435" s="53" t="s">
        <v>157</v>
      </c>
      <c r="B435" s="54"/>
      <c r="C435" s="53">
        <v>57220.422599999998</v>
      </c>
      <c r="D435" s="53">
        <v>5.3E-3</v>
      </c>
      <c r="E435" s="14">
        <f t="shared" si="76"/>
        <v>5552.2841463446857</v>
      </c>
      <c r="F435" s="14">
        <f t="shared" si="77"/>
        <v>5552.5</v>
      </c>
      <c r="G435" s="15">
        <f t="shared" si="82"/>
        <v>-0.5066064999991795</v>
      </c>
      <c r="J435">
        <f t="shared" si="83"/>
        <v>-0.5066064999991795</v>
      </c>
      <c r="O435">
        <f t="shared" ca="1" si="78"/>
        <v>-3.3669584610746893E-2</v>
      </c>
      <c r="P435">
        <f t="shared" ca="1" si="79"/>
        <v>-0.50818997377817121</v>
      </c>
      <c r="Q435" s="12">
        <f t="shared" si="80"/>
        <v>42201.922599999998</v>
      </c>
      <c r="S435">
        <f>G435</f>
        <v>-0.5066064999991795</v>
      </c>
    </row>
    <row r="436" spans="1:19" x14ac:dyDescent="0.2">
      <c r="A436" s="58" t="s">
        <v>1438</v>
      </c>
      <c r="B436" s="59" t="s">
        <v>18</v>
      </c>
      <c r="C436" s="60">
        <v>57233.804300000003</v>
      </c>
      <c r="D436" s="60">
        <v>1E-4</v>
      </c>
      <c r="E436" s="14">
        <f t="shared" si="76"/>
        <v>5557.9857882686047</v>
      </c>
      <c r="F436" s="14">
        <f t="shared" si="77"/>
        <v>5558</v>
      </c>
      <c r="G436" s="15">
        <f t="shared" si="82"/>
        <v>-3.3354799990775064E-2</v>
      </c>
      <c r="J436">
        <f t="shared" si="83"/>
        <v>-3.3354799990775064E-2</v>
      </c>
      <c r="O436">
        <f t="shared" ca="1" si="78"/>
        <v>-3.3718892081953146E-2</v>
      </c>
      <c r="P436">
        <f t="shared" ca="1" si="79"/>
        <v>-0.50828258587025554</v>
      </c>
      <c r="Q436" s="12">
        <f t="shared" si="80"/>
        <v>42215.304300000003</v>
      </c>
      <c r="R436">
        <f>G436</f>
        <v>-3.3354799990775064E-2</v>
      </c>
    </row>
    <row r="437" spans="1:19" x14ac:dyDescent="0.2">
      <c r="A437" s="55" t="s">
        <v>3</v>
      </c>
      <c r="B437" s="56" t="s">
        <v>18</v>
      </c>
      <c r="C437" s="57">
        <v>57238.498</v>
      </c>
      <c r="D437" s="57">
        <v>1E-3</v>
      </c>
      <c r="E437" s="14">
        <f t="shared" si="76"/>
        <v>5559.9856684555971</v>
      </c>
      <c r="F437" s="14">
        <f t="shared" si="77"/>
        <v>5560</v>
      </c>
      <c r="G437" s="15">
        <f t="shared" si="82"/>
        <v>-3.3636000000115018E-2</v>
      </c>
      <c r="J437">
        <f t="shared" si="83"/>
        <v>-3.3636000000115018E-2</v>
      </c>
      <c r="O437">
        <f t="shared" ca="1" si="78"/>
        <v>-3.3736822071482694E-2</v>
      </c>
      <c r="P437">
        <f t="shared" ca="1" si="79"/>
        <v>-0.50831626299464983</v>
      </c>
      <c r="Q437" s="12">
        <f t="shared" si="80"/>
        <v>42219.998</v>
      </c>
      <c r="R437">
        <f>G437</f>
        <v>-3.3636000000115018E-2</v>
      </c>
    </row>
    <row r="438" spans="1:19" x14ac:dyDescent="0.2">
      <c r="A438" s="55" t="s">
        <v>3</v>
      </c>
      <c r="B438" s="56" t="s">
        <v>18</v>
      </c>
      <c r="C438" s="57">
        <v>57241.545599999998</v>
      </c>
      <c r="D438" s="57">
        <v>3.8E-3</v>
      </c>
      <c r="E438" s="14">
        <f t="shared" si="76"/>
        <v>5561.2841823908457</v>
      </c>
      <c r="F438" s="14">
        <f t="shared" si="77"/>
        <v>5561.5</v>
      </c>
      <c r="G438" s="15">
        <f t="shared" si="82"/>
        <v>-0.50652189999527764</v>
      </c>
      <c r="J438">
        <f t="shared" si="83"/>
        <v>-0.50652189999527764</v>
      </c>
      <c r="O438">
        <f t="shared" ca="1" si="78"/>
        <v>-3.3750269563629857E-2</v>
      </c>
      <c r="P438">
        <f t="shared" ca="1" si="79"/>
        <v>-0.50834152083794548</v>
      </c>
      <c r="Q438" s="12">
        <f t="shared" si="80"/>
        <v>42223.045599999998</v>
      </c>
      <c r="S438">
        <f>G438</f>
        <v>-0.50652189999527764</v>
      </c>
    </row>
    <row r="439" spans="1:19" x14ac:dyDescent="0.2">
      <c r="A439" s="55" t="s">
        <v>3</v>
      </c>
      <c r="B439" s="56" t="s">
        <v>18</v>
      </c>
      <c r="C439" s="57">
        <v>57292.4784</v>
      </c>
      <c r="D439" s="57">
        <v>3.0000000000000001E-3</v>
      </c>
      <c r="E439" s="14">
        <f t="shared" si="76"/>
        <v>5582.9855049270345</v>
      </c>
      <c r="F439" s="14">
        <f t="shared" si="77"/>
        <v>5583</v>
      </c>
      <c r="G439" s="15">
        <f t="shared" si="82"/>
        <v>-3.4019799997622613E-2</v>
      </c>
      <c r="J439">
        <f t="shared" si="83"/>
        <v>-3.4019799997622613E-2</v>
      </c>
      <c r="O439">
        <f t="shared" ca="1" si="78"/>
        <v>-3.3943016951072498E-2</v>
      </c>
      <c r="P439">
        <f t="shared" ca="1" si="79"/>
        <v>-0.5087035499251843</v>
      </c>
      <c r="Q439" s="12">
        <f t="shared" si="80"/>
        <v>42273.9784</v>
      </c>
      <c r="R439">
        <f>G439</f>
        <v>-3.4019799997622613E-2</v>
      </c>
    </row>
    <row r="440" spans="1:19" x14ac:dyDescent="0.2">
      <c r="A440" s="55" t="s">
        <v>3</v>
      </c>
      <c r="B440" s="56" t="s">
        <v>18</v>
      </c>
      <c r="C440" s="57">
        <v>57292.480000000003</v>
      </c>
      <c r="D440" s="57">
        <v>5.0000000000000001E-3</v>
      </c>
      <c r="E440" s="14">
        <f t="shared" si="76"/>
        <v>5582.9861866511119</v>
      </c>
      <c r="F440" s="14">
        <f t="shared" si="77"/>
        <v>5583</v>
      </c>
      <c r="G440" s="15">
        <f t="shared" si="82"/>
        <v>-3.2419799994386267E-2</v>
      </c>
      <c r="J440">
        <f t="shared" si="83"/>
        <v>-3.2419799994386267E-2</v>
      </c>
      <c r="O440">
        <f t="shared" ca="1" si="78"/>
        <v>-3.3943016951072498E-2</v>
      </c>
      <c r="P440">
        <f t="shared" ca="1" si="79"/>
        <v>-0.5087035499251843</v>
      </c>
      <c r="Q440" s="12">
        <f t="shared" si="80"/>
        <v>42273.98</v>
      </c>
      <c r="R440">
        <f>G440</f>
        <v>-3.2419799994386267E-2</v>
      </c>
    </row>
    <row r="441" spans="1:19" x14ac:dyDescent="0.2">
      <c r="A441" s="55" t="s">
        <v>3</v>
      </c>
      <c r="B441" s="56" t="s">
        <v>18</v>
      </c>
      <c r="C441" s="57">
        <v>57292.500899999999</v>
      </c>
      <c r="D441" s="57">
        <v>2E-3</v>
      </c>
      <c r="E441" s="14">
        <f t="shared" si="76"/>
        <v>5582.9950916718635</v>
      </c>
      <c r="F441" s="14">
        <f t="shared" si="77"/>
        <v>5583</v>
      </c>
      <c r="G441" s="15">
        <f t="shared" si="82"/>
        <v>-1.1519799998495728E-2</v>
      </c>
      <c r="J441">
        <f t="shared" si="83"/>
        <v>-1.1519799998495728E-2</v>
      </c>
      <c r="O441">
        <f t="shared" ca="1" si="78"/>
        <v>-3.3943016951072498E-2</v>
      </c>
      <c r="P441">
        <f t="shared" ca="1" si="79"/>
        <v>-0.5087035499251843</v>
      </c>
      <c r="Q441" s="12">
        <f t="shared" si="80"/>
        <v>42274.000899999999</v>
      </c>
      <c r="R441">
        <f>G441</f>
        <v>-1.1519799998495728E-2</v>
      </c>
    </row>
    <row r="442" spans="1:19" x14ac:dyDescent="0.2">
      <c r="A442" s="55" t="s">
        <v>3</v>
      </c>
      <c r="B442" s="56" t="s">
        <v>18</v>
      </c>
      <c r="C442" s="57">
        <v>57579.510799999996</v>
      </c>
      <c r="D442" s="57">
        <v>1.2999999999999999E-3</v>
      </c>
      <c r="E442" s="14">
        <f t="shared" si="76"/>
        <v>5705.2835661122799</v>
      </c>
      <c r="F442" s="14">
        <f t="shared" si="77"/>
        <v>5705.5</v>
      </c>
      <c r="G442" s="15">
        <f t="shared" si="82"/>
        <v>-0.50796830000035698</v>
      </c>
      <c r="J442">
        <f t="shared" si="83"/>
        <v>-0.50796830000035698</v>
      </c>
      <c r="O442">
        <f t="shared" ca="1" si="78"/>
        <v>-3.5041228809757317E-2</v>
      </c>
      <c r="P442">
        <f t="shared" ca="1" si="79"/>
        <v>-0.51076627379433515</v>
      </c>
      <c r="Q442" s="12">
        <f t="shared" si="80"/>
        <v>42561.010799999996</v>
      </c>
      <c r="S442">
        <f>G442</f>
        <v>-0.50796830000035698</v>
      </c>
    </row>
    <row r="443" spans="1:19" x14ac:dyDescent="0.2">
      <c r="A443" s="58" t="s">
        <v>1439</v>
      </c>
      <c r="B443" s="59" t="s">
        <v>18</v>
      </c>
      <c r="C443" s="60">
        <v>57604.626499999998</v>
      </c>
      <c r="D443" s="60">
        <v>2.0000000000000001E-4</v>
      </c>
      <c r="E443" s="14">
        <f t="shared" si="76"/>
        <v>5715.9848019842948</v>
      </c>
      <c r="F443" s="14">
        <f t="shared" si="77"/>
        <v>5716</v>
      </c>
      <c r="G443" s="15">
        <f t="shared" si="82"/>
        <v>-3.5669599994434975E-2</v>
      </c>
      <c r="J443">
        <f t="shared" si="83"/>
        <v>-3.5669599994434975E-2</v>
      </c>
      <c r="O443">
        <f t="shared" ca="1" si="78"/>
        <v>-3.5135361254787445E-2</v>
      </c>
      <c r="P443">
        <f t="shared" ca="1" si="79"/>
        <v>-0.5109430786974053</v>
      </c>
      <c r="Q443" s="12">
        <f t="shared" si="80"/>
        <v>42586.126499999998</v>
      </c>
      <c r="R443">
        <f>G443</f>
        <v>-3.5669599994434975E-2</v>
      </c>
    </row>
    <row r="444" spans="1:19" x14ac:dyDescent="0.2">
      <c r="A444" s="63" t="s">
        <v>1</v>
      </c>
      <c r="B444" s="64" t="s">
        <v>18</v>
      </c>
      <c r="C444" s="64">
        <v>57917.479399999997</v>
      </c>
      <c r="D444" s="64">
        <v>3.3999999999999998E-3</v>
      </c>
      <c r="E444" s="14">
        <f t="shared" si="76"/>
        <v>5849.2843984973779</v>
      </c>
      <c r="F444" s="14">
        <f t="shared" si="77"/>
        <v>5849.5</v>
      </c>
      <c r="G444" s="15">
        <f t="shared" si="82"/>
        <v>-0.50601470000401605</v>
      </c>
      <c r="J444">
        <f t="shared" si="83"/>
        <v>-0.50601470000401605</v>
      </c>
      <c r="O444">
        <f t="shared" ca="1" si="78"/>
        <v>-3.633218805588477E-2</v>
      </c>
      <c r="P444">
        <f t="shared" ca="1" si="79"/>
        <v>-0.51319102675072481</v>
      </c>
      <c r="Q444" s="12">
        <f t="shared" si="80"/>
        <v>42898.979399999997</v>
      </c>
      <c r="S444">
        <f>G444</f>
        <v>-0.50601470000401605</v>
      </c>
    </row>
    <row r="445" spans="1:19" x14ac:dyDescent="0.2">
      <c r="A445" s="63" t="s">
        <v>1</v>
      </c>
      <c r="B445" s="64" t="s">
        <v>18</v>
      </c>
      <c r="C445" s="64">
        <v>57924.516799999998</v>
      </c>
      <c r="D445" s="64">
        <v>1.9E-3</v>
      </c>
      <c r="E445" s="14">
        <f t="shared" si="76"/>
        <v>5852.2828766335924</v>
      </c>
      <c r="F445" s="14">
        <f t="shared" si="77"/>
        <v>5852.5</v>
      </c>
      <c r="G445" s="15">
        <f t="shared" si="82"/>
        <v>-0.50958650000393391</v>
      </c>
      <c r="J445">
        <f t="shared" si="83"/>
        <v>-0.50958650000393391</v>
      </c>
      <c r="O445">
        <f t="shared" ca="1" si="78"/>
        <v>-3.6359083040179097E-2</v>
      </c>
      <c r="P445">
        <f t="shared" ca="1" si="79"/>
        <v>-0.51324154243731623</v>
      </c>
      <c r="Q445" s="12">
        <f t="shared" si="80"/>
        <v>42906.016799999998</v>
      </c>
      <c r="S445">
        <f>G445</f>
        <v>-0.50958650000393391</v>
      </c>
    </row>
    <row r="446" spans="1:19" x14ac:dyDescent="0.2">
      <c r="A446" s="63" t="s">
        <v>1</v>
      </c>
      <c r="B446" s="64" t="s">
        <v>18</v>
      </c>
      <c r="C446" s="64">
        <v>57928.509100000003</v>
      </c>
      <c r="D446" s="64">
        <v>1E-3</v>
      </c>
      <c r="E446" s="14">
        <f t="shared" si="76"/>
        <v>5853.9839060284285</v>
      </c>
      <c r="F446" s="14">
        <f t="shared" si="77"/>
        <v>5854</v>
      </c>
      <c r="G446" s="15">
        <f t="shared" si="82"/>
        <v>-3.7772399991808925E-2</v>
      </c>
      <c r="J446">
        <f t="shared" si="83"/>
        <v>-3.7772399991808925E-2</v>
      </c>
      <c r="O446">
        <f t="shared" ca="1" si="78"/>
        <v>-3.6372530532326253E-2</v>
      </c>
      <c r="P446">
        <f t="shared" ca="1" si="79"/>
        <v>-0.513266800280612</v>
      </c>
      <c r="Q446" s="12">
        <f t="shared" si="80"/>
        <v>42910.009100000003</v>
      </c>
      <c r="R446">
        <f>G446</f>
        <v>-3.7772399991808925E-2</v>
      </c>
    </row>
    <row r="447" spans="1:19" x14ac:dyDescent="0.2">
      <c r="A447" s="63" t="s">
        <v>1</v>
      </c>
      <c r="B447" s="64" t="s">
        <v>18</v>
      </c>
      <c r="C447" s="64">
        <v>57964.414499999999</v>
      </c>
      <c r="D447" s="64">
        <v>1.4E-3</v>
      </c>
      <c r="E447" s="14">
        <f t="shared" si="76"/>
        <v>5869.2823908199725</v>
      </c>
      <c r="F447" s="14">
        <f t="shared" si="77"/>
        <v>5869.5</v>
      </c>
      <c r="G447" s="15">
        <f t="shared" si="82"/>
        <v>-0.51072669999848586</v>
      </c>
      <c r="J447">
        <f t="shared" si="83"/>
        <v>-0.51072669999848586</v>
      </c>
      <c r="O447">
        <f t="shared" ca="1" si="78"/>
        <v>-3.6511487951180255E-2</v>
      </c>
      <c r="P447">
        <f t="shared" ca="1" si="79"/>
        <v>-0.51352779799466786</v>
      </c>
      <c r="Q447" s="12">
        <f t="shared" si="80"/>
        <v>42945.914499999999</v>
      </c>
      <c r="S447">
        <f>G447</f>
        <v>-0.51072669999848586</v>
      </c>
    </row>
    <row r="448" spans="1:19" x14ac:dyDescent="0.2">
      <c r="A448" s="62" t="s">
        <v>2</v>
      </c>
      <c r="B448" s="62" t="s">
        <v>18</v>
      </c>
      <c r="C448" s="61">
        <v>57982.49</v>
      </c>
      <c r="D448" s="61">
        <v>3.0000000000000001E-3</v>
      </c>
      <c r="E448" s="14">
        <f t="shared" si="76"/>
        <v>5876.9839555386379</v>
      </c>
      <c r="F448" s="14">
        <f t="shared" si="77"/>
        <v>5877</v>
      </c>
      <c r="G448" s="15">
        <f t="shared" ref="G448:G473" si="84">+C448-(C$7+F448*C$8)</f>
        <v>-3.7656199994671624E-2</v>
      </c>
      <c r="J448">
        <f t="shared" si="83"/>
        <v>-3.7656199994671624E-2</v>
      </c>
      <c r="O448">
        <f t="shared" ca="1" si="78"/>
        <v>-3.6578725411916056E-2</v>
      </c>
      <c r="P448">
        <f t="shared" ca="1" si="79"/>
        <v>-0.51365408721114647</v>
      </c>
      <c r="Q448" s="12">
        <f t="shared" si="80"/>
        <v>42963.99</v>
      </c>
      <c r="R448">
        <f>G448</f>
        <v>-3.7656199994671624E-2</v>
      </c>
    </row>
    <row r="449" spans="1:19" x14ac:dyDescent="0.2">
      <c r="A449" s="63" t="s">
        <v>1</v>
      </c>
      <c r="B449" s="64" t="s">
        <v>18</v>
      </c>
      <c r="C449" s="64">
        <v>57982.490400000002</v>
      </c>
      <c r="D449" s="64">
        <v>1.2999999999999999E-3</v>
      </c>
      <c r="E449" s="14">
        <f t="shared" si="76"/>
        <v>5876.9841259696586</v>
      </c>
      <c r="F449" s="14">
        <f t="shared" si="77"/>
        <v>5877</v>
      </c>
      <c r="G449" s="15">
        <f t="shared" si="84"/>
        <v>-3.7256199990224559E-2</v>
      </c>
      <c r="J449">
        <f t="shared" si="83"/>
        <v>-3.7256199990224559E-2</v>
      </c>
      <c r="O449">
        <f t="shared" ca="1" si="78"/>
        <v>-3.6578725411916056E-2</v>
      </c>
      <c r="P449">
        <f t="shared" ca="1" si="79"/>
        <v>-0.51365408721114647</v>
      </c>
      <c r="Q449" s="12">
        <f t="shared" si="80"/>
        <v>42963.990400000002</v>
      </c>
      <c r="R449">
        <f>G449</f>
        <v>-3.7256199990224559E-2</v>
      </c>
    </row>
    <row r="450" spans="1:19" x14ac:dyDescent="0.2">
      <c r="A450" s="68" t="s">
        <v>1440</v>
      </c>
      <c r="B450" s="69" t="s">
        <v>18</v>
      </c>
      <c r="C450" s="23">
        <v>58275.862800000003</v>
      </c>
      <c r="D450" s="23">
        <v>1E-4</v>
      </c>
      <c r="E450" s="14">
        <f t="shared" si="76"/>
        <v>6001.9835188091529</v>
      </c>
      <c r="F450" s="14">
        <f t="shared" si="77"/>
        <v>6002</v>
      </c>
      <c r="G450" s="15">
        <f t="shared" si="84"/>
        <v>-3.8681199992424808E-2</v>
      </c>
      <c r="K450">
        <f>G450</f>
        <v>-3.8681199992424808E-2</v>
      </c>
      <c r="O450">
        <f t="shared" ca="1" si="78"/>
        <v>-3.7699349757512809E-2</v>
      </c>
      <c r="P450">
        <f t="shared" ca="1" si="79"/>
        <v>-0.51575890748579023</v>
      </c>
      <c r="Q450" s="12">
        <f t="shared" si="80"/>
        <v>43257.362800000003</v>
      </c>
      <c r="R450">
        <f>G450</f>
        <v>-3.8681199992424808E-2</v>
      </c>
    </row>
    <row r="451" spans="1:19" x14ac:dyDescent="0.2">
      <c r="A451" s="68" t="s">
        <v>1440</v>
      </c>
      <c r="B451" s="69" t="s">
        <v>19</v>
      </c>
      <c r="C451" s="23">
        <v>58323.507400000002</v>
      </c>
      <c r="D451" s="23">
        <v>4.0000000000000002E-4</v>
      </c>
      <c r="E451" s="14">
        <f t="shared" si="76"/>
        <v>6022.2838131520448</v>
      </c>
      <c r="F451" s="14">
        <f t="shared" si="77"/>
        <v>6022.5</v>
      </c>
      <c r="G451" s="15">
        <f t="shared" si="84"/>
        <v>-0.50738849999470403</v>
      </c>
      <c r="K451">
        <f>G451</f>
        <v>-0.50738849999470403</v>
      </c>
      <c r="O451">
        <f t="shared" ca="1" si="78"/>
        <v>-3.7883132150190672E-2</v>
      </c>
      <c r="P451">
        <f t="shared" ca="1" si="79"/>
        <v>-0.51610409801083179</v>
      </c>
      <c r="Q451" s="12">
        <f t="shared" si="80"/>
        <v>43305.007400000002</v>
      </c>
      <c r="S451">
        <f>G451</f>
        <v>-0.50738849999470403</v>
      </c>
    </row>
    <row r="452" spans="1:19" x14ac:dyDescent="0.2">
      <c r="A452" s="63" t="s">
        <v>0</v>
      </c>
      <c r="B452" s="65" t="s">
        <v>18</v>
      </c>
      <c r="C452" s="63">
        <v>58374.435799999999</v>
      </c>
      <c r="D452" s="63">
        <v>1E-4</v>
      </c>
      <c r="E452" s="14">
        <f t="shared" si="76"/>
        <v>6043.9832609470195</v>
      </c>
      <c r="F452" s="14">
        <f t="shared" si="77"/>
        <v>6044</v>
      </c>
      <c r="G452" s="15">
        <f t="shared" si="84"/>
        <v>-3.9286399995035026E-2</v>
      </c>
      <c r="K452">
        <f>G452</f>
        <v>-3.9286399995035026E-2</v>
      </c>
      <c r="O452">
        <f t="shared" ca="1" si="78"/>
        <v>-3.807587953763332E-2</v>
      </c>
      <c r="P452">
        <f t="shared" ca="1" si="79"/>
        <v>-0.5164661270980706</v>
      </c>
      <c r="Q452" s="12">
        <f t="shared" si="80"/>
        <v>43355.935799999999</v>
      </c>
      <c r="R452">
        <f>G452</f>
        <v>-3.9286399995035026E-2</v>
      </c>
    </row>
    <row r="453" spans="1:19" x14ac:dyDescent="0.2">
      <c r="A453" s="70" t="s">
        <v>1441</v>
      </c>
      <c r="B453" s="65" t="s">
        <v>19</v>
      </c>
      <c r="C453" s="63">
        <v>58696.673799999997</v>
      </c>
      <c r="D453" s="63">
        <v>1E-4</v>
      </c>
      <c r="E453" s="14">
        <f t="shared" si="76"/>
        <v>6181.2816378557291</v>
      </c>
      <c r="F453" s="14">
        <f t="shared" si="77"/>
        <v>6181.5</v>
      </c>
      <c r="G453" s="15">
        <f t="shared" si="84"/>
        <v>-0.51249390000157291</v>
      </c>
      <c r="K453">
        <f>G453</f>
        <v>-0.51249390000157291</v>
      </c>
      <c r="O453">
        <f t="shared" ca="1" si="78"/>
        <v>-3.9308566317789742E-2</v>
      </c>
      <c r="P453">
        <f t="shared" ca="1" si="79"/>
        <v>-0.51878142940017868</v>
      </c>
      <c r="Q453" s="12">
        <f t="shared" si="80"/>
        <v>43678.173799999997</v>
      </c>
      <c r="S453">
        <f>G453</f>
        <v>-0.51249390000157291</v>
      </c>
    </row>
    <row r="454" spans="1:19" x14ac:dyDescent="0.2">
      <c r="A454" s="70" t="s">
        <v>1441</v>
      </c>
      <c r="B454" s="65" t="s">
        <v>18</v>
      </c>
      <c r="C454" s="63">
        <v>58700.666799999999</v>
      </c>
      <c r="D454" s="63">
        <v>2.0000000000000001E-4</v>
      </c>
      <c r="E454" s="14">
        <f t="shared" si="76"/>
        <v>6182.9829655048479</v>
      </c>
      <c r="F454" s="14">
        <f t="shared" si="77"/>
        <v>6183</v>
      </c>
      <c r="G454" s="15">
        <f t="shared" si="84"/>
        <v>-3.9979799999855459E-2</v>
      </c>
      <c r="K454">
        <f>G454</f>
        <v>-3.9979799999855459E-2</v>
      </c>
      <c r="O454">
        <f t="shared" ca="1" si="78"/>
        <v>-3.9322013809936905E-2</v>
      </c>
      <c r="P454">
        <f t="shared" ca="1" si="79"/>
        <v>-0.51880668724347445</v>
      </c>
      <c r="Q454" s="12">
        <f t="shared" si="80"/>
        <v>43682.166799999999</v>
      </c>
      <c r="R454">
        <f>G454</f>
        <v>-3.9979799999855459E-2</v>
      </c>
    </row>
    <row r="455" spans="1:19" x14ac:dyDescent="0.2">
      <c r="A455" s="70" t="s">
        <v>1441</v>
      </c>
      <c r="B455" s="65" t="s">
        <v>18</v>
      </c>
      <c r="C455" s="63">
        <v>58719.440799999997</v>
      </c>
      <c r="D455" s="63">
        <v>1E-4</v>
      </c>
      <c r="E455" s="14">
        <f t="shared" si="76"/>
        <v>6190.9821453907825</v>
      </c>
      <c r="F455" s="14">
        <f t="shared" si="77"/>
        <v>6191</v>
      </c>
      <c r="G455" s="15">
        <f t="shared" si="84"/>
        <v>-4.1904600002453662E-2</v>
      </c>
      <c r="K455">
        <f>G455</f>
        <v>-4.1904600002453662E-2</v>
      </c>
      <c r="O455">
        <f t="shared" ca="1" si="78"/>
        <v>-3.9393733768055099E-2</v>
      </c>
      <c r="P455">
        <f t="shared" ca="1" si="79"/>
        <v>-0.51894139574105169</v>
      </c>
      <c r="Q455" s="12">
        <f t="shared" si="80"/>
        <v>43700.940799999997</v>
      </c>
      <c r="R455">
        <f>G455</f>
        <v>-4.1904600002453662E-2</v>
      </c>
    </row>
    <row r="456" spans="1:19" x14ac:dyDescent="0.2">
      <c r="A456" s="70" t="s">
        <v>1441</v>
      </c>
      <c r="B456" s="65" t="s">
        <v>18</v>
      </c>
      <c r="C456" s="63">
        <v>58754.646099999998</v>
      </c>
      <c r="D456" s="63">
        <v>1E-4</v>
      </c>
      <c r="E456" s="14">
        <f t="shared" si="76"/>
        <v>6205.9823332909818</v>
      </c>
      <c r="F456" s="14">
        <f t="shared" si="77"/>
        <v>6206</v>
      </c>
      <c r="G456" s="15">
        <f t="shared" si="84"/>
        <v>-4.1463599998678546E-2</v>
      </c>
      <c r="K456">
        <f>G456</f>
        <v>-4.1463599998678546E-2</v>
      </c>
      <c r="O456">
        <f t="shared" ca="1" si="78"/>
        <v>-3.9528208689526709E-2</v>
      </c>
      <c r="P456">
        <f t="shared" ca="1" si="79"/>
        <v>-0.51919397417400892</v>
      </c>
      <c r="Q456" s="12">
        <f t="shared" si="80"/>
        <v>43736.146099999998</v>
      </c>
      <c r="R456">
        <f>G456</f>
        <v>-4.1463599998678546E-2</v>
      </c>
    </row>
    <row r="457" spans="1:19" x14ac:dyDescent="0.2">
      <c r="A457" s="76" t="s">
        <v>1446</v>
      </c>
      <c r="B457" s="75" t="s">
        <v>18</v>
      </c>
      <c r="C457" s="81">
        <v>59003.426899999999</v>
      </c>
      <c r="D457" s="74">
        <v>1E-3</v>
      </c>
      <c r="E457" s="14">
        <f t="shared" si="76"/>
        <v>6311.9822465415928</v>
      </c>
      <c r="F457" s="14">
        <f t="shared" si="77"/>
        <v>6312</v>
      </c>
      <c r="G457" s="15">
        <f t="shared" si="84"/>
        <v>-4.1667199999210425E-2</v>
      </c>
      <c r="K457">
        <f>G457</f>
        <v>-4.1667199999210425E-2</v>
      </c>
      <c r="O457">
        <f t="shared" ca="1" si="78"/>
        <v>-4.0478498134592748E-2</v>
      </c>
      <c r="P457">
        <f t="shared" ca="1" si="79"/>
        <v>-0.52097886176690689</v>
      </c>
      <c r="Q457" s="12">
        <f t="shared" si="80"/>
        <v>43984.926899999999</v>
      </c>
      <c r="R457">
        <f>G457</f>
        <v>-4.1667199999210425E-2</v>
      </c>
    </row>
    <row r="458" spans="1:19" x14ac:dyDescent="0.2">
      <c r="A458" s="70" t="s">
        <v>1442</v>
      </c>
      <c r="B458" s="65" t="s">
        <v>19</v>
      </c>
      <c r="C458" s="63">
        <v>59008.821600000003</v>
      </c>
      <c r="D458" s="63">
        <v>4.0000000000000002E-4</v>
      </c>
      <c r="E458" s="14">
        <f t="shared" si="76"/>
        <v>6314.2808070897281</v>
      </c>
      <c r="F458" s="14">
        <f t="shared" si="77"/>
        <v>6314.5</v>
      </c>
      <c r="G458" s="15">
        <f t="shared" si="84"/>
        <v>-0.51444369999080664</v>
      </c>
      <c r="K458">
        <f>G458</f>
        <v>-0.51444369999080664</v>
      </c>
      <c r="O458">
        <f t="shared" ca="1" si="78"/>
        <v>-4.0500910621504689E-2</v>
      </c>
      <c r="P458">
        <f t="shared" ca="1" si="79"/>
        <v>-0.52102095817239968</v>
      </c>
      <c r="Q458" s="12">
        <f t="shared" si="80"/>
        <v>43990.321600000003</v>
      </c>
      <c r="S458">
        <f>G458</f>
        <v>-0.51444369999080664</v>
      </c>
    </row>
    <row r="459" spans="1:19" x14ac:dyDescent="0.2">
      <c r="A459" s="70" t="s">
        <v>1442</v>
      </c>
      <c r="B459" s="65" t="s">
        <v>18</v>
      </c>
      <c r="C459" s="63">
        <v>59012.814599999998</v>
      </c>
      <c r="D459" s="63">
        <v>1E-4</v>
      </c>
      <c r="E459" s="14">
        <f t="shared" si="76"/>
        <v>6315.9821347388443</v>
      </c>
      <c r="F459" s="14">
        <f t="shared" si="77"/>
        <v>6316</v>
      </c>
      <c r="G459" s="15">
        <f t="shared" si="84"/>
        <v>-4.1929599996365141E-2</v>
      </c>
      <c r="K459">
        <f>G459</f>
        <v>-4.1929599996365141E-2</v>
      </c>
      <c r="O459">
        <f t="shared" ca="1" si="78"/>
        <v>-4.0514358113651845E-2</v>
      </c>
      <c r="P459">
        <f t="shared" ca="1" si="79"/>
        <v>-0.52104621601569545</v>
      </c>
      <c r="Q459" s="12">
        <f t="shared" si="80"/>
        <v>43994.314599999998</v>
      </c>
      <c r="R459">
        <f t="shared" ref="R459:R473" si="85">G459</f>
        <v>-4.1929599996365141E-2</v>
      </c>
    </row>
    <row r="460" spans="1:19" x14ac:dyDescent="0.2">
      <c r="A460" s="76" t="s">
        <v>1446</v>
      </c>
      <c r="B460" s="75" t="s">
        <v>18</v>
      </c>
      <c r="C460" s="81">
        <v>59024.549200000001</v>
      </c>
      <c r="D460" s="74">
        <v>2.9999999999999997E-4</v>
      </c>
      <c r="E460" s="14">
        <f t="shared" si="76"/>
        <v>6320.9819843334717</v>
      </c>
      <c r="F460" s="14">
        <f t="shared" si="77"/>
        <v>6321</v>
      </c>
      <c r="G460" s="15">
        <f t="shared" si="84"/>
        <v>-4.2282599992176984E-2</v>
      </c>
      <c r="K460">
        <f>G460</f>
        <v>-4.2282599992176984E-2</v>
      </c>
      <c r="O460">
        <f t="shared" ca="1" si="78"/>
        <v>-4.055918308747572E-2</v>
      </c>
      <c r="P460">
        <f t="shared" ca="1" si="79"/>
        <v>-0.52113040882668116</v>
      </c>
      <c r="Q460" s="12">
        <f t="shared" si="80"/>
        <v>44006.049200000001</v>
      </c>
      <c r="R460">
        <f t="shared" si="85"/>
        <v>-4.2282599992176984E-2</v>
      </c>
    </row>
    <row r="461" spans="1:19" x14ac:dyDescent="0.2">
      <c r="A461" s="76" t="s">
        <v>1446</v>
      </c>
      <c r="B461" s="75" t="s">
        <v>18</v>
      </c>
      <c r="C461" s="81">
        <v>59060.455699999999</v>
      </c>
      <c r="D461" s="74">
        <v>8.0000000000000004E-4</v>
      </c>
      <c r="E461" s="14">
        <f t="shared" si="76"/>
        <v>6336.2809378103184</v>
      </c>
      <c r="F461" s="14">
        <f t="shared" si="77"/>
        <v>6336.5</v>
      </c>
      <c r="G461" s="15">
        <f t="shared" si="84"/>
        <v>-0.51413689999753842</v>
      </c>
      <c r="K461">
        <f>G461</f>
        <v>-0.51413689999753842</v>
      </c>
      <c r="O461">
        <f t="shared" ca="1" si="78"/>
        <v>-4.0698140506329715E-2</v>
      </c>
      <c r="P461">
        <f t="shared" ca="1" si="79"/>
        <v>-0.52139140654073701</v>
      </c>
      <c r="Q461" s="12">
        <f t="shared" si="80"/>
        <v>44041.955699999999</v>
      </c>
      <c r="S461">
        <f>G461</f>
        <v>-0.51413689999753842</v>
      </c>
    </row>
    <row r="462" spans="1:19" x14ac:dyDescent="0.2">
      <c r="A462" s="76" t="s">
        <v>1446</v>
      </c>
      <c r="B462" s="75" t="s">
        <v>18</v>
      </c>
      <c r="C462" s="81">
        <v>59071.487399999998</v>
      </c>
      <c r="D462" s="74">
        <v>5.9999999999999995E-4</v>
      </c>
      <c r="E462" s="14">
        <f t="shared" si="76"/>
        <v>6340.9812974964625</v>
      </c>
      <c r="F462" s="14">
        <f t="shared" si="77"/>
        <v>6341</v>
      </c>
      <c r="G462" s="15">
        <f t="shared" si="84"/>
        <v>-4.3894599999475759E-2</v>
      </c>
      <c r="K462">
        <f>G462</f>
        <v>-4.3894599999475759E-2</v>
      </c>
      <c r="O462">
        <f t="shared" ca="1" si="78"/>
        <v>-4.0738482982771197E-2</v>
      </c>
      <c r="P462">
        <f t="shared" ca="1" si="79"/>
        <v>-0.5214671800706242</v>
      </c>
      <c r="Q462" s="12">
        <f t="shared" si="80"/>
        <v>44052.987399999998</v>
      </c>
      <c r="R462">
        <f t="shared" si="85"/>
        <v>-4.3894599999475759E-2</v>
      </c>
    </row>
    <row r="463" spans="1:19" x14ac:dyDescent="0.2">
      <c r="A463" s="66" t="s">
        <v>1443</v>
      </c>
      <c r="B463" s="67" t="s">
        <v>18</v>
      </c>
      <c r="C463" s="61">
        <v>59076.1826</v>
      </c>
      <c r="D463" s="61" t="s">
        <v>167</v>
      </c>
      <c r="E463" s="14">
        <f t="shared" si="76"/>
        <v>6342.9818167997792</v>
      </c>
      <c r="F463" s="14">
        <f t="shared" si="77"/>
        <v>6343</v>
      </c>
      <c r="G463" s="15">
        <f t="shared" si="84"/>
        <v>-4.2675799995777197E-2</v>
      </c>
      <c r="K463">
        <f>G463</f>
        <v>-4.2675799995777197E-2</v>
      </c>
      <c r="O463">
        <f t="shared" ca="1" si="78"/>
        <v>-4.0756412972300746E-2</v>
      </c>
      <c r="P463">
        <f t="shared" ca="1" si="79"/>
        <v>-0.52150085719501849</v>
      </c>
      <c r="Q463" s="12">
        <f t="shared" si="80"/>
        <v>44057.6826</v>
      </c>
      <c r="R463">
        <f t="shared" si="85"/>
        <v>-4.2675799995777197E-2</v>
      </c>
    </row>
    <row r="464" spans="1:19" x14ac:dyDescent="0.2">
      <c r="A464" s="73" t="s">
        <v>1445</v>
      </c>
      <c r="B464" s="72" t="s">
        <v>18</v>
      </c>
      <c r="C464" s="71">
        <v>59193.530100000004</v>
      </c>
      <c r="D464" s="71">
        <v>2.0000000000000001E-4</v>
      </c>
      <c r="E464" s="14">
        <f t="shared" si="76"/>
        <v>6392.9809518623579</v>
      </c>
      <c r="F464" s="14">
        <f t="shared" si="77"/>
        <v>6393</v>
      </c>
      <c r="G464" s="15">
        <f t="shared" si="84"/>
        <v>-4.4705799991788808E-2</v>
      </c>
      <c r="K464">
        <f>G464</f>
        <v>-4.4705799991788808E-2</v>
      </c>
      <c r="O464">
        <f t="shared" ca="1" si="78"/>
        <v>-4.1204662710539443E-2</v>
      </c>
      <c r="P464">
        <f t="shared" ca="1" si="79"/>
        <v>-0.52234278530487599</v>
      </c>
      <c r="Q464" s="12">
        <f t="shared" si="80"/>
        <v>44175.030100000004</v>
      </c>
      <c r="R464">
        <f t="shared" si="85"/>
        <v>-4.4705799991788808E-2</v>
      </c>
    </row>
    <row r="465" spans="1:19" x14ac:dyDescent="0.2">
      <c r="A465" s="76" t="s">
        <v>1446</v>
      </c>
      <c r="B465" s="75" t="s">
        <v>18</v>
      </c>
      <c r="C465" s="81">
        <v>59398.419199999997</v>
      </c>
      <c r="D465" s="74">
        <v>2.7000000000000001E-3</v>
      </c>
      <c r="E465" s="14">
        <f t="shared" si="76"/>
        <v>6480.2795971999203</v>
      </c>
      <c r="F465" s="14">
        <f t="shared" si="77"/>
        <v>6480.5</v>
      </c>
      <c r="G465" s="15">
        <f t="shared" si="84"/>
        <v>-0.51728330000332789</v>
      </c>
      <c r="K465">
        <f>G465</f>
        <v>-0.51728330000332789</v>
      </c>
      <c r="O465">
        <f t="shared" ca="1" si="78"/>
        <v>-4.1989099752457168E-2</v>
      </c>
      <c r="P465">
        <f t="shared" ca="1" si="79"/>
        <v>-0.52381615949712668</v>
      </c>
      <c r="Q465" s="12">
        <f t="shared" si="80"/>
        <v>44379.919199999997</v>
      </c>
      <c r="S465">
        <f>G465</f>
        <v>-0.51728330000332789</v>
      </c>
    </row>
    <row r="466" spans="1:19" x14ac:dyDescent="0.2">
      <c r="A466" s="73" t="s">
        <v>1444</v>
      </c>
      <c r="B466" s="72" t="s">
        <v>19</v>
      </c>
      <c r="C466" s="71">
        <v>59400.767800000001</v>
      </c>
      <c r="D466" s="71">
        <v>2.0000000000000001E-4</v>
      </c>
      <c r="E466" s="14">
        <f t="shared" si="76"/>
        <v>6481.2802829291286</v>
      </c>
      <c r="F466" s="14">
        <f t="shared" si="77"/>
        <v>6481.5</v>
      </c>
      <c r="G466" s="15">
        <f t="shared" si="84"/>
        <v>-0.51567389999399893</v>
      </c>
      <c r="K466">
        <f>G466</f>
        <v>-0.51567389999399893</v>
      </c>
      <c r="O466">
        <f t="shared" ca="1" si="78"/>
        <v>-4.1998064747221946E-2</v>
      </c>
      <c r="P466">
        <f t="shared" ca="1" si="79"/>
        <v>-0.52383299805932382</v>
      </c>
      <c r="Q466" s="12">
        <f t="shared" si="80"/>
        <v>44382.267800000001</v>
      </c>
      <c r="S466">
        <f>G466</f>
        <v>-0.51567389999399893</v>
      </c>
    </row>
    <row r="467" spans="1:19" x14ac:dyDescent="0.2">
      <c r="A467" s="73" t="s">
        <v>1444</v>
      </c>
      <c r="B467" s="72" t="s">
        <v>18</v>
      </c>
      <c r="C467" s="71">
        <v>59404.760300000002</v>
      </c>
      <c r="D467" s="71">
        <v>2.9999999999999997E-4</v>
      </c>
      <c r="E467" s="14">
        <f t="shared" si="76"/>
        <v>6482.9813975394727</v>
      </c>
      <c r="F467" s="14">
        <f t="shared" si="77"/>
        <v>6483</v>
      </c>
      <c r="G467" s="15">
        <f t="shared" si="84"/>
        <v>-4.3659799994202331E-2</v>
      </c>
      <c r="K467">
        <f>G467</f>
        <v>-4.3659799994202331E-2</v>
      </c>
      <c r="O467">
        <f t="shared" ca="1" si="78"/>
        <v>-4.2011512239369109E-2</v>
      </c>
      <c r="P467">
        <f t="shared" ca="1" si="79"/>
        <v>-0.52385825590261959</v>
      </c>
      <c r="Q467" s="12">
        <f t="shared" si="80"/>
        <v>44386.260300000002</v>
      </c>
      <c r="R467">
        <f t="shared" si="85"/>
        <v>-4.3659799994202331E-2</v>
      </c>
    </row>
    <row r="468" spans="1:19" x14ac:dyDescent="0.2">
      <c r="A468" s="76" t="s">
        <v>1446</v>
      </c>
      <c r="B468" s="75" t="s">
        <v>18</v>
      </c>
      <c r="C468" s="81">
        <v>59416.494100000004</v>
      </c>
      <c r="D468" s="74">
        <v>5.0000000000000001E-4</v>
      </c>
      <c r="E468" s="14">
        <f t="shared" si="76"/>
        <v>6487.9809062720606</v>
      </c>
      <c r="F468" s="14">
        <f t="shared" si="77"/>
        <v>6488</v>
      </c>
      <c r="G468" s="15">
        <f t="shared" si="84"/>
        <v>-4.4812799991632346E-2</v>
      </c>
      <c r="K468">
        <f>G468</f>
        <v>-4.4812799991632346E-2</v>
      </c>
      <c r="O468">
        <f t="shared" ca="1" si="78"/>
        <v>-4.2056337213192976E-2</v>
      </c>
      <c r="P468">
        <f t="shared" ca="1" si="79"/>
        <v>-0.52394244871360529</v>
      </c>
      <c r="Q468" s="12">
        <f t="shared" si="80"/>
        <v>44397.994100000004</v>
      </c>
      <c r="R468">
        <f t="shared" si="85"/>
        <v>-4.4812799991632346E-2</v>
      </c>
    </row>
    <row r="469" spans="1:19" x14ac:dyDescent="0.2">
      <c r="A469" s="76" t="s">
        <v>1446</v>
      </c>
      <c r="B469" s="75" t="s">
        <v>18</v>
      </c>
      <c r="C469" s="81">
        <v>59425.409299999999</v>
      </c>
      <c r="D469" s="74">
        <v>3.2000000000000002E-3</v>
      </c>
      <c r="E469" s="14">
        <f t="shared" si="76"/>
        <v>6491.779472827885</v>
      </c>
      <c r="F469" s="14">
        <f t="shared" ref="F469:F473" si="86">ROUND(2*E469,0)/2</f>
        <v>6492</v>
      </c>
      <c r="G469" s="15">
        <f t="shared" si="84"/>
        <v>-0.51757519999955548</v>
      </c>
      <c r="K469">
        <f>G469</f>
        <v>-0.51757519999955548</v>
      </c>
      <c r="O469">
        <f t="shared" ca="1" si="78"/>
        <v>-4.2092197192252073E-2</v>
      </c>
      <c r="P469">
        <f t="shared" ca="1" si="79"/>
        <v>-0.52400980296239386</v>
      </c>
      <c r="Q469" s="12">
        <f t="shared" si="80"/>
        <v>44406.909299999999</v>
      </c>
      <c r="S469">
        <f>G469</f>
        <v>-0.51757519999955548</v>
      </c>
    </row>
    <row r="470" spans="1:19" x14ac:dyDescent="0.2">
      <c r="A470" s="74" t="s">
        <v>1447</v>
      </c>
      <c r="B470" s="75" t="s">
        <v>18</v>
      </c>
      <c r="C470" s="81">
        <v>59477.514799999997</v>
      </c>
      <c r="D470" s="74">
        <v>2.0000000000000001E-4</v>
      </c>
      <c r="E470" s="14">
        <f t="shared" si="76"/>
        <v>6513.9804565045979</v>
      </c>
      <c r="F470" s="14">
        <f t="shared" si="86"/>
        <v>6514</v>
      </c>
      <c r="G470" s="15">
        <f t="shared" si="84"/>
        <v>-4.5868399996834341E-2</v>
      </c>
      <c r="K470">
        <f>G470</f>
        <v>-4.5868399996834341E-2</v>
      </c>
      <c r="O470">
        <f t="shared" ca="1" si="78"/>
        <v>-4.2289427077077099E-2</v>
      </c>
      <c r="P470">
        <f t="shared" ca="1" si="79"/>
        <v>-0.52438025133073118</v>
      </c>
      <c r="Q470" s="12">
        <f t="shared" si="80"/>
        <v>44459.014799999997</v>
      </c>
      <c r="R470">
        <f t="shared" si="85"/>
        <v>-4.5868399996834341E-2</v>
      </c>
    </row>
    <row r="471" spans="1:19" x14ac:dyDescent="0.2">
      <c r="A471" s="76" t="s">
        <v>1448</v>
      </c>
      <c r="B471" s="75" t="s">
        <v>18</v>
      </c>
      <c r="C471" s="81">
        <v>59731.6924</v>
      </c>
      <c r="D471" s="74">
        <v>5.9999999999999995E-4</v>
      </c>
      <c r="E471" s="14">
        <f t="shared" si="76"/>
        <v>6622.2798250661945</v>
      </c>
      <c r="F471" s="14">
        <f t="shared" si="86"/>
        <v>6622.5</v>
      </c>
      <c r="G471" s="15">
        <f t="shared" si="84"/>
        <v>-0.51674849999835715</v>
      </c>
      <c r="K471">
        <f>G471</f>
        <v>-0.51674849999835715</v>
      </c>
      <c r="O471">
        <f t="shared" ca="1" si="78"/>
        <v>-4.3262129009055079E-2</v>
      </c>
      <c r="P471">
        <f t="shared" ca="1" si="79"/>
        <v>-0.52620723532912206</v>
      </c>
      <c r="Q471" s="12">
        <f t="shared" si="80"/>
        <v>44713.1924</v>
      </c>
      <c r="S471">
        <f>G471</f>
        <v>-0.51674849999835715</v>
      </c>
    </row>
    <row r="472" spans="1:19" x14ac:dyDescent="0.2">
      <c r="A472" s="76" t="s">
        <v>1448</v>
      </c>
      <c r="B472" s="75" t="s">
        <v>18</v>
      </c>
      <c r="C472" s="81">
        <v>59745.7745</v>
      </c>
      <c r="D472" s="74">
        <v>2.0000000000000001E-4</v>
      </c>
      <c r="E472" s="14">
        <f t="shared" si="76"/>
        <v>6628.279891704723</v>
      </c>
      <c r="F472" s="14">
        <f t="shared" si="86"/>
        <v>6628.5</v>
      </c>
      <c r="G472" s="15">
        <f t="shared" si="84"/>
        <v>-0.51659210000070743</v>
      </c>
      <c r="K472">
        <f>G472</f>
        <v>-0.51659210000070743</v>
      </c>
      <c r="O472">
        <f t="shared" ca="1" si="78"/>
        <v>-4.3315918977643725E-2</v>
      </c>
      <c r="P472">
        <f t="shared" ca="1" si="79"/>
        <v>-0.52630826670230491</v>
      </c>
      <c r="Q472" s="12">
        <f t="shared" si="80"/>
        <v>44727.2745</v>
      </c>
      <c r="S472">
        <f>G472</f>
        <v>-0.51659210000070743</v>
      </c>
    </row>
    <row r="473" spans="1:19" x14ac:dyDescent="0.2">
      <c r="A473" s="76" t="s">
        <v>1448</v>
      </c>
      <c r="B473" s="75" t="s">
        <v>18</v>
      </c>
      <c r="C473" s="81">
        <v>59789.662700000001</v>
      </c>
      <c r="D473" s="74">
        <v>1E-4</v>
      </c>
      <c r="E473" s="14">
        <f t="shared" si="76"/>
        <v>6646.979668346351</v>
      </c>
      <c r="F473" s="14">
        <f t="shared" si="86"/>
        <v>6647</v>
      </c>
      <c r="G473" s="15">
        <f t="shared" si="84"/>
        <v>-4.7718199995870236E-2</v>
      </c>
      <c r="K473">
        <f>G473</f>
        <v>-4.7718199995870236E-2</v>
      </c>
      <c r="O473">
        <f t="shared" ca="1" si="78"/>
        <v>-4.3481771380792046E-2</v>
      </c>
      <c r="P473">
        <f t="shared" ca="1" si="79"/>
        <v>-0.52661978010295218</v>
      </c>
      <c r="Q473" s="12">
        <f t="shared" si="80"/>
        <v>44771.162700000001</v>
      </c>
      <c r="R473">
        <f t="shared" si="85"/>
        <v>-4.7718199995870236E-2</v>
      </c>
    </row>
    <row r="474" spans="1:19" x14ac:dyDescent="0.2">
      <c r="A474" s="77" t="s">
        <v>1450</v>
      </c>
      <c r="B474" s="78" t="s">
        <v>18</v>
      </c>
      <c r="C474" s="81">
        <v>59808.438800000004</v>
      </c>
      <c r="D474" s="74">
        <v>1E-4</v>
      </c>
      <c r="E474" s="14">
        <f t="shared" ref="E474" si="87">+(C474-C$7)/C$8</f>
        <v>6654.9797429951386</v>
      </c>
      <c r="F474" s="14">
        <f t="shared" ref="F474" si="88">ROUND(2*E474,0)/2</f>
        <v>6655</v>
      </c>
      <c r="G474" s="15">
        <f t="shared" ref="G474" si="89">+C474-(C$7+F474*C$8)</f>
        <v>-4.7542999993311241E-2</v>
      </c>
      <c r="K474">
        <f>G474</f>
        <v>-4.7542999993311241E-2</v>
      </c>
      <c r="O474">
        <f t="shared" ref="O474" ca="1" si="90">+C$11+C$12*$F474</f>
        <v>-4.3553491338910233E-2</v>
      </c>
      <c r="P474">
        <f t="shared" ref="P474" ca="1" si="91">+D$11+D$12*$F474</f>
        <v>-0.52675448860052942</v>
      </c>
      <c r="Q474" s="12">
        <f t="shared" ref="Q474" si="92">C474-15018.5</f>
        <v>44789.938800000004</v>
      </c>
      <c r="R474">
        <f t="shared" ref="R474" si="93">G474</f>
        <v>-4.7542999993311241E-2</v>
      </c>
    </row>
    <row r="475" spans="1:19" x14ac:dyDescent="0.2">
      <c r="A475" s="79" t="s">
        <v>1451</v>
      </c>
      <c r="B475" s="80" t="s">
        <v>19</v>
      </c>
      <c r="C475" s="74">
        <v>60097.821600000003</v>
      </c>
      <c r="D475" s="74">
        <v>2.0000000000000001E-4</v>
      </c>
      <c r="E475" s="14">
        <f t="shared" ref="E475" si="94">+(C475-C$7)/C$8</f>
        <v>6778.2792568491777</v>
      </c>
      <c r="F475" s="14">
        <f t="shared" ref="F475" si="95">ROUND(2*E475,0)/2</f>
        <v>6778.5</v>
      </c>
      <c r="G475" s="15">
        <f t="shared" ref="G475" si="96">+C475-(C$7+F475*C$8)</f>
        <v>-0.51808209999580868</v>
      </c>
      <c r="K475">
        <f>G475</f>
        <v>-0.51808209999580868</v>
      </c>
      <c r="O475">
        <f t="shared" ref="O475" ca="1" si="97">+C$11+C$12*$F475</f>
        <v>-4.4660668192359823E-2</v>
      </c>
      <c r="P475">
        <f t="shared" ref="P475" ca="1" si="98">+D$11+D$12*$F475</f>
        <v>-0.52883405103187742</v>
      </c>
      <c r="Q475" s="12">
        <f t="shared" ref="Q475" si="99">C475-15018.5</f>
        <v>45079.321600000003</v>
      </c>
      <c r="S475">
        <f>G475</f>
        <v>-0.51808209999580868</v>
      </c>
    </row>
    <row r="476" spans="1:19" x14ac:dyDescent="0.2">
      <c r="C476" s="16"/>
      <c r="D476" s="16"/>
    </row>
    <row r="477" spans="1:19" x14ac:dyDescent="0.2">
      <c r="C477" s="16"/>
      <c r="D477" s="16"/>
    </row>
    <row r="478" spans="1:19" x14ac:dyDescent="0.2">
      <c r="C478" s="16"/>
      <c r="D478" s="16"/>
    </row>
    <row r="479" spans="1:19" x14ac:dyDescent="0.2">
      <c r="C479" s="16"/>
      <c r="D479" s="16"/>
    </row>
    <row r="480" spans="1:19" x14ac:dyDescent="0.2">
      <c r="C480" s="16"/>
      <c r="D480" s="16"/>
    </row>
    <row r="481" spans="3:4" x14ac:dyDescent="0.2">
      <c r="C481" s="16"/>
      <c r="D481" s="16"/>
    </row>
    <row r="482" spans="3:4" x14ac:dyDescent="0.2">
      <c r="C482" s="16"/>
      <c r="D482" s="16"/>
    </row>
    <row r="483" spans="3:4" x14ac:dyDescent="0.2">
      <c r="C483" s="16"/>
      <c r="D483" s="16"/>
    </row>
    <row r="484" spans="3:4" x14ac:dyDescent="0.2">
      <c r="C484" s="16"/>
      <c r="D484" s="16"/>
    </row>
    <row r="485" spans="3:4" x14ac:dyDescent="0.2">
      <c r="C485" s="16"/>
      <c r="D485" s="16"/>
    </row>
    <row r="486" spans="3:4" x14ac:dyDescent="0.2">
      <c r="C486" s="16"/>
      <c r="D486" s="16"/>
    </row>
    <row r="487" spans="3:4" x14ac:dyDescent="0.2">
      <c r="C487" s="16"/>
      <c r="D487" s="16"/>
    </row>
    <row r="488" spans="3:4" x14ac:dyDescent="0.2">
      <c r="C488" s="16"/>
      <c r="D488" s="16"/>
    </row>
    <row r="489" spans="3:4" x14ac:dyDescent="0.2">
      <c r="C489" s="16"/>
      <c r="D489" s="16"/>
    </row>
    <row r="490" spans="3:4" x14ac:dyDescent="0.2">
      <c r="C490" s="16"/>
      <c r="D490" s="16"/>
    </row>
    <row r="491" spans="3:4" x14ac:dyDescent="0.2">
      <c r="C491" s="16"/>
      <c r="D491" s="16"/>
    </row>
    <row r="492" spans="3:4" x14ac:dyDescent="0.2">
      <c r="C492" s="16"/>
      <c r="D492" s="16"/>
    </row>
    <row r="493" spans="3:4" x14ac:dyDescent="0.2">
      <c r="C493" s="16"/>
      <c r="D493" s="16"/>
    </row>
    <row r="494" spans="3:4" x14ac:dyDescent="0.2">
      <c r="C494" s="16"/>
      <c r="D494" s="16"/>
    </row>
    <row r="495" spans="3:4" x14ac:dyDescent="0.2">
      <c r="C495" s="16"/>
      <c r="D495" s="16"/>
    </row>
    <row r="833" spans="2:2" x14ac:dyDescent="0.2">
      <c r="B833" s="6"/>
    </row>
    <row r="834" spans="2:2" x14ac:dyDescent="0.2">
      <c r="B834" s="6"/>
    </row>
    <row r="835" spans="2:2" x14ac:dyDescent="0.2">
      <c r="B835" s="6"/>
    </row>
    <row r="836" spans="2:2" x14ac:dyDescent="0.2">
      <c r="B836" s="6"/>
    </row>
    <row r="837" spans="2:2" x14ac:dyDescent="0.2">
      <c r="B837" s="6"/>
    </row>
    <row r="838" spans="2:2" x14ac:dyDescent="0.2">
      <c r="B838" s="6"/>
    </row>
    <row r="839" spans="2:2" x14ac:dyDescent="0.2">
      <c r="B839" s="6"/>
    </row>
    <row r="840" spans="2:2" x14ac:dyDescent="0.2">
      <c r="B840" s="6"/>
    </row>
    <row r="841" spans="2:2" x14ac:dyDescent="0.2">
      <c r="B841" s="6"/>
    </row>
    <row r="842" spans="2:2" x14ac:dyDescent="0.2">
      <c r="B842" s="6"/>
    </row>
    <row r="843" spans="2:2" x14ac:dyDescent="0.2">
      <c r="B843" s="6"/>
    </row>
    <row r="844" spans="2:2" x14ac:dyDescent="0.2">
      <c r="B844" s="6"/>
    </row>
    <row r="845" spans="2:2" x14ac:dyDescent="0.2">
      <c r="B845" s="6"/>
    </row>
    <row r="846" spans="2:2" x14ac:dyDescent="0.2">
      <c r="B846" s="6"/>
    </row>
    <row r="847" spans="2:2" x14ac:dyDescent="0.2">
      <c r="B847" s="6"/>
    </row>
    <row r="848" spans="2:2" x14ac:dyDescent="0.2">
      <c r="B848" s="6"/>
    </row>
    <row r="849" spans="2:2" x14ac:dyDescent="0.2">
      <c r="B849" s="6"/>
    </row>
    <row r="850" spans="2:2" x14ac:dyDescent="0.2">
      <c r="B850" s="6"/>
    </row>
    <row r="851" spans="2:2" x14ac:dyDescent="0.2">
      <c r="B851" s="6"/>
    </row>
    <row r="852" spans="2:2" x14ac:dyDescent="0.2">
      <c r="B852" s="6"/>
    </row>
    <row r="853" spans="2:2" x14ac:dyDescent="0.2">
      <c r="B853" s="6"/>
    </row>
    <row r="854" spans="2:2" x14ac:dyDescent="0.2">
      <c r="B854" s="6"/>
    </row>
    <row r="855" spans="2:2" x14ac:dyDescent="0.2">
      <c r="B855" s="6"/>
    </row>
    <row r="856" spans="2:2" x14ac:dyDescent="0.2">
      <c r="B856" s="6"/>
    </row>
    <row r="857" spans="2:2" x14ac:dyDescent="0.2">
      <c r="B857" s="6"/>
    </row>
    <row r="858" spans="2:2" x14ac:dyDescent="0.2">
      <c r="B858" s="6"/>
    </row>
    <row r="859" spans="2:2" x14ac:dyDescent="0.2">
      <c r="B859" s="6"/>
    </row>
    <row r="860" spans="2:2" x14ac:dyDescent="0.2">
      <c r="B860" s="6"/>
    </row>
    <row r="861" spans="2:2" x14ac:dyDescent="0.2">
      <c r="B861" s="6"/>
    </row>
    <row r="862" spans="2:2" x14ac:dyDescent="0.2">
      <c r="B862" s="6"/>
    </row>
    <row r="863" spans="2:2" x14ac:dyDescent="0.2">
      <c r="B863" s="6"/>
    </row>
    <row r="864" spans="2:2" x14ac:dyDescent="0.2">
      <c r="B864" s="6"/>
    </row>
    <row r="865" spans="2:2" x14ac:dyDescent="0.2">
      <c r="B865" s="6"/>
    </row>
    <row r="866" spans="2:2" x14ac:dyDescent="0.2">
      <c r="B866" s="6"/>
    </row>
    <row r="867" spans="2:2" x14ac:dyDescent="0.2">
      <c r="B867" s="6"/>
    </row>
    <row r="868" spans="2:2" x14ac:dyDescent="0.2">
      <c r="B868" s="6"/>
    </row>
    <row r="869" spans="2:2" x14ac:dyDescent="0.2">
      <c r="B869" s="6"/>
    </row>
    <row r="870" spans="2:2" x14ac:dyDescent="0.2">
      <c r="B870" s="6"/>
    </row>
    <row r="871" spans="2:2" x14ac:dyDescent="0.2">
      <c r="B871" s="6"/>
    </row>
    <row r="872" spans="2:2" x14ac:dyDescent="0.2">
      <c r="B872" s="6"/>
    </row>
    <row r="873" spans="2:2" x14ac:dyDescent="0.2">
      <c r="B873" s="6"/>
    </row>
    <row r="874" spans="2:2" x14ac:dyDescent="0.2">
      <c r="B874" s="6"/>
    </row>
    <row r="875" spans="2:2" x14ac:dyDescent="0.2">
      <c r="B875" s="6"/>
    </row>
    <row r="876" spans="2:2" x14ac:dyDescent="0.2">
      <c r="B876" s="6"/>
    </row>
    <row r="877" spans="2:2" x14ac:dyDescent="0.2">
      <c r="B877" s="6"/>
    </row>
    <row r="878" spans="2:2" x14ac:dyDescent="0.2">
      <c r="B878" s="6"/>
    </row>
    <row r="879" spans="2:2" x14ac:dyDescent="0.2">
      <c r="B879" s="6"/>
    </row>
    <row r="880" spans="2:2" x14ac:dyDescent="0.2">
      <c r="B880" s="6"/>
    </row>
    <row r="881" spans="2:2" x14ac:dyDescent="0.2">
      <c r="B881" s="6"/>
    </row>
    <row r="882" spans="2:2" x14ac:dyDescent="0.2">
      <c r="B882" s="6"/>
    </row>
    <row r="883" spans="2:2" x14ac:dyDescent="0.2">
      <c r="B883" s="6"/>
    </row>
    <row r="884" spans="2:2" x14ac:dyDescent="0.2">
      <c r="B884" s="6"/>
    </row>
    <row r="885" spans="2:2" x14ac:dyDescent="0.2">
      <c r="B885" s="6"/>
    </row>
    <row r="886" spans="2:2" x14ac:dyDescent="0.2">
      <c r="B886" s="6"/>
    </row>
    <row r="887" spans="2:2" x14ac:dyDescent="0.2">
      <c r="B887" s="6"/>
    </row>
    <row r="888" spans="2:2" x14ac:dyDescent="0.2">
      <c r="B888" s="6"/>
    </row>
    <row r="889" spans="2:2" x14ac:dyDescent="0.2">
      <c r="B889" s="6"/>
    </row>
    <row r="890" spans="2:2" x14ac:dyDescent="0.2">
      <c r="B890" s="6"/>
    </row>
    <row r="891" spans="2:2" x14ac:dyDescent="0.2">
      <c r="B891" s="6"/>
    </row>
    <row r="892" spans="2:2" x14ac:dyDescent="0.2">
      <c r="B892" s="6"/>
    </row>
    <row r="893" spans="2:2" x14ac:dyDescent="0.2">
      <c r="B893" s="6"/>
    </row>
    <row r="894" spans="2:2" x14ac:dyDescent="0.2">
      <c r="B894" s="6"/>
    </row>
    <row r="895" spans="2:2" x14ac:dyDescent="0.2">
      <c r="B895" s="6"/>
    </row>
    <row r="896" spans="2:2" x14ac:dyDescent="0.2">
      <c r="B896" s="6"/>
    </row>
    <row r="897" spans="2:2" x14ac:dyDescent="0.2">
      <c r="B897" s="6"/>
    </row>
    <row r="898" spans="2:2" x14ac:dyDescent="0.2">
      <c r="B898" s="6"/>
    </row>
    <row r="899" spans="2:2" x14ac:dyDescent="0.2">
      <c r="B899" s="6"/>
    </row>
    <row r="900" spans="2:2" x14ac:dyDescent="0.2">
      <c r="B900" s="6"/>
    </row>
    <row r="901" spans="2:2" x14ac:dyDescent="0.2">
      <c r="B901" s="6"/>
    </row>
    <row r="902" spans="2:2" x14ac:dyDescent="0.2">
      <c r="B902" s="6"/>
    </row>
    <row r="903" spans="2:2" x14ac:dyDescent="0.2">
      <c r="B903" s="6"/>
    </row>
    <row r="904" spans="2:2" x14ac:dyDescent="0.2">
      <c r="B904" s="6"/>
    </row>
    <row r="905" spans="2:2" x14ac:dyDescent="0.2">
      <c r="B905" s="6"/>
    </row>
    <row r="906" spans="2:2" x14ac:dyDescent="0.2">
      <c r="B906" s="6"/>
    </row>
    <row r="907" spans="2:2" x14ac:dyDescent="0.2">
      <c r="B907" s="6"/>
    </row>
    <row r="908" spans="2:2" x14ac:dyDescent="0.2">
      <c r="B908" s="6"/>
    </row>
    <row r="909" spans="2:2" x14ac:dyDescent="0.2">
      <c r="B909" s="6"/>
    </row>
    <row r="910" spans="2:2" x14ac:dyDescent="0.2">
      <c r="B910" s="6"/>
    </row>
    <row r="911" spans="2:2" x14ac:dyDescent="0.2">
      <c r="B911" s="6"/>
    </row>
    <row r="912" spans="2:2" x14ac:dyDescent="0.2">
      <c r="B912" s="6"/>
    </row>
    <row r="913" spans="2:2" x14ac:dyDescent="0.2">
      <c r="B913" s="6"/>
    </row>
    <row r="914" spans="2:2" x14ac:dyDescent="0.2">
      <c r="B914" s="6"/>
    </row>
    <row r="915" spans="2:2" x14ac:dyDescent="0.2">
      <c r="B915" s="6"/>
    </row>
    <row r="916" spans="2:2" x14ac:dyDescent="0.2">
      <c r="B916" s="6"/>
    </row>
    <row r="917" spans="2:2" x14ac:dyDescent="0.2">
      <c r="B917" s="6"/>
    </row>
    <row r="918" spans="2:2" x14ac:dyDescent="0.2">
      <c r="B918" s="6"/>
    </row>
    <row r="919" spans="2:2" x14ac:dyDescent="0.2">
      <c r="B919" s="6"/>
    </row>
    <row r="920" spans="2:2" x14ac:dyDescent="0.2">
      <c r="B920" s="6"/>
    </row>
    <row r="921" spans="2:2" x14ac:dyDescent="0.2">
      <c r="B921" s="6"/>
    </row>
    <row r="922" spans="2:2" x14ac:dyDescent="0.2">
      <c r="B922" s="6"/>
    </row>
    <row r="923" spans="2:2" x14ac:dyDescent="0.2">
      <c r="B923" s="6"/>
    </row>
    <row r="924" spans="2:2" x14ac:dyDescent="0.2">
      <c r="B924" s="6"/>
    </row>
    <row r="925" spans="2:2" x14ac:dyDescent="0.2">
      <c r="B925" s="6"/>
    </row>
    <row r="926" spans="2:2" x14ac:dyDescent="0.2">
      <c r="B926" s="6"/>
    </row>
    <row r="927" spans="2:2" x14ac:dyDescent="0.2">
      <c r="B927" s="6"/>
    </row>
    <row r="928" spans="2:2" x14ac:dyDescent="0.2">
      <c r="B928" s="6"/>
    </row>
    <row r="929" spans="2:2" x14ac:dyDescent="0.2">
      <c r="B929" s="6"/>
    </row>
    <row r="930" spans="2:2" x14ac:dyDescent="0.2">
      <c r="B930" s="6"/>
    </row>
    <row r="931" spans="2:2" x14ac:dyDescent="0.2">
      <c r="B931" s="6"/>
    </row>
    <row r="932" spans="2:2" x14ac:dyDescent="0.2">
      <c r="B932" s="6"/>
    </row>
    <row r="933" spans="2:2" x14ac:dyDescent="0.2">
      <c r="B933" s="6"/>
    </row>
    <row r="934" spans="2:2" x14ac:dyDescent="0.2">
      <c r="B934" s="6"/>
    </row>
    <row r="935" spans="2:2" x14ac:dyDescent="0.2">
      <c r="B935" s="6"/>
    </row>
    <row r="936" spans="2:2" x14ac:dyDescent="0.2">
      <c r="B936" s="6"/>
    </row>
    <row r="937" spans="2:2" x14ac:dyDescent="0.2">
      <c r="B937" s="6"/>
    </row>
    <row r="938" spans="2:2" x14ac:dyDescent="0.2">
      <c r="B938" s="6"/>
    </row>
    <row r="939" spans="2:2" x14ac:dyDescent="0.2">
      <c r="B939" s="6"/>
    </row>
    <row r="940" spans="2:2" x14ac:dyDescent="0.2">
      <c r="B940" s="6"/>
    </row>
    <row r="941" spans="2:2" x14ac:dyDescent="0.2">
      <c r="B941" s="6"/>
    </row>
    <row r="942" spans="2:2" x14ac:dyDescent="0.2">
      <c r="B942" s="6"/>
    </row>
    <row r="943" spans="2:2" x14ac:dyDescent="0.2">
      <c r="B943" s="6"/>
    </row>
    <row r="944" spans="2:2" x14ac:dyDescent="0.2">
      <c r="B944" s="6"/>
    </row>
    <row r="945" spans="2:2" x14ac:dyDescent="0.2">
      <c r="B945" s="6"/>
    </row>
    <row r="946" spans="2:2" x14ac:dyDescent="0.2">
      <c r="B946" s="6"/>
    </row>
    <row r="947" spans="2:2" x14ac:dyDescent="0.2">
      <c r="B947" s="6"/>
    </row>
    <row r="948" spans="2:2" x14ac:dyDescent="0.2">
      <c r="B948" s="6"/>
    </row>
    <row r="949" spans="2:2" x14ac:dyDescent="0.2">
      <c r="B949" s="6"/>
    </row>
    <row r="950" spans="2:2" x14ac:dyDescent="0.2">
      <c r="B950" s="6"/>
    </row>
    <row r="951" spans="2:2" x14ac:dyDescent="0.2">
      <c r="B951" s="6"/>
    </row>
    <row r="952" spans="2:2" x14ac:dyDescent="0.2">
      <c r="B952" s="6"/>
    </row>
    <row r="953" spans="2:2" x14ac:dyDescent="0.2">
      <c r="B953" s="6"/>
    </row>
    <row r="954" spans="2:2" x14ac:dyDescent="0.2">
      <c r="B954" s="6"/>
    </row>
    <row r="955" spans="2:2" x14ac:dyDescent="0.2">
      <c r="B955" s="6"/>
    </row>
    <row r="956" spans="2:2" x14ac:dyDescent="0.2">
      <c r="B956" s="6"/>
    </row>
    <row r="957" spans="2:2" x14ac:dyDescent="0.2">
      <c r="B957" s="6"/>
    </row>
    <row r="958" spans="2:2" x14ac:dyDescent="0.2">
      <c r="B958" s="6"/>
    </row>
    <row r="959" spans="2:2" x14ac:dyDescent="0.2">
      <c r="B959" s="6"/>
    </row>
    <row r="960" spans="2:2" x14ac:dyDescent="0.2">
      <c r="B960" s="6"/>
    </row>
    <row r="961" spans="2:2" x14ac:dyDescent="0.2">
      <c r="B961" s="6"/>
    </row>
    <row r="962" spans="2:2" x14ac:dyDescent="0.2">
      <c r="B962" s="6"/>
    </row>
    <row r="963" spans="2:2" x14ac:dyDescent="0.2">
      <c r="B963" s="6"/>
    </row>
    <row r="964" spans="2:2" x14ac:dyDescent="0.2">
      <c r="B964" s="6"/>
    </row>
    <row r="965" spans="2:2" x14ac:dyDescent="0.2">
      <c r="B965" s="6"/>
    </row>
    <row r="966" spans="2:2" x14ac:dyDescent="0.2">
      <c r="B966" s="6"/>
    </row>
    <row r="967" spans="2:2" x14ac:dyDescent="0.2">
      <c r="B967" s="6"/>
    </row>
    <row r="968" spans="2:2" x14ac:dyDescent="0.2">
      <c r="B968" s="6"/>
    </row>
    <row r="969" spans="2:2" x14ac:dyDescent="0.2">
      <c r="B969" s="6"/>
    </row>
    <row r="970" spans="2:2" x14ac:dyDescent="0.2">
      <c r="B970" s="6"/>
    </row>
    <row r="971" spans="2:2" x14ac:dyDescent="0.2">
      <c r="B971" s="6"/>
    </row>
    <row r="972" spans="2:2" x14ac:dyDescent="0.2">
      <c r="B972" s="6"/>
    </row>
    <row r="973" spans="2:2" x14ac:dyDescent="0.2">
      <c r="B973" s="6"/>
    </row>
    <row r="974" spans="2:2" x14ac:dyDescent="0.2">
      <c r="B974" s="6"/>
    </row>
    <row r="975" spans="2:2" x14ac:dyDescent="0.2">
      <c r="B975" s="6"/>
    </row>
    <row r="976" spans="2:2" x14ac:dyDescent="0.2">
      <c r="B976" s="6"/>
    </row>
    <row r="977" spans="2:2" x14ac:dyDescent="0.2">
      <c r="B977" s="6"/>
    </row>
    <row r="978" spans="2:2" x14ac:dyDescent="0.2">
      <c r="B978" s="6"/>
    </row>
    <row r="979" spans="2:2" x14ac:dyDescent="0.2">
      <c r="B979" s="6"/>
    </row>
    <row r="980" spans="2:2" x14ac:dyDescent="0.2">
      <c r="B980" s="6"/>
    </row>
    <row r="981" spans="2:2" x14ac:dyDescent="0.2">
      <c r="B981" s="6"/>
    </row>
    <row r="982" spans="2:2" x14ac:dyDescent="0.2">
      <c r="B982" s="6"/>
    </row>
    <row r="983" spans="2:2" x14ac:dyDescent="0.2">
      <c r="B983" s="6"/>
    </row>
    <row r="984" spans="2:2" x14ac:dyDescent="0.2">
      <c r="B984" s="6"/>
    </row>
    <row r="985" spans="2:2" x14ac:dyDescent="0.2">
      <c r="B985" s="6"/>
    </row>
    <row r="986" spans="2:2" x14ac:dyDescent="0.2">
      <c r="B986" s="6"/>
    </row>
    <row r="987" spans="2:2" x14ac:dyDescent="0.2">
      <c r="B987" s="6"/>
    </row>
    <row r="988" spans="2:2" x14ac:dyDescent="0.2">
      <c r="B988" s="6"/>
    </row>
    <row r="989" spans="2:2" x14ac:dyDescent="0.2">
      <c r="B989" s="6"/>
    </row>
    <row r="990" spans="2:2" x14ac:dyDescent="0.2">
      <c r="B990" s="6"/>
    </row>
    <row r="991" spans="2:2" x14ac:dyDescent="0.2">
      <c r="B991" s="6"/>
    </row>
    <row r="992" spans="2:2" x14ac:dyDescent="0.2">
      <c r="B992" s="6"/>
    </row>
    <row r="993" spans="2:2" x14ac:dyDescent="0.2">
      <c r="B993" s="6"/>
    </row>
    <row r="994" spans="2:2" x14ac:dyDescent="0.2">
      <c r="B994" s="6"/>
    </row>
    <row r="995" spans="2:2" x14ac:dyDescent="0.2">
      <c r="B995" s="6"/>
    </row>
    <row r="996" spans="2:2" x14ac:dyDescent="0.2">
      <c r="B996" s="6"/>
    </row>
    <row r="997" spans="2:2" x14ac:dyDescent="0.2">
      <c r="B997" s="6"/>
    </row>
    <row r="998" spans="2:2" x14ac:dyDescent="0.2">
      <c r="B998" s="6"/>
    </row>
    <row r="999" spans="2:2" x14ac:dyDescent="0.2">
      <c r="B999" s="6"/>
    </row>
    <row r="1000" spans="2:2" x14ac:dyDescent="0.2">
      <c r="B1000" s="6"/>
    </row>
    <row r="1001" spans="2:2" x14ac:dyDescent="0.2">
      <c r="B1001" s="6"/>
    </row>
    <row r="1002" spans="2:2" x14ac:dyDescent="0.2">
      <c r="B1002" s="6"/>
    </row>
    <row r="1003" spans="2:2" x14ac:dyDescent="0.2">
      <c r="B1003" s="6"/>
    </row>
    <row r="1004" spans="2:2" x14ac:dyDescent="0.2">
      <c r="B1004" s="6"/>
    </row>
    <row r="1005" spans="2:2" x14ac:dyDescent="0.2">
      <c r="B1005" s="6"/>
    </row>
    <row r="1006" spans="2:2" x14ac:dyDescent="0.2">
      <c r="B1006" s="6"/>
    </row>
    <row r="1007" spans="2:2" x14ac:dyDescent="0.2">
      <c r="B1007" s="6"/>
    </row>
    <row r="1008" spans="2:2" x14ac:dyDescent="0.2">
      <c r="B1008" s="6"/>
    </row>
    <row r="1009" spans="2:2" x14ac:dyDescent="0.2">
      <c r="B1009" s="6"/>
    </row>
    <row r="1010" spans="2:2" x14ac:dyDescent="0.2">
      <c r="B1010" s="6"/>
    </row>
    <row r="1011" spans="2:2" x14ac:dyDescent="0.2">
      <c r="B1011" s="6"/>
    </row>
    <row r="1012" spans="2:2" x14ac:dyDescent="0.2">
      <c r="B1012" s="6"/>
    </row>
    <row r="1013" spans="2:2" x14ac:dyDescent="0.2">
      <c r="B1013" s="6"/>
    </row>
    <row r="1014" spans="2:2" x14ac:dyDescent="0.2">
      <c r="B1014" s="6"/>
    </row>
    <row r="1015" spans="2:2" x14ac:dyDescent="0.2">
      <c r="B1015" s="6"/>
    </row>
    <row r="1016" spans="2:2" x14ac:dyDescent="0.2">
      <c r="B1016" s="6"/>
    </row>
    <row r="1017" spans="2:2" x14ac:dyDescent="0.2">
      <c r="B1017" s="6"/>
    </row>
    <row r="1018" spans="2:2" x14ac:dyDescent="0.2">
      <c r="B1018" s="6"/>
    </row>
    <row r="1019" spans="2:2" x14ac:dyDescent="0.2">
      <c r="B1019" s="6"/>
    </row>
    <row r="1020" spans="2:2" x14ac:dyDescent="0.2">
      <c r="B1020" s="6"/>
    </row>
    <row r="1021" spans="2:2" x14ac:dyDescent="0.2">
      <c r="B1021" s="6"/>
    </row>
    <row r="1022" spans="2:2" x14ac:dyDescent="0.2">
      <c r="B1022" s="6"/>
    </row>
    <row r="1023" spans="2:2" x14ac:dyDescent="0.2">
      <c r="B1023" s="6"/>
    </row>
    <row r="1024" spans="2:2" x14ac:dyDescent="0.2">
      <c r="B1024" s="6"/>
    </row>
    <row r="1025" spans="2:2" x14ac:dyDescent="0.2">
      <c r="B1025" s="6"/>
    </row>
    <row r="1026" spans="2:2" x14ac:dyDescent="0.2">
      <c r="B1026" s="6"/>
    </row>
    <row r="1027" spans="2:2" x14ac:dyDescent="0.2">
      <c r="B1027" s="6"/>
    </row>
    <row r="1028" spans="2:2" x14ac:dyDescent="0.2">
      <c r="B1028" s="6"/>
    </row>
    <row r="1029" spans="2:2" x14ac:dyDescent="0.2">
      <c r="B1029" s="6"/>
    </row>
    <row r="1030" spans="2:2" x14ac:dyDescent="0.2">
      <c r="B1030" s="6"/>
    </row>
    <row r="1031" spans="2:2" x14ac:dyDescent="0.2">
      <c r="B1031" s="6"/>
    </row>
    <row r="1032" spans="2:2" x14ac:dyDescent="0.2">
      <c r="B1032" s="6"/>
    </row>
    <row r="1033" spans="2:2" x14ac:dyDescent="0.2">
      <c r="B1033" s="6"/>
    </row>
    <row r="1034" spans="2:2" x14ac:dyDescent="0.2">
      <c r="B1034" s="6"/>
    </row>
    <row r="1035" spans="2:2" x14ac:dyDescent="0.2">
      <c r="B1035" s="6"/>
    </row>
    <row r="1036" spans="2:2" x14ac:dyDescent="0.2">
      <c r="B1036" s="6"/>
    </row>
    <row r="1037" spans="2:2" x14ac:dyDescent="0.2">
      <c r="B1037" s="6"/>
    </row>
    <row r="1038" spans="2:2" x14ac:dyDescent="0.2">
      <c r="B1038" s="6"/>
    </row>
    <row r="1039" spans="2:2" x14ac:dyDescent="0.2">
      <c r="B1039" s="6"/>
    </row>
    <row r="1040" spans="2:2" x14ac:dyDescent="0.2">
      <c r="B1040" s="6"/>
    </row>
    <row r="1041" spans="2:2" x14ac:dyDescent="0.2">
      <c r="B1041" s="6"/>
    </row>
    <row r="1042" spans="2:2" x14ac:dyDescent="0.2">
      <c r="B1042" s="6"/>
    </row>
    <row r="1043" spans="2:2" x14ac:dyDescent="0.2">
      <c r="B1043" s="6"/>
    </row>
    <row r="1044" spans="2:2" x14ac:dyDescent="0.2">
      <c r="B1044" s="6"/>
    </row>
    <row r="1045" spans="2:2" x14ac:dyDescent="0.2">
      <c r="B1045" s="6"/>
    </row>
    <row r="1046" spans="2:2" x14ac:dyDescent="0.2">
      <c r="B1046" s="6"/>
    </row>
    <row r="1047" spans="2:2" x14ac:dyDescent="0.2">
      <c r="B1047" s="6"/>
    </row>
    <row r="1048" spans="2:2" x14ac:dyDescent="0.2">
      <c r="B1048" s="6"/>
    </row>
    <row r="1049" spans="2:2" x14ac:dyDescent="0.2">
      <c r="B1049" s="6"/>
    </row>
    <row r="1050" spans="2:2" x14ac:dyDescent="0.2">
      <c r="B1050" s="6"/>
    </row>
    <row r="1051" spans="2:2" x14ac:dyDescent="0.2">
      <c r="B1051" s="6"/>
    </row>
    <row r="1052" spans="2:2" x14ac:dyDescent="0.2">
      <c r="B1052" s="6"/>
    </row>
    <row r="1053" spans="2:2" x14ac:dyDescent="0.2">
      <c r="B1053" s="6"/>
    </row>
    <row r="1054" spans="2:2" x14ac:dyDescent="0.2">
      <c r="B1054" s="6"/>
    </row>
    <row r="1055" spans="2:2" x14ac:dyDescent="0.2">
      <c r="B1055" s="6"/>
    </row>
    <row r="1056" spans="2:2" x14ac:dyDescent="0.2">
      <c r="B1056" s="6"/>
    </row>
    <row r="1057" spans="2:2" x14ac:dyDescent="0.2">
      <c r="B1057" s="6"/>
    </row>
    <row r="1058" spans="2:2" x14ac:dyDescent="0.2">
      <c r="B1058" s="6"/>
    </row>
    <row r="1059" spans="2:2" x14ac:dyDescent="0.2">
      <c r="B1059" s="6"/>
    </row>
    <row r="1060" spans="2:2" x14ac:dyDescent="0.2">
      <c r="B1060" s="6"/>
    </row>
    <row r="1061" spans="2:2" x14ac:dyDescent="0.2">
      <c r="B1061" s="6"/>
    </row>
    <row r="1062" spans="2:2" x14ac:dyDescent="0.2">
      <c r="B1062" s="6"/>
    </row>
    <row r="1063" spans="2:2" x14ac:dyDescent="0.2">
      <c r="B1063" s="6"/>
    </row>
    <row r="1064" spans="2:2" x14ac:dyDescent="0.2">
      <c r="B1064" s="6"/>
    </row>
    <row r="1065" spans="2:2" x14ac:dyDescent="0.2">
      <c r="B1065" s="6"/>
    </row>
    <row r="1066" spans="2:2" x14ac:dyDescent="0.2">
      <c r="B1066" s="6"/>
    </row>
    <row r="1067" spans="2:2" x14ac:dyDescent="0.2">
      <c r="B1067" s="6"/>
    </row>
    <row r="1068" spans="2:2" x14ac:dyDescent="0.2">
      <c r="B1068" s="6"/>
    </row>
    <row r="1069" spans="2:2" x14ac:dyDescent="0.2">
      <c r="B1069" s="6"/>
    </row>
    <row r="1070" spans="2:2" x14ac:dyDescent="0.2">
      <c r="B1070" s="6"/>
    </row>
    <row r="1071" spans="2:2" x14ac:dyDescent="0.2">
      <c r="B1071" s="6"/>
    </row>
    <row r="1072" spans="2:2" x14ac:dyDescent="0.2">
      <c r="B1072" s="6"/>
    </row>
    <row r="1073" spans="2:2" x14ac:dyDescent="0.2">
      <c r="B1073" s="6"/>
    </row>
    <row r="1074" spans="2:2" x14ac:dyDescent="0.2">
      <c r="B1074" s="6"/>
    </row>
    <row r="1075" spans="2:2" x14ac:dyDescent="0.2">
      <c r="B1075" s="6"/>
    </row>
    <row r="1076" spans="2:2" x14ac:dyDescent="0.2">
      <c r="B1076" s="6"/>
    </row>
    <row r="1077" spans="2:2" x14ac:dyDescent="0.2">
      <c r="B1077" s="6"/>
    </row>
    <row r="1078" spans="2:2" x14ac:dyDescent="0.2">
      <c r="B1078" s="6"/>
    </row>
    <row r="1079" spans="2:2" x14ac:dyDescent="0.2">
      <c r="B1079" s="6"/>
    </row>
    <row r="1080" spans="2:2" x14ac:dyDescent="0.2">
      <c r="B1080" s="6"/>
    </row>
    <row r="1081" spans="2:2" x14ac:dyDescent="0.2">
      <c r="B1081" s="6"/>
    </row>
    <row r="1082" spans="2:2" x14ac:dyDescent="0.2">
      <c r="B1082" s="6"/>
    </row>
    <row r="1083" spans="2:2" x14ac:dyDescent="0.2">
      <c r="B1083" s="6"/>
    </row>
    <row r="1084" spans="2:2" x14ac:dyDescent="0.2">
      <c r="B1084" s="6"/>
    </row>
    <row r="1085" spans="2:2" x14ac:dyDescent="0.2">
      <c r="B1085" s="6"/>
    </row>
    <row r="1086" spans="2:2" x14ac:dyDescent="0.2">
      <c r="B1086" s="6"/>
    </row>
    <row r="1087" spans="2:2" x14ac:dyDescent="0.2">
      <c r="B1087" s="6"/>
    </row>
    <row r="1088" spans="2:2" x14ac:dyDescent="0.2">
      <c r="B1088" s="6"/>
    </row>
    <row r="1089" spans="2:2" x14ac:dyDescent="0.2">
      <c r="B1089" s="6"/>
    </row>
    <row r="1090" spans="2:2" x14ac:dyDescent="0.2">
      <c r="B1090" s="6"/>
    </row>
    <row r="1091" spans="2:2" x14ac:dyDescent="0.2">
      <c r="B1091" s="6"/>
    </row>
    <row r="1092" spans="2:2" x14ac:dyDescent="0.2">
      <c r="B1092" s="6"/>
    </row>
    <row r="1093" spans="2:2" x14ac:dyDescent="0.2">
      <c r="B1093" s="6"/>
    </row>
    <row r="1094" spans="2:2" x14ac:dyDescent="0.2">
      <c r="B1094" s="6"/>
    </row>
    <row r="1095" spans="2:2" x14ac:dyDescent="0.2">
      <c r="B1095" s="6"/>
    </row>
    <row r="1096" spans="2:2" x14ac:dyDescent="0.2">
      <c r="B1096" s="6"/>
    </row>
    <row r="1097" spans="2:2" x14ac:dyDescent="0.2">
      <c r="B1097" s="6"/>
    </row>
    <row r="1098" spans="2:2" x14ac:dyDescent="0.2">
      <c r="B1098" s="6"/>
    </row>
    <row r="1099" spans="2:2" x14ac:dyDescent="0.2">
      <c r="B1099" s="6"/>
    </row>
    <row r="1100" spans="2:2" x14ac:dyDescent="0.2">
      <c r="B1100" s="6"/>
    </row>
    <row r="1101" spans="2:2" x14ac:dyDescent="0.2">
      <c r="B1101" s="6"/>
    </row>
    <row r="1102" spans="2:2" x14ac:dyDescent="0.2">
      <c r="B1102" s="6"/>
    </row>
    <row r="1103" spans="2:2" x14ac:dyDescent="0.2">
      <c r="B1103" s="6"/>
    </row>
    <row r="1104" spans="2:2" x14ac:dyDescent="0.2">
      <c r="B1104" s="6"/>
    </row>
    <row r="1105" spans="2:2" x14ac:dyDescent="0.2">
      <c r="B1105" s="6"/>
    </row>
    <row r="1106" spans="2:2" x14ac:dyDescent="0.2">
      <c r="B1106" s="6"/>
    </row>
    <row r="1107" spans="2:2" x14ac:dyDescent="0.2">
      <c r="B1107" s="6"/>
    </row>
    <row r="1108" spans="2:2" x14ac:dyDescent="0.2">
      <c r="B1108" s="6"/>
    </row>
    <row r="1109" spans="2:2" x14ac:dyDescent="0.2">
      <c r="B1109" s="6"/>
    </row>
    <row r="1110" spans="2:2" x14ac:dyDescent="0.2">
      <c r="B1110" s="6"/>
    </row>
    <row r="1111" spans="2:2" x14ac:dyDescent="0.2">
      <c r="B1111" s="6"/>
    </row>
    <row r="1112" spans="2:2" x14ac:dyDescent="0.2">
      <c r="B1112" s="6"/>
    </row>
    <row r="1113" spans="2:2" x14ac:dyDescent="0.2">
      <c r="B1113" s="6"/>
    </row>
    <row r="1114" spans="2:2" x14ac:dyDescent="0.2">
      <c r="B1114" s="6"/>
    </row>
    <row r="1115" spans="2:2" x14ac:dyDescent="0.2">
      <c r="B1115" s="6"/>
    </row>
    <row r="1116" spans="2:2" x14ac:dyDescent="0.2">
      <c r="B1116" s="6"/>
    </row>
    <row r="1117" spans="2:2" x14ac:dyDescent="0.2">
      <c r="B1117" s="6"/>
    </row>
    <row r="1118" spans="2:2" x14ac:dyDescent="0.2">
      <c r="B1118" s="6"/>
    </row>
    <row r="1119" spans="2:2" x14ac:dyDescent="0.2">
      <c r="B1119" s="6"/>
    </row>
    <row r="1120" spans="2:2" x14ac:dyDescent="0.2">
      <c r="B1120" s="6"/>
    </row>
    <row r="1121" spans="2:2" x14ac:dyDescent="0.2">
      <c r="B1121" s="6"/>
    </row>
    <row r="1122" spans="2:2" x14ac:dyDescent="0.2">
      <c r="B1122" s="6"/>
    </row>
    <row r="1123" spans="2:2" x14ac:dyDescent="0.2">
      <c r="B1123" s="6"/>
    </row>
    <row r="1124" spans="2:2" x14ac:dyDescent="0.2">
      <c r="B1124" s="6"/>
    </row>
    <row r="1125" spans="2:2" x14ac:dyDescent="0.2">
      <c r="B1125" s="6"/>
    </row>
    <row r="1126" spans="2:2" x14ac:dyDescent="0.2">
      <c r="B1126" s="6"/>
    </row>
    <row r="1127" spans="2:2" x14ac:dyDescent="0.2">
      <c r="B1127" s="6"/>
    </row>
    <row r="1128" spans="2:2" x14ac:dyDescent="0.2">
      <c r="B1128" s="6"/>
    </row>
    <row r="1129" spans="2:2" x14ac:dyDescent="0.2">
      <c r="B1129" s="6"/>
    </row>
    <row r="1130" spans="2:2" x14ac:dyDescent="0.2">
      <c r="B1130" s="6"/>
    </row>
    <row r="1131" spans="2:2" x14ac:dyDescent="0.2">
      <c r="B1131" s="6"/>
    </row>
    <row r="1132" spans="2:2" x14ac:dyDescent="0.2">
      <c r="B1132" s="6"/>
    </row>
    <row r="1133" spans="2:2" x14ac:dyDescent="0.2">
      <c r="B1133" s="6"/>
    </row>
    <row r="1134" spans="2:2" x14ac:dyDescent="0.2">
      <c r="B1134" s="6"/>
    </row>
    <row r="1135" spans="2:2" x14ac:dyDescent="0.2">
      <c r="B1135" s="6"/>
    </row>
    <row r="1136" spans="2:2" x14ac:dyDescent="0.2">
      <c r="B1136" s="6"/>
    </row>
    <row r="1137" spans="2:2" x14ac:dyDescent="0.2">
      <c r="B1137" s="6"/>
    </row>
    <row r="1138" spans="2:2" x14ac:dyDescent="0.2">
      <c r="B1138" s="6"/>
    </row>
    <row r="1139" spans="2:2" x14ac:dyDescent="0.2">
      <c r="B1139" s="6"/>
    </row>
    <row r="1140" spans="2:2" x14ac:dyDescent="0.2">
      <c r="B1140" s="6"/>
    </row>
    <row r="1141" spans="2:2" x14ac:dyDescent="0.2">
      <c r="B1141" s="6"/>
    </row>
    <row r="1142" spans="2:2" x14ac:dyDescent="0.2">
      <c r="B1142" s="6"/>
    </row>
    <row r="1143" spans="2:2" x14ac:dyDescent="0.2">
      <c r="B1143" s="6"/>
    </row>
    <row r="1144" spans="2:2" x14ac:dyDescent="0.2">
      <c r="B1144" s="6"/>
    </row>
    <row r="1145" spans="2:2" x14ac:dyDescent="0.2">
      <c r="B1145" s="6"/>
    </row>
    <row r="1146" spans="2:2" x14ac:dyDescent="0.2">
      <c r="B1146" s="6"/>
    </row>
    <row r="1147" spans="2:2" x14ac:dyDescent="0.2">
      <c r="B1147" s="6"/>
    </row>
    <row r="1148" spans="2:2" x14ac:dyDescent="0.2">
      <c r="B1148" s="6"/>
    </row>
    <row r="1149" spans="2:2" x14ac:dyDescent="0.2">
      <c r="B1149" s="6"/>
    </row>
    <row r="1150" spans="2:2" x14ac:dyDescent="0.2">
      <c r="B1150" s="6"/>
    </row>
    <row r="1151" spans="2:2" x14ac:dyDescent="0.2">
      <c r="B1151" s="6"/>
    </row>
    <row r="1152" spans="2:2" x14ac:dyDescent="0.2">
      <c r="B1152" s="6"/>
    </row>
    <row r="1153" spans="2:2" x14ac:dyDescent="0.2">
      <c r="B1153" s="6"/>
    </row>
    <row r="1154" spans="2:2" x14ac:dyDescent="0.2">
      <c r="B1154" s="6"/>
    </row>
    <row r="1155" spans="2:2" x14ac:dyDescent="0.2">
      <c r="B1155" s="6"/>
    </row>
    <row r="1156" spans="2:2" x14ac:dyDescent="0.2">
      <c r="B1156" s="6"/>
    </row>
    <row r="1157" spans="2:2" x14ac:dyDescent="0.2">
      <c r="B1157" s="6"/>
    </row>
    <row r="1158" spans="2:2" x14ac:dyDescent="0.2">
      <c r="B1158" s="6"/>
    </row>
    <row r="1159" spans="2:2" x14ac:dyDescent="0.2">
      <c r="B1159" s="6"/>
    </row>
    <row r="1160" spans="2:2" x14ac:dyDescent="0.2">
      <c r="B1160" s="6"/>
    </row>
    <row r="1161" spans="2:2" x14ac:dyDescent="0.2">
      <c r="B1161" s="6"/>
    </row>
    <row r="1162" spans="2:2" x14ac:dyDescent="0.2">
      <c r="B1162" s="6"/>
    </row>
    <row r="1163" spans="2:2" x14ac:dyDescent="0.2">
      <c r="B1163" s="6"/>
    </row>
    <row r="1164" spans="2:2" x14ac:dyDescent="0.2">
      <c r="B1164" s="6"/>
    </row>
    <row r="1165" spans="2:2" x14ac:dyDescent="0.2">
      <c r="B1165" s="6"/>
    </row>
    <row r="1166" spans="2:2" x14ac:dyDescent="0.2">
      <c r="B1166" s="6"/>
    </row>
    <row r="1167" spans="2:2" x14ac:dyDescent="0.2">
      <c r="B1167" s="6"/>
    </row>
    <row r="1168" spans="2:2" x14ac:dyDescent="0.2">
      <c r="B1168" s="6"/>
    </row>
    <row r="1169" spans="2:2" x14ac:dyDescent="0.2">
      <c r="B1169" s="6"/>
    </row>
    <row r="1170" spans="2:2" x14ac:dyDescent="0.2">
      <c r="B1170" s="6"/>
    </row>
    <row r="1171" spans="2:2" x14ac:dyDescent="0.2">
      <c r="B1171" s="6"/>
    </row>
    <row r="1172" spans="2:2" x14ac:dyDescent="0.2">
      <c r="B1172" s="6"/>
    </row>
    <row r="1173" spans="2:2" x14ac:dyDescent="0.2">
      <c r="B1173" s="6"/>
    </row>
    <row r="1174" spans="2:2" x14ac:dyDescent="0.2">
      <c r="B1174" s="6"/>
    </row>
    <row r="1175" spans="2:2" x14ac:dyDescent="0.2">
      <c r="B1175" s="6"/>
    </row>
    <row r="1176" spans="2:2" x14ac:dyDescent="0.2">
      <c r="B1176" s="6"/>
    </row>
    <row r="1177" spans="2:2" x14ac:dyDescent="0.2">
      <c r="B1177" s="6"/>
    </row>
    <row r="1178" spans="2:2" x14ac:dyDescent="0.2">
      <c r="B1178" s="6"/>
    </row>
    <row r="1179" spans="2:2" x14ac:dyDescent="0.2">
      <c r="B1179" s="6"/>
    </row>
    <row r="1180" spans="2:2" x14ac:dyDescent="0.2">
      <c r="B1180" s="6"/>
    </row>
    <row r="1181" spans="2:2" x14ac:dyDescent="0.2">
      <c r="B1181" s="6"/>
    </row>
    <row r="1182" spans="2:2" x14ac:dyDescent="0.2">
      <c r="B1182" s="6"/>
    </row>
    <row r="1183" spans="2:2" x14ac:dyDescent="0.2">
      <c r="B1183" s="6"/>
    </row>
    <row r="1184" spans="2:2" x14ac:dyDescent="0.2">
      <c r="B1184" s="6"/>
    </row>
    <row r="1185" spans="2:2" x14ac:dyDescent="0.2">
      <c r="B1185" s="6"/>
    </row>
    <row r="1186" spans="2:2" x14ac:dyDescent="0.2">
      <c r="B1186" s="6"/>
    </row>
    <row r="1187" spans="2:2" x14ac:dyDescent="0.2">
      <c r="B1187" s="6"/>
    </row>
    <row r="1188" spans="2:2" x14ac:dyDescent="0.2">
      <c r="B1188" s="6"/>
    </row>
    <row r="1189" spans="2:2" x14ac:dyDescent="0.2">
      <c r="B1189" s="6"/>
    </row>
    <row r="1190" spans="2:2" x14ac:dyDescent="0.2">
      <c r="B1190" s="6"/>
    </row>
    <row r="1191" spans="2:2" x14ac:dyDescent="0.2">
      <c r="B1191" s="6"/>
    </row>
    <row r="1192" spans="2:2" x14ac:dyDescent="0.2">
      <c r="B1192" s="6"/>
    </row>
    <row r="1193" spans="2:2" x14ac:dyDescent="0.2">
      <c r="B1193" s="6"/>
    </row>
    <row r="1194" spans="2:2" x14ac:dyDescent="0.2">
      <c r="B1194" s="6"/>
    </row>
    <row r="1195" spans="2:2" x14ac:dyDescent="0.2">
      <c r="B1195" s="6"/>
    </row>
    <row r="1196" spans="2:2" x14ac:dyDescent="0.2">
      <c r="B1196" s="6"/>
    </row>
    <row r="1197" spans="2:2" x14ac:dyDescent="0.2">
      <c r="B1197" s="6"/>
    </row>
    <row r="1198" spans="2:2" x14ac:dyDescent="0.2">
      <c r="B1198" s="6"/>
    </row>
    <row r="1199" spans="2:2" x14ac:dyDescent="0.2">
      <c r="B1199" s="6"/>
    </row>
    <row r="1200" spans="2:2" x14ac:dyDescent="0.2">
      <c r="B1200" s="6"/>
    </row>
    <row r="1201" spans="2:2" x14ac:dyDescent="0.2">
      <c r="B1201" s="6"/>
    </row>
    <row r="1202" spans="2:2" x14ac:dyDescent="0.2">
      <c r="B1202" s="6"/>
    </row>
    <row r="1203" spans="2:2" x14ac:dyDescent="0.2">
      <c r="B1203" s="6"/>
    </row>
    <row r="1204" spans="2:2" x14ac:dyDescent="0.2">
      <c r="B1204" s="6"/>
    </row>
    <row r="1205" spans="2:2" x14ac:dyDescent="0.2">
      <c r="B1205" s="6"/>
    </row>
    <row r="1206" spans="2:2" x14ac:dyDescent="0.2">
      <c r="B1206" s="6"/>
    </row>
    <row r="1207" spans="2:2" x14ac:dyDescent="0.2">
      <c r="B1207" s="6"/>
    </row>
    <row r="1208" spans="2:2" x14ac:dyDescent="0.2">
      <c r="B1208" s="6"/>
    </row>
    <row r="1209" spans="2:2" x14ac:dyDescent="0.2">
      <c r="B1209" s="6"/>
    </row>
    <row r="1210" spans="2:2" x14ac:dyDescent="0.2">
      <c r="B1210" s="6"/>
    </row>
    <row r="1211" spans="2:2" x14ac:dyDescent="0.2">
      <c r="B1211" s="6"/>
    </row>
    <row r="1212" spans="2:2" x14ac:dyDescent="0.2">
      <c r="B1212" s="6"/>
    </row>
    <row r="1213" spans="2:2" x14ac:dyDescent="0.2">
      <c r="B1213" s="6"/>
    </row>
    <row r="1214" spans="2:2" x14ac:dyDescent="0.2">
      <c r="B1214" s="6"/>
    </row>
    <row r="1215" spans="2:2" x14ac:dyDescent="0.2">
      <c r="B1215" s="6"/>
    </row>
    <row r="1216" spans="2:2" x14ac:dyDescent="0.2">
      <c r="B1216" s="6"/>
    </row>
    <row r="1217" spans="2:2" x14ac:dyDescent="0.2">
      <c r="B1217" s="6"/>
    </row>
    <row r="1218" spans="2:2" x14ac:dyDescent="0.2">
      <c r="B1218" s="6"/>
    </row>
    <row r="1219" spans="2:2" x14ac:dyDescent="0.2">
      <c r="B1219" s="6"/>
    </row>
    <row r="1220" spans="2:2" x14ac:dyDescent="0.2">
      <c r="B1220" s="6"/>
    </row>
    <row r="1221" spans="2:2" x14ac:dyDescent="0.2">
      <c r="B1221" s="6"/>
    </row>
    <row r="1222" spans="2:2" x14ac:dyDescent="0.2">
      <c r="B1222" s="6"/>
    </row>
    <row r="1223" spans="2:2" x14ac:dyDescent="0.2">
      <c r="B1223" s="6"/>
    </row>
    <row r="1224" spans="2:2" x14ac:dyDescent="0.2">
      <c r="B1224" s="6"/>
    </row>
    <row r="1225" spans="2:2" x14ac:dyDescent="0.2">
      <c r="B1225" s="6"/>
    </row>
    <row r="1226" spans="2:2" x14ac:dyDescent="0.2">
      <c r="B1226" s="6"/>
    </row>
    <row r="1227" spans="2:2" x14ac:dyDescent="0.2">
      <c r="B1227" s="6"/>
    </row>
    <row r="1228" spans="2:2" x14ac:dyDescent="0.2">
      <c r="B1228" s="6"/>
    </row>
    <row r="1229" spans="2:2" x14ac:dyDescent="0.2">
      <c r="B1229" s="6"/>
    </row>
    <row r="1230" spans="2:2" x14ac:dyDescent="0.2">
      <c r="B1230" s="6"/>
    </row>
    <row r="1231" spans="2:2" x14ac:dyDescent="0.2">
      <c r="B1231" s="6"/>
    </row>
    <row r="1232" spans="2:2" x14ac:dyDescent="0.2">
      <c r="B1232" s="6"/>
    </row>
    <row r="1233" spans="2:2" x14ac:dyDescent="0.2">
      <c r="B1233" s="6"/>
    </row>
    <row r="1234" spans="2:2" x14ac:dyDescent="0.2">
      <c r="B1234" s="6"/>
    </row>
    <row r="1235" spans="2:2" x14ac:dyDescent="0.2">
      <c r="B1235" s="6"/>
    </row>
    <row r="1236" spans="2:2" x14ac:dyDescent="0.2">
      <c r="B1236" s="6"/>
    </row>
    <row r="1237" spans="2:2" x14ac:dyDescent="0.2">
      <c r="B1237" s="6"/>
    </row>
    <row r="1238" spans="2:2" x14ac:dyDescent="0.2">
      <c r="B1238" s="6"/>
    </row>
    <row r="1239" spans="2:2" x14ac:dyDescent="0.2">
      <c r="B1239" s="6"/>
    </row>
    <row r="1240" spans="2:2" x14ac:dyDescent="0.2">
      <c r="B1240" s="6"/>
    </row>
    <row r="1241" spans="2:2" x14ac:dyDescent="0.2">
      <c r="B1241" s="6"/>
    </row>
    <row r="1242" spans="2:2" x14ac:dyDescent="0.2">
      <c r="B1242" s="6"/>
    </row>
    <row r="1243" spans="2:2" x14ac:dyDescent="0.2">
      <c r="B1243" s="6"/>
    </row>
    <row r="1244" spans="2:2" x14ac:dyDescent="0.2">
      <c r="B1244" s="6"/>
    </row>
    <row r="1245" spans="2:2" x14ac:dyDescent="0.2">
      <c r="B1245" s="6"/>
    </row>
    <row r="1246" spans="2:2" x14ac:dyDescent="0.2">
      <c r="B1246" s="6"/>
    </row>
    <row r="1247" spans="2:2" x14ac:dyDescent="0.2">
      <c r="B1247" s="6"/>
    </row>
    <row r="1248" spans="2:2" x14ac:dyDescent="0.2">
      <c r="B1248" s="6"/>
    </row>
    <row r="1249" spans="2:2" x14ac:dyDescent="0.2">
      <c r="B1249" s="6"/>
    </row>
    <row r="1250" spans="2:2" x14ac:dyDescent="0.2">
      <c r="B1250" s="6"/>
    </row>
    <row r="1251" spans="2:2" x14ac:dyDescent="0.2">
      <c r="B1251" s="6"/>
    </row>
    <row r="1252" spans="2:2" x14ac:dyDescent="0.2">
      <c r="B1252" s="6"/>
    </row>
    <row r="1253" spans="2:2" x14ac:dyDescent="0.2">
      <c r="B1253" s="6"/>
    </row>
    <row r="1254" spans="2:2" x14ac:dyDescent="0.2">
      <c r="B1254" s="6"/>
    </row>
    <row r="1255" spans="2:2" x14ac:dyDescent="0.2">
      <c r="B1255" s="6"/>
    </row>
    <row r="1256" spans="2:2" x14ac:dyDescent="0.2">
      <c r="B1256" s="6"/>
    </row>
    <row r="1257" spans="2:2" x14ac:dyDescent="0.2">
      <c r="B1257" s="6"/>
    </row>
    <row r="1258" spans="2:2" x14ac:dyDescent="0.2">
      <c r="B1258" s="6"/>
    </row>
    <row r="1259" spans="2:2" x14ac:dyDescent="0.2">
      <c r="B1259" s="6"/>
    </row>
    <row r="1260" spans="2:2" x14ac:dyDescent="0.2">
      <c r="B1260" s="6"/>
    </row>
    <row r="1261" spans="2:2" x14ac:dyDescent="0.2">
      <c r="B1261" s="6"/>
    </row>
    <row r="1262" spans="2:2" x14ac:dyDescent="0.2">
      <c r="B1262" s="6"/>
    </row>
    <row r="1263" spans="2:2" x14ac:dyDescent="0.2">
      <c r="B1263" s="6"/>
    </row>
    <row r="1264" spans="2:2" x14ac:dyDescent="0.2">
      <c r="B1264" s="6"/>
    </row>
    <row r="1265" spans="2:2" x14ac:dyDescent="0.2">
      <c r="B1265" s="6"/>
    </row>
    <row r="1266" spans="2:2" x14ac:dyDescent="0.2">
      <c r="B1266" s="6"/>
    </row>
    <row r="1267" spans="2:2" x14ac:dyDescent="0.2">
      <c r="B1267" s="6"/>
    </row>
    <row r="1268" spans="2:2" x14ac:dyDescent="0.2">
      <c r="B1268" s="6"/>
    </row>
    <row r="1269" spans="2:2" x14ac:dyDescent="0.2">
      <c r="B1269" s="6"/>
    </row>
    <row r="1270" spans="2:2" x14ac:dyDescent="0.2">
      <c r="B1270" s="6"/>
    </row>
    <row r="1271" spans="2:2" x14ac:dyDescent="0.2">
      <c r="B1271" s="6"/>
    </row>
    <row r="1272" spans="2:2" x14ac:dyDescent="0.2">
      <c r="B1272" s="6"/>
    </row>
    <row r="1273" spans="2:2" x14ac:dyDescent="0.2">
      <c r="B1273" s="6"/>
    </row>
    <row r="1274" spans="2:2" x14ac:dyDescent="0.2">
      <c r="B1274" s="6"/>
    </row>
    <row r="1275" spans="2:2" x14ac:dyDescent="0.2">
      <c r="B1275" s="6"/>
    </row>
    <row r="1276" spans="2:2" x14ac:dyDescent="0.2">
      <c r="B1276" s="6"/>
    </row>
    <row r="1277" spans="2:2" x14ac:dyDescent="0.2">
      <c r="B1277" s="6"/>
    </row>
    <row r="1278" spans="2:2" x14ac:dyDescent="0.2">
      <c r="B1278" s="6"/>
    </row>
    <row r="1279" spans="2:2" x14ac:dyDescent="0.2">
      <c r="B1279" s="6"/>
    </row>
    <row r="1280" spans="2:2" x14ac:dyDescent="0.2">
      <c r="B1280" s="6"/>
    </row>
    <row r="1281" spans="2:2" x14ac:dyDescent="0.2">
      <c r="B1281" s="6"/>
    </row>
    <row r="1282" spans="2:2" x14ac:dyDescent="0.2">
      <c r="B1282" s="6"/>
    </row>
    <row r="1283" spans="2:2" x14ac:dyDescent="0.2">
      <c r="B1283" s="6"/>
    </row>
    <row r="1284" spans="2:2" x14ac:dyDescent="0.2">
      <c r="B1284" s="6"/>
    </row>
    <row r="1285" spans="2:2" x14ac:dyDescent="0.2">
      <c r="B1285" s="6"/>
    </row>
    <row r="1286" spans="2:2" x14ac:dyDescent="0.2">
      <c r="B1286" s="6"/>
    </row>
    <row r="1287" spans="2:2" x14ac:dyDescent="0.2">
      <c r="B1287" s="6"/>
    </row>
    <row r="1288" spans="2:2" x14ac:dyDescent="0.2">
      <c r="B1288" s="6"/>
    </row>
    <row r="1289" spans="2:2" x14ac:dyDescent="0.2">
      <c r="B1289" s="6"/>
    </row>
    <row r="1290" spans="2:2" x14ac:dyDescent="0.2">
      <c r="B1290" s="6"/>
    </row>
    <row r="1291" spans="2:2" x14ac:dyDescent="0.2">
      <c r="B1291" s="6"/>
    </row>
    <row r="1292" spans="2:2" x14ac:dyDescent="0.2">
      <c r="B1292" s="6"/>
    </row>
    <row r="1293" spans="2:2" x14ac:dyDescent="0.2">
      <c r="B1293" s="6"/>
    </row>
    <row r="1294" spans="2:2" x14ac:dyDescent="0.2">
      <c r="B1294" s="6"/>
    </row>
    <row r="1295" spans="2:2" x14ac:dyDescent="0.2">
      <c r="B1295" s="6"/>
    </row>
    <row r="1296" spans="2:2" x14ac:dyDescent="0.2">
      <c r="B1296" s="6"/>
    </row>
    <row r="1297" spans="2:2" x14ac:dyDescent="0.2">
      <c r="B1297" s="6"/>
    </row>
    <row r="1298" spans="2:2" x14ac:dyDescent="0.2">
      <c r="B1298" s="6"/>
    </row>
    <row r="1299" spans="2:2" x14ac:dyDescent="0.2">
      <c r="B1299" s="6"/>
    </row>
    <row r="1300" spans="2:2" x14ac:dyDescent="0.2">
      <c r="B1300" s="6"/>
    </row>
    <row r="1301" spans="2:2" x14ac:dyDescent="0.2">
      <c r="B1301" s="6"/>
    </row>
    <row r="1302" spans="2:2" x14ac:dyDescent="0.2">
      <c r="B1302" s="6"/>
    </row>
    <row r="1303" spans="2:2" x14ac:dyDescent="0.2">
      <c r="B1303" s="6"/>
    </row>
    <row r="1304" spans="2:2" x14ac:dyDescent="0.2">
      <c r="B1304" s="6"/>
    </row>
    <row r="1305" spans="2:2" x14ac:dyDescent="0.2">
      <c r="B1305" s="6"/>
    </row>
    <row r="1306" spans="2:2" x14ac:dyDescent="0.2">
      <c r="B1306" s="6"/>
    </row>
    <row r="1307" spans="2:2" x14ac:dyDescent="0.2">
      <c r="B1307" s="6"/>
    </row>
    <row r="1308" spans="2:2" x14ac:dyDescent="0.2">
      <c r="B1308" s="6"/>
    </row>
    <row r="1309" spans="2:2" x14ac:dyDescent="0.2">
      <c r="B1309" s="6"/>
    </row>
    <row r="1310" spans="2:2" x14ac:dyDescent="0.2">
      <c r="B1310" s="6"/>
    </row>
    <row r="1311" spans="2:2" x14ac:dyDescent="0.2">
      <c r="B1311" s="6"/>
    </row>
    <row r="1312" spans="2:2" x14ac:dyDescent="0.2">
      <c r="B1312" s="6"/>
    </row>
    <row r="1313" spans="2:2" x14ac:dyDescent="0.2">
      <c r="B1313" s="6"/>
    </row>
    <row r="1314" spans="2:2" x14ac:dyDescent="0.2">
      <c r="B1314" s="6"/>
    </row>
    <row r="1315" spans="2:2" x14ac:dyDescent="0.2">
      <c r="B1315" s="6"/>
    </row>
    <row r="1316" spans="2:2" x14ac:dyDescent="0.2">
      <c r="B1316" s="6"/>
    </row>
    <row r="1317" spans="2:2" x14ac:dyDescent="0.2">
      <c r="B1317" s="6"/>
    </row>
    <row r="1318" spans="2:2" x14ac:dyDescent="0.2">
      <c r="B1318" s="6"/>
    </row>
    <row r="1319" spans="2:2" x14ac:dyDescent="0.2">
      <c r="B1319" s="6"/>
    </row>
    <row r="1320" spans="2:2" x14ac:dyDescent="0.2">
      <c r="B1320" s="6"/>
    </row>
    <row r="1321" spans="2:2" x14ac:dyDescent="0.2">
      <c r="B1321" s="6"/>
    </row>
    <row r="1322" spans="2:2" x14ac:dyDescent="0.2">
      <c r="B1322" s="6"/>
    </row>
    <row r="1323" spans="2:2" x14ac:dyDescent="0.2">
      <c r="B1323" s="6"/>
    </row>
    <row r="1324" spans="2:2" x14ac:dyDescent="0.2">
      <c r="B1324" s="6"/>
    </row>
    <row r="1325" spans="2:2" x14ac:dyDescent="0.2">
      <c r="B1325" s="6"/>
    </row>
    <row r="1326" spans="2:2" x14ac:dyDescent="0.2">
      <c r="B1326" s="6"/>
    </row>
    <row r="1327" spans="2:2" x14ac:dyDescent="0.2">
      <c r="B1327" s="6"/>
    </row>
    <row r="1328" spans="2:2" x14ac:dyDescent="0.2">
      <c r="B1328" s="6"/>
    </row>
    <row r="1329" spans="2:2" x14ac:dyDescent="0.2">
      <c r="B1329" s="6"/>
    </row>
    <row r="1330" spans="2:2" x14ac:dyDescent="0.2">
      <c r="B1330" s="6"/>
    </row>
    <row r="1331" spans="2:2" x14ac:dyDescent="0.2">
      <c r="B1331" s="6"/>
    </row>
    <row r="1332" spans="2:2" x14ac:dyDescent="0.2">
      <c r="B1332" s="6"/>
    </row>
    <row r="1333" spans="2:2" x14ac:dyDescent="0.2">
      <c r="B1333" s="6"/>
    </row>
    <row r="1334" spans="2:2" x14ac:dyDescent="0.2">
      <c r="B1334" s="6"/>
    </row>
    <row r="1335" spans="2:2" x14ac:dyDescent="0.2">
      <c r="B1335" s="6"/>
    </row>
    <row r="1336" spans="2:2" x14ac:dyDescent="0.2">
      <c r="B1336" s="6"/>
    </row>
    <row r="1337" spans="2:2" x14ac:dyDescent="0.2">
      <c r="B1337" s="6"/>
    </row>
    <row r="1338" spans="2:2" x14ac:dyDescent="0.2">
      <c r="B1338" s="6"/>
    </row>
    <row r="1339" spans="2:2" x14ac:dyDescent="0.2">
      <c r="B1339" s="6"/>
    </row>
    <row r="1340" spans="2:2" x14ac:dyDescent="0.2">
      <c r="B1340" s="6"/>
    </row>
    <row r="1341" spans="2:2" x14ac:dyDescent="0.2">
      <c r="B1341" s="6"/>
    </row>
    <row r="1342" spans="2:2" x14ac:dyDescent="0.2">
      <c r="B1342" s="6"/>
    </row>
    <row r="1343" spans="2:2" x14ac:dyDescent="0.2">
      <c r="B1343" s="6"/>
    </row>
    <row r="1344" spans="2:2" x14ac:dyDescent="0.2">
      <c r="B1344" s="6"/>
    </row>
    <row r="1345" spans="2:2" x14ac:dyDescent="0.2">
      <c r="B1345" s="6"/>
    </row>
    <row r="1346" spans="2:2" x14ac:dyDescent="0.2">
      <c r="B1346" s="6"/>
    </row>
    <row r="1347" spans="2:2" x14ac:dyDescent="0.2">
      <c r="B1347" s="6"/>
    </row>
    <row r="1348" spans="2:2" x14ac:dyDescent="0.2">
      <c r="B1348" s="6"/>
    </row>
    <row r="1349" spans="2:2" x14ac:dyDescent="0.2">
      <c r="B1349" s="6"/>
    </row>
    <row r="1350" spans="2:2" x14ac:dyDescent="0.2">
      <c r="B1350" s="6"/>
    </row>
    <row r="1351" spans="2:2" x14ac:dyDescent="0.2">
      <c r="B1351" s="6"/>
    </row>
    <row r="1352" spans="2:2" x14ac:dyDescent="0.2">
      <c r="B1352" s="6"/>
    </row>
    <row r="1353" spans="2:2" x14ac:dyDescent="0.2">
      <c r="B1353" s="6"/>
    </row>
    <row r="1354" spans="2:2" x14ac:dyDescent="0.2">
      <c r="B1354" s="6"/>
    </row>
    <row r="1355" spans="2:2" x14ac:dyDescent="0.2">
      <c r="B1355" s="6"/>
    </row>
    <row r="1356" spans="2:2" x14ac:dyDescent="0.2">
      <c r="B1356" s="6"/>
    </row>
    <row r="1357" spans="2:2" x14ac:dyDescent="0.2">
      <c r="B1357" s="6"/>
    </row>
    <row r="1358" spans="2:2" x14ac:dyDescent="0.2">
      <c r="B1358" s="6"/>
    </row>
    <row r="1359" spans="2:2" x14ac:dyDescent="0.2">
      <c r="B1359" s="6"/>
    </row>
    <row r="1360" spans="2:2" x14ac:dyDescent="0.2">
      <c r="B1360" s="6"/>
    </row>
    <row r="1361" spans="2:2" x14ac:dyDescent="0.2">
      <c r="B1361" s="6"/>
    </row>
    <row r="1362" spans="2:2" x14ac:dyDescent="0.2">
      <c r="B1362" s="6"/>
    </row>
    <row r="1363" spans="2:2" x14ac:dyDescent="0.2">
      <c r="B1363" s="6"/>
    </row>
    <row r="1364" spans="2:2" x14ac:dyDescent="0.2">
      <c r="B1364" s="6"/>
    </row>
    <row r="1365" spans="2:2" x14ac:dyDescent="0.2">
      <c r="B1365" s="6"/>
    </row>
    <row r="1366" spans="2:2" x14ac:dyDescent="0.2">
      <c r="B1366" s="6"/>
    </row>
    <row r="1367" spans="2:2" x14ac:dyDescent="0.2">
      <c r="B1367" s="6"/>
    </row>
    <row r="1368" spans="2:2" x14ac:dyDescent="0.2">
      <c r="B1368" s="6"/>
    </row>
    <row r="1369" spans="2:2" x14ac:dyDescent="0.2">
      <c r="B1369" s="6"/>
    </row>
    <row r="1370" spans="2:2" x14ac:dyDescent="0.2">
      <c r="B1370" s="6"/>
    </row>
    <row r="1371" spans="2:2" x14ac:dyDescent="0.2">
      <c r="B1371" s="6"/>
    </row>
    <row r="1372" spans="2:2" x14ac:dyDescent="0.2">
      <c r="B1372" s="6"/>
    </row>
    <row r="1373" spans="2:2" x14ac:dyDescent="0.2">
      <c r="B1373" s="6"/>
    </row>
    <row r="1374" spans="2:2" x14ac:dyDescent="0.2">
      <c r="B1374" s="6"/>
    </row>
    <row r="1375" spans="2:2" x14ac:dyDescent="0.2">
      <c r="B1375" s="6"/>
    </row>
    <row r="1376" spans="2:2" x14ac:dyDescent="0.2">
      <c r="B1376" s="6"/>
    </row>
    <row r="1377" spans="2:2" x14ac:dyDescent="0.2">
      <c r="B1377" s="6"/>
    </row>
    <row r="1378" spans="2:2" x14ac:dyDescent="0.2">
      <c r="B1378" s="6"/>
    </row>
    <row r="1379" spans="2:2" x14ac:dyDescent="0.2">
      <c r="B1379" s="6"/>
    </row>
    <row r="1380" spans="2:2" x14ac:dyDescent="0.2">
      <c r="B1380" s="6"/>
    </row>
    <row r="1381" spans="2:2" x14ac:dyDescent="0.2">
      <c r="B1381" s="6"/>
    </row>
    <row r="1382" spans="2:2" x14ac:dyDescent="0.2">
      <c r="B1382" s="6"/>
    </row>
    <row r="1383" spans="2:2" x14ac:dyDescent="0.2">
      <c r="B1383" s="6"/>
    </row>
    <row r="1384" spans="2:2" x14ac:dyDescent="0.2">
      <c r="B1384" s="6"/>
    </row>
    <row r="1385" spans="2:2" x14ac:dyDescent="0.2">
      <c r="B1385" s="6"/>
    </row>
    <row r="1386" spans="2:2" x14ac:dyDescent="0.2">
      <c r="B1386" s="6"/>
    </row>
    <row r="1387" spans="2:2" x14ac:dyDescent="0.2">
      <c r="B1387" s="6"/>
    </row>
    <row r="1388" spans="2:2" x14ac:dyDescent="0.2">
      <c r="B1388" s="6"/>
    </row>
    <row r="1389" spans="2:2" x14ac:dyDescent="0.2">
      <c r="B1389" s="6"/>
    </row>
    <row r="1390" spans="2:2" x14ac:dyDescent="0.2">
      <c r="B1390" s="6"/>
    </row>
    <row r="1391" spans="2:2" x14ac:dyDescent="0.2">
      <c r="B1391" s="6"/>
    </row>
    <row r="1392" spans="2:2" x14ac:dyDescent="0.2">
      <c r="B1392" s="6"/>
    </row>
    <row r="1393" spans="2:2" x14ac:dyDescent="0.2">
      <c r="B1393" s="6"/>
    </row>
    <row r="1394" spans="2:2" x14ac:dyDescent="0.2">
      <c r="B1394" s="6"/>
    </row>
    <row r="1395" spans="2:2" x14ac:dyDescent="0.2">
      <c r="B1395" s="6"/>
    </row>
    <row r="1396" spans="2:2" x14ac:dyDescent="0.2">
      <c r="B1396" s="6"/>
    </row>
    <row r="1397" spans="2:2" x14ac:dyDescent="0.2">
      <c r="B1397" s="6"/>
    </row>
    <row r="1398" spans="2:2" x14ac:dyDescent="0.2">
      <c r="B1398" s="6"/>
    </row>
    <row r="1399" spans="2:2" x14ac:dyDescent="0.2">
      <c r="B1399" s="6"/>
    </row>
    <row r="1400" spans="2:2" x14ac:dyDescent="0.2">
      <c r="B1400" s="6"/>
    </row>
    <row r="1401" spans="2:2" x14ac:dyDescent="0.2">
      <c r="B1401" s="6"/>
    </row>
    <row r="1402" spans="2:2" x14ac:dyDescent="0.2">
      <c r="B1402" s="6"/>
    </row>
    <row r="1403" spans="2:2" x14ac:dyDescent="0.2">
      <c r="B1403" s="6"/>
    </row>
    <row r="1404" spans="2:2" x14ac:dyDescent="0.2">
      <c r="B1404" s="6"/>
    </row>
    <row r="1405" spans="2:2" x14ac:dyDescent="0.2">
      <c r="B1405" s="6"/>
    </row>
    <row r="1406" spans="2:2" x14ac:dyDescent="0.2">
      <c r="B1406" s="6"/>
    </row>
    <row r="1407" spans="2:2" x14ac:dyDescent="0.2">
      <c r="B1407" s="6"/>
    </row>
    <row r="1408" spans="2:2" x14ac:dyDescent="0.2">
      <c r="B1408" s="6"/>
    </row>
    <row r="1409" spans="2:2" x14ac:dyDescent="0.2">
      <c r="B1409" s="6"/>
    </row>
    <row r="1410" spans="2:2" x14ac:dyDescent="0.2">
      <c r="B1410" s="6"/>
    </row>
    <row r="1411" spans="2:2" x14ac:dyDescent="0.2">
      <c r="B1411" s="6"/>
    </row>
    <row r="1412" spans="2:2" x14ac:dyDescent="0.2">
      <c r="B1412" s="6"/>
    </row>
    <row r="1413" spans="2:2" x14ac:dyDescent="0.2">
      <c r="B1413" s="6"/>
    </row>
    <row r="1414" spans="2:2" x14ac:dyDescent="0.2">
      <c r="B1414" s="6"/>
    </row>
    <row r="1415" spans="2:2" x14ac:dyDescent="0.2">
      <c r="B1415" s="6"/>
    </row>
    <row r="1416" spans="2:2" x14ac:dyDescent="0.2">
      <c r="B1416" s="6"/>
    </row>
    <row r="1417" spans="2:2" x14ac:dyDescent="0.2">
      <c r="B1417" s="6"/>
    </row>
    <row r="1418" spans="2:2" x14ac:dyDescent="0.2">
      <c r="B1418" s="6"/>
    </row>
    <row r="1419" spans="2:2" x14ac:dyDescent="0.2">
      <c r="B1419" s="6"/>
    </row>
    <row r="1420" spans="2:2" x14ac:dyDescent="0.2">
      <c r="B1420" s="6"/>
    </row>
    <row r="1421" spans="2:2" x14ac:dyDescent="0.2">
      <c r="B1421" s="6"/>
    </row>
    <row r="1422" spans="2:2" x14ac:dyDescent="0.2">
      <c r="B1422" s="6"/>
    </row>
    <row r="1423" spans="2:2" x14ac:dyDescent="0.2">
      <c r="B1423" s="6"/>
    </row>
    <row r="1424" spans="2:2" x14ac:dyDescent="0.2">
      <c r="B1424" s="6"/>
    </row>
    <row r="1425" spans="2:2" x14ac:dyDescent="0.2">
      <c r="B1425" s="6"/>
    </row>
    <row r="1426" spans="2:2" x14ac:dyDescent="0.2">
      <c r="B1426" s="6"/>
    </row>
    <row r="1427" spans="2:2" x14ac:dyDescent="0.2">
      <c r="B1427" s="6"/>
    </row>
    <row r="1428" spans="2:2" x14ac:dyDescent="0.2">
      <c r="B1428" s="6"/>
    </row>
    <row r="1429" spans="2:2" x14ac:dyDescent="0.2">
      <c r="B1429" s="6"/>
    </row>
    <row r="1430" spans="2:2" x14ac:dyDescent="0.2">
      <c r="B1430" s="6"/>
    </row>
    <row r="1431" spans="2:2" x14ac:dyDescent="0.2">
      <c r="B1431" s="6"/>
    </row>
    <row r="1432" spans="2:2" x14ac:dyDescent="0.2">
      <c r="B1432" s="6"/>
    </row>
    <row r="1433" spans="2:2" x14ac:dyDescent="0.2">
      <c r="B1433" s="6"/>
    </row>
    <row r="1434" spans="2:2" x14ac:dyDescent="0.2">
      <c r="B1434" s="6"/>
    </row>
    <row r="1435" spans="2:2" x14ac:dyDescent="0.2">
      <c r="B1435" s="6"/>
    </row>
    <row r="1436" spans="2:2" x14ac:dyDescent="0.2">
      <c r="B1436" s="6"/>
    </row>
    <row r="1437" spans="2:2" x14ac:dyDescent="0.2">
      <c r="B1437" s="6"/>
    </row>
    <row r="1438" spans="2:2" x14ac:dyDescent="0.2">
      <c r="B1438" s="6"/>
    </row>
    <row r="1439" spans="2:2" x14ac:dyDescent="0.2">
      <c r="B1439" s="6"/>
    </row>
    <row r="1440" spans="2:2" x14ac:dyDescent="0.2">
      <c r="B1440" s="6"/>
    </row>
    <row r="1441" spans="2:2" x14ac:dyDescent="0.2">
      <c r="B1441" s="6"/>
    </row>
    <row r="1442" spans="2:2" x14ac:dyDescent="0.2">
      <c r="B1442" s="6"/>
    </row>
    <row r="1443" spans="2:2" x14ac:dyDescent="0.2">
      <c r="B1443" s="6"/>
    </row>
    <row r="1444" spans="2:2" x14ac:dyDescent="0.2">
      <c r="B1444" s="6"/>
    </row>
    <row r="1445" spans="2:2" x14ac:dyDescent="0.2">
      <c r="B1445" s="6"/>
    </row>
    <row r="1446" spans="2:2" x14ac:dyDescent="0.2">
      <c r="B1446" s="6"/>
    </row>
    <row r="1447" spans="2:2" x14ac:dyDescent="0.2">
      <c r="B1447" s="6"/>
    </row>
    <row r="1448" spans="2:2" x14ac:dyDescent="0.2">
      <c r="B1448" s="6"/>
    </row>
    <row r="1449" spans="2:2" x14ac:dyDescent="0.2">
      <c r="B1449" s="6"/>
    </row>
    <row r="1450" spans="2:2" x14ac:dyDescent="0.2">
      <c r="B1450" s="6"/>
    </row>
    <row r="1451" spans="2:2" x14ac:dyDescent="0.2">
      <c r="B1451" s="6"/>
    </row>
    <row r="1452" spans="2:2" x14ac:dyDescent="0.2">
      <c r="B1452" s="6"/>
    </row>
    <row r="1453" spans="2:2" x14ac:dyDescent="0.2">
      <c r="B1453" s="6"/>
    </row>
    <row r="1454" spans="2:2" x14ac:dyDescent="0.2">
      <c r="B1454" s="6"/>
    </row>
    <row r="1455" spans="2:2" x14ac:dyDescent="0.2">
      <c r="B1455" s="6"/>
    </row>
    <row r="1456" spans="2:2" x14ac:dyDescent="0.2">
      <c r="B1456" s="6"/>
    </row>
    <row r="1457" spans="2:2" x14ac:dyDescent="0.2">
      <c r="B1457" s="6"/>
    </row>
    <row r="1458" spans="2:2" x14ac:dyDescent="0.2">
      <c r="B1458" s="6"/>
    </row>
    <row r="1459" spans="2:2" x14ac:dyDescent="0.2">
      <c r="B1459" s="6"/>
    </row>
    <row r="1460" spans="2:2" x14ac:dyDescent="0.2">
      <c r="B1460" s="6"/>
    </row>
    <row r="1461" spans="2:2" x14ac:dyDescent="0.2">
      <c r="B1461" s="6"/>
    </row>
    <row r="1462" spans="2:2" x14ac:dyDescent="0.2">
      <c r="B1462" s="6"/>
    </row>
    <row r="1463" spans="2:2" x14ac:dyDescent="0.2">
      <c r="B1463" s="6"/>
    </row>
    <row r="1464" spans="2:2" x14ac:dyDescent="0.2">
      <c r="B1464" s="6"/>
    </row>
    <row r="1465" spans="2:2" x14ac:dyDescent="0.2">
      <c r="B1465" s="6"/>
    </row>
    <row r="1466" spans="2:2" x14ac:dyDescent="0.2">
      <c r="B1466" s="6"/>
    </row>
    <row r="1467" spans="2:2" x14ac:dyDescent="0.2">
      <c r="B1467" s="6"/>
    </row>
    <row r="1468" spans="2:2" x14ac:dyDescent="0.2">
      <c r="B1468" s="6"/>
    </row>
    <row r="1469" spans="2:2" x14ac:dyDescent="0.2">
      <c r="B1469" s="6"/>
    </row>
    <row r="1470" spans="2:2" x14ac:dyDescent="0.2">
      <c r="B1470" s="6"/>
    </row>
    <row r="1471" spans="2:2" x14ac:dyDescent="0.2">
      <c r="B1471" s="6"/>
    </row>
    <row r="1472" spans="2:2" x14ac:dyDescent="0.2">
      <c r="B1472" s="6"/>
    </row>
    <row r="1473" spans="2:2" x14ac:dyDescent="0.2">
      <c r="B1473" s="6"/>
    </row>
    <row r="1474" spans="2:2" x14ac:dyDescent="0.2">
      <c r="B1474" s="6"/>
    </row>
    <row r="1475" spans="2:2" x14ac:dyDescent="0.2">
      <c r="B1475" s="6"/>
    </row>
    <row r="1476" spans="2:2" x14ac:dyDescent="0.2">
      <c r="B1476" s="6"/>
    </row>
    <row r="1477" spans="2:2" x14ac:dyDescent="0.2">
      <c r="B1477" s="6"/>
    </row>
    <row r="1478" spans="2:2" x14ac:dyDescent="0.2">
      <c r="B1478" s="6"/>
    </row>
    <row r="1479" spans="2:2" x14ac:dyDescent="0.2">
      <c r="B1479" s="6"/>
    </row>
    <row r="1480" spans="2:2" x14ac:dyDescent="0.2">
      <c r="B1480" s="6"/>
    </row>
    <row r="1481" spans="2:2" x14ac:dyDescent="0.2">
      <c r="B1481" s="6"/>
    </row>
    <row r="1482" spans="2:2" x14ac:dyDescent="0.2">
      <c r="B1482" s="6"/>
    </row>
    <row r="1483" spans="2:2" x14ac:dyDescent="0.2">
      <c r="B1483" s="6"/>
    </row>
    <row r="1484" spans="2:2" x14ac:dyDescent="0.2">
      <c r="B1484" s="6"/>
    </row>
    <row r="1485" spans="2:2" x14ac:dyDescent="0.2">
      <c r="B1485" s="6"/>
    </row>
    <row r="1486" spans="2:2" x14ac:dyDescent="0.2">
      <c r="B1486" s="6"/>
    </row>
    <row r="1487" spans="2:2" x14ac:dyDescent="0.2">
      <c r="B1487" s="6"/>
    </row>
    <row r="1488" spans="2:2" x14ac:dyDescent="0.2">
      <c r="B1488" s="6"/>
    </row>
    <row r="1489" spans="2:2" x14ac:dyDescent="0.2">
      <c r="B1489" s="6"/>
    </row>
    <row r="1490" spans="2:2" x14ac:dyDescent="0.2">
      <c r="B1490" s="6"/>
    </row>
    <row r="1491" spans="2:2" x14ac:dyDescent="0.2">
      <c r="B1491" s="6"/>
    </row>
    <row r="1492" spans="2:2" x14ac:dyDescent="0.2">
      <c r="B1492" s="6"/>
    </row>
    <row r="1493" spans="2:2" x14ac:dyDescent="0.2">
      <c r="B1493" s="6"/>
    </row>
    <row r="1494" spans="2:2" x14ac:dyDescent="0.2">
      <c r="B1494" s="6"/>
    </row>
    <row r="1495" spans="2:2" x14ac:dyDescent="0.2">
      <c r="B1495" s="6"/>
    </row>
    <row r="1496" spans="2:2" x14ac:dyDescent="0.2">
      <c r="B1496" s="6"/>
    </row>
    <row r="1497" spans="2:2" x14ac:dyDescent="0.2">
      <c r="B1497" s="6"/>
    </row>
    <row r="1498" spans="2:2" x14ac:dyDescent="0.2">
      <c r="B1498" s="6"/>
    </row>
    <row r="1499" spans="2:2" x14ac:dyDescent="0.2">
      <c r="B1499" s="6"/>
    </row>
    <row r="1500" spans="2:2" x14ac:dyDescent="0.2">
      <c r="B1500" s="6"/>
    </row>
    <row r="1501" spans="2:2" x14ac:dyDescent="0.2">
      <c r="B1501" s="6"/>
    </row>
    <row r="1502" spans="2:2" x14ac:dyDescent="0.2">
      <c r="B1502" s="6"/>
    </row>
    <row r="1503" spans="2:2" x14ac:dyDescent="0.2">
      <c r="B1503" s="6"/>
    </row>
    <row r="1504" spans="2:2" x14ac:dyDescent="0.2">
      <c r="B1504" s="6"/>
    </row>
    <row r="1505" spans="2:2" x14ac:dyDescent="0.2">
      <c r="B1505" s="6"/>
    </row>
    <row r="1506" spans="2:2" x14ac:dyDescent="0.2">
      <c r="B1506" s="6"/>
    </row>
    <row r="1507" spans="2:2" x14ac:dyDescent="0.2">
      <c r="B1507" s="6"/>
    </row>
    <row r="1508" spans="2:2" x14ac:dyDescent="0.2">
      <c r="B1508" s="6"/>
    </row>
    <row r="1509" spans="2:2" x14ac:dyDescent="0.2">
      <c r="B1509" s="6"/>
    </row>
    <row r="1510" spans="2:2" x14ac:dyDescent="0.2">
      <c r="B1510" s="6"/>
    </row>
    <row r="1511" spans="2:2" x14ac:dyDescent="0.2">
      <c r="B1511" s="6"/>
    </row>
    <row r="1512" spans="2:2" x14ac:dyDescent="0.2">
      <c r="B1512" s="6"/>
    </row>
    <row r="1513" spans="2:2" x14ac:dyDescent="0.2">
      <c r="B1513" s="6"/>
    </row>
    <row r="1514" spans="2:2" x14ac:dyDescent="0.2">
      <c r="B1514" s="6"/>
    </row>
    <row r="1515" spans="2:2" x14ac:dyDescent="0.2">
      <c r="B1515" s="6"/>
    </row>
    <row r="1516" spans="2:2" x14ac:dyDescent="0.2">
      <c r="B1516" s="6"/>
    </row>
    <row r="1517" spans="2:2" x14ac:dyDescent="0.2">
      <c r="B1517" s="6"/>
    </row>
    <row r="1518" spans="2:2" x14ac:dyDescent="0.2">
      <c r="B1518" s="6"/>
    </row>
    <row r="1519" spans="2:2" x14ac:dyDescent="0.2">
      <c r="B1519" s="6"/>
    </row>
    <row r="1520" spans="2:2" x14ac:dyDescent="0.2">
      <c r="B1520" s="6"/>
    </row>
    <row r="1521" spans="2:2" x14ac:dyDescent="0.2">
      <c r="B1521" s="6"/>
    </row>
    <row r="1522" spans="2:2" x14ac:dyDescent="0.2">
      <c r="B1522" s="6"/>
    </row>
    <row r="1523" spans="2:2" x14ac:dyDescent="0.2">
      <c r="B1523" s="6"/>
    </row>
    <row r="1524" spans="2:2" x14ac:dyDescent="0.2">
      <c r="B1524" s="6"/>
    </row>
    <row r="1525" spans="2:2" x14ac:dyDescent="0.2">
      <c r="B1525" s="6"/>
    </row>
    <row r="1526" spans="2:2" x14ac:dyDescent="0.2">
      <c r="B1526" s="6"/>
    </row>
    <row r="1527" spans="2:2" x14ac:dyDescent="0.2">
      <c r="B1527" s="6"/>
    </row>
    <row r="1528" spans="2:2" x14ac:dyDescent="0.2">
      <c r="B1528" s="6"/>
    </row>
    <row r="1529" spans="2:2" x14ac:dyDescent="0.2">
      <c r="B1529" s="6"/>
    </row>
    <row r="1530" spans="2:2" x14ac:dyDescent="0.2">
      <c r="B1530" s="6"/>
    </row>
    <row r="1531" spans="2:2" x14ac:dyDescent="0.2">
      <c r="B1531" s="6"/>
    </row>
    <row r="1532" spans="2:2" x14ac:dyDescent="0.2">
      <c r="B1532" s="6"/>
    </row>
    <row r="1533" spans="2:2" x14ac:dyDescent="0.2">
      <c r="B1533" s="6"/>
    </row>
    <row r="1534" spans="2:2" x14ac:dyDescent="0.2">
      <c r="B1534" s="6"/>
    </row>
    <row r="1535" spans="2:2" x14ac:dyDescent="0.2">
      <c r="B1535" s="6"/>
    </row>
    <row r="1536" spans="2:2" x14ac:dyDescent="0.2">
      <c r="B1536" s="6"/>
    </row>
    <row r="1537" spans="2:2" x14ac:dyDescent="0.2">
      <c r="B1537" s="6"/>
    </row>
    <row r="1538" spans="2:2" x14ac:dyDescent="0.2">
      <c r="B1538" s="6"/>
    </row>
    <row r="1539" spans="2:2" x14ac:dyDescent="0.2">
      <c r="B1539" s="6"/>
    </row>
    <row r="1540" spans="2:2" x14ac:dyDescent="0.2">
      <c r="B1540" s="6"/>
    </row>
    <row r="1541" spans="2:2" x14ac:dyDescent="0.2">
      <c r="B1541" s="6"/>
    </row>
    <row r="1542" spans="2:2" x14ac:dyDescent="0.2">
      <c r="B1542" s="6"/>
    </row>
    <row r="1543" spans="2:2" x14ac:dyDescent="0.2">
      <c r="B1543" s="6"/>
    </row>
    <row r="1544" spans="2:2" x14ac:dyDescent="0.2">
      <c r="B1544" s="6"/>
    </row>
    <row r="1545" spans="2:2" x14ac:dyDescent="0.2">
      <c r="B1545" s="6"/>
    </row>
    <row r="1546" spans="2:2" x14ac:dyDescent="0.2">
      <c r="B1546" s="6"/>
    </row>
    <row r="1547" spans="2:2" x14ac:dyDescent="0.2">
      <c r="B1547" s="6"/>
    </row>
    <row r="1548" spans="2:2" x14ac:dyDescent="0.2">
      <c r="B1548" s="6"/>
    </row>
    <row r="1549" spans="2:2" x14ac:dyDescent="0.2">
      <c r="B1549" s="6"/>
    </row>
    <row r="1550" spans="2:2" x14ac:dyDescent="0.2">
      <c r="B1550" s="6"/>
    </row>
    <row r="1551" spans="2:2" x14ac:dyDescent="0.2">
      <c r="B1551" s="6"/>
    </row>
    <row r="1552" spans="2:2" x14ac:dyDescent="0.2">
      <c r="B1552" s="6"/>
    </row>
    <row r="1553" spans="2:2" x14ac:dyDescent="0.2">
      <c r="B1553" s="6"/>
    </row>
    <row r="1554" spans="2:2" x14ac:dyDescent="0.2">
      <c r="B1554" s="6"/>
    </row>
    <row r="1555" spans="2:2" x14ac:dyDescent="0.2">
      <c r="B1555" s="6"/>
    </row>
    <row r="1556" spans="2:2" x14ac:dyDescent="0.2">
      <c r="B1556" s="6"/>
    </row>
    <row r="1557" spans="2:2" x14ac:dyDescent="0.2">
      <c r="B1557" s="6"/>
    </row>
    <row r="1558" spans="2:2" x14ac:dyDescent="0.2">
      <c r="B1558" s="6"/>
    </row>
    <row r="1559" spans="2:2" x14ac:dyDescent="0.2">
      <c r="B1559" s="6"/>
    </row>
    <row r="1560" spans="2:2" x14ac:dyDescent="0.2">
      <c r="B1560" s="6"/>
    </row>
    <row r="1561" spans="2:2" x14ac:dyDescent="0.2">
      <c r="B1561" s="6"/>
    </row>
    <row r="1562" spans="2:2" x14ac:dyDescent="0.2">
      <c r="B1562" s="6"/>
    </row>
    <row r="1563" spans="2:2" x14ac:dyDescent="0.2">
      <c r="B1563" s="6"/>
    </row>
    <row r="1564" spans="2:2" x14ac:dyDescent="0.2">
      <c r="B1564" s="6"/>
    </row>
    <row r="1565" spans="2:2" x14ac:dyDescent="0.2">
      <c r="B1565" s="6"/>
    </row>
    <row r="1566" spans="2:2" x14ac:dyDescent="0.2">
      <c r="B1566" s="6"/>
    </row>
    <row r="1567" spans="2:2" x14ac:dyDescent="0.2">
      <c r="B1567" s="6"/>
    </row>
    <row r="1568" spans="2:2" x14ac:dyDescent="0.2">
      <c r="B1568" s="6"/>
    </row>
    <row r="1569" spans="2:2" x14ac:dyDescent="0.2">
      <c r="B1569" s="6"/>
    </row>
    <row r="1570" spans="2:2" x14ac:dyDescent="0.2">
      <c r="B1570" s="6"/>
    </row>
    <row r="1571" spans="2:2" x14ac:dyDescent="0.2">
      <c r="B1571" s="6"/>
    </row>
    <row r="1572" spans="2:2" x14ac:dyDescent="0.2">
      <c r="B1572" s="6"/>
    </row>
    <row r="1573" spans="2:2" x14ac:dyDescent="0.2">
      <c r="B1573" s="6"/>
    </row>
    <row r="1574" spans="2:2" x14ac:dyDescent="0.2">
      <c r="B1574" s="6"/>
    </row>
    <row r="1575" spans="2:2" x14ac:dyDescent="0.2">
      <c r="B1575" s="6"/>
    </row>
    <row r="1576" spans="2:2" x14ac:dyDescent="0.2">
      <c r="B1576" s="6"/>
    </row>
    <row r="1577" spans="2:2" x14ac:dyDescent="0.2">
      <c r="B1577" s="6"/>
    </row>
    <row r="1578" spans="2:2" x14ac:dyDescent="0.2">
      <c r="B1578" s="6"/>
    </row>
    <row r="1579" spans="2:2" x14ac:dyDescent="0.2">
      <c r="B1579" s="6"/>
    </row>
    <row r="1580" spans="2:2" x14ac:dyDescent="0.2">
      <c r="B1580" s="6"/>
    </row>
    <row r="1581" spans="2:2" x14ac:dyDescent="0.2">
      <c r="B1581" s="6"/>
    </row>
    <row r="1582" spans="2:2" x14ac:dyDescent="0.2">
      <c r="B1582" s="6"/>
    </row>
    <row r="1583" spans="2:2" x14ac:dyDescent="0.2">
      <c r="B1583" s="6"/>
    </row>
    <row r="1584" spans="2:2" x14ac:dyDescent="0.2">
      <c r="B1584" s="6"/>
    </row>
    <row r="1585" spans="2:2" x14ac:dyDescent="0.2">
      <c r="B1585" s="6"/>
    </row>
    <row r="1586" spans="2:2" x14ac:dyDescent="0.2">
      <c r="B1586" s="6"/>
    </row>
    <row r="1587" spans="2:2" x14ac:dyDescent="0.2">
      <c r="B1587" s="6"/>
    </row>
    <row r="1588" spans="2:2" x14ac:dyDescent="0.2">
      <c r="B1588" s="6"/>
    </row>
    <row r="1589" spans="2:2" x14ac:dyDescent="0.2">
      <c r="B1589" s="6"/>
    </row>
    <row r="1590" spans="2:2" x14ac:dyDescent="0.2">
      <c r="B1590" s="6"/>
    </row>
    <row r="1591" spans="2:2" x14ac:dyDescent="0.2">
      <c r="B1591" s="6"/>
    </row>
    <row r="1592" spans="2:2" x14ac:dyDescent="0.2">
      <c r="B1592" s="6"/>
    </row>
    <row r="1593" spans="2:2" x14ac:dyDescent="0.2">
      <c r="B1593" s="6"/>
    </row>
    <row r="1594" spans="2:2" x14ac:dyDescent="0.2">
      <c r="B1594" s="6"/>
    </row>
    <row r="1595" spans="2:2" x14ac:dyDescent="0.2">
      <c r="B1595" s="6"/>
    </row>
    <row r="1596" spans="2:2" x14ac:dyDescent="0.2">
      <c r="B1596" s="6"/>
    </row>
    <row r="1597" spans="2:2" x14ac:dyDescent="0.2">
      <c r="B1597" s="6"/>
    </row>
    <row r="1598" spans="2:2" x14ac:dyDescent="0.2">
      <c r="B1598" s="6"/>
    </row>
    <row r="1599" spans="2:2" x14ac:dyDescent="0.2">
      <c r="B1599" s="6"/>
    </row>
    <row r="1600" spans="2:2" x14ac:dyDescent="0.2">
      <c r="B1600" s="6"/>
    </row>
    <row r="1601" spans="2:2" x14ac:dyDescent="0.2">
      <c r="B1601" s="6"/>
    </row>
    <row r="1602" spans="2:2" x14ac:dyDescent="0.2">
      <c r="B1602" s="6"/>
    </row>
    <row r="1603" spans="2:2" x14ac:dyDescent="0.2">
      <c r="B1603" s="6"/>
    </row>
    <row r="1604" spans="2:2" x14ac:dyDescent="0.2">
      <c r="B1604" s="6"/>
    </row>
    <row r="1605" spans="2:2" x14ac:dyDescent="0.2">
      <c r="B1605" s="6"/>
    </row>
    <row r="1606" spans="2:2" x14ac:dyDescent="0.2">
      <c r="B1606" s="6"/>
    </row>
    <row r="1607" spans="2:2" x14ac:dyDescent="0.2">
      <c r="B1607" s="6"/>
    </row>
    <row r="1608" spans="2:2" x14ac:dyDescent="0.2">
      <c r="B1608" s="6"/>
    </row>
    <row r="1609" spans="2:2" x14ac:dyDescent="0.2">
      <c r="B1609" s="6"/>
    </row>
    <row r="1610" spans="2:2" x14ac:dyDescent="0.2">
      <c r="B1610" s="6"/>
    </row>
    <row r="1611" spans="2:2" x14ac:dyDescent="0.2">
      <c r="B1611" s="6"/>
    </row>
    <row r="1612" spans="2:2" x14ac:dyDescent="0.2">
      <c r="B1612" s="6"/>
    </row>
    <row r="1613" spans="2:2" x14ac:dyDescent="0.2">
      <c r="B1613" s="6"/>
    </row>
    <row r="1614" spans="2:2" x14ac:dyDescent="0.2">
      <c r="B1614" s="6"/>
    </row>
    <row r="1615" spans="2:2" x14ac:dyDescent="0.2">
      <c r="B1615" s="6"/>
    </row>
    <row r="1616" spans="2:2" x14ac:dyDescent="0.2">
      <c r="B1616" s="6"/>
    </row>
    <row r="1617" spans="2:2" x14ac:dyDescent="0.2">
      <c r="B1617" s="6"/>
    </row>
    <row r="1618" spans="2:2" x14ac:dyDescent="0.2">
      <c r="B1618" s="6"/>
    </row>
    <row r="1619" spans="2:2" x14ac:dyDescent="0.2">
      <c r="B1619" s="6"/>
    </row>
    <row r="1620" spans="2:2" x14ac:dyDescent="0.2">
      <c r="B1620" s="6"/>
    </row>
    <row r="1621" spans="2:2" x14ac:dyDescent="0.2">
      <c r="B1621" s="6"/>
    </row>
    <row r="1622" spans="2:2" x14ac:dyDescent="0.2">
      <c r="B1622" s="6"/>
    </row>
    <row r="1623" spans="2:2" x14ac:dyDescent="0.2">
      <c r="B1623" s="6"/>
    </row>
    <row r="1624" spans="2:2" x14ac:dyDescent="0.2">
      <c r="B1624" s="6"/>
    </row>
    <row r="1625" spans="2:2" x14ac:dyDescent="0.2">
      <c r="B1625" s="6"/>
    </row>
    <row r="1626" spans="2:2" x14ac:dyDescent="0.2">
      <c r="B1626" s="6"/>
    </row>
    <row r="1627" spans="2:2" x14ac:dyDescent="0.2">
      <c r="B1627" s="6"/>
    </row>
    <row r="1628" spans="2:2" x14ac:dyDescent="0.2">
      <c r="B1628" s="6"/>
    </row>
    <row r="1629" spans="2:2" x14ac:dyDescent="0.2">
      <c r="B1629" s="6"/>
    </row>
    <row r="1630" spans="2:2" x14ac:dyDescent="0.2">
      <c r="B1630" s="6"/>
    </row>
    <row r="1631" spans="2:2" x14ac:dyDescent="0.2">
      <c r="B1631" s="6"/>
    </row>
    <row r="1632" spans="2:2" x14ac:dyDescent="0.2">
      <c r="B1632" s="6"/>
    </row>
    <row r="1633" spans="2:2" x14ac:dyDescent="0.2">
      <c r="B1633" s="6"/>
    </row>
    <row r="1634" spans="2:2" x14ac:dyDescent="0.2">
      <c r="B1634" s="6"/>
    </row>
    <row r="1635" spans="2:2" x14ac:dyDescent="0.2">
      <c r="B1635" s="6"/>
    </row>
    <row r="1636" spans="2:2" x14ac:dyDescent="0.2">
      <c r="B1636" s="6"/>
    </row>
    <row r="1637" spans="2:2" x14ac:dyDescent="0.2">
      <c r="B1637" s="6"/>
    </row>
    <row r="1638" spans="2:2" x14ac:dyDescent="0.2">
      <c r="B1638" s="6"/>
    </row>
    <row r="1639" spans="2:2" x14ac:dyDescent="0.2">
      <c r="B1639" s="6"/>
    </row>
    <row r="1640" spans="2:2" x14ac:dyDescent="0.2">
      <c r="B1640" s="6"/>
    </row>
    <row r="1641" spans="2:2" x14ac:dyDescent="0.2">
      <c r="B1641" s="6"/>
    </row>
    <row r="1642" spans="2:2" x14ac:dyDescent="0.2">
      <c r="B1642" s="6"/>
    </row>
    <row r="1643" spans="2:2" x14ac:dyDescent="0.2">
      <c r="B1643" s="6"/>
    </row>
    <row r="1644" spans="2:2" x14ac:dyDescent="0.2">
      <c r="B1644" s="6"/>
    </row>
    <row r="1645" spans="2:2" x14ac:dyDescent="0.2">
      <c r="B1645" s="6"/>
    </row>
    <row r="1646" spans="2:2" x14ac:dyDescent="0.2">
      <c r="B1646" s="6"/>
    </row>
    <row r="1647" spans="2:2" x14ac:dyDescent="0.2">
      <c r="B1647" s="6"/>
    </row>
    <row r="1648" spans="2:2" x14ac:dyDescent="0.2">
      <c r="B1648" s="6"/>
    </row>
    <row r="1649" spans="2:2" x14ac:dyDescent="0.2">
      <c r="B1649" s="6"/>
    </row>
    <row r="1650" spans="2:2" x14ac:dyDescent="0.2">
      <c r="B1650" s="6"/>
    </row>
    <row r="1651" spans="2:2" x14ac:dyDescent="0.2">
      <c r="B1651" s="6"/>
    </row>
    <row r="1652" spans="2:2" x14ac:dyDescent="0.2">
      <c r="B1652" s="6"/>
    </row>
    <row r="1653" spans="2:2" x14ac:dyDescent="0.2">
      <c r="B1653" s="6"/>
    </row>
    <row r="1654" spans="2:2" x14ac:dyDescent="0.2">
      <c r="B1654" s="6"/>
    </row>
    <row r="1655" spans="2:2" x14ac:dyDescent="0.2">
      <c r="B1655" s="6"/>
    </row>
    <row r="1656" spans="2:2" x14ac:dyDescent="0.2">
      <c r="B1656" s="6"/>
    </row>
    <row r="1657" spans="2:2" x14ac:dyDescent="0.2">
      <c r="B1657" s="6"/>
    </row>
    <row r="1658" spans="2:2" x14ac:dyDescent="0.2">
      <c r="B1658" s="6"/>
    </row>
    <row r="1659" spans="2:2" x14ac:dyDescent="0.2">
      <c r="B1659" s="6"/>
    </row>
    <row r="1660" spans="2:2" x14ac:dyDescent="0.2">
      <c r="B1660" s="6"/>
    </row>
    <row r="1661" spans="2:2" x14ac:dyDescent="0.2">
      <c r="B1661" s="6"/>
    </row>
    <row r="1662" spans="2:2" x14ac:dyDescent="0.2">
      <c r="B1662" s="6"/>
    </row>
    <row r="1663" spans="2:2" x14ac:dyDescent="0.2">
      <c r="B1663" s="6"/>
    </row>
    <row r="1664" spans="2:2" x14ac:dyDescent="0.2">
      <c r="B1664" s="6"/>
    </row>
    <row r="1665" spans="2:2" x14ac:dyDescent="0.2">
      <c r="B1665" s="6"/>
    </row>
    <row r="1666" spans="2:2" x14ac:dyDescent="0.2">
      <c r="B1666" s="6"/>
    </row>
    <row r="1667" spans="2:2" x14ac:dyDescent="0.2">
      <c r="B1667" s="6"/>
    </row>
    <row r="1668" spans="2:2" x14ac:dyDescent="0.2">
      <c r="B1668" s="6"/>
    </row>
    <row r="1669" spans="2:2" x14ac:dyDescent="0.2">
      <c r="B1669" s="6"/>
    </row>
    <row r="1670" spans="2:2" x14ac:dyDescent="0.2">
      <c r="B1670" s="6"/>
    </row>
    <row r="1671" spans="2:2" x14ac:dyDescent="0.2">
      <c r="B1671" s="6"/>
    </row>
    <row r="1672" spans="2:2" x14ac:dyDescent="0.2">
      <c r="B1672" s="6"/>
    </row>
    <row r="1673" spans="2:2" x14ac:dyDescent="0.2">
      <c r="B1673" s="6"/>
    </row>
    <row r="1674" spans="2:2" x14ac:dyDescent="0.2">
      <c r="B1674" s="6"/>
    </row>
    <row r="1675" spans="2:2" x14ac:dyDescent="0.2">
      <c r="B1675" s="6"/>
    </row>
    <row r="1676" spans="2:2" x14ac:dyDescent="0.2">
      <c r="B1676" s="6"/>
    </row>
    <row r="1677" spans="2:2" x14ac:dyDescent="0.2">
      <c r="B1677" s="6"/>
    </row>
    <row r="1678" spans="2:2" x14ac:dyDescent="0.2">
      <c r="B1678" s="6"/>
    </row>
    <row r="1679" spans="2:2" x14ac:dyDescent="0.2">
      <c r="B1679" s="6"/>
    </row>
    <row r="1680" spans="2:2" x14ac:dyDescent="0.2">
      <c r="B1680" s="6"/>
    </row>
    <row r="1681" spans="2:2" x14ac:dyDescent="0.2">
      <c r="B1681" s="6"/>
    </row>
    <row r="1682" spans="2:2" x14ac:dyDescent="0.2">
      <c r="B1682" s="6"/>
    </row>
    <row r="1683" spans="2:2" x14ac:dyDescent="0.2">
      <c r="B1683" s="6"/>
    </row>
    <row r="1684" spans="2:2" x14ac:dyDescent="0.2">
      <c r="B1684" s="6"/>
    </row>
    <row r="1685" spans="2:2" x14ac:dyDescent="0.2">
      <c r="B1685" s="6"/>
    </row>
    <row r="1686" spans="2:2" x14ac:dyDescent="0.2">
      <c r="B1686" s="6"/>
    </row>
    <row r="1687" spans="2:2" x14ac:dyDescent="0.2">
      <c r="B1687" s="6"/>
    </row>
    <row r="1688" spans="2:2" x14ac:dyDescent="0.2">
      <c r="B1688" s="6"/>
    </row>
    <row r="1689" spans="2:2" x14ac:dyDescent="0.2">
      <c r="B1689" s="6"/>
    </row>
    <row r="1690" spans="2:2" x14ac:dyDescent="0.2">
      <c r="B1690" s="6"/>
    </row>
    <row r="1691" spans="2:2" x14ac:dyDescent="0.2">
      <c r="B1691" s="6"/>
    </row>
    <row r="1692" spans="2:2" x14ac:dyDescent="0.2">
      <c r="B1692" s="6"/>
    </row>
    <row r="1693" spans="2:2" x14ac:dyDescent="0.2">
      <c r="B1693" s="6"/>
    </row>
    <row r="1694" spans="2:2" x14ac:dyDescent="0.2">
      <c r="B1694" s="6"/>
    </row>
    <row r="1695" spans="2:2" x14ac:dyDescent="0.2">
      <c r="B1695" s="6"/>
    </row>
    <row r="1696" spans="2:2" x14ac:dyDescent="0.2">
      <c r="B1696" s="6"/>
    </row>
    <row r="1697" spans="2:2" x14ac:dyDescent="0.2">
      <c r="B1697" s="6"/>
    </row>
    <row r="1698" spans="2:2" x14ac:dyDescent="0.2">
      <c r="B1698" s="6"/>
    </row>
    <row r="1699" spans="2:2" x14ac:dyDescent="0.2">
      <c r="B1699" s="6"/>
    </row>
    <row r="1700" spans="2:2" x14ac:dyDescent="0.2">
      <c r="B1700" s="6"/>
    </row>
    <row r="1701" spans="2:2" x14ac:dyDescent="0.2">
      <c r="B1701" s="6"/>
    </row>
    <row r="1702" spans="2:2" x14ac:dyDescent="0.2">
      <c r="B1702" s="6"/>
    </row>
    <row r="1703" spans="2:2" x14ac:dyDescent="0.2">
      <c r="B1703" s="6"/>
    </row>
    <row r="1704" spans="2:2" x14ac:dyDescent="0.2">
      <c r="B1704" s="6"/>
    </row>
    <row r="1705" spans="2:2" x14ac:dyDescent="0.2">
      <c r="B1705" s="6"/>
    </row>
    <row r="1706" spans="2:2" x14ac:dyDescent="0.2">
      <c r="B1706" s="6"/>
    </row>
    <row r="1707" spans="2:2" x14ac:dyDescent="0.2">
      <c r="B1707" s="6"/>
    </row>
    <row r="1708" spans="2:2" x14ac:dyDescent="0.2">
      <c r="B1708" s="6"/>
    </row>
    <row r="1709" spans="2:2" x14ac:dyDescent="0.2">
      <c r="B1709" s="6"/>
    </row>
    <row r="1710" spans="2:2" x14ac:dyDescent="0.2">
      <c r="B1710" s="6"/>
    </row>
    <row r="1711" spans="2:2" x14ac:dyDescent="0.2">
      <c r="B1711" s="6"/>
    </row>
    <row r="1712" spans="2:2" x14ac:dyDescent="0.2">
      <c r="B1712" s="6"/>
    </row>
    <row r="1713" spans="2:2" x14ac:dyDescent="0.2">
      <c r="B1713" s="6"/>
    </row>
    <row r="1714" spans="2:2" x14ac:dyDescent="0.2">
      <c r="B1714" s="6"/>
    </row>
    <row r="1715" spans="2:2" x14ac:dyDescent="0.2">
      <c r="B1715" s="6"/>
    </row>
    <row r="1716" spans="2:2" x14ac:dyDescent="0.2">
      <c r="B1716" s="6"/>
    </row>
    <row r="1717" spans="2:2" x14ac:dyDescent="0.2">
      <c r="B1717" s="6"/>
    </row>
    <row r="1718" spans="2:2" x14ac:dyDescent="0.2">
      <c r="B1718" s="6"/>
    </row>
    <row r="1719" spans="2:2" x14ac:dyDescent="0.2">
      <c r="B1719" s="6"/>
    </row>
    <row r="1720" spans="2:2" x14ac:dyDescent="0.2">
      <c r="B1720" s="6"/>
    </row>
    <row r="1721" spans="2:2" x14ac:dyDescent="0.2">
      <c r="B1721" s="6"/>
    </row>
    <row r="1722" spans="2:2" x14ac:dyDescent="0.2">
      <c r="B1722" s="6"/>
    </row>
    <row r="1723" spans="2:2" x14ac:dyDescent="0.2">
      <c r="B1723" s="6"/>
    </row>
    <row r="1724" spans="2:2" x14ac:dyDescent="0.2">
      <c r="B1724" s="6"/>
    </row>
    <row r="1725" spans="2:2" x14ac:dyDescent="0.2">
      <c r="B1725" s="6"/>
    </row>
    <row r="1726" spans="2:2" x14ac:dyDescent="0.2">
      <c r="B1726" s="6"/>
    </row>
    <row r="1727" spans="2:2" x14ac:dyDescent="0.2">
      <c r="B1727" s="6"/>
    </row>
    <row r="1728" spans="2:2" x14ac:dyDescent="0.2">
      <c r="B1728" s="6"/>
    </row>
    <row r="1729" spans="2:2" x14ac:dyDescent="0.2">
      <c r="B1729" s="6"/>
    </row>
    <row r="1730" spans="2:2" x14ac:dyDescent="0.2">
      <c r="B1730" s="6"/>
    </row>
    <row r="1731" spans="2:2" x14ac:dyDescent="0.2">
      <c r="B1731" s="6"/>
    </row>
    <row r="1732" spans="2:2" x14ac:dyDescent="0.2">
      <c r="B1732" s="6"/>
    </row>
    <row r="1733" spans="2:2" x14ac:dyDescent="0.2">
      <c r="B1733" s="6"/>
    </row>
    <row r="1734" spans="2:2" x14ac:dyDescent="0.2">
      <c r="B1734" s="6"/>
    </row>
    <row r="1735" spans="2:2" x14ac:dyDescent="0.2">
      <c r="B1735" s="6"/>
    </row>
    <row r="1736" spans="2:2" x14ac:dyDescent="0.2">
      <c r="B1736" s="6"/>
    </row>
    <row r="1737" spans="2:2" x14ac:dyDescent="0.2">
      <c r="B1737" s="6"/>
    </row>
    <row r="1738" spans="2:2" x14ac:dyDescent="0.2">
      <c r="B1738" s="6"/>
    </row>
    <row r="1739" spans="2:2" x14ac:dyDescent="0.2">
      <c r="B1739" s="6"/>
    </row>
    <row r="1740" spans="2:2" x14ac:dyDescent="0.2">
      <c r="B1740" s="6"/>
    </row>
    <row r="1741" spans="2:2" x14ac:dyDescent="0.2">
      <c r="B1741" s="6"/>
    </row>
    <row r="1742" spans="2:2" x14ac:dyDescent="0.2">
      <c r="B1742" s="6"/>
    </row>
    <row r="1743" spans="2:2" x14ac:dyDescent="0.2">
      <c r="B1743" s="6"/>
    </row>
    <row r="1744" spans="2:2" x14ac:dyDescent="0.2">
      <c r="B1744" s="6"/>
    </row>
    <row r="1745" spans="2:2" x14ac:dyDescent="0.2">
      <c r="B1745" s="6"/>
    </row>
    <row r="1746" spans="2:2" x14ac:dyDescent="0.2">
      <c r="B1746" s="6"/>
    </row>
    <row r="1747" spans="2:2" x14ac:dyDescent="0.2">
      <c r="B1747" s="6"/>
    </row>
    <row r="1748" spans="2:2" x14ac:dyDescent="0.2">
      <c r="B1748" s="6"/>
    </row>
    <row r="1749" spans="2:2" x14ac:dyDescent="0.2">
      <c r="B1749" s="6"/>
    </row>
    <row r="1750" spans="2:2" x14ac:dyDescent="0.2">
      <c r="B1750" s="6"/>
    </row>
    <row r="1751" spans="2:2" x14ac:dyDescent="0.2">
      <c r="B1751" s="6"/>
    </row>
    <row r="1752" spans="2:2" x14ac:dyDescent="0.2">
      <c r="B1752" s="6"/>
    </row>
    <row r="1753" spans="2:2" x14ac:dyDescent="0.2">
      <c r="B1753" s="6"/>
    </row>
    <row r="1754" spans="2:2" x14ac:dyDescent="0.2">
      <c r="B1754" s="6"/>
    </row>
    <row r="1755" spans="2:2" x14ac:dyDescent="0.2">
      <c r="B1755" s="6"/>
    </row>
    <row r="1756" spans="2:2" x14ac:dyDescent="0.2">
      <c r="B1756" s="6"/>
    </row>
    <row r="1757" spans="2:2" x14ac:dyDescent="0.2">
      <c r="B1757" s="6"/>
    </row>
    <row r="1758" spans="2:2" x14ac:dyDescent="0.2">
      <c r="B1758" s="6"/>
    </row>
    <row r="1759" spans="2:2" x14ac:dyDescent="0.2">
      <c r="B1759" s="6"/>
    </row>
    <row r="1760" spans="2:2" x14ac:dyDescent="0.2">
      <c r="B1760" s="6"/>
    </row>
    <row r="1761" spans="2:2" x14ac:dyDescent="0.2">
      <c r="B1761" s="6"/>
    </row>
    <row r="1762" spans="2:2" x14ac:dyDescent="0.2">
      <c r="B1762" s="6"/>
    </row>
    <row r="1763" spans="2:2" x14ac:dyDescent="0.2">
      <c r="B1763" s="6"/>
    </row>
    <row r="1764" spans="2:2" x14ac:dyDescent="0.2">
      <c r="B1764" s="6"/>
    </row>
    <row r="1765" spans="2:2" x14ac:dyDescent="0.2">
      <c r="B1765" s="6"/>
    </row>
    <row r="1766" spans="2:2" x14ac:dyDescent="0.2">
      <c r="B1766" s="6"/>
    </row>
    <row r="1767" spans="2:2" x14ac:dyDescent="0.2">
      <c r="B1767" s="6"/>
    </row>
    <row r="1768" spans="2:2" x14ac:dyDescent="0.2">
      <c r="B1768" s="6"/>
    </row>
    <row r="1769" spans="2:2" x14ac:dyDescent="0.2">
      <c r="B1769" s="6"/>
    </row>
    <row r="1770" spans="2:2" x14ac:dyDescent="0.2">
      <c r="B1770" s="6"/>
    </row>
    <row r="1771" spans="2:2" x14ac:dyDescent="0.2">
      <c r="B1771" s="6"/>
    </row>
    <row r="1772" spans="2:2" x14ac:dyDescent="0.2">
      <c r="B1772" s="6"/>
    </row>
    <row r="1773" spans="2:2" x14ac:dyDescent="0.2">
      <c r="B1773" s="6"/>
    </row>
    <row r="1774" spans="2:2" x14ac:dyDescent="0.2">
      <c r="B1774" s="6"/>
    </row>
    <row r="1775" spans="2:2" x14ac:dyDescent="0.2">
      <c r="B1775" s="6"/>
    </row>
    <row r="1776" spans="2:2" x14ac:dyDescent="0.2">
      <c r="B1776" s="6"/>
    </row>
    <row r="1777" spans="2:2" x14ac:dyDescent="0.2">
      <c r="B1777" s="6"/>
    </row>
    <row r="1778" spans="2:2" x14ac:dyDescent="0.2">
      <c r="B1778" s="6"/>
    </row>
    <row r="1779" spans="2:2" x14ac:dyDescent="0.2">
      <c r="B1779" s="6"/>
    </row>
    <row r="1780" spans="2:2" x14ac:dyDescent="0.2">
      <c r="B1780" s="6"/>
    </row>
    <row r="1781" spans="2:2" x14ac:dyDescent="0.2">
      <c r="B1781" s="6"/>
    </row>
    <row r="1782" spans="2:2" x14ac:dyDescent="0.2">
      <c r="B1782" s="6"/>
    </row>
    <row r="1783" spans="2:2" x14ac:dyDescent="0.2">
      <c r="B1783" s="6"/>
    </row>
    <row r="1784" spans="2:2" x14ac:dyDescent="0.2">
      <c r="B1784" s="6"/>
    </row>
    <row r="1785" spans="2:2" x14ac:dyDescent="0.2">
      <c r="B1785" s="6"/>
    </row>
    <row r="1786" spans="2:2" x14ac:dyDescent="0.2">
      <c r="B1786" s="6"/>
    </row>
    <row r="1787" spans="2:2" x14ac:dyDescent="0.2">
      <c r="B1787" s="6"/>
    </row>
    <row r="1788" spans="2:2" x14ac:dyDescent="0.2">
      <c r="B1788" s="6"/>
    </row>
    <row r="1789" spans="2:2" x14ac:dyDescent="0.2">
      <c r="B1789" s="6"/>
    </row>
    <row r="1790" spans="2:2" x14ac:dyDescent="0.2">
      <c r="B1790" s="6"/>
    </row>
    <row r="1791" spans="2:2" x14ac:dyDescent="0.2">
      <c r="B1791" s="6"/>
    </row>
    <row r="1792" spans="2:2" x14ac:dyDescent="0.2">
      <c r="B1792" s="6"/>
    </row>
    <row r="1793" spans="2:2" x14ac:dyDescent="0.2">
      <c r="B1793" s="6"/>
    </row>
    <row r="1794" spans="2:2" x14ac:dyDescent="0.2">
      <c r="B1794" s="6"/>
    </row>
    <row r="1795" spans="2:2" x14ac:dyDescent="0.2">
      <c r="B1795" s="6"/>
    </row>
    <row r="1796" spans="2:2" x14ac:dyDescent="0.2">
      <c r="B1796" s="6"/>
    </row>
    <row r="1797" spans="2:2" x14ac:dyDescent="0.2">
      <c r="B1797" s="6"/>
    </row>
    <row r="1798" spans="2:2" x14ac:dyDescent="0.2">
      <c r="B1798" s="6"/>
    </row>
    <row r="1799" spans="2:2" x14ac:dyDescent="0.2">
      <c r="B1799" s="6"/>
    </row>
    <row r="1800" spans="2:2" x14ac:dyDescent="0.2">
      <c r="B1800" s="6"/>
    </row>
    <row r="1801" spans="2:2" x14ac:dyDescent="0.2">
      <c r="B1801" s="6"/>
    </row>
    <row r="1802" spans="2:2" x14ac:dyDescent="0.2">
      <c r="B1802" s="6"/>
    </row>
    <row r="1803" spans="2:2" x14ac:dyDescent="0.2">
      <c r="B1803" s="6"/>
    </row>
    <row r="1804" spans="2:2" x14ac:dyDescent="0.2">
      <c r="B1804" s="6"/>
    </row>
    <row r="1805" spans="2:2" x14ac:dyDescent="0.2">
      <c r="B1805" s="6"/>
    </row>
    <row r="1806" spans="2:2" x14ac:dyDescent="0.2">
      <c r="B1806" s="6"/>
    </row>
    <row r="1807" spans="2:2" x14ac:dyDescent="0.2">
      <c r="B1807" s="6"/>
    </row>
    <row r="1808" spans="2:2" x14ac:dyDescent="0.2">
      <c r="B1808" s="6"/>
    </row>
    <row r="1809" spans="2:2" x14ac:dyDescent="0.2">
      <c r="B1809" s="6"/>
    </row>
    <row r="1810" spans="2:2" x14ac:dyDescent="0.2">
      <c r="B1810" s="6"/>
    </row>
    <row r="1811" spans="2:2" x14ac:dyDescent="0.2">
      <c r="B1811" s="6"/>
    </row>
    <row r="1812" spans="2:2" x14ac:dyDescent="0.2">
      <c r="B1812" s="6"/>
    </row>
    <row r="1813" spans="2:2" x14ac:dyDescent="0.2">
      <c r="B1813" s="6"/>
    </row>
    <row r="1814" spans="2:2" x14ac:dyDescent="0.2">
      <c r="B1814" s="6"/>
    </row>
    <row r="1815" spans="2:2" x14ac:dyDescent="0.2">
      <c r="B1815" s="6"/>
    </row>
    <row r="1816" spans="2:2" x14ac:dyDescent="0.2">
      <c r="B1816" s="6"/>
    </row>
    <row r="1817" spans="2:2" x14ac:dyDescent="0.2">
      <c r="B1817" s="6"/>
    </row>
    <row r="1818" spans="2:2" x14ac:dyDescent="0.2">
      <c r="B1818" s="6"/>
    </row>
    <row r="1819" spans="2:2" x14ac:dyDescent="0.2">
      <c r="B1819" s="6"/>
    </row>
    <row r="1820" spans="2:2" x14ac:dyDescent="0.2">
      <c r="B1820" s="6"/>
    </row>
    <row r="1821" spans="2:2" x14ac:dyDescent="0.2">
      <c r="B1821" s="6"/>
    </row>
    <row r="1822" spans="2:2" x14ac:dyDescent="0.2">
      <c r="B1822" s="6"/>
    </row>
    <row r="1823" spans="2:2" x14ac:dyDescent="0.2">
      <c r="B1823" s="6"/>
    </row>
    <row r="1824" spans="2:2" x14ac:dyDescent="0.2">
      <c r="B1824" s="6"/>
    </row>
    <row r="1825" spans="2:2" x14ac:dyDescent="0.2">
      <c r="B1825" s="6"/>
    </row>
    <row r="1826" spans="2:2" x14ac:dyDescent="0.2">
      <c r="B1826" s="6"/>
    </row>
    <row r="1827" spans="2:2" x14ac:dyDescent="0.2">
      <c r="B1827" s="6"/>
    </row>
    <row r="1828" spans="2:2" x14ac:dyDescent="0.2">
      <c r="B1828" s="6"/>
    </row>
    <row r="1829" spans="2:2" x14ac:dyDescent="0.2">
      <c r="B1829" s="6"/>
    </row>
    <row r="1830" spans="2:2" x14ac:dyDescent="0.2">
      <c r="B1830" s="6"/>
    </row>
    <row r="1831" spans="2:2" x14ac:dyDescent="0.2">
      <c r="B1831" s="6"/>
    </row>
    <row r="1832" spans="2:2" x14ac:dyDescent="0.2">
      <c r="B1832" s="6"/>
    </row>
    <row r="1833" spans="2:2" x14ac:dyDescent="0.2">
      <c r="B1833" s="6"/>
    </row>
    <row r="1834" spans="2:2" x14ac:dyDescent="0.2">
      <c r="B1834" s="6"/>
    </row>
    <row r="1835" spans="2:2" x14ac:dyDescent="0.2">
      <c r="B1835" s="6"/>
    </row>
    <row r="1836" spans="2:2" x14ac:dyDescent="0.2">
      <c r="B1836" s="6"/>
    </row>
    <row r="1837" spans="2:2" x14ac:dyDescent="0.2">
      <c r="B1837" s="6"/>
    </row>
    <row r="1838" spans="2:2" x14ac:dyDescent="0.2">
      <c r="B1838" s="6"/>
    </row>
    <row r="1839" spans="2:2" x14ac:dyDescent="0.2">
      <c r="B1839" s="6"/>
    </row>
    <row r="1840" spans="2:2" x14ac:dyDescent="0.2">
      <c r="B1840" s="6"/>
    </row>
    <row r="1841" spans="2:2" x14ac:dyDescent="0.2">
      <c r="B1841" s="6"/>
    </row>
    <row r="1842" spans="2:2" x14ac:dyDescent="0.2">
      <c r="B1842" s="6"/>
    </row>
    <row r="1843" spans="2:2" x14ac:dyDescent="0.2">
      <c r="B1843" s="6"/>
    </row>
    <row r="1844" spans="2:2" x14ac:dyDescent="0.2">
      <c r="B1844" s="6"/>
    </row>
    <row r="1845" spans="2:2" x14ac:dyDescent="0.2">
      <c r="B1845" s="6"/>
    </row>
    <row r="1846" spans="2:2" x14ac:dyDescent="0.2">
      <c r="B1846" s="6"/>
    </row>
    <row r="1847" spans="2:2" x14ac:dyDescent="0.2">
      <c r="B1847" s="6"/>
    </row>
    <row r="1848" spans="2:2" x14ac:dyDescent="0.2">
      <c r="B1848" s="6"/>
    </row>
    <row r="1849" spans="2:2" x14ac:dyDescent="0.2">
      <c r="B1849" s="6"/>
    </row>
    <row r="1850" spans="2:2" x14ac:dyDescent="0.2">
      <c r="B1850" s="6"/>
    </row>
    <row r="1851" spans="2:2" x14ac:dyDescent="0.2">
      <c r="B1851" s="6"/>
    </row>
    <row r="1852" spans="2:2" x14ac:dyDescent="0.2">
      <c r="B1852" s="6"/>
    </row>
    <row r="1853" spans="2:2" x14ac:dyDescent="0.2">
      <c r="B1853" s="6"/>
    </row>
    <row r="1854" spans="2:2" x14ac:dyDescent="0.2">
      <c r="B1854" s="6"/>
    </row>
    <row r="1855" spans="2:2" x14ac:dyDescent="0.2">
      <c r="B1855" s="6"/>
    </row>
    <row r="1856" spans="2:2" x14ac:dyDescent="0.2">
      <c r="B1856" s="6"/>
    </row>
    <row r="1857" spans="2:2" x14ac:dyDescent="0.2">
      <c r="B1857" s="6"/>
    </row>
    <row r="1858" spans="2:2" x14ac:dyDescent="0.2">
      <c r="B1858" s="6"/>
    </row>
    <row r="1859" spans="2:2" x14ac:dyDescent="0.2">
      <c r="B1859" s="6"/>
    </row>
    <row r="1860" spans="2:2" x14ac:dyDescent="0.2">
      <c r="B1860" s="6"/>
    </row>
    <row r="1861" spans="2:2" x14ac:dyDescent="0.2">
      <c r="B1861" s="6"/>
    </row>
    <row r="1862" spans="2:2" x14ac:dyDescent="0.2">
      <c r="B1862" s="6"/>
    </row>
    <row r="1863" spans="2:2" x14ac:dyDescent="0.2">
      <c r="B1863" s="6"/>
    </row>
    <row r="1864" spans="2:2" x14ac:dyDescent="0.2">
      <c r="B1864" s="6"/>
    </row>
    <row r="1865" spans="2:2" x14ac:dyDescent="0.2">
      <c r="B1865" s="6"/>
    </row>
    <row r="1866" spans="2:2" x14ac:dyDescent="0.2">
      <c r="B1866" s="6"/>
    </row>
    <row r="1867" spans="2:2" x14ac:dyDescent="0.2">
      <c r="B1867" s="6"/>
    </row>
    <row r="1868" spans="2:2" x14ac:dyDescent="0.2">
      <c r="B1868" s="6"/>
    </row>
    <row r="1869" spans="2:2" x14ac:dyDescent="0.2">
      <c r="B1869" s="6"/>
    </row>
    <row r="1870" spans="2:2" x14ac:dyDescent="0.2">
      <c r="B1870" s="6"/>
    </row>
    <row r="1871" spans="2:2" x14ac:dyDescent="0.2">
      <c r="B1871" s="6"/>
    </row>
    <row r="1872" spans="2:2" x14ac:dyDescent="0.2">
      <c r="B1872" s="6"/>
    </row>
    <row r="1873" spans="2:2" x14ac:dyDescent="0.2">
      <c r="B1873" s="6"/>
    </row>
    <row r="1874" spans="2:2" x14ac:dyDescent="0.2">
      <c r="B1874" s="6"/>
    </row>
    <row r="1875" spans="2:2" x14ac:dyDescent="0.2">
      <c r="B1875" s="6"/>
    </row>
    <row r="1876" spans="2:2" x14ac:dyDescent="0.2">
      <c r="B1876" s="6"/>
    </row>
    <row r="1877" spans="2:2" x14ac:dyDescent="0.2">
      <c r="B1877" s="6"/>
    </row>
    <row r="1878" spans="2:2" x14ac:dyDescent="0.2">
      <c r="B1878" s="6"/>
    </row>
    <row r="1879" spans="2:2" x14ac:dyDescent="0.2">
      <c r="B1879" s="6"/>
    </row>
    <row r="1880" spans="2:2" x14ac:dyDescent="0.2">
      <c r="B1880" s="6"/>
    </row>
    <row r="1881" spans="2:2" x14ac:dyDescent="0.2">
      <c r="B1881" s="6"/>
    </row>
    <row r="1882" spans="2:2" x14ac:dyDescent="0.2">
      <c r="B1882" s="6"/>
    </row>
    <row r="1883" spans="2:2" x14ac:dyDescent="0.2">
      <c r="B1883" s="6"/>
    </row>
    <row r="1884" spans="2:2" x14ac:dyDescent="0.2">
      <c r="B1884" s="6"/>
    </row>
    <row r="1885" spans="2:2" x14ac:dyDescent="0.2">
      <c r="B1885" s="6"/>
    </row>
    <row r="1886" spans="2:2" x14ac:dyDescent="0.2">
      <c r="B1886" s="6"/>
    </row>
    <row r="1887" spans="2:2" x14ac:dyDescent="0.2">
      <c r="B1887" s="6"/>
    </row>
    <row r="1888" spans="2:2" x14ac:dyDescent="0.2">
      <c r="B1888" s="6"/>
    </row>
    <row r="1889" spans="2:2" x14ac:dyDescent="0.2">
      <c r="B1889" s="6"/>
    </row>
    <row r="1890" spans="2:2" x14ac:dyDescent="0.2">
      <c r="B1890" s="6"/>
    </row>
    <row r="1891" spans="2:2" x14ac:dyDescent="0.2">
      <c r="B1891" s="6"/>
    </row>
    <row r="1892" spans="2:2" x14ac:dyDescent="0.2">
      <c r="B1892" s="6"/>
    </row>
    <row r="1893" spans="2:2" x14ac:dyDescent="0.2">
      <c r="B1893" s="6"/>
    </row>
    <row r="1894" spans="2:2" x14ac:dyDescent="0.2">
      <c r="B1894" s="6"/>
    </row>
    <row r="1895" spans="2:2" x14ac:dyDescent="0.2">
      <c r="B1895" s="6"/>
    </row>
    <row r="1896" spans="2:2" x14ac:dyDescent="0.2">
      <c r="B1896" s="6"/>
    </row>
    <row r="1897" spans="2:2" x14ac:dyDescent="0.2">
      <c r="B1897" s="6"/>
    </row>
    <row r="1898" spans="2:2" x14ac:dyDescent="0.2">
      <c r="B1898" s="6"/>
    </row>
    <row r="1899" spans="2:2" x14ac:dyDescent="0.2">
      <c r="B1899" s="6"/>
    </row>
    <row r="1900" spans="2:2" x14ac:dyDescent="0.2">
      <c r="B1900" s="6"/>
    </row>
    <row r="1901" spans="2:2" x14ac:dyDescent="0.2">
      <c r="B1901" s="6"/>
    </row>
    <row r="1902" spans="2:2" x14ac:dyDescent="0.2">
      <c r="B1902" s="6"/>
    </row>
    <row r="1903" spans="2:2" x14ac:dyDescent="0.2">
      <c r="B1903" s="6"/>
    </row>
    <row r="1904" spans="2:2" x14ac:dyDescent="0.2">
      <c r="B1904" s="6"/>
    </row>
    <row r="1905" spans="2:2" x14ac:dyDescent="0.2">
      <c r="B1905" s="6"/>
    </row>
    <row r="1906" spans="2:2" x14ac:dyDescent="0.2">
      <c r="B1906" s="6"/>
    </row>
    <row r="1907" spans="2:2" x14ac:dyDescent="0.2">
      <c r="B1907" s="6"/>
    </row>
    <row r="1908" spans="2:2" x14ac:dyDescent="0.2">
      <c r="B1908" s="6"/>
    </row>
    <row r="1909" spans="2:2" x14ac:dyDescent="0.2">
      <c r="B1909" s="6"/>
    </row>
    <row r="1910" spans="2:2" x14ac:dyDescent="0.2">
      <c r="B1910" s="6"/>
    </row>
    <row r="1911" spans="2:2" x14ac:dyDescent="0.2">
      <c r="B1911" s="6"/>
    </row>
    <row r="1912" spans="2:2" x14ac:dyDescent="0.2">
      <c r="B1912" s="6"/>
    </row>
    <row r="1913" spans="2:2" x14ac:dyDescent="0.2">
      <c r="B1913" s="6"/>
    </row>
    <row r="1914" spans="2:2" x14ac:dyDescent="0.2">
      <c r="B1914" s="6"/>
    </row>
    <row r="1915" spans="2:2" x14ac:dyDescent="0.2">
      <c r="B1915" s="6"/>
    </row>
    <row r="1916" spans="2:2" x14ac:dyDescent="0.2">
      <c r="B1916" s="6"/>
    </row>
    <row r="1917" spans="2:2" x14ac:dyDescent="0.2">
      <c r="B1917" s="6"/>
    </row>
    <row r="1918" spans="2:2" x14ac:dyDescent="0.2">
      <c r="B1918" s="6"/>
    </row>
    <row r="1919" spans="2:2" x14ac:dyDescent="0.2">
      <c r="B1919" s="6"/>
    </row>
    <row r="1920" spans="2:2" x14ac:dyDescent="0.2">
      <c r="B1920" s="6"/>
    </row>
    <row r="1921" spans="2:2" x14ac:dyDescent="0.2">
      <c r="B1921" s="6"/>
    </row>
    <row r="1922" spans="2:2" x14ac:dyDescent="0.2">
      <c r="B1922" s="6"/>
    </row>
    <row r="1923" spans="2:2" x14ac:dyDescent="0.2">
      <c r="B1923" s="6"/>
    </row>
    <row r="1924" spans="2:2" x14ac:dyDescent="0.2">
      <c r="B1924" s="6"/>
    </row>
    <row r="1925" spans="2:2" x14ac:dyDescent="0.2">
      <c r="B1925" s="6"/>
    </row>
    <row r="1926" spans="2:2" x14ac:dyDescent="0.2">
      <c r="B1926" s="6"/>
    </row>
    <row r="1927" spans="2:2" x14ac:dyDescent="0.2">
      <c r="B1927" s="6"/>
    </row>
    <row r="1928" spans="2:2" x14ac:dyDescent="0.2">
      <c r="B1928" s="6"/>
    </row>
    <row r="1929" spans="2:2" x14ac:dyDescent="0.2">
      <c r="B1929" s="6"/>
    </row>
    <row r="1930" spans="2:2" x14ac:dyDescent="0.2">
      <c r="B1930" s="6"/>
    </row>
    <row r="1931" spans="2:2" x14ac:dyDescent="0.2">
      <c r="B1931" s="6"/>
    </row>
    <row r="1932" spans="2:2" x14ac:dyDescent="0.2">
      <c r="B1932" s="6"/>
    </row>
    <row r="1933" spans="2:2" x14ac:dyDescent="0.2">
      <c r="B1933" s="6"/>
    </row>
    <row r="1934" spans="2:2" x14ac:dyDescent="0.2">
      <c r="B1934" s="6"/>
    </row>
    <row r="1935" spans="2:2" x14ac:dyDescent="0.2">
      <c r="B1935" s="6"/>
    </row>
    <row r="1936" spans="2:2" x14ac:dyDescent="0.2">
      <c r="B1936" s="6"/>
    </row>
    <row r="1937" spans="2:2" x14ac:dyDescent="0.2">
      <c r="B1937" s="6"/>
    </row>
    <row r="1938" spans="2:2" x14ac:dyDescent="0.2">
      <c r="B1938" s="6"/>
    </row>
    <row r="1939" spans="2:2" x14ac:dyDescent="0.2">
      <c r="B1939" s="6"/>
    </row>
    <row r="1940" spans="2:2" x14ac:dyDescent="0.2">
      <c r="B1940" s="6"/>
    </row>
    <row r="1941" spans="2:2" x14ac:dyDescent="0.2">
      <c r="B1941" s="6"/>
    </row>
    <row r="1942" spans="2:2" x14ac:dyDescent="0.2">
      <c r="B1942" s="6"/>
    </row>
    <row r="1943" spans="2:2" x14ac:dyDescent="0.2">
      <c r="B1943" s="6"/>
    </row>
    <row r="1944" spans="2:2" x14ac:dyDescent="0.2">
      <c r="B1944" s="6"/>
    </row>
    <row r="1945" spans="2:2" x14ac:dyDescent="0.2">
      <c r="B1945" s="6"/>
    </row>
    <row r="1946" spans="2:2" x14ac:dyDescent="0.2">
      <c r="B1946" s="6"/>
    </row>
    <row r="1947" spans="2:2" x14ac:dyDescent="0.2">
      <c r="B1947" s="6"/>
    </row>
    <row r="1948" spans="2:2" x14ac:dyDescent="0.2">
      <c r="B1948" s="6"/>
    </row>
    <row r="1949" spans="2:2" x14ac:dyDescent="0.2">
      <c r="B1949" s="6"/>
    </row>
    <row r="1950" spans="2:2" x14ac:dyDescent="0.2">
      <c r="B1950" s="6"/>
    </row>
    <row r="1951" spans="2:2" x14ac:dyDescent="0.2">
      <c r="B1951" s="6"/>
    </row>
    <row r="1952" spans="2:2" x14ac:dyDescent="0.2">
      <c r="B1952" s="6"/>
    </row>
    <row r="1953" spans="2:2" x14ac:dyDescent="0.2">
      <c r="B1953" s="6"/>
    </row>
    <row r="1954" spans="2:2" x14ac:dyDescent="0.2">
      <c r="B1954" s="6"/>
    </row>
    <row r="1955" spans="2:2" x14ac:dyDescent="0.2">
      <c r="B1955" s="6"/>
    </row>
    <row r="1956" spans="2:2" x14ac:dyDescent="0.2">
      <c r="B1956" s="6"/>
    </row>
    <row r="1957" spans="2:2" x14ac:dyDescent="0.2">
      <c r="B1957" s="6"/>
    </row>
    <row r="1958" spans="2:2" x14ac:dyDescent="0.2">
      <c r="B1958" s="6"/>
    </row>
    <row r="1959" spans="2:2" x14ac:dyDescent="0.2">
      <c r="B1959" s="6"/>
    </row>
    <row r="1960" spans="2:2" x14ac:dyDescent="0.2">
      <c r="B1960" s="6"/>
    </row>
    <row r="1961" spans="2:2" x14ac:dyDescent="0.2">
      <c r="B1961" s="6"/>
    </row>
    <row r="1962" spans="2:2" x14ac:dyDescent="0.2">
      <c r="B1962" s="6"/>
    </row>
    <row r="1963" spans="2:2" x14ac:dyDescent="0.2">
      <c r="B1963" s="6"/>
    </row>
    <row r="1964" spans="2:2" x14ac:dyDescent="0.2">
      <c r="B1964" s="6"/>
    </row>
    <row r="1965" spans="2:2" x14ac:dyDescent="0.2">
      <c r="B1965" s="6"/>
    </row>
    <row r="1966" spans="2:2" x14ac:dyDescent="0.2">
      <c r="B1966" s="6"/>
    </row>
    <row r="1967" spans="2:2" x14ac:dyDescent="0.2">
      <c r="B1967" s="6"/>
    </row>
    <row r="1968" spans="2:2" x14ac:dyDescent="0.2">
      <c r="B1968" s="6"/>
    </row>
    <row r="1969" spans="2:2" x14ac:dyDescent="0.2">
      <c r="B1969" s="6"/>
    </row>
    <row r="1970" spans="2:2" x14ac:dyDescent="0.2">
      <c r="B1970" s="6"/>
    </row>
    <row r="1971" spans="2:2" x14ac:dyDescent="0.2">
      <c r="B1971" s="6"/>
    </row>
    <row r="1972" spans="2:2" x14ac:dyDescent="0.2">
      <c r="B1972" s="6"/>
    </row>
    <row r="1973" spans="2:2" x14ac:dyDescent="0.2">
      <c r="B1973" s="6"/>
    </row>
    <row r="1974" spans="2:2" x14ac:dyDescent="0.2">
      <c r="B1974" s="6"/>
    </row>
    <row r="1975" spans="2:2" x14ac:dyDescent="0.2">
      <c r="B1975" s="6"/>
    </row>
    <row r="1976" spans="2:2" x14ac:dyDescent="0.2">
      <c r="B1976" s="6"/>
    </row>
    <row r="1977" spans="2:2" x14ac:dyDescent="0.2">
      <c r="B1977" s="6"/>
    </row>
    <row r="1978" spans="2:2" x14ac:dyDescent="0.2">
      <c r="B1978" s="6"/>
    </row>
    <row r="1979" spans="2:2" x14ac:dyDescent="0.2">
      <c r="B1979" s="6"/>
    </row>
    <row r="1980" spans="2:2" x14ac:dyDescent="0.2">
      <c r="B1980" s="6"/>
    </row>
    <row r="1981" spans="2:2" x14ac:dyDescent="0.2">
      <c r="B1981" s="6"/>
    </row>
    <row r="1982" spans="2:2" x14ac:dyDescent="0.2">
      <c r="B1982" s="6"/>
    </row>
    <row r="1983" spans="2:2" x14ac:dyDescent="0.2">
      <c r="B1983" s="6"/>
    </row>
    <row r="1984" spans="2:2" x14ac:dyDescent="0.2">
      <c r="B1984" s="6"/>
    </row>
    <row r="1985" spans="2:2" x14ac:dyDescent="0.2">
      <c r="B1985" s="6"/>
    </row>
    <row r="1986" spans="2:2" x14ac:dyDescent="0.2">
      <c r="B1986" s="6"/>
    </row>
    <row r="1987" spans="2:2" x14ac:dyDescent="0.2">
      <c r="B1987" s="6"/>
    </row>
    <row r="1988" spans="2:2" x14ac:dyDescent="0.2">
      <c r="B1988" s="6"/>
    </row>
    <row r="1989" spans="2:2" x14ac:dyDescent="0.2">
      <c r="B1989" s="6"/>
    </row>
    <row r="1990" spans="2:2" x14ac:dyDescent="0.2">
      <c r="B1990" s="6"/>
    </row>
    <row r="1991" spans="2:2" x14ac:dyDescent="0.2">
      <c r="B1991" s="6"/>
    </row>
    <row r="1992" spans="2:2" x14ac:dyDescent="0.2">
      <c r="B1992" s="6"/>
    </row>
    <row r="1993" spans="2:2" x14ac:dyDescent="0.2">
      <c r="B1993" s="6"/>
    </row>
    <row r="1994" spans="2:2" x14ac:dyDescent="0.2">
      <c r="B1994" s="6"/>
    </row>
    <row r="1995" spans="2:2" x14ac:dyDescent="0.2">
      <c r="B1995" s="6"/>
    </row>
    <row r="1996" spans="2:2" x14ac:dyDescent="0.2">
      <c r="B1996" s="6"/>
    </row>
    <row r="1997" spans="2:2" x14ac:dyDescent="0.2">
      <c r="B1997" s="6"/>
    </row>
    <row r="1998" spans="2:2" x14ac:dyDescent="0.2">
      <c r="B1998" s="6"/>
    </row>
    <row r="1999" spans="2:2" x14ac:dyDescent="0.2">
      <c r="B1999" s="6"/>
    </row>
    <row r="2000" spans="2:2" x14ac:dyDescent="0.2">
      <c r="B2000" s="6"/>
    </row>
    <row r="2001" spans="2:2" x14ac:dyDescent="0.2">
      <c r="B2001" s="6"/>
    </row>
    <row r="2002" spans="2:2" x14ac:dyDescent="0.2">
      <c r="B2002" s="6"/>
    </row>
    <row r="2003" spans="2:2" x14ac:dyDescent="0.2">
      <c r="B2003" s="6"/>
    </row>
    <row r="2004" spans="2:2" x14ac:dyDescent="0.2">
      <c r="B2004" s="6"/>
    </row>
    <row r="2005" spans="2:2" x14ac:dyDescent="0.2">
      <c r="B2005" s="6"/>
    </row>
    <row r="2006" spans="2:2" x14ac:dyDescent="0.2">
      <c r="B2006" s="6"/>
    </row>
    <row r="2007" spans="2:2" x14ac:dyDescent="0.2">
      <c r="B2007" s="6"/>
    </row>
    <row r="2008" spans="2:2" x14ac:dyDescent="0.2">
      <c r="B2008" s="6"/>
    </row>
    <row r="2009" spans="2:2" x14ac:dyDescent="0.2">
      <c r="B2009" s="6"/>
    </row>
    <row r="2010" spans="2:2" x14ac:dyDescent="0.2">
      <c r="B2010" s="6"/>
    </row>
    <row r="2011" spans="2:2" x14ac:dyDescent="0.2">
      <c r="B2011" s="6"/>
    </row>
    <row r="2012" spans="2:2" x14ac:dyDescent="0.2">
      <c r="B2012" s="6"/>
    </row>
    <row r="2013" spans="2:2" x14ac:dyDescent="0.2">
      <c r="B2013" s="6"/>
    </row>
    <row r="2014" spans="2:2" x14ac:dyDescent="0.2">
      <c r="B2014" s="6"/>
    </row>
    <row r="2015" spans="2:2" x14ac:dyDescent="0.2">
      <c r="B2015" s="6"/>
    </row>
    <row r="2016" spans="2:2" x14ac:dyDescent="0.2">
      <c r="B2016" s="6"/>
    </row>
    <row r="2017" spans="2:2" x14ac:dyDescent="0.2">
      <c r="B2017" s="6"/>
    </row>
    <row r="2018" spans="2:2" x14ac:dyDescent="0.2">
      <c r="B2018" s="6"/>
    </row>
    <row r="2019" spans="2:2" x14ac:dyDescent="0.2">
      <c r="B2019" s="6"/>
    </row>
    <row r="2020" spans="2:2" x14ac:dyDescent="0.2">
      <c r="B2020" s="6"/>
    </row>
    <row r="2021" spans="2:2" x14ac:dyDescent="0.2">
      <c r="B2021" s="6"/>
    </row>
    <row r="2022" spans="2:2" x14ac:dyDescent="0.2">
      <c r="B2022" s="6"/>
    </row>
    <row r="2023" spans="2:2" x14ac:dyDescent="0.2">
      <c r="B2023" s="6"/>
    </row>
    <row r="2024" spans="2:2" x14ac:dyDescent="0.2">
      <c r="B2024" s="6"/>
    </row>
    <row r="2025" spans="2:2" x14ac:dyDescent="0.2">
      <c r="B2025" s="6"/>
    </row>
    <row r="2026" spans="2:2" x14ac:dyDescent="0.2">
      <c r="B2026" s="6"/>
    </row>
    <row r="2027" spans="2:2" x14ac:dyDescent="0.2">
      <c r="B2027" s="6"/>
    </row>
    <row r="2028" spans="2:2" x14ac:dyDescent="0.2">
      <c r="B2028" s="6"/>
    </row>
    <row r="2029" spans="2:2" x14ac:dyDescent="0.2">
      <c r="B2029" s="6"/>
    </row>
    <row r="2030" spans="2:2" x14ac:dyDescent="0.2">
      <c r="B2030" s="6"/>
    </row>
    <row r="2031" spans="2:2" x14ac:dyDescent="0.2">
      <c r="B2031" s="6"/>
    </row>
    <row r="2032" spans="2:2" x14ac:dyDescent="0.2">
      <c r="B2032" s="6"/>
    </row>
    <row r="2033" spans="2:2" x14ac:dyDescent="0.2">
      <c r="B2033" s="6"/>
    </row>
    <row r="2034" spans="2:2" x14ac:dyDescent="0.2">
      <c r="B2034" s="6"/>
    </row>
    <row r="2035" spans="2:2" x14ac:dyDescent="0.2">
      <c r="B2035" s="6"/>
    </row>
    <row r="2036" spans="2:2" x14ac:dyDescent="0.2">
      <c r="B2036" s="6"/>
    </row>
    <row r="2037" spans="2:2" x14ac:dyDescent="0.2">
      <c r="B2037" s="6"/>
    </row>
    <row r="2038" spans="2:2" x14ac:dyDescent="0.2">
      <c r="B2038" s="6"/>
    </row>
    <row r="2039" spans="2:2" x14ac:dyDescent="0.2">
      <c r="B2039" s="6"/>
    </row>
    <row r="2040" spans="2:2" x14ac:dyDescent="0.2">
      <c r="B2040" s="6"/>
    </row>
    <row r="2041" spans="2:2" x14ac:dyDescent="0.2">
      <c r="B2041" s="6"/>
    </row>
    <row r="2042" spans="2:2" x14ac:dyDescent="0.2">
      <c r="B2042" s="6"/>
    </row>
    <row r="2043" spans="2:2" x14ac:dyDescent="0.2">
      <c r="B2043" s="6"/>
    </row>
    <row r="2044" spans="2:2" x14ac:dyDescent="0.2">
      <c r="B2044" s="6"/>
    </row>
    <row r="2045" spans="2:2" x14ac:dyDescent="0.2">
      <c r="B2045" s="6"/>
    </row>
    <row r="2046" spans="2:2" x14ac:dyDescent="0.2">
      <c r="B2046" s="6"/>
    </row>
    <row r="2047" spans="2:2" x14ac:dyDescent="0.2">
      <c r="B2047" s="6"/>
    </row>
    <row r="2048" spans="2:2" x14ac:dyDescent="0.2">
      <c r="B2048" s="6"/>
    </row>
    <row r="2049" spans="2:2" x14ac:dyDescent="0.2">
      <c r="B2049" s="6"/>
    </row>
    <row r="2050" spans="2:2" x14ac:dyDescent="0.2">
      <c r="B2050" s="6"/>
    </row>
    <row r="2051" spans="2:2" x14ac:dyDescent="0.2">
      <c r="B2051" s="6"/>
    </row>
    <row r="2052" spans="2:2" x14ac:dyDescent="0.2">
      <c r="B2052" s="6"/>
    </row>
    <row r="2053" spans="2:2" x14ac:dyDescent="0.2">
      <c r="B2053" s="6"/>
    </row>
    <row r="2054" spans="2:2" x14ac:dyDescent="0.2">
      <c r="B2054" s="6"/>
    </row>
    <row r="2055" spans="2:2" x14ac:dyDescent="0.2">
      <c r="B2055" s="6"/>
    </row>
    <row r="2056" spans="2:2" x14ac:dyDescent="0.2">
      <c r="B2056" s="6"/>
    </row>
    <row r="2057" spans="2:2" x14ac:dyDescent="0.2">
      <c r="B2057" s="6"/>
    </row>
    <row r="2058" spans="2:2" x14ac:dyDescent="0.2">
      <c r="B2058" s="6"/>
    </row>
    <row r="2059" spans="2:2" x14ac:dyDescent="0.2">
      <c r="B2059" s="6"/>
    </row>
    <row r="2060" spans="2:2" x14ac:dyDescent="0.2">
      <c r="B2060" s="6"/>
    </row>
    <row r="2061" spans="2:2" x14ac:dyDescent="0.2">
      <c r="B2061" s="6"/>
    </row>
    <row r="2062" spans="2:2" x14ac:dyDescent="0.2">
      <c r="B2062" s="6"/>
    </row>
    <row r="2063" spans="2:2" x14ac:dyDescent="0.2">
      <c r="B2063" s="6"/>
    </row>
    <row r="2064" spans="2:2" x14ac:dyDescent="0.2">
      <c r="B2064" s="6"/>
    </row>
    <row r="2065" spans="2:2" x14ac:dyDescent="0.2">
      <c r="B2065" s="6"/>
    </row>
    <row r="2066" spans="2:2" x14ac:dyDescent="0.2">
      <c r="B2066" s="6"/>
    </row>
    <row r="2067" spans="2:2" x14ac:dyDescent="0.2">
      <c r="B2067" s="6"/>
    </row>
    <row r="2068" spans="2:2" x14ac:dyDescent="0.2">
      <c r="B2068" s="6"/>
    </row>
    <row r="2069" spans="2:2" x14ac:dyDescent="0.2">
      <c r="B2069" s="6"/>
    </row>
    <row r="2070" spans="2:2" x14ac:dyDescent="0.2">
      <c r="B2070" s="6"/>
    </row>
    <row r="2071" spans="2:2" x14ac:dyDescent="0.2">
      <c r="B2071" s="6"/>
    </row>
    <row r="2072" spans="2:2" x14ac:dyDescent="0.2">
      <c r="B2072" s="6"/>
    </row>
    <row r="2073" spans="2:2" x14ac:dyDescent="0.2">
      <c r="B2073" s="6"/>
    </row>
    <row r="2074" spans="2:2" x14ac:dyDescent="0.2">
      <c r="B2074" s="6"/>
    </row>
    <row r="2075" spans="2:2" x14ac:dyDescent="0.2">
      <c r="B2075" s="6"/>
    </row>
    <row r="2076" spans="2:2" x14ac:dyDescent="0.2">
      <c r="B2076" s="6"/>
    </row>
    <row r="2077" spans="2:2" x14ac:dyDescent="0.2">
      <c r="B2077" s="6"/>
    </row>
    <row r="2078" spans="2:2" x14ac:dyDescent="0.2">
      <c r="B2078" s="6"/>
    </row>
    <row r="2079" spans="2:2" x14ac:dyDescent="0.2">
      <c r="B2079" s="6"/>
    </row>
    <row r="2080" spans="2:2" x14ac:dyDescent="0.2">
      <c r="B2080" s="6"/>
    </row>
    <row r="2081" spans="2:2" x14ac:dyDescent="0.2">
      <c r="B2081" s="6"/>
    </row>
    <row r="2082" spans="2:2" x14ac:dyDescent="0.2">
      <c r="B2082" s="6"/>
    </row>
    <row r="2083" spans="2:2" x14ac:dyDescent="0.2">
      <c r="B2083" s="6"/>
    </row>
    <row r="2084" spans="2:2" x14ac:dyDescent="0.2">
      <c r="B2084" s="6"/>
    </row>
    <row r="2085" spans="2:2" x14ac:dyDescent="0.2">
      <c r="B2085" s="6"/>
    </row>
    <row r="2086" spans="2:2" x14ac:dyDescent="0.2">
      <c r="B2086" s="6"/>
    </row>
    <row r="2087" spans="2:2" x14ac:dyDescent="0.2">
      <c r="B2087" s="6"/>
    </row>
    <row r="2088" spans="2:2" x14ac:dyDescent="0.2">
      <c r="B2088" s="6"/>
    </row>
    <row r="2089" spans="2:2" x14ac:dyDescent="0.2">
      <c r="B2089" s="6"/>
    </row>
    <row r="2090" spans="2:2" x14ac:dyDescent="0.2">
      <c r="B2090" s="6"/>
    </row>
    <row r="2091" spans="2:2" x14ac:dyDescent="0.2">
      <c r="B2091" s="6"/>
    </row>
    <row r="2092" spans="2:2" x14ac:dyDescent="0.2">
      <c r="B2092" s="6"/>
    </row>
    <row r="2093" spans="2:2" x14ac:dyDescent="0.2">
      <c r="B2093" s="6"/>
    </row>
    <row r="2094" spans="2:2" x14ac:dyDescent="0.2">
      <c r="B2094" s="6"/>
    </row>
    <row r="2095" spans="2:2" x14ac:dyDescent="0.2">
      <c r="B2095" s="6"/>
    </row>
    <row r="2096" spans="2:2" x14ac:dyDescent="0.2">
      <c r="B2096" s="6"/>
    </row>
    <row r="2097" spans="2:2" x14ac:dyDescent="0.2">
      <c r="B2097" s="6"/>
    </row>
    <row r="2098" spans="2:2" x14ac:dyDescent="0.2">
      <c r="B2098" s="6"/>
    </row>
    <row r="2099" spans="2:2" x14ac:dyDescent="0.2">
      <c r="B2099" s="6"/>
    </row>
    <row r="2100" spans="2:2" x14ac:dyDescent="0.2">
      <c r="B2100" s="6"/>
    </row>
    <row r="2101" spans="2:2" x14ac:dyDescent="0.2">
      <c r="B2101" s="6"/>
    </row>
    <row r="2102" spans="2:2" x14ac:dyDescent="0.2">
      <c r="B2102" s="6"/>
    </row>
    <row r="2103" spans="2:2" x14ac:dyDescent="0.2">
      <c r="B2103" s="6"/>
    </row>
    <row r="2104" spans="2:2" x14ac:dyDescent="0.2">
      <c r="B2104" s="6"/>
    </row>
    <row r="2105" spans="2:2" x14ac:dyDescent="0.2">
      <c r="B2105" s="6"/>
    </row>
    <row r="2106" spans="2:2" x14ac:dyDescent="0.2">
      <c r="B2106" s="6"/>
    </row>
    <row r="2107" spans="2:2" x14ac:dyDescent="0.2">
      <c r="B2107" s="6"/>
    </row>
    <row r="2108" spans="2:2" x14ac:dyDescent="0.2">
      <c r="B2108" s="6"/>
    </row>
    <row r="2109" spans="2:2" x14ac:dyDescent="0.2">
      <c r="B2109" s="6"/>
    </row>
    <row r="2110" spans="2:2" x14ac:dyDescent="0.2">
      <c r="B2110" s="6"/>
    </row>
    <row r="2111" spans="2:2" x14ac:dyDescent="0.2">
      <c r="B2111" s="6"/>
    </row>
    <row r="2112" spans="2:2" x14ac:dyDescent="0.2">
      <c r="B2112" s="6"/>
    </row>
    <row r="2113" spans="2:2" x14ac:dyDescent="0.2">
      <c r="B2113" s="6"/>
    </row>
    <row r="2114" spans="2:2" x14ac:dyDescent="0.2">
      <c r="B2114" s="6"/>
    </row>
    <row r="2115" spans="2:2" x14ac:dyDescent="0.2">
      <c r="B2115" s="6"/>
    </row>
    <row r="2116" spans="2:2" x14ac:dyDescent="0.2">
      <c r="B2116" s="6"/>
    </row>
    <row r="2117" spans="2:2" x14ac:dyDescent="0.2">
      <c r="B2117" s="6"/>
    </row>
    <row r="2118" spans="2:2" x14ac:dyDescent="0.2">
      <c r="B2118" s="6"/>
    </row>
    <row r="2119" spans="2:2" x14ac:dyDescent="0.2">
      <c r="B2119" s="6"/>
    </row>
    <row r="2120" spans="2:2" x14ac:dyDescent="0.2">
      <c r="B2120" s="6"/>
    </row>
    <row r="2121" spans="2:2" x14ac:dyDescent="0.2">
      <c r="B2121" s="6"/>
    </row>
    <row r="2122" spans="2:2" x14ac:dyDescent="0.2">
      <c r="B2122" s="6"/>
    </row>
    <row r="2123" spans="2:2" x14ac:dyDescent="0.2">
      <c r="B2123" s="6"/>
    </row>
    <row r="2124" spans="2:2" x14ac:dyDescent="0.2">
      <c r="B2124" s="6"/>
    </row>
    <row r="2125" spans="2:2" x14ac:dyDescent="0.2">
      <c r="B2125" s="6"/>
    </row>
    <row r="2126" spans="2:2" x14ac:dyDescent="0.2">
      <c r="B2126" s="6"/>
    </row>
    <row r="2127" spans="2:2" x14ac:dyDescent="0.2">
      <c r="B2127" s="6"/>
    </row>
    <row r="2128" spans="2:2" x14ac:dyDescent="0.2">
      <c r="B2128" s="6"/>
    </row>
    <row r="2129" spans="2:2" x14ac:dyDescent="0.2">
      <c r="B2129" s="6"/>
    </row>
    <row r="2130" spans="2:2" x14ac:dyDescent="0.2">
      <c r="B2130" s="6"/>
    </row>
    <row r="2131" spans="2:2" x14ac:dyDescent="0.2">
      <c r="B2131" s="6"/>
    </row>
    <row r="2132" spans="2:2" x14ac:dyDescent="0.2">
      <c r="B2132" s="6"/>
    </row>
    <row r="2133" spans="2:2" x14ac:dyDescent="0.2">
      <c r="B2133" s="6"/>
    </row>
    <row r="2134" spans="2:2" x14ac:dyDescent="0.2">
      <c r="B2134" s="6"/>
    </row>
    <row r="2135" spans="2:2" x14ac:dyDescent="0.2">
      <c r="B2135" s="6"/>
    </row>
    <row r="2136" spans="2:2" x14ac:dyDescent="0.2">
      <c r="B2136" s="6"/>
    </row>
    <row r="2137" spans="2:2" x14ac:dyDescent="0.2">
      <c r="B2137" s="6"/>
    </row>
    <row r="2138" spans="2:2" x14ac:dyDescent="0.2">
      <c r="B2138" s="6"/>
    </row>
    <row r="2139" spans="2:2" x14ac:dyDescent="0.2">
      <c r="B2139" s="6"/>
    </row>
    <row r="2140" spans="2:2" x14ac:dyDescent="0.2">
      <c r="B2140" s="6"/>
    </row>
    <row r="2141" spans="2:2" x14ac:dyDescent="0.2">
      <c r="B2141" s="6"/>
    </row>
    <row r="2142" spans="2:2" x14ac:dyDescent="0.2">
      <c r="B2142" s="6"/>
    </row>
    <row r="2143" spans="2:2" x14ac:dyDescent="0.2">
      <c r="B2143" s="6"/>
    </row>
    <row r="2144" spans="2:2" x14ac:dyDescent="0.2">
      <c r="B2144" s="6"/>
    </row>
    <row r="2145" spans="2:2" x14ac:dyDescent="0.2">
      <c r="B2145" s="6"/>
    </row>
    <row r="2146" spans="2:2" x14ac:dyDescent="0.2">
      <c r="B2146" s="6"/>
    </row>
    <row r="2147" spans="2:2" x14ac:dyDescent="0.2">
      <c r="B2147" s="6"/>
    </row>
    <row r="2148" spans="2:2" x14ac:dyDescent="0.2">
      <c r="B2148" s="6"/>
    </row>
    <row r="2149" spans="2:2" x14ac:dyDescent="0.2">
      <c r="B2149" s="6"/>
    </row>
    <row r="2150" spans="2:2" x14ac:dyDescent="0.2">
      <c r="B2150" s="6"/>
    </row>
    <row r="2151" spans="2:2" x14ac:dyDescent="0.2">
      <c r="B2151" s="6"/>
    </row>
    <row r="2152" spans="2:2" x14ac:dyDescent="0.2">
      <c r="B2152" s="6"/>
    </row>
    <row r="2153" spans="2:2" x14ac:dyDescent="0.2">
      <c r="B2153" s="6"/>
    </row>
    <row r="2154" spans="2:2" x14ac:dyDescent="0.2">
      <c r="B2154" s="6"/>
    </row>
    <row r="2155" spans="2:2" x14ac:dyDescent="0.2">
      <c r="B2155" s="6"/>
    </row>
    <row r="2156" spans="2:2" x14ac:dyDescent="0.2">
      <c r="B2156" s="6"/>
    </row>
    <row r="2157" spans="2:2" x14ac:dyDescent="0.2">
      <c r="B2157" s="6"/>
    </row>
    <row r="2158" spans="2:2" x14ac:dyDescent="0.2">
      <c r="B2158" s="6"/>
    </row>
    <row r="2159" spans="2:2" x14ac:dyDescent="0.2">
      <c r="B2159" s="6"/>
    </row>
    <row r="2160" spans="2:2" x14ac:dyDescent="0.2">
      <c r="B2160" s="6"/>
    </row>
    <row r="2161" spans="2:2" x14ac:dyDescent="0.2">
      <c r="B2161" s="6"/>
    </row>
    <row r="2162" spans="2:2" x14ac:dyDescent="0.2">
      <c r="B2162" s="6"/>
    </row>
    <row r="2163" spans="2:2" x14ac:dyDescent="0.2">
      <c r="B2163" s="6"/>
    </row>
    <row r="2164" spans="2:2" x14ac:dyDescent="0.2">
      <c r="B2164" s="6"/>
    </row>
    <row r="2165" spans="2:2" x14ac:dyDescent="0.2">
      <c r="B2165" s="6"/>
    </row>
    <row r="2166" spans="2:2" x14ac:dyDescent="0.2">
      <c r="B2166" s="6"/>
    </row>
    <row r="2167" spans="2:2" x14ac:dyDescent="0.2">
      <c r="B2167" s="6"/>
    </row>
    <row r="2168" spans="2:2" x14ac:dyDescent="0.2">
      <c r="B2168" s="6"/>
    </row>
    <row r="2169" spans="2:2" x14ac:dyDescent="0.2">
      <c r="B2169" s="6"/>
    </row>
    <row r="2170" spans="2:2" x14ac:dyDescent="0.2">
      <c r="B2170" s="6"/>
    </row>
    <row r="2171" spans="2:2" x14ac:dyDescent="0.2">
      <c r="B2171" s="6"/>
    </row>
    <row r="2172" spans="2:2" x14ac:dyDescent="0.2">
      <c r="B2172" s="6"/>
    </row>
    <row r="2173" spans="2:2" x14ac:dyDescent="0.2">
      <c r="B2173" s="6"/>
    </row>
    <row r="2174" spans="2:2" x14ac:dyDescent="0.2">
      <c r="B2174" s="6"/>
    </row>
    <row r="2175" spans="2:2" x14ac:dyDescent="0.2">
      <c r="B2175" s="6"/>
    </row>
    <row r="2176" spans="2:2" x14ac:dyDescent="0.2">
      <c r="B2176" s="6"/>
    </row>
    <row r="2177" spans="2:2" x14ac:dyDescent="0.2">
      <c r="B2177" s="6"/>
    </row>
    <row r="2178" spans="2:2" x14ac:dyDescent="0.2">
      <c r="B2178" s="6"/>
    </row>
    <row r="2179" spans="2:2" x14ac:dyDescent="0.2">
      <c r="B2179" s="6"/>
    </row>
    <row r="2180" spans="2:2" x14ac:dyDescent="0.2">
      <c r="B2180" s="6"/>
    </row>
    <row r="2181" spans="2:2" x14ac:dyDescent="0.2">
      <c r="B2181" s="6"/>
    </row>
    <row r="2182" spans="2:2" x14ac:dyDescent="0.2">
      <c r="B2182" s="6"/>
    </row>
    <row r="2183" spans="2:2" x14ac:dyDescent="0.2">
      <c r="B2183" s="6"/>
    </row>
    <row r="2184" spans="2:2" x14ac:dyDescent="0.2">
      <c r="B2184" s="6"/>
    </row>
    <row r="2185" spans="2:2" x14ac:dyDescent="0.2">
      <c r="B2185" s="6"/>
    </row>
    <row r="2186" spans="2:2" x14ac:dyDescent="0.2">
      <c r="B2186" s="6"/>
    </row>
    <row r="2187" spans="2:2" x14ac:dyDescent="0.2">
      <c r="B2187" s="6"/>
    </row>
    <row r="2188" spans="2:2" x14ac:dyDescent="0.2">
      <c r="B2188" s="6"/>
    </row>
    <row r="2189" spans="2:2" x14ac:dyDescent="0.2">
      <c r="B2189" s="6"/>
    </row>
    <row r="2190" spans="2:2" x14ac:dyDescent="0.2">
      <c r="B2190" s="6"/>
    </row>
    <row r="2191" spans="2:2" x14ac:dyDescent="0.2">
      <c r="B2191" s="6"/>
    </row>
    <row r="2192" spans="2:2" x14ac:dyDescent="0.2">
      <c r="B2192" s="6"/>
    </row>
    <row r="2193" spans="2:2" x14ac:dyDescent="0.2">
      <c r="B2193" s="6"/>
    </row>
    <row r="2194" spans="2:2" x14ac:dyDescent="0.2">
      <c r="B2194" s="6"/>
    </row>
    <row r="2195" spans="2:2" x14ac:dyDescent="0.2">
      <c r="B2195" s="6"/>
    </row>
    <row r="2196" spans="2:2" x14ac:dyDescent="0.2">
      <c r="B2196" s="6"/>
    </row>
    <row r="2197" spans="2:2" x14ac:dyDescent="0.2">
      <c r="B2197" s="6"/>
    </row>
    <row r="2198" spans="2:2" x14ac:dyDescent="0.2">
      <c r="B2198" s="6"/>
    </row>
    <row r="2199" spans="2:2" x14ac:dyDescent="0.2">
      <c r="B2199" s="6"/>
    </row>
    <row r="2200" spans="2:2" x14ac:dyDescent="0.2">
      <c r="B2200" s="6"/>
    </row>
    <row r="2201" spans="2:2" x14ac:dyDescent="0.2">
      <c r="B2201" s="6"/>
    </row>
    <row r="2202" spans="2:2" x14ac:dyDescent="0.2">
      <c r="B2202" s="6"/>
    </row>
    <row r="2203" spans="2:2" x14ac:dyDescent="0.2">
      <c r="B2203" s="6"/>
    </row>
    <row r="2204" spans="2:2" x14ac:dyDescent="0.2">
      <c r="B2204" s="6"/>
    </row>
    <row r="2205" spans="2:2" x14ac:dyDescent="0.2">
      <c r="B2205" s="6"/>
    </row>
    <row r="2206" spans="2:2" x14ac:dyDescent="0.2">
      <c r="B2206" s="6"/>
    </row>
    <row r="2207" spans="2:2" x14ac:dyDescent="0.2">
      <c r="B2207" s="6"/>
    </row>
    <row r="2208" spans="2:2" x14ac:dyDescent="0.2">
      <c r="B2208" s="6"/>
    </row>
    <row r="2209" spans="2:2" x14ac:dyDescent="0.2">
      <c r="B2209" s="6"/>
    </row>
    <row r="2210" spans="2:2" x14ac:dyDescent="0.2">
      <c r="B2210" s="6"/>
    </row>
    <row r="2211" spans="2:2" x14ac:dyDescent="0.2">
      <c r="B2211" s="6"/>
    </row>
    <row r="2212" spans="2:2" x14ac:dyDescent="0.2">
      <c r="B2212" s="6"/>
    </row>
    <row r="2213" spans="2:2" x14ac:dyDescent="0.2">
      <c r="B2213" s="6"/>
    </row>
    <row r="2214" spans="2:2" x14ac:dyDescent="0.2">
      <c r="B2214" s="6"/>
    </row>
    <row r="2215" spans="2:2" x14ac:dyDescent="0.2">
      <c r="B2215" s="6"/>
    </row>
    <row r="2216" spans="2:2" x14ac:dyDescent="0.2">
      <c r="B2216" s="6"/>
    </row>
    <row r="2217" spans="2:2" x14ac:dyDescent="0.2">
      <c r="B2217" s="6"/>
    </row>
    <row r="2218" spans="2:2" x14ac:dyDescent="0.2">
      <c r="B2218" s="6"/>
    </row>
    <row r="2219" spans="2:2" x14ac:dyDescent="0.2">
      <c r="B2219" s="6"/>
    </row>
    <row r="2220" spans="2:2" x14ac:dyDescent="0.2">
      <c r="B2220" s="6"/>
    </row>
    <row r="2221" spans="2:2" x14ac:dyDescent="0.2">
      <c r="B2221" s="6"/>
    </row>
    <row r="2222" spans="2:2" x14ac:dyDescent="0.2">
      <c r="B2222" s="6"/>
    </row>
    <row r="2223" spans="2:2" x14ac:dyDescent="0.2">
      <c r="B2223" s="6"/>
    </row>
    <row r="2224" spans="2:2" x14ac:dyDescent="0.2">
      <c r="B2224" s="6"/>
    </row>
    <row r="2225" spans="2:2" x14ac:dyDescent="0.2">
      <c r="B2225" s="6"/>
    </row>
    <row r="2226" spans="2:2" x14ac:dyDescent="0.2">
      <c r="B2226" s="6"/>
    </row>
    <row r="2227" spans="2:2" x14ac:dyDescent="0.2">
      <c r="B2227" s="6"/>
    </row>
    <row r="2228" spans="2:2" x14ac:dyDescent="0.2">
      <c r="B2228" s="6"/>
    </row>
    <row r="2229" spans="2:2" x14ac:dyDescent="0.2">
      <c r="B2229" s="6"/>
    </row>
    <row r="2230" spans="2:2" x14ac:dyDescent="0.2">
      <c r="B2230" s="6"/>
    </row>
    <row r="2231" spans="2:2" x14ac:dyDescent="0.2">
      <c r="B2231" s="6"/>
    </row>
    <row r="2232" spans="2:2" x14ac:dyDescent="0.2">
      <c r="B2232" s="6"/>
    </row>
    <row r="2233" spans="2:2" x14ac:dyDescent="0.2">
      <c r="B2233" s="6"/>
    </row>
    <row r="2234" spans="2:2" x14ac:dyDescent="0.2">
      <c r="B2234" s="6"/>
    </row>
    <row r="2235" spans="2:2" x14ac:dyDescent="0.2">
      <c r="B2235" s="6"/>
    </row>
    <row r="2236" spans="2:2" x14ac:dyDescent="0.2">
      <c r="B2236" s="6"/>
    </row>
    <row r="2237" spans="2:2" x14ac:dyDescent="0.2">
      <c r="B2237" s="6"/>
    </row>
    <row r="2238" spans="2:2" x14ac:dyDescent="0.2">
      <c r="B2238" s="6"/>
    </row>
    <row r="2239" spans="2:2" x14ac:dyDescent="0.2">
      <c r="B2239" s="6"/>
    </row>
    <row r="2240" spans="2:2" x14ac:dyDescent="0.2">
      <c r="B2240" s="6"/>
    </row>
    <row r="2241" spans="2:2" x14ac:dyDescent="0.2">
      <c r="B2241" s="6"/>
    </row>
    <row r="2242" spans="2:2" x14ac:dyDescent="0.2">
      <c r="B2242" s="6"/>
    </row>
    <row r="2243" spans="2:2" x14ac:dyDescent="0.2">
      <c r="B2243" s="6"/>
    </row>
    <row r="2244" spans="2:2" x14ac:dyDescent="0.2">
      <c r="B2244" s="6"/>
    </row>
    <row r="2245" spans="2:2" x14ac:dyDescent="0.2">
      <c r="B2245" s="6"/>
    </row>
    <row r="2246" spans="2:2" x14ac:dyDescent="0.2">
      <c r="B2246" s="6"/>
    </row>
    <row r="2247" spans="2:2" x14ac:dyDescent="0.2">
      <c r="B2247" s="6"/>
    </row>
    <row r="2248" spans="2:2" x14ac:dyDescent="0.2">
      <c r="B2248" s="6"/>
    </row>
    <row r="2249" spans="2:2" x14ac:dyDescent="0.2">
      <c r="B2249" s="6"/>
    </row>
    <row r="2250" spans="2:2" x14ac:dyDescent="0.2">
      <c r="B2250" s="6"/>
    </row>
    <row r="2251" spans="2:2" x14ac:dyDescent="0.2">
      <c r="B2251" s="6"/>
    </row>
    <row r="2252" spans="2:2" x14ac:dyDescent="0.2">
      <c r="B2252" s="6"/>
    </row>
    <row r="2253" spans="2:2" x14ac:dyDescent="0.2">
      <c r="B2253" s="6"/>
    </row>
    <row r="2254" spans="2:2" x14ac:dyDescent="0.2">
      <c r="B2254" s="6"/>
    </row>
    <row r="2255" spans="2:2" x14ac:dyDescent="0.2">
      <c r="B2255" s="6"/>
    </row>
    <row r="2256" spans="2:2" x14ac:dyDescent="0.2">
      <c r="B2256" s="6"/>
    </row>
    <row r="2257" spans="2:2" x14ac:dyDescent="0.2">
      <c r="B2257" s="6"/>
    </row>
    <row r="2258" spans="2:2" x14ac:dyDescent="0.2">
      <c r="B2258" s="6"/>
    </row>
    <row r="2259" spans="2:2" x14ac:dyDescent="0.2">
      <c r="B2259" s="6"/>
    </row>
    <row r="2260" spans="2:2" x14ac:dyDescent="0.2">
      <c r="B2260" s="6"/>
    </row>
    <row r="2261" spans="2:2" x14ac:dyDescent="0.2">
      <c r="B2261" s="6"/>
    </row>
    <row r="2262" spans="2:2" x14ac:dyDescent="0.2">
      <c r="B2262" s="6"/>
    </row>
    <row r="2263" spans="2:2" x14ac:dyDescent="0.2">
      <c r="B2263" s="6"/>
    </row>
    <row r="2264" spans="2:2" x14ac:dyDescent="0.2">
      <c r="B2264" s="6"/>
    </row>
    <row r="2265" spans="2:2" x14ac:dyDescent="0.2">
      <c r="B2265" s="6"/>
    </row>
    <row r="2266" spans="2:2" x14ac:dyDescent="0.2">
      <c r="B2266" s="6"/>
    </row>
    <row r="2267" spans="2:2" x14ac:dyDescent="0.2">
      <c r="B2267" s="6"/>
    </row>
    <row r="2268" spans="2:2" x14ac:dyDescent="0.2">
      <c r="B2268" s="6"/>
    </row>
    <row r="2269" spans="2:2" x14ac:dyDescent="0.2">
      <c r="B2269" s="6"/>
    </row>
    <row r="2270" spans="2:2" x14ac:dyDescent="0.2">
      <c r="B2270" s="6"/>
    </row>
    <row r="2271" spans="2:2" x14ac:dyDescent="0.2">
      <c r="B2271" s="6"/>
    </row>
    <row r="2272" spans="2:2" x14ac:dyDescent="0.2">
      <c r="B2272" s="6"/>
    </row>
    <row r="2273" spans="2:2" x14ac:dyDescent="0.2">
      <c r="B2273" s="6"/>
    </row>
    <row r="2274" spans="2:2" x14ac:dyDescent="0.2">
      <c r="B2274" s="6"/>
    </row>
    <row r="2275" spans="2:2" x14ac:dyDescent="0.2">
      <c r="B2275" s="6"/>
    </row>
    <row r="2276" spans="2:2" x14ac:dyDescent="0.2">
      <c r="B2276" s="6"/>
    </row>
    <row r="2277" spans="2:2" x14ac:dyDescent="0.2">
      <c r="B2277" s="6"/>
    </row>
    <row r="2278" spans="2:2" x14ac:dyDescent="0.2">
      <c r="B2278" s="6"/>
    </row>
    <row r="2279" spans="2:2" x14ac:dyDescent="0.2">
      <c r="B2279" s="6"/>
    </row>
    <row r="2280" spans="2:2" x14ac:dyDescent="0.2">
      <c r="B2280" s="6"/>
    </row>
    <row r="2281" spans="2:2" x14ac:dyDescent="0.2">
      <c r="B2281" s="6"/>
    </row>
    <row r="2282" spans="2:2" x14ac:dyDescent="0.2">
      <c r="B2282" s="6"/>
    </row>
    <row r="2283" spans="2:2" x14ac:dyDescent="0.2">
      <c r="B2283" s="6"/>
    </row>
    <row r="2284" spans="2:2" x14ac:dyDescent="0.2">
      <c r="B2284" s="6"/>
    </row>
    <row r="2285" spans="2:2" x14ac:dyDescent="0.2">
      <c r="B2285" s="6"/>
    </row>
    <row r="2286" spans="2:2" x14ac:dyDescent="0.2">
      <c r="B2286" s="6"/>
    </row>
    <row r="2287" spans="2:2" x14ac:dyDescent="0.2">
      <c r="B2287" s="6"/>
    </row>
    <row r="2288" spans="2:2" x14ac:dyDescent="0.2">
      <c r="B2288" s="6"/>
    </row>
    <row r="2289" spans="2:2" x14ac:dyDescent="0.2">
      <c r="B2289" s="6"/>
    </row>
    <row r="2290" spans="2:2" x14ac:dyDescent="0.2">
      <c r="B2290" s="6"/>
    </row>
    <row r="2291" spans="2:2" x14ac:dyDescent="0.2">
      <c r="B2291" s="6"/>
    </row>
    <row r="2292" spans="2:2" x14ac:dyDescent="0.2">
      <c r="B2292" s="6"/>
    </row>
    <row r="2293" spans="2:2" x14ac:dyDescent="0.2">
      <c r="B2293" s="6"/>
    </row>
    <row r="2294" spans="2:2" x14ac:dyDescent="0.2">
      <c r="B2294" s="6"/>
    </row>
    <row r="2295" spans="2:2" x14ac:dyDescent="0.2">
      <c r="B2295" s="6"/>
    </row>
    <row r="2296" spans="2:2" x14ac:dyDescent="0.2">
      <c r="B2296" s="6"/>
    </row>
    <row r="2297" spans="2:2" x14ac:dyDescent="0.2">
      <c r="B2297" s="6"/>
    </row>
    <row r="2298" spans="2:2" x14ac:dyDescent="0.2">
      <c r="B2298" s="6"/>
    </row>
    <row r="2299" spans="2:2" x14ac:dyDescent="0.2">
      <c r="B2299" s="6"/>
    </row>
    <row r="2300" spans="2:2" x14ac:dyDescent="0.2">
      <c r="B2300" s="6"/>
    </row>
    <row r="2301" spans="2:2" x14ac:dyDescent="0.2">
      <c r="B2301" s="6"/>
    </row>
    <row r="2302" spans="2:2" x14ac:dyDescent="0.2">
      <c r="B2302" s="6"/>
    </row>
    <row r="2303" spans="2:2" x14ac:dyDescent="0.2">
      <c r="B2303" s="6"/>
    </row>
    <row r="2304" spans="2:2" x14ac:dyDescent="0.2">
      <c r="B2304" s="6"/>
    </row>
    <row r="2305" spans="2:2" x14ac:dyDescent="0.2">
      <c r="B2305" s="6"/>
    </row>
    <row r="2306" spans="2:2" x14ac:dyDescent="0.2">
      <c r="B2306" s="6"/>
    </row>
    <row r="2307" spans="2:2" x14ac:dyDescent="0.2">
      <c r="B2307" s="6"/>
    </row>
    <row r="2308" spans="2:2" x14ac:dyDescent="0.2">
      <c r="B2308" s="6"/>
    </row>
    <row r="2309" spans="2:2" x14ac:dyDescent="0.2">
      <c r="B2309" s="6"/>
    </row>
    <row r="2310" spans="2:2" x14ac:dyDescent="0.2">
      <c r="B2310" s="6"/>
    </row>
    <row r="2311" spans="2:2" x14ac:dyDescent="0.2">
      <c r="B2311" s="6"/>
    </row>
    <row r="2312" spans="2:2" x14ac:dyDescent="0.2">
      <c r="B2312" s="6"/>
    </row>
    <row r="2313" spans="2:2" x14ac:dyDescent="0.2">
      <c r="B2313" s="6"/>
    </row>
    <row r="2314" spans="2:2" x14ac:dyDescent="0.2">
      <c r="B2314" s="6"/>
    </row>
    <row r="2315" spans="2:2" x14ac:dyDescent="0.2">
      <c r="B2315" s="6"/>
    </row>
    <row r="2316" spans="2:2" x14ac:dyDescent="0.2">
      <c r="B2316" s="6"/>
    </row>
    <row r="2317" spans="2:2" x14ac:dyDescent="0.2">
      <c r="B2317" s="6"/>
    </row>
    <row r="2318" spans="2:2" x14ac:dyDescent="0.2">
      <c r="B2318" s="6"/>
    </row>
    <row r="2319" spans="2:2" x14ac:dyDescent="0.2">
      <c r="B2319" s="6"/>
    </row>
    <row r="2320" spans="2:2" x14ac:dyDescent="0.2">
      <c r="B2320" s="6"/>
    </row>
    <row r="2321" spans="2:2" x14ac:dyDescent="0.2">
      <c r="B2321" s="6"/>
    </row>
    <row r="2322" spans="2:2" x14ac:dyDescent="0.2">
      <c r="B2322" s="6"/>
    </row>
    <row r="2323" spans="2:2" x14ac:dyDescent="0.2">
      <c r="B2323" s="6"/>
    </row>
    <row r="2324" spans="2:2" x14ac:dyDescent="0.2">
      <c r="B2324" s="6"/>
    </row>
    <row r="2325" spans="2:2" x14ac:dyDescent="0.2">
      <c r="B2325" s="6"/>
    </row>
    <row r="2326" spans="2:2" x14ac:dyDescent="0.2">
      <c r="B2326" s="6"/>
    </row>
    <row r="2327" spans="2:2" x14ac:dyDescent="0.2">
      <c r="B2327" s="6"/>
    </row>
    <row r="2328" spans="2:2" x14ac:dyDescent="0.2">
      <c r="B2328" s="6"/>
    </row>
    <row r="2329" spans="2:2" x14ac:dyDescent="0.2">
      <c r="B2329" s="6"/>
    </row>
    <row r="2330" spans="2:2" x14ac:dyDescent="0.2">
      <c r="B2330" s="6"/>
    </row>
    <row r="2331" spans="2:2" x14ac:dyDescent="0.2">
      <c r="B2331" s="6"/>
    </row>
    <row r="2332" spans="2:2" x14ac:dyDescent="0.2">
      <c r="B2332" s="6"/>
    </row>
    <row r="2333" spans="2:2" x14ac:dyDescent="0.2">
      <c r="B2333" s="6"/>
    </row>
    <row r="2334" spans="2:2" x14ac:dyDescent="0.2">
      <c r="B2334" s="6"/>
    </row>
    <row r="2335" spans="2:2" x14ac:dyDescent="0.2">
      <c r="B2335" s="6"/>
    </row>
    <row r="2336" spans="2:2" x14ac:dyDescent="0.2">
      <c r="B2336" s="6"/>
    </row>
    <row r="2337" spans="2:2" x14ac:dyDescent="0.2">
      <c r="B2337" s="6"/>
    </row>
    <row r="2338" spans="2:2" x14ac:dyDescent="0.2">
      <c r="B2338" s="6"/>
    </row>
    <row r="2339" spans="2:2" x14ac:dyDescent="0.2">
      <c r="B2339" s="6"/>
    </row>
    <row r="2340" spans="2:2" x14ac:dyDescent="0.2">
      <c r="B2340" s="6"/>
    </row>
    <row r="2341" spans="2:2" x14ac:dyDescent="0.2">
      <c r="B2341" s="6"/>
    </row>
    <row r="2342" spans="2:2" x14ac:dyDescent="0.2">
      <c r="B2342" s="6"/>
    </row>
    <row r="2343" spans="2:2" x14ac:dyDescent="0.2">
      <c r="B2343" s="6"/>
    </row>
    <row r="2344" spans="2:2" x14ac:dyDescent="0.2">
      <c r="B2344" s="6"/>
    </row>
    <row r="2345" spans="2:2" x14ac:dyDescent="0.2">
      <c r="B2345" s="6"/>
    </row>
    <row r="2346" spans="2:2" x14ac:dyDescent="0.2">
      <c r="B2346" s="6"/>
    </row>
    <row r="2347" spans="2:2" x14ac:dyDescent="0.2">
      <c r="B2347" s="6"/>
    </row>
    <row r="2348" spans="2:2" x14ac:dyDescent="0.2">
      <c r="B2348" s="6"/>
    </row>
    <row r="2349" spans="2:2" x14ac:dyDescent="0.2">
      <c r="B2349" s="6"/>
    </row>
    <row r="2350" spans="2:2" x14ac:dyDescent="0.2">
      <c r="B2350" s="6"/>
    </row>
    <row r="2351" spans="2:2" x14ac:dyDescent="0.2">
      <c r="B2351" s="6"/>
    </row>
    <row r="2352" spans="2:2" x14ac:dyDescent="0.2">
      <c r="B2352" s="6"/>
    </row>
    <row r="2353" spans="2:2" x14ac:dyDescent="0.2">
      <c r="B2353" s="6"/>
    </row>
    <row r="2354" spans="2:2" x14ac:dyDescent="0.2">
      <c r="B2354" s="6"/>
    </row>
    <row r="2355" spans="2:2" x14ac:dyDescent="0.2">
      <c r="B2355" s="6"/>
    </row>
    <row r="2356" spans="2:2" x14ac:dyDescent="0.2">
      <c r="B2356" s="6"/>
    </row>
    <row r="2357" spans="2:2" x14ac:dyDescent="0.2">
      <c r="B2357" s="6"/>
    </row>
    <row r="2358" spans="2:2" x14ac:dyDescent="0.2">
      <c r="B2358" s="6"/>
    </row>
    <row r="2359" spans="2:2" x14ac:dyDescent="0.2">
      <c r="B2359" s="6"/>
    </row>
    <row r="2360" spans="2:2" x14ac:dyDescent="0.2">
      <c r="B2360" s="6"/>
    </row>
    <row r="2361" spans="2:2" x14ac:dyDescent="0.2">
      <c r="B2361" s="6"/>
    </row>
    <row r="2362" spans="2:2" x14ac:dyDescent="0.2">
      <c r="B2362" s="6"/>
    </row>
    <row r="2363" spans="2:2" x14ac:dyDescent="0.2">
      <c r="B2363" s="6"/>
    </row>
    <row r="2364" spans="2:2" x14ac:dyDescent="0.2">
      <c r="B2364" s="6"/>
    </row>
    <row r="2365" spans="2:2" x14ac:dyDescent="0.2">
      <c r="B2365" s="6"/>
    </row>
    <row r="2366" spans="2:2" x14ac:dyDescent="0.2">
      <c r="B2366" s="6"/>
    </row>
    <row r="2367" spans="2:2" x14ac:dyDescent="0.2">
      <c r="B2367" s="6"/>
    </row>
    <row r="2368" spans="2:2" x14ac:dyDescent="0.2">
      <c r="B2368" s="6"/>
    </row>
    <row r="2369" spans="2:2" x14ac:dyDescent="0.2">
      <c r="B2369" s="6"/>
    </row>
    <row r="2370" spans="2:2" x14ac:dyDescent="0.2">
      <c r="B2370" s="6"/>
    </row>
    <row r="2371" spans="2:2" x14ac:dyDescent="0.2">
      <c r="B2371" s="6"/>
    </row>
    <row r="2372" spans="2:2" x14ac:dyDescent="0.2">
      <c r="B2372" s="6"/>
    </row>
    <row r="2373" spans="2:2" x14ac:dyDescent="0.2">
      <c r="B2373" s="6"/>
    </row>
    <row r="2374" spans="2:2" x14ac:dyDescent="0.2">
      <c r="B2374" s="6"/>
    </row>
    <row r="2375" spans="2:2" x14ac:dyDescent="0.2">
      <c r="B2375" s="6"/>
    </row>
    <row r="2376" spans="2:2" x14ac:dyDescent="0.2">
      <c r="B2376" s="6"/>
    </row>
    <row r="2377" spans="2:2" x14ac:dyDescent="0.2">
      <c r="B2377" s="6"/>
    </row>
    <row r="2378" spans="2:2" x14ac:dyDescent="0.2">
      <c r="B2378" s="6"/>
    </row>
    <row r="2379" spans="2:2" x14ac:dyDescent="0.2">
      <c r="B2379" s="6"/>
    </row>
    <row r="2380" spans="2:2" x14ac:dyDescent="0.2">
      <c r="B2380" s="6"/>
    </row>
    <row r="2381" spans="2:2" x14ac:dyDescent="0.2">
      <c r="B2381" s="6"/>
    </row>
    <row r="2382" spans="2:2" x14ac:dyDescent="0.2">
      <c r="B2382" s="6"/>
    </row>
    <row r="2383" spans="2:2" x14ac:dyDescent="0.2">
      <c r="B2383" s="6"/>
    </row>
    <row r="2384" spans="2:2" x14ac:dyDescent="0.2">
      <c r="B2384" s="6"/>
    </row>
    <row r="2385" spans="2:2" x14ac:dyDescent="0.2">
      <c r="B2385" s="6"/>
    </row>
    <row r="2386" spans="2:2" x14ac:dyDescent="0.2">
      <c r="B2386" s="6"/>
    </row>
    <row r="2387" spans="2:2" x14ac:dyDescent="0.2">
      <c r="B2387" s="6"/>
    </row>
    <row r="2388" spans="2:2" x14ac:dyDescent="0.2">
      <c r="B2388" s="6"/>
    </row>
    <row r="2389" spans="2:2" x14ac:dyDescent="0.2">
      <c r="B2389" s="6"/>
    </row>
    <row r="2390" spans="2:2" x14ac:dyDescent="0.2">
      <c r="B2390" s="6"/>
    </row>
    <row r="2391" spans="2:2" x14ac:dyDescent="0.2">
      <c r="B2391" s="6"/>
    </row>
    <row r="2392" spans="2:2" x14ac:dyDescent="0.2">
      <c r="B2392" s="6"/>
    </row>
    <row r="2393" spans="2:2" x14ac:dyDescent="0.2">
      <c r="B2393" s="6"/>
    </row>
    <row r="2394" spans="2:2" x14ac:dyDescent="0.2">
      <c r="B2394" s="6"/>
    </row>
    <row r="2395" spans="2:2" x14ac:dyDescent="0.2">
      <c r="B2395" s="6"/>
    </row>
    <row r="2396" spans="2:2" x14ac:dyDescent="0.2">
      <c r="B2396" s="6"/>
    </row>
    <row r="2397" spans="2:2" x14ac:dyDescent="0.2">
      <c r="B2397" s="6"/>
    </row>
    <row r="2398" spans="2:2" x14ac:dyDescent="0.2">
      <c r="B2398" s="6"/>
    </row>
    <row r="2399" spans="2:2" x14ac:dyDescent="0.2">
      <c r="B2399" s="6"/>
    </row>
    <row r="2400" spans="2:2" x14ac:dyDescent="0.2">
      <c r="B2400" s="6"/>
    </row>
    <row r="2401" spans="2:2" x14ac:dyDescent="0.2">
      <c r="B2401" s="6"/>
    </row>
    <row r="2402" spans="2:2" x14ac:dyDescent="0.2">
      <c r="B2402" s="6"/>
    </row>
    <row r="2403" spans="2:2" x14ac:dyDescent="0.2">
      <c r="B2403" s="6"/>
    </row>
    <row r="2404" spans="2:2" x14ac:dyDescent="0.2">
      <c r="B2404" s="6"/>
    </row>
    <row r="2405" spans="2:2" x14ac:dyDescent="0.2">
      <c r="B2405" s="6"/>
    </row>
    <row r="2406" spans="2:2" x14ac:dyDescent="0.2">
      <c r="B2406" s="6"/>
    </row>
    <row r="2407" spans="2:2" x14ac:dyDescent="0.2">
      <c r="B2407" s="6"/>
    </row>
    <row r="2408" spans="2:2" x14ac:dyDescent="0.2">
      <c r="B2408" s="6"/>
    </row>
    <row r="2409" spans="2:2" x14ac:dyDescent="0.2">
      <c r="B2409" s="6"/>
    </row>
    <row r="2410" spans="2:2" x14ac:dyDescent="0.2">
      <c r="B2410" s="6"/>
    </row>
    <row r="2411" spans="2:2" x14ac:dyDescent="0.2">
      <c r="B2411" s="6"/>
    </row>
    <row r="2412" spans="2:2" x14ac:dyDescent="0.2">
      <c r="B2412" s="6"/>
    </row>
    <row r="2413" spans="2:2" x14ac:dyDescent="0.2">
      <c r="B2413" s="6"/>
    </row>
    <row r="2414" spans="2:2" x14ac:dyDescent="0.2">
      <c r="B2414" s="6"/>
    </row>
    <row r="2415" spans="2:2" x14ac:dyDescent="0.2">
      <c r="B2415" s="6"/>
    </row>
    <row r="2416" spans="2:2" x14ac:dyDescent="0.2">
      <c r="B2416" s="6"/>
    </row>
    <row r="2417" spans="2:2" x14ac:dyDescent="0.2">
      <c r="B2417" s="6"/>
    </row>
    <row r="2418" spans="2:2" x14ac:dyDescent="0.2">
      <c r="B2418" s="6"/>
    </row>
    <row r="2419" spans="2:2" x14ac:dyDescent="0.2">
      <c r="B2419" s="6"/>
    </row>
    <row r="2420" spans="2:2" x14ac:dyDescent="0.2">
      <c r="B2420" s="6"/>
    </row>
    <row r="2421" spans="2:2" x14ac:dyDescent="0.2">
      <c r="B2421" s="6"/>
    </row>
    <row r="2422" spans="2:2" x14ac:dyDescent="0.2">
      <c r="B2422" s="6"/>
    </row>
    <row r="2423" spans="2:2" x14ac:dyDescent="0.2">
      <c r="B2423" s="6"/>
    </row>
    <row r="2424" spans="2:2" x14ac:dyDescent="0.2">
      <c r="B2424" s="6"/>
    </row>
    <row r="2425" spans="2:2" x14ac:dyDescent="0.2">
      <c r="B2425" s="6"/>
    </row>
    <row r="2426" spans="2:2" x14ac:dyDescent="0.2">
      <c r="B2426" s="6"/>
    </row>
    <row r="2427" spans="2:2" x14ac:dyDescent="0.2">
      <c r="B2427" s="6"/>
    </row>
    <row r="2428" spans="2:2" x14ac:dyDescent="0.2">
      <c r="B2428" s="6"/>
    </row>
    <row r="2429" spans="2:2" x14ac:dyDescent="0.2">
      <c r="B2429" s="6"/>
    </row>
    <row r="2430" spans="2:2" x14ac:dyDescent="0.2">
      <c r="B2430" s="6"/>
    </row>
    <row r="2431" spans="2:2" x14ac:dyDescent="0.2">
      <c r="B2431" s="6"/>
    </row>
    <row r="2432" spans="2:2" x14ac:dyDescent="0.2">
      <c r="B2432" s="6"/>
    </row>
    <row r="2433" spans="2:2" x14ac:dyDescent="0.2">
      <c r="B2433" s="6"/>
    </row>
    <row r="2434" spans="2:2" x14ac:dyDescent="0.2">
      <c r="B2434" s="6"/>
    </row>
    <row r="2435" spans="2:2" x14ac:dyDescent="0.2">
      <c r="B2435" s="6"/>
    </row>
    <row r="2436" spans="2:2" x14ac:dyDescent="0.2">
      <c r="B2436" s="6"/>
    </row>
    <row r="2437" spans="2:2" x14ac:dyDescent="0.2">
      <c r="B2437" s="6"/>
    </row>
    <row r="2438" spans="2:2" x14ac:dyDescent="0.2">
      <c r="B2438" s="6"/>
    </row>
    <row r="2439" spans="2:2" x14ac:dyDescent="0.2">
      <c r="B2439" s="6"/>
    </row>
    <row r="2440" spans="2:2" x14ac:dyDescent="0.2">
      <c r="B2440" s="6"/>
    </row>
    <row r="2441" spans="2:2" x14ac:dyDescent="0.2">
      <c r="B2441" s="6"/>
    </row>
    <row r="2442" spans="2:2" x14ac:dyDescent="0.2">
      <c r="B2442" s="6"/>
    </row>
    <row r="2443" spans="2:2" x14ac:dyDescent="0.2">
      <c r="B2443" s="6"/>
    </row>
    <row r="2444" spans="2:2" x14ac:dyDescent="0.2">
      <c r="B2444" s="6"/>
    </row>
    <row r="2445" spans="2:2" x14ac:dyDescent="0.2">
      <c r="B2445" s="6"/>
    </row>
    <row r="2446" spans="2:2" x14ac:dyDescent="0.2">
      <c r="B2446" s="6"/>
    </row>
    <row r="2447" spans="2:2" x14ac:dyDescent="0.2">
      <c r="B2447" s="6"/>
    </row>
    <row r="2448" spans="2:2" x14ac:dyDescent="0.2">
      <c r="B2448" s="6"/>
    </row>
    <row r="2449" spans="2:2" x14ac:dyDescent="0.2">
      <c r="B2449" s="6"/>
    </row>
    <row r="2450" spans="2:2" x14ac:dyDescent="0.2">
      <c r="B2450" s="6"/>
    </row>
    <row r="2451" spans="2:2" x14ac:dyDescent="0.2">
      <c r="B2451" s="6"/>
    </row>
    <row r="2452" spans="2:2" x14ac:dyDescent="0.2">
      <c r="B2452" s="6"/>
    </row>
    <row r="2453" spans="2:2" x14ac:dyDescent="0.2">
      <c r="B2453" s="6"/>
    </row>
    <row r="2454" spans="2:2" x14ac:dyDescent="0.2">
      <c r="B2454" s="6"/>
    </row>
    <row r="2455" spans="2:2" x14ac:dyDescent="0.2">
      <c r="B2455" s="6"/>
    </row>
    <row r="2456" spans="2:2" x14ac:dyDescent="0.2">
      <c r="B2456" s="6"/>
    </row>
    <row r="2457" spans="2:2" x14ac:dyDescent="0.2">
      <c r="B2457" s="6"/>
    </row>
    <row r="2458" spans="2:2" x14ac:dyDescent="0.2">
      <c r="B2458" s="6"/>
    </row>
    <row r="2459" spans="2:2" x14ac:dyDescent="0.2">
      <c r="B2459" s="6"/>
    </row>
    <row r="2460" spans="2:2" x14ac:dyDescent="0.2">
      <c r="B2460" s="6"/>
    </row>
    <row r="2461" spans="2:2" x14ac:dyDescent="0.2">
      <c r="B2461" s="6"/>
    </row>
    <row r="2462" spans="2:2" x14ac:dyDescent="0.2">
      <c r="B2462" s="6"/>
    </row>
    <row r="2463" spans="2:2" x14ac:dyDescent="0.2">
      <c r="B2463" s="6"/>
    </row>
    <row r="2464" spans="2:2" x14ac:dyDescent="0.2">
      <c r="B2464" s="6"/>
    </row>
    <row r="2465" spans="2:2" x14ac:dyDescent="0.2">
      <c r="B2465" s="6"/>
    </row>
    <row r="2466" spans="2:2" x14ac:dyDescent="0.2">
      <c r="B2466" s="6"/>
    </row>
    <row r="2467" spans="2:2" x14ac:dyDescent="0.2">
      <c r="B2467" s="6"/>
    </row>
    <row r="2468" spans="2:2" x14ac:dyDescent="0.2">
      <c r="B2468" s="6"/>
    </row>
    <row r="2469" spans="2:2" x14ac:dyDescent="0.2">
      <c r="B2469" s="6"/>
    </row>
    <row r="2470" spans="2:2" x14ac:dyDescent="0.2">
      <c r="B2470" s="6"/>
    </row>
    <row r="2471" spans="2:2" x14ac:dyDescent="0.2">
      <c r="B2471" s="6"/>
    </row>
    <row r="2472" spans="2:2" x14ac:dyDescent="0.2">
      <c r="B2472" s="6"/>
    </row>
    <row r="2473" spans="2:2" x14ac:dyDescent="0.2">
      <c r="B2473" s="6"/>
    </row>
    <row r="2474" spans="2:2" x14ac:dyDescent="0.2">
      <c r="B2474" s="6"/>
    </row>
    <row r="2475" spans="2:2" x14ac:dyDescent="0.2">
      <c r="B2475" s="6"/>
    </row>
    <row r="2476" spans="2:2" x14ac:dyDescent="0.2">
      <c r="B2476" s="6"/>
    </row>
    <row r="2477" spans="2:2" x14ac:dyDescent="0.2">
      <c r="B2477" s="6"/>
    </row>
    <row r="2478" spans="2:2" x14ac:dyDescent="0.2">
      <c r="B2478" s="6"/>
    </row>
    <row r="2479" spans="2:2" x14ac:dyDescent="0.2">
      <c r="B2479" s="6"/>
    </row>
    <row r="2480" spans="2:2" x14ac:dyDescent="0.2">
      <c r="B2480" s="6"/>
    </row>
    <row r="2481" spans="2:2" x14ac:dyDescent="0.2">
      <c r="B2481" s="6"/>
    </row>
    <row r="2482" spans="2:2" x14ac:dyDescent="0.2">
      <c r="B2482" s="6"/>
    </row>
    <row r="2483" spans="2:2" x14ac:dyDescent="0.2">
      <c r="B2483" s="6"/>
    </row>
    <row r="2484" spans="2:2" x14ac:dyDescent="0.2">
      <c r="B2484" s="6"/>
    </row>
    <row r="2485" spans="2:2" x14ac:dyDescent="0.2">
      <c r="B2485" s="6"/>
    </row>
    <row r="2486" spans="2:2" x14ac:dyDescent="0.2">
      <c r="B2486" s="6"/>
    </row>
    <row r="2487" spans="2:2" x14ac:dyDescent="0.2">
      <c r="B2487" s="6"/>
    </row>
    <row r="2488" spans="2:2" x14ac:dyDescent="0.2">
      <c r="B2488" s="6"/>
    </row>
    <row r="2489" spans="2:2" x14ac:dyDescent="0.2">
      <c r="B2489" s="6"/>
    </row>
    <row r="2490" spans="2:2" x14ac:dyDescent="0.2">
      <c r="B2490" s="6"/>
    </row>
    <row r="2491" spans="2:2" x14ac:dyDescent="0.2">
      <c r="B2491" s="6"/>
    </row>
    <row r="2492" spans="2:2" x14ac:dyDescent="0.2">
      <c r="B2492" s="6"/>
    </row>
    <row r="2493" spans="2:2" x14ac:dyDescent="0.2">
      <c r="B2493" s="6"/>
    </row>
    <row r="2494" spans="2:2" x14ac:dyDescent="0.2">
      <c r="B2494" s="6"/>
    </row>
    <row r="2495" spans="2:2" x14ac:dyDescent="0.2">
      <c r="B2495" s="6"/>
    </row>
    <row r="2496" spans="2:2" x14ac:dyDescent="0.2">
      <c r="B2496" s="6"/>
    </row>
    <row r="2497" spans="2:2" x14ac:dyDescent="0.2">
      <c r="B2497" s="6"/>
    </row>
    <row r="2498" spans="2:2" x14ac:dyDescent="0.2">
      <c r="B2498" s="6"/>
    </row>
    <row r="2499" spans="2:2" x14ac:dyDescent="0.2">
      <c r="B2499" s="6"/>
    </row>
    <row r="2500" spans="2:2" x14ac:dyDescent="0.2">
      <c r="B2500" s="6"/>
    </row>
    <row r="2501" spans="2:2" x14ac:dyDescent="0.2">
      <c r="B2501" s="6"/>
    </row>
    <row r="2502" spans="2:2" x14ac:dyDescent="0.2">
      <c r="B2502" s="6"/>
    </row>
    <row r="2503" spans="2:2" x14ac:dyDescent="0.2">
      <c r="B2503" s="6"/>
    </row>
    <row r="2504" spans="2:2" x14ac:dyDescent="0.2">
      <c r="B2504" s="6"/>
    </row>
    <row r="2505" spans="2:2" x14ac:dyDescent="0.2">
      <c r="B2505" s="6"/>
    </row>
    <row r="2506" spans="2:2" x14ac:dyDescent="0.2">
      <c r="B2506" s="6"/>
    </row>
    <row r="2507" spans="2:2" x14ac:dyDescent="0.2">
      <c r="B2507" s="6"/>
    </row>
    <row r="2508" spans="2:2" x14ac:dyDescent="0.2">
      <c r="B2508" s="6"/>
    </row>
    <row r="2509" spans="2:2" x14ac:dyDescent="0.2">
      <c r="B2509" s="6"/>
    </row>
    <row r="2510" spans="2:2" x14ac:dyDescent="0.2">
      <c r="B2510" s="6"/>
    </row>
    <row r="2511" spans="2:2" x14ac:dyDescent="0.2">
      <c r="B2511" s="6"/>
    </row>
    <row r="2512" spans="2:2" x14ac:dyDescent="0.2">
      <c r="B2512" s="6"/>
    </row>
    <row r="2513" spans="2:2" x14ac:dyDescent="0.2">
      <c r="B2513" s="6"/>
    </row>
    <row r="2514" spans="2:2" x14ac:dyDescent="0.2">
      <c r="B2514" s="6"/>
    </row>
    <row r="2515" spans="2:2" x14ac:dyDescent="0.2">
      <c r="B2515" s="6"/>
    </row>
    <row r="2516" spans="2:2" x14ac:dyDescent="0.2">
      <c r="B2516" s="6"/>
    </row>
    <row r="2517" spans="2:2" x14ac:dyDescent="0.2">
      <c r="B2517" s="6"/>
    </row>
    <row r="2518" spans="2:2" x14ac:dyDescent="0.2">
      <c r="B2518" s="6"/>
    </row>
    <row r="2519" spans="2:2" x14ac:dyDescent="0.2">
      <c r="B2519" s="6"/>
    </row>
    <row r="2520" spans="2:2" x14ac:dyDescent="0.2">
      <c r="B2520" s="6"/>
    </row>
    <row r="2521" spans="2:2" x14ac:dyDescent="0.2">
      <c r="B2521" s="6"/>
    </row>
    <row r="2522" spans="2:2" x14ac:dyDescent="0.2">
      <c r="B2522" s="6"/>
    </row>
    <row r="2523" spans="2:2" x14ac:dyDescent="0.2">
      <c r="B2523" s="6"/>
    </row>
    <row r="2524" spans="2:2" x14ac:dyDescent="0.2">
      <c r="B2524" s="6"/>
    </row>
    <row r="2525" spans="2:2" x14ac:dyDescent="0.2">
      <c r="B2525" s="6"/>
    </row>
    <row r="2526" spans="2:2" x14ac:dyDescent="0.2">
      <c r="B2526" s="6"/>
    </row>
    <row r="2527" spans="2:2" x14ac:dyDescent="0.2">
      <c r="B2527" s="6"/>
    </row>
    <row r="2528" spans="2:2" x14ac:dyDescent="0.2">
      <c r="B2528" s="6"/>
    </row>
    <row r="2529" spans="2:2" x14ac:dyDescent="0.2">
      <c r="B2529" s="6"/>
    </row>
    <row r="2530" spans="2:2" x14ac:dyDescent="0.2">
      <c r="B2530" s="6"/>
    </row>
    <row r="2531" spans="2:2" x14ac:dyDescent="0.2">
      <c r="B2531" s="6"/>
    </row>
    <row r="2532" spans="2:2" x14ac:dyDescent="0.2">
      <c r="B2532" s="6"/>
    </row>
    <row r="2533" spans="2:2" x14ac:dyDescent="0.2">
      <c r="B2533" s="6"/>
    </row>
    <row r="2534" spans="2:2" x14ac:dyDescent="0.2">
      <c r="B2534" s="6"/>
    </row>
    <row r="2535" spans="2:2" x14ac:dyDescent="0.2">
      <c r="B2535" s="6"/>
    </row>
    <row r="2536" spans="2:2" x14ac:dyDescent="0.2">
      <c r="B2536" s="6"/>
    </row>
    <row r="2537" spans="2:2" x14ac:dyDescent="0.2">
      <c r="B2537" s="6"/>
    </row>
    <row r="2538" spans="2:2" x14ac:dyDescent="0.2">
      <c r="B2538" s="6"/>
    </row>
    <row r="2539" spans="2:2" x14ac:dyDescent="0.2">
      <c r="B2539" s="6"/>
    </row>
    <row r="2540" spans="2:2" x14ac:dyDescent="0.2">
      <c r="B2540" s="6"/>
    </row>
    <row r="2541" spans="2:2" x14ac:dyDescent="0.2">
      <c r="B2541" s="6"/>
    </row>
    <row r="2542" spans="2:2" x14ac:dyDescent="0.2">
      <c r="B2542" s="6"/>
    </row>
    <row r="2543" spans="2:2" x14ac:dyDescent="0.2">
      <c r="B2543" s="6"/>
    </row>
    <row r="2544" spans="2:2" x14ac:dyDescent="0.2">
      <c r="B2544" s="6"/>
    </row>
    <row r="2545" spans="2:2" x14ac:dyDescent="0.2">
      <c r="B2545" s="6"/>
    </row>
    <row r="2546" spans="2:2" x14ac:dyDescent="0.2">
      <c r="B2546" s="6"/>
    </row>
    <row r="2547" spans="2:2" x14ac:dyDescent="0.2">
      <c r="B2547" s="6"/>
    </row>
    <row r="2548" spans="2:2" x14ac:dyDescent="0.2">
      <c r="B2548" s="6"/>
    </row>
    <row r="2549" spans="2:2" x14ac:dyDescent="0.2">
      <c r="B2549" s="6"/>
    </row>
    <row r="2550" spans="2:2" x14ac:dyDescent="0.2">
      <c r="B2550" s="6"/>
    </row>
    <row r="2551" spans="2:2" x14ac:dyDescent="0.2">
      <c r="B2551" s="6"/>
    </row>
    <row r="2552" spans="2:2" x14ac:dyDescent="0.2">
      <c r="B2552" s="6"/>
    </row>
    <row r="2553" spans="2:2" x14ac:dyDescent="0.2">
      <c r="B2553" s="6"/>
    </row>
    <row r="2554" spans="2:2" x14ac:dyDescent="0.2">
      <c r="B2554" s="6"/>
    </row>
    <row r="2555" spans="2:2" x14ac:dyDescent="0.2">
      <c r="B2555" s="6"/>
    </row>
    <row r="2556" spans="2:2" x14ac:dyDescent="0.2">
      <c r="B2556" s="6"/>
    </row>
    <row r="2557" spans="2:2" x14ac:dyDescent="0.2">
      <c r="B2557" s="6"/>
    </row>
    <row r="2558" spans="2:2" x14ac:dyDescent="0.2">
      <c r="B2558" s="6"/>
    </row>
    <row r="2559" spans="2:2" x14ac:dyDescent="0.2">
      <c r="B2559" s="6"/>
    </row>
    <row r="2560" spans="2:2" x14ac:dyDescent="0.2">
      <c r="B2560" s="6"/>
    </row>
    <row r="2561" spans="2:2" x14ac:dyDescent="0.2">
      <c r="B2561" s="6"/>
    </row>
    <row r="2562" spans="2:2" x14ac:dyDescent="0.2">
      <c r="B2562" s="6"/>
    </row>
    <row r="2563" spans="2:2" x14ac:dyDescent="0.2">
      <c r="B2563" s="6"/>
    </row>
    <row r="2564" spans="2:2" x14ac:dyDescent="0.2">
      <c r="B2564" s="6"/>
    </row>
    <row r="2565" spans="2:2" x14ac:dyDescent="0.2">
      <c r="B2565" s="6"/>
    </row>
    <row r="2566" spans="2:2" x14ac:dyDescent="0.2">
      <c r="B2566" s="6"/>
    </row>
    <row r="2567" spans="2:2" x14ac:dyDescent="0.2">
      <c r="B2567" s="6"/>
    </row>
    <row r="2568" spans="2:2" x14ac:dyDescent="0.2">
      <c r="B2568" s="6"/>
    </row>
    <row r="2569" spans="2:2" x14ac:dyDescent="0.2">
      <c r="B2569" s="6"/>
    </row>
    <row r="2570" spans="2:2" x14ac:dyDescent="0.2">
      <c r="B2570" s="6"/>
    </row>
    <row r="2571" spans="2:2" x14ac:dyDescent="0.2">
      <c r="B2571" s="6"/>
    </row>
    <row r="2572" spans="2:2" x14ac:dyDescent="0.2">
      <c r="B2572" s="6"/>
    </row>
    <row r="2573" spans="2:2" x14ac:dyDescent="0.2">
      <c r="B2573" s="6"/>
    </row>
    <row r="2574" spans="2:2" x14ac:dyDescent="0.2">
      <c r="B2574" s="6"/>
    </row>
    <row r="2575" spans="2:2" x14ac:dyDescent="0.2">
      <c r="B2575" s="6"/>
    </row>
    <row r="2576" spans="2:2" x14ac:dyDescent="0.2">
      <c r="B2576" s="6"/>
    </row>
    <row r="2577" spans="2:2" x14ac:dyDescent="0.2">
      <c r="B2577" s="6"/>
    </row>
    <row r="2578" spans="2:2" x14ac:dyDescent="0.2">
      <c r="B2578" s="6"/>
    </row>
    <row r="2579" spans="2:2" x14ac:dyDescent="0.2">
      <c r="B2579" s="6"/>
    </row>
    <row r="2580" spans="2:2" x14ac:dyDescent="0.2">
      <c r="B2580" s="6"/>
    </row>
    <row r="2581" spans="2:2" x14ac:dyDescent="0.2">
      <c r="B2581" s="6"/>
    </row>
    <row r="2582" spans="2:2" x14ac:dyDescent="0.2">
      <c r="B2582" s="6"/>
    </row>
    <row r="2583" spans="2:2" x14ac:dyDescent="0.2">
      <c r="B2583" s="6"/>
    </row>
    <row r="2584" spans="2:2" x14ac:dyDescent="0.2">
      <c r="B2584" s="6"/>
    </row>
    <row r="2585" spans="2:2" x14ac:dyDescent="0.2">
      <c r="B2585" s="6"/>
    </row>
    <row r="2586" spans="2:2" x14ac:dyDescent="0.2">
      <c r="B2586" s="6"/>
    </row>
    <row r="2587" spans="2:2" x14ac:dyDescent="0.2">
      <c r="B2587" s="6"/>
    </row>
    <row r="2588" spans="2:2" x14ac:dyDescent="0.2">
      <c r="B2588" s="6"/>
    </row>
    <row r="2589" spans="2:2" x14ac:dyDescent="0.2">
      <c r="B2589" s="6"/>
    </row>
    <row r="2590" spans="2:2" x14ac:dyDescent="0.2">
      <c r="B2590" s="6"/>
    </row>
    <row r="2591" spans="2:2" x14ac:dyDescent="0.2">
      <c r="B2591" s="6"/>
    </row>
    <row r="2592" spans="2:2" x14ac:dyDescent="0.2">
      <c r="B2592" s="6"/>
    </row>
    <row r="2593" spans="2:2" x14ac:dyDescent="0.2">
      <c r="B2593" s="6"/>
    </row>
    <row r="2594" spans="2:2" x14ac:dyDescent="0.2">
      <c r="B2594" s="6"/>
    </row>
    <row r="2595" spans="2:2" x14ac:dyDescent="0.2">
      <c r="B2595" s="6"/>
    </row>
    <row r="2596" spans="2:2" x14ac:dyDescent="0.2">
      <c r="B2596" s="6"/>
    </row>
    <row r="2597" spans="2:2" x14ac:dyDescent="0.2">
      <c r="B2597" s="6"/>
    </row>
    <row r="2598" spans="2:2" x14ac:dyDescent="0.2">
      <c r="B2598" s="6"/>
    </row>
    <row r="2599" spans="2:2" x14ac:dyDescent="0.2">
      <c r="B2599" s="6"/>
    </row>
    <row r="2600" spans="2:2" x14ac:dyDescent="0.2">
      <c r="B2600" s="6"/>
    </row>
    <row r="2601" spans="2:2" x14ac:dyDescent="0.2">
      <c r="B2601" s="6"/>
    </row>
    <row r="2602" spans="2:2" x14ac:dyDescent="0.2">
      <c r="B2602" s="6"/>
    </row>
    <row r="2603" spans="2:2" x14ac:dyDescent="0.2">
      <c r="B2603" s="6"/>
    </row>
    <row r="2604" spans="2:2" x14ac:dyDescent="0.2">
      <c r="B2604" s="6"/>
    </row>
    <row r="2605" spans="2:2" x14ac:dyDescent="0.2">
      <c r="B2605" s="6"/>
    </row>
    <row r="2606" spans="2:2" x14ac:dyDescent="0.2">
      <c r="B2606" s="6"/>
    </row>
    <row r="2607" spans="2:2" x14ac:dyDescent="0.2">
      <c r="B2607" s="6"/>
    </row>
    <row r="2608" spans="2:2" x14ac:dyDescent="0.2">
      <c r="B2608" s="6"/>
    </row>
    <row r="2609" spans="2:2" x14ac:dyDescent="0.2">
      <c r="B2609" s="6"/>
    </row>
    <row r="2610" spans="2:2" x14ac:dyDescent="0.2">
      <c r="B2610" s="6"/>
    </row>
    <row r="2611" spans="2:2" x14ac:dyDescent="0.2">
      <c r="B2611" s="6"/>
    </row>
    <row r="2612" spans="2:2" x14ac:dyDescent="0.2">
      <c r="B2612" s="6"/>
    </row>
    <row r="2613" spans="2:2" x14ac:dyDescent="0.2">
      <c r="B2613" s="6"/>
    </row>
    <row r="2614" spans="2:2" x14ac:dyDescent="0.2">
      <c r="B2614" s="6"/>
    </row>
    <row r="2615" spans="2:2" x14ac:dyDescent="0.2">
      <c r="B2615" s="6"/>
    </row>
    <row r="2616" spans="2:2" x14ac:dyDescent="0.2">
      <c r="B2616" s="6"/>
    </row>
    <row r="2617" spans="2:2" x14ac:dyDescent="0.2">
      <c r="B2617" s="6"/>
    </row>
    <row r="2618" spans="2:2" x14ac:dyDescent="0.2">
      <c r="B2618" s="6"/>
    </row>
    <row r="2619" spans="2:2" x14ac:dyDescent="0.2">
      <c r="B2619" s="6"/>
    </row>
    <row r="2620" spans="2:2" x14ac:dyDescent="0.2">
      <c r="B2620" s="6"/>
    </row>
    <row r="2621" spans="2:2" x14ac:dyDescent="0.2">
      <c r="B2621" s="6"/>
    </row>
    <row r="2622" spans="2:2" x14ac:dyDescent="0.2">
      <c r="B2622" s="6"/>
    </row>
    <row r="2623" spans="2:2" x14ac:dyDescent="0.2">
      <c r="B2623" s="6"/>
    </row>
    <row r="2624" spans="2:2" x14ac:dyDescent="0.2">
      <c r="B2624" s="6"/>
    </row>
    <row r="2625" spans="2:2" x14ac:dyDescent="0.2">
      <c r="B2625" s="6"/>
    </row>
    <row r="2626" spans="2:2" x14ac:dyDescent="0.2">
      <c r="B2626" s="6"/>
    </row>
    <row r="2627" spans="2:2" x14ac:dyDescent="0.2">
      <c r="B2627" s="6"/>
    </row>
    <row r="2628" spans="2:2" x14ac:dyDescent="0.2">
      <c r="B2628" s="6"/>
    </row>
    <row r="2629" spans="2:2" x14ac:dyDescent="0.2">
      <c r="B2629" s="6"/>
    </row>
    <row r="2630" spans="2:2" x14ac:dyDescent="0.2">
      <c r="B2630" s="6"/>
    </row>
    <row r="2631" spans="2:2" x14ac:dyDescent="0.2">
      <c r="B2631" s="6"/>
    </row>
    <row r="2632" spans="2:2" x14ac:dyDescent="0.2">
      <c r="B2632" s="6"/>
    </row>
    <row r="2633" spans="2:2" x14ac:dyDescent="0.2">
      <c r="B2633" s="6"/>
    </row>
    <row r="2634" spans="2:2" x14ac:dyDescent="0.2">
      <c r="B2634" s="6"/>
    </row>
    <row r="2635" spans="2:2" x14ac:dyDescent="0.2">
      <c r="B2635" s="6"/>
    </row>
    <row r="2636" spans="2:2" x14ac:dyDescent="0.2">
      <c r="B2636" s="6"/>
    </row>
    <row r="2637" spans="2:2" x14ac:dyDescent="0.2">
      <c r="B2637" s="6"/>
    </row>
    <row r="2638" spans="2:2" x14ac:dyDescent="0.2">
      <c r="B2638" s="6"/>
    </row>
    <row r="2639" spans="2:2" x14ac:dyDescent="0.2">
      <c r="B2639" s="6"/>
    </row>
    <row r="2640" spans="2:2" x14ac:dyDescent="0.2">
      <c r="B2640" s="6"/>
    </row>
    <row r="2641" spans="2:2" x14ac:dyDescent="0.2">
      <c r="B2641" s="6"/>
    </row>
    <row r="2642" spans="2:2" x14ac:dyDescent="0.2">
      <c r="B2642" s="6"/>
    </row>
    <row r="2643" spans="2:2" x14ac:dyDescent="0.2">
      <c r="B2643" s="6"/>
    </row>
    <row r="2644" spans="2:2" x14ac:dyDescent="0.2">
      <c r="B2644" s="6"/>
    </row>
    <row r="2645" spans="2:2" x14ac:dyDescent="0.2">
      <c r="B2645" s="6"/>
    </row>
    <row r="2646" spans="2:2" x14ac:dyDescent="0.2">
      <c r="B2646" s="6"/>
    </row>
    <row r="2647" spans="2:2" x14ac:dyDescent="0.2">
      <c r="B2647" s="6"/>
    </row>
    <row r="2648" spans="2:2" x14ac:dyDescent="0.2">
      <c r="B2648" s="6"/>
    </row>
    <row r="2649" spans="2:2" x14ac:dyDescent="0.2">
      <c r="B2649" s="6"/>
    </row>
    <row r="2650" spans="2:2" x14ac:dyDescent="0.2">
      <c r="B2650" s="6"/>
    </row>
    <row r="2651" spans="2:2" x14ac:dyDescent="0.2">
      <c r="B2651" s="6"/>
    </row>
    <row r="2652" spans="2:2" x14ac:dyDescent="0.2">
      <c r="B2652" s="6"/>
    </row>
    <row r="2653" spans="2:2" x14ac:dyDescent="0.2">
      <c r="B2653" s="6"/>
    </row>
    <row r="2654" spans="2:2" x14ac:dyDescent="0.2">
      <c r="B2654" s="6"/>
    </row>
    <row r="2655" spans="2:2" x14ac:dyDescent="0.2">
      <c r="B2655" s="6"/>
    </row>
    <row r="2656" spans="2:2" x14ac:dyDescent="0.2">
      <c r="B2656" s="6"/>
    </row>
    <row r="2657" spans="2:2" x14ac:dyDescent="0.2">
      <c r="B2657" s="6"/>
    </row>
    <row r="2658" spans="2:2" x14ac:dyDescent="0.2">
      <c r="B2658" s="6"/>
    </row>
    <row r="2659" spans="2:2" x14ac:dyDescent="0.2">
      <c r="B2659" s="6"/>
    </row>
    <row r="2660" spans="2:2" x14ac:dyDescent="0.2">
      <c r="B2660" s="6"/>
    </row>
    <row r="2661" spans="2:2" x14ac:dyDescent="0.2">
      <c r="B2661" s="6"/>
    </row>
    <row r="2662" spans="2:2" x14ac:dyDescent="0.2">
      <c r="B2662" s="6"/>
    </row>
    <row r="2663" spans="2:2" x14ac:dyDescent="0.2">
      <c r="B2663" s="6"/>
    </row>
    <row r="2664" spans="2:2" x14ac:dyDescent="0.2">
      <c r="B2664" s="6"/>
    </row>
    <row r="2665" spans="2:2" x14ac:dyDescent="0.2">
      <c r="B2665" s="6"/>
    </row>
    <row r="2666" spans="2:2" x14ac:dyDescent="0.2">
      <c r="B2666" s="6"/>
    </row>
    <row r="2667" spans="2:2" x14ac:dyDescent="0.2">
      <c r="B2667" s="6"/>
    </row>
    <row r="2668" spans="2:2" x14ac:dyDescent="0.2">
      <c r="B2668" s="6"/>
    </row>
    <row r="2669" spans="2:2" x14ac:dyDescent="0.2">
      <c r="B2669" s="6"/>
    </row>
    <row r="2670" spans="2:2" x14ac:dyDescent="0.2">
      <c r="B2670" s="6"/>
    </row>
    <row r="2671" spans="2:2" x14ac:dyDescent="0.2">
      <c r="B2671" s="6"/>
    </row>
    <row r="2672" spans="2:2" x14ac:dyDescent="0.2">
      <c r="B2672" s="6"/>
    </row>
    <row r="2673" spans="2:2" x14ac:dyDescent="0.2">
      <c r="B2673" s="6"/>
    </row>
    <row r="2674" spans="2:2" x14ac:dyDescent="0.2">
      <c r="B2674" s="6"/>
    </row>
    <row r="2675" spans="2:2" x14ac:dyDescent="0.2">
      <c r="B2675" s="6"/>
    </row>
    <row r="2676" spans="2:2" x14ac:dyDescent="0.2">
      <c r="B2676" s="6"/>
    </row>
    <row r="2677" spans="2:2" x14ac:dyDescent="0.2">
      <c r="B2677" s="6"/>
    </row>
    <row r="2678" spans="2:2" x14ac:dyDescent="0.2">
      <c r="B2678" s="6"/>
    </row>
    <row r="2679" spans="2:2" x14ac:dyDescent="0.2">
      <c r="B2679" s="6"/>
    </row>
    <row r="2680" spans="2:2" x14ac:dyDescent="0.2">
      <c r="B2680" s="6"/>
    </row>
    <row r="2681" spans="2:2" x14ac:dyDescent="0.2">
      <c r="B2681" s="6"/>
    </row>
    <row r="2682" spans="2:2" x14ac:dyDescent="0.2">
      <c r="B2682" s="6"/>
    </row>
    <row r="2683" spans="2:2" x14ac:dyDescent="0.2">
      <c r="B2683" s="6"/>
    </row>
    <row r="2684" spans="2:2" x14ac:dyDescent="0.2">
      <c r="B2684" s="6"/>
    </row>
    <row r="2685" spans="2:2" x14ac:dyDescent="0.2">
      <c r="B2685" s="6"/>
    </row>
    <row r="2686" spans="2:2" x14ac:dyDescent="0.2">
      <c r="B2686" s="6"/>
    </row>
    <row r="2687" spans="2:2" x14ac:dyDescent="0.2">
      <c r="B2687" s="6"/>
    </row>
    <row r="2688" spans="2:2" x14ac:dyDescent="0.2">
      <c r="B2688" s="6"/>
    </row>
    <row r="2689" spans="2:2" x14ac:dyDescent="0.2">
      <c r="B2689" s="6"/>
    </row>
    <row r="2690" spans="2:2" x14ac:dyDescent="0.2">
      <c r="B2690" s="6"/>
    </row>
    <row r="2691" spans="2:2" x14ac:dyDescent="0.2">
      <c r="B2691" s="6"/>
    </row>
    <row r="2692" spans="2:2" x14ac:dyDescent="0.2">
      <c r="B2692" s="6"/>
    </row>
    <row r="2693" spans="2:2" x14ac:dyDescent="0.2">
      <c r="B2693" s="6"/>
    </row>
    <row r="2694" spans="2:2" x14ac:dyDescent="0.2">
      <c r="B2694" s="6"/>
    </row>
    <row r="2695" spans="2:2" x14ac:dyDescent="0.2">
      <c r="B2695" s="6"/>
    </row>
    <row r="2696" spans="2:2" x14ac:dyDescent="0.2">
      <c r="B2696" s="6"/>
    </row>
    <row r="2697" spans="2:2" x14ac:dyDescent="0.2">
      <c r="B2697" s="6"/>
    </row>
    <row r="2698" spans="2:2" x14ac:dyDescent="0.2">
      <c r="B2698" s="6"/>
    </row>
    <row r="2699" spans="2:2" x14ac:dyDescent="0.2">
      <c r="B2699" s="6"/>
    </row>
    <row r="2700" spans="2:2" x14ac:dyDescent="0.2">
      <c r="B2700" s="6"/>
    </row>
    <row r="2701" spans="2:2" x14ac:dyDescent="0.2">
      <c r="B2701" s="6"/>
    </row>
    <row r="2702" spans="2:2" x14ac:dyDescent="0.2">
      <c r="B2702" s="6"/>
    </row>
    <row r="2703" spans="2:2" x14ac:dyDescent="0.2">
      <c r="B2703" s="6"/>
    </row>
    <row r="2704" spans="2:2" x14ac:dyDescent="0.2">
      <c r="B2704" s="6"/>
    </row>
    <row r="2705" spans="2:2" x14ac:dyDescent="0.2">
      <c r="B2705" s="6"/>
    </row>
    <row r="2706" spans="2:2" x14ac:dyDescent="0.2">
      <c r="B2706" s="6"/>
    </row>
    <row r="2707" spans="2:2" x14ac:dyDescent="0.2">
      <c r="B2707" s="6"/>
    </row>
    <row r="2708" spans="2:2" x14ac:dyDescent="0.2">
      <c r="B2708" s="6"/>
    </row>
    <row r="2709" spans="2:2" x14ac:dyDescent="0.2">
      <c r="B2709" s="6"/>
    </row>
    <row r="2710" spans="2:2" x14ac:dyDescent="0.2">
      <c r="B2710" s="6"/>
    </row>
    <row r="2711" spans="2:2" x14ac:dyDescent="0.2">
      <c r="B2711" s="6"/>
    </row>
    <row r="2712" spans="2:2" x14ac:dyDescent="0.2">
      <c r="B2712" s="6"/>
    </row>
    <row r="2713" spans="2:2" x14ac:dyDescent="0.2">
      <c r="B2713" s="6"/>
    </row>
    <row r="2714" spans="2:2" x14ac:dyDescent="0.2">
      <c r="B2714" s="6"/>
    </row>
    <row r="2715" spans="2:2" x14ac:dyDescent="0.2">
      <c r="B2715" s="6"/>
    </row>
    <row r="2716" spans="2:2" x14ac:dyDescent="0.2">
      <c r="B2716" s="6"/>
    </row>
    <row r="2717" spans="2:2" x14ac:dyDescent="0.2">
      <c r="B2717" s="6"/>
    </row>
    <row r="2718" spans="2:2" x14ac:dyDescent="0.2">
      <c r="B2718" s="6"/>
    </row>
    <row r="2719" spans="2:2" x14ac:dyDescent="0.2">
      <c r="B2719" s="6"/>
    </row>
    <row r="2720" spans="2:2" x14ac:dyDescent="0.2">
      <c r="B2720" s="6"/>
    </row>
    <row r="2721" spans="2:2" x14ac:dyDescent="0.2">
      <c r="B2721" s="6"/>
    </row>
    <row r="2722" spans="2:2" x14ac:dyDescent="0.2">
      <c r="B2722" s="6"/>
    </row>
    <row r="2723" spans="2:2" x14ac:dyDescent="0.2">
      <c r="B2723" s="6"/>
    </row>
    <row r="2724" spans="2:2" x14ac:dyDescent="0.2">
      <c r="B2724" s="6"/>
    </row>
    <row r="2725" spans="2:2" x14ac:dyDescent="0.2">
      <c r="B2725" s="6"/>
    </row>
    <row r="2726" spans="2:2" x14ac:dyDescent="0.2">
      <c r="B2726" s="6"/>
    </row>
    <row r="2727" spans="2:2" x14ac:dyDescent="0.2">
      <c r="B2727" s="6"/>
    </row>
    <row r="2728" spans="2:2" x14ac:dyDescent="0.2">
      <c r="B2728" s="6"/>
    </row>
    <row r="2729" spans="2:2" x14ac:dyDescent="0.2">
      <c r="B2729" s="6"/>
    </row>
    <row r="2730" spans="2:2" x14ac:dyDescent="0.2">
      <c r="B2730" s="6"/>
    </row>
    <row r="2731" spans="2:2" x14ac:dyDescent="0.2">
      <c r="B2731" s="6"/>
    </row>
    <row r="2732" spans="2:2" x14ac:dyDescent="0.2">
      <c r="B2732" s="6"/>
    </row>
    <row r="2733" spans="2:2" x14ac:dyDescent="0.2">
      <c r="B2733" s="6"/>
    </row>
    <row r="2734" spans="2:2" x14ac:dyDescent="0.2">
      <c r="B2734" s="6"/>
    </row>
    <row r="2735" spans="2:2" x14ac:dyDescent="0.2">
      <c r="B2735" s="6"/>
    </row>
    <row r="2736" spans="2:2" x14ac:dyDescent="0.2">
      <c r="B2736" s="6"/>
    </row>
    <row r="2737" spans="2:2" x14ac:dyDescent="0.2">
      <c r="B2737" s="6"/>
    </row>
    <row r="2738" spans="2:2" x14ac:dyDescent="0.2">
      <c r="B2738" s="6"/>
    </row>
    <row r="2739" spans="2:2" x14ac:dyDescent="0.2">
      <c r="B2739" s="6"/>
    </row>
    <row r="2740" spans="2:2" x14ac:dyDescent="0.2">
      <c r="B2740" s="6"/>
    </row>
    <row r="2741" spans="2:2" x14ac:dyDescent="0.2">
      <c r="B2741" s="6"/>
    </row>
    <row r="2742" spans="2:2" x14ac:dyDescent="0.2">
      <c r="B2742" s="6"/>
    </row>
    <row r="2743" spans="2:2" x14ac:dyDescent="0.2">
      <c r="B2743" s="6"/>
    </row>
    <row r="2744" spans="2:2" x14ac:dyDescent="0.2">
      <c r="B2744" s="6"/>
    </row>
    <row r="2745" spans="2:2" x14ac:dyDescent="0.2">
      <c r="B2745" s="6"/>
    </row>
    <row r="2746" spans="2:2" x14ac:dyDescent="0.2">
      <c r="B2746" s="6"/>
    </row>
    <row r="2747" spans="2:2" x14ac:dyDescent="0.2">
      <c r="B2747" s="6"/>
    </row>
    <row r="2748" spans="2:2" x14ac:dyDescent="0.2">
      <c r="B2748" s="6"/>
    </row>
    <row r="2749" spans="2:2" x14ac:dyDescent="0.2">
      <c r="B2749" s="6"/>
    </row>
    <row r="2750" spans="2:2" x14ac:dyDescent="0.2">
      <c r="B2750" s="6"/>
    </row>
    <row r="2751" spans="2:2" x14ac:dyDescent="0.2">
      <c r="B2751" s="6"/>
    </row>
    <row r="2752" spans="2:2" x14ac:dyDescent="0.2">
      <c r="B2752" s="6"/>
    </row>
    <row r="2753" spans="2:2" x14ac:dyDescent="0.2">
      <c r="B2753" s="6"/>
    </row>
    <row r="2754" spans="2:2" x14ac:dyDescent="0.2">
      <c r="B2754" s="6"/>
    </row>
    <row r="2755" spans="2:2" x14ac:dyDescent="0.2">
      <c r="B2755" s="6"/>
    </row>
    <row r="2756" spans="2:2" x14ac:dyDescent="0.2">
      <c r="B2756" s="6"/>
    </row>
    <row r="2757" spans="2:2" x14ac:dyDescent="0.2">
      <c r="B2757" s="6"/>
    </row>
    <row r="2758" spans="2:2" x14ac:dyDescent="0.2">
      <c r="B2758" s="6"/>
    </row>
    <row r="2759" spans="2:2" x14ac:dyDescent="0.2">
      <c r="B2759" s="6"/>
    </row>
    <row r="2760" spans="2:2" x14ac:dyDescent="0.2">
      <c r="B2760" s="6"/>
    </row>
    <row r="2761" spans="2:2" x14ac:dyDescent="0.2">
      <c r="B2761" s="6"/>
    </row>
    <row r="2762" spans="2:2" x14ac:dyDescent="0.2">
      <c r="B2762" s="6"/>
    </row>
    <row r="2763" spans="2:2" x14ac:dyDescent="0.2">
      <c r="B2763" s="6"/>
    </row>
    <row r="2764" spans="2:2" x14ac:dyDescent="0.2">
      <c r="B2764" s="6"/>
    </row>
    <row r="2765" spans="2:2" x14ac:dyDescent="0.2">
      <c r="B2765" s="6"/>
    </row>
    <row r="2766" spans="2:2" x14ac:dyDescent="0.2">
      <c r="B2766" s="6"/>
    </row>
    <row r="2767" spans="2:2" x14ac:dyDescent="0.2">
      <c r="B2767" s="6"/>
    </row>
    <row r="2768" spans="2:2" x14ac:dyDescent="0.2">
      <c r="B2768" s="6"/>
    </row>
    <row r="2769" spans="2:2" x14ac:dyDescent="0.2">
      <c r="B2769" s="6"/>
    </row>
    <row r="2770" spans="2:2" x14ac:dyDescent="0.2">
      <c r="B2770" s="6"/>
    </row>
    <row r="2771" spans="2:2" x14ac:dyDescent="0.2">
      <c r="B2771" s="6"/>
    </row>
    <row r="2772" spans="2:2" x14ac:dyDescent="0.2">
      <c r="B2772" s="6"/>
    </row>
    <row r="2773" spans="2:2" x14ac:dyDescent="0.2">
      <c r="B2773" s="6"/>
    </row>
    <row r="2774" spans="2:2" x14ac:dyDescent="0.2">
      <c r="B2774" s="6"/>
    </row>
    <row r="2775" spans="2:2" x14ac:dyDescent="0.2">
      <c r="B2775" s="6"/>
    </row>
    <row r="2776" spans="2:2" x14ac:dyDescent="0.2">
      <c r="B2776" s="6"/>
    </row>
    <row r="2777" spans="2:2" x14ac:dyDescent="0.2">
      <c r="B2777" s="6"/>
    </row>
    <row r="2778" spans="2:2" x14ac:dyDescent="0.2">
      <c r="B2778" s="6"/>
    </row>
    <row r="2779" spans="2:2" x14ac:dyDescent="0.2">
      <c r="B2779" s="6"/>
    </row>
    <row r="2780" spans="2:2" x14ac:dyDescent="0.2">
      <c r="B2780" s="6"/>
    </row>
    <row r="2781" spans="2:2" x14ac:dyDescent="0.2">
      <c r="B2781" s="6"/>
    </row>
    <row r="2782" spans="2:2" x14ac:dyDescent="0.2">
      <c r="B2782" s="6"/>
    </row>
    <row r="2783" spans="2:2" x14ac:dyDescent="0.2">
      <c r="B2783" s="6"/>
    </row>
    <row r="2784" spans="2:2" x14ac:dyDescent="0.2">
      <c r="B2784" s="6"/>
    </row>
    <row r="2785" spans="2:2" x14ac:dyDescent="0.2">
      <c r="B2785" s="6"/>
    </row>
    <row r="2786" spans="2:2" x14ac:dyDescent="0.2">
      <c r="B2786" s="6"/>
    </row>
    <row r="2787" spans="2:2" x14ac:dyDescent="0.2">
      <c r="B2787" s="6"/>
    </row>
    <row r="2788" spans="2:2" x14ac:dyDescent="0.2">
      <c r="B2788" s="6"/>
    </row>
    <row r="2789" spans="2:2" x14ac:dyDescent="0.2">
      <c r="B2789" s="6"/>
    </row>
    <row r="2790" spans="2:2" x14ac:dyDescent="0.2">
      <c r="B2790" s="6"/>
    </row>
    <row r="2791" spans="2:2" x14ac:dyDescent="0.2">
      <c r="B2791" s="6"/>
    </row>
    <row r="2792" spans="2:2" x14ac:dyDescent="0.2">
      <c r="B2792" s="6"/>
    </row>
    <row r="2793" spans="2:2" x14ac:dyDescent="0.2">
      <c r="B2793" s="6"/>
    </row>
    <row r="2794" spans="2:2" x14ac:dyDescent="0.2">
      <c r="B2794" s="6"/>
    </row>
    <row r="2795" spans="2:2" x14ac:dyDescent="0.2">
      <c r="B2795" s="6"/>
    </row>
    <row r="2796" spans="2:2" x14ac:dyDescent="0.2">
      <c r="B2796" s="6"/>
    </row>
    <row r="2797" spans="2:2" x14ac:dyDescent="0.2">
      <c r="B2797" s="6"/>
    </row>
    <row r="2798" spans="2:2" x14ac:dyDescent="0.2">
      <c r="B2798" s="6"/>
    </row>
    <row r="2799" spans="2:2" x14ac:dyDescent="0.2">
      <c r="B2799" s="6"/>
    </row>
    <row r="2800" spans="2:2" x14ac:dyDescent="0.2">
      <c r="B2800" s="6"/>
    </row>
    <row r="2801" spans="2:2" x14ac:dyDescent="0.2">
      <c r="B2801" s="6"/>
    </row>
    <row r="2802" spans="2:2" x14ac:dyDescent="0.2">
      <c r="B2802" s="6"/>
    </row>
    <row r="2803" spans="2:2" x14ac:dyDescent="0.2">
      <c r="B2803" s="6"/>
    </row>
    <row r="2804" spans="2:2" x14ac:dyDescent="0.2">
      <c r="B2804" s="6"/>
    </row>
    <row r="2805" spans="2:2" x14ac:dyDescent="0.2">
      <c r="B2805" s="6"/>
    </row>
    <row r="2806" spans="2:2" x14ac:dyDescent="0.2">
      <c r="B2806" s="6"/>
    </row>
    <row r="2807" spans="2:2" x14ac:dyDescent="0.2">
      <c r="B2807" s="6"/>
    </row>
    <row r="2808" spans="2:2" x14ac:dyDescent="0.2">
      <c r="B2808" s="6"/>
    </row>
    <row r="2809" spans="2:2" x14ac:dyDescent="0.2">
      <c r="B2809" s="6"/>
    </row>
    <row r="2810" spans="2:2" x14ac:dyDescent="0.2">
      <c r="B2810" s="6"/>
    </row>
    <row r="2811" spans="2:2" x14ac:dyDescent="0.2">
      <c r="B2811" s="6"/>
    </row>
    <row r="2812" spans="2:2" x14ac:dyDescent="0.2">
      <c r="B2812" s="6"/>
    </row>
    <row r="2813" spans="2:2" x14ac:dyDescent="0.2">
      <c r="B2813" s="6"/>
    </row>
    <row r="2814" spans="2:2" x14ac:dyDescent="0.2">
      <c r="B2814" s="6"/>
    </row>
    <row r="2815" spans="2:2" x14ac:dyDescent="0.2">
      <c r="B2815" s="6"/>
    </row>
    <row r="2816" spans="2:2" x14ac:dyDescent="0.2">
      <c r="B2816" s="6"/>
    </row>
    <row r="2817" spans="2:2" x14ac:dyDescent="0.2">
      <c r="B2817" s="6"/>
    </row>
    <row r="2818" spans="2:2" x14ac:dyDescent="0.2">
      <c r="B2818" s="6"/>
    </row>
    <row r="2819" spans="2:2" x14ac:dyDescent="0.2">
      <c r="B2819" s="6"/>
    </row>
    <row r="2820" spans="2:2" x14ac:dyDescent="0.2">
      <c r="B2820" s="6"/>
    </row>
    <row r="2821" spans="2:2" x14ac:dyDescent="0.2">
      <c r="B2821" s="6"/>
    </row>
    <row r="2822" spans="2:2" x14ac:dyDescent="0.2">
      <c r="B2822" s="6"/>
    </row>
    <row r="2823" spans="2:2" x14ac:dyDescent="0.2">
      <c r="B2823" s="6"/>
    </row>
    <row r="2824" spans="2:2" x14ac:dyDescent="0.2">
      <c r="B2824" s="6"/>
    </row>
    <row r="2825" spans="2:2" x14ac:dyDescent="0.2">
      <c r="B2825" s="6"/>
    </row>
    <row r="2826" spans="2:2" x14ac:dyDescent="0.2">
      <c r="B2826" s="6"/>
    </row>
    <row r="2827" spans="2:2" x14ac:dyDescent="0.2">
      <c r="B2827" s="6"/>
    </row>
    <row r="2828" spans="2:2" x14ac:dyDescent="0.2">
      <c r="B2828" s="6"/>
    </row>
    <row r="2829" spans="2:2" x14ac:dyDescent="0.2">
      <c r="B2829" s="6"/>
    </row>
    <row r="2830" spans="2:2" x14ac:dyDescent="0.2">
      <c r="B2830" s="6"/>
    </row>
    <row r="2831" spans="2:2" x14ac:dyDescent="0.2">
      <c r="B2831" s="6"/>
    </row>
    <row r="2832" spans="2:2" x14ac:dyDescent="0.2">
      <c r="B2832" s="6"/>
    </row>
    <row r="2833" spans="2:2" x14ac:dyDescent="0.2">
      <c r="B2833" s="6"/>
    </row>
    <row r="2834" spans="2:2" x14ac:dyDescent="0.2">
      <c r="B2834" s="6"/>
    </row>
    <row r="2835" spans="2:2" x14ac:dyDescent="0.2">
      <c r="B2835" s="6"/>
    </row>
    <row r="2836" spans="2:2" x14ac:dyDescent="0.2">
      <c r="B2836" s="6"/>
    </row>
    <row r="2837" spans="2:2" x14ac:dyDescent="0.2">
      <c r="B2837" s="6"/>
    </row>
    <row r="2838" spans="2:2" x14ac:dyDescent="0.2">
      <c r="B2838" s="6"/>
    </row>
    <row r="2839" spans="2:2" x14ac:dyDescent="0.2">
      <c r="B2839" s="6"/>
    </row>
    <row r="2840" spans="2:2" x14ac:dyDescent="0.2">
      <c r="B2840" s="6"/>
    </row>
    <row r="2841" spans="2:2" x14ac:dyDescent="0.2">
      <c r="B2841" s="6"/>
    </row>
    <row r="2842" spans="2:2" x14ac:dyDescent="0.2">
      <c r="B2842" s="6"/>
    </row>
    <row r="2843" spans="2:2" x14ac:dyDescent="0.2">
      <c r="B2843" s="6"/>
    </row>
    <row r="2844" spans="2:2" x14ac:dyDescent="0.2">
      <c r="B2844" s="6"/>
    </row>
    <row r="2845" spans="2:2" x14ac:dyDescent="0.2">
      <c r="B2845" s="6"/>
    </row>
    <row r="2846" spans="2:2" x14ac:dyDescent="0.2">
      <c r="B2846" s="6"/>
    </row>
    <row r="2847" spans="2:2" x14ac:dyDescent="0.2">
      <c r="B2847" s="6"/>
    </row>
    <row r="2848" spans="2:2" x14ac:dyDescent="0.2">
      <c r="B2848" s="6"/>
    </row>
    <row r="2849" spans="2:2" x14ac:dyDescent="0.2">
      <c r="B2849" s="6"/>
    </row>
    <row r="2850" spans="2:2" x14ac:dyDescent="0.2">
      <c r="B2850" s="6"/>
    </row>
    <row r="2851" spans="2:2" x14ac:dyDescent="0.2">
      <c r="B2851" s="6"/>
    </row>
    <row r="2852" spans="2:2" x14ac:dyDescent="0.2">
      <c r="B2852" s="6"/>
    </row>
    <row r="2853" spans="2:2" x14ac:dyDescent="0.2">
      <c r="B2853" s="6"/>
    </row>
    <row r="2854" spans="2:2" x14ac:dyDescent="0.2">
      <c r="B2854" s="6"/>
    </row>
    <row r="2855" spans="2:2" x14ac:dyDescent="0.2">
      <c r="B2855" s="6"/>
    </row>
    <row r="2856" spans="2:2" x14ac:dyDescent="0.2">
      <c r="B2856" s="6"/>
    </row>
    <row r="2857" spans="2:2" x14ac:dyDescent="0.2">
      <c r="B2857" s="6"/>
    </row>
    <row r="2858" spans="2:2" x14ac:dyDescent="0.2">
      <c r="B2858" s="6"/>
    </row>
    <row r="2859" spans="2:2" x14ac:dyDescent="0.2">
      <c r="B2859" s="6"/>
    </row>
    <row r="2860" spans="2:2" x14ac:dyDescent="0.2">
      <c r="B2860" s="6"/>
    </row>
    <row r="2861" spans="2:2" x14ac:dyDescent="0.2">
      <c r="B2861" s="6"/>
    </row>
    <row r="2862" spans="2:2" x14ac:dyDescent="0.2">
      <c r="B2862" s="6"/>
    </row>
    <row r="2863" spans="2:2" x14ac:dyDescent="0.2">
      <c r="B2863" s="6"/>
    </row>
    <row r="2864" spans="2:2" x14ac:dyDescent="0.2">
      <c r="B2864" s="6"/>
    </row>
    <row r="2865" spans="2:2" x14ac:dyDescent="0.2">
      <c r="B2865" s="6"/>
    </row>
    <row r="2866" spans="2:2" x14ac:dyDescent="0.2">
      <c r="B2866" s="6"/>
    </row>
    <row r="2867" spans="2:2" x14ac:dyDescent="0.2">
      <c r="B2867" s="6"/>
    </row>
    <row r="2868" spans="2:2" x14ac:dyDescent="0.2">
      <c r="B2868" s="6"/>
    </row>
    <row r="2869" spans="2:2" x14ac:dyDescent="0.2">
      <c r="B2869" s="6"/>
    </row>
    <row r="2870" spans="2:2" x14ac:dyDescent="0.2">
      <c r="B2870" s="6"/>
    </row>
    <row r="2871" spans="2:2" x14ac:dyDescent="0.2">
      <c r="B2871" s="6"/>
    </row>
    <row r="2872" spans="2:2" x14ac:dyDescent="0.2">
      <c r="B2872" s="6"/>
    </row>
    <row r="2873" spans="2:2" x14ac:dyDescent="0.2">
      <c r="B2873" s="6"/>
    </row>
    <row r="2874" spans="2:2" x14ac:dyDescent="0.2">
      <c r="B2874" s="6"/>
    </row>
    <row r="2875" spans="2:2" x14ac:dyDescent="0.2">
      <c r="B2875" s="6"/>
    </row>
    <row r="2876" spans="2:2" x14ac:dyDescent="0.2">
      <c r="B2876" s="6"/>
    </row>
    <row r="2877" spans="2:2" x14ac:dyDescent="0.2">
      <c r="B2877" s="6"/>
    </row>
    <row r="2878" spans="2:2" x14ac:dyDescent="0.2">
      <c r="B2878" s="6"/>
    </row>
    <row r="2879" spans="2:2" x14ac:dyDescent="0.2">
      <c r="B2879" s="6"/>
    </row>
    <row r="2880" spans="2:2" x14ac:dyDescent="0.2">
      <c r="B2880" s="6"/>
    </row>
    <row r="2881" spans="2:2" x14ac:dyDescent="0.2">
      <c r="B2881" s="6"/>
    </row>
    <row r="2882" spans="2:2" x14ac:dyDescent="0.2">
      <c r="B2882" s="6"/>
    </row>
    <row r="2883" spans="2:2" x14ac:dyDescent="0.2">
      <c r="B2883" s="6"/>
    </row>
    <row r="2884" spans="2:2" x14ac:dyDescent="0.2">
      <c r="B2884" s="6"/>
    </row>
    <row r="2885" spans="2:2" x14ac:dyDescent="0.2">
      <c r="B2885" s="6"/>
    </row>
    <row r="2886" spans="2:2" x14ac:dyDescent="0.2">
      <c r="B2886" s="6"/>
    </row>
    <row r="2887" spans="2:2" x14ac:dyDescent="0.2">
      <c r="B2887" s="6"/>
    </row>
    <row r="2888" spans="2:2" x14ac:dyDescent="0.2">
      <c r="B2888" s="6"/>
    </row>
    <row r="2889" spans="2:2" x14ac:dyDescent="0.2">
      <c r="B2889" s="6"/>
    </row>
    <row r="2890" spans="2:2" x14ac:dyDescent="0.2">
      <c r="B2890" s="6"/>
    </row>
    <row r="2891" spans="2:2" x14ac:dyDescent="0.2">
      <c r="B2891" s="6"/>
    </row>
    <row r="2892" spans="2:2" x14ac:dyDescent="0.2">
      <c r="B2892" s="6"/>
    </row>
    <row r="2893" spans="2:2" x14ac:dyDescent="0.2">
      <c r="B2893" s="6"/>
    </row>
    <row r="2894" spans="2:2" x14ac:dyDescent="0.2">
      <c r="B2894" s="6"/>
    </row>
    <row r="2895" spans="2:2" x14ac:dyDescent="0.2">
      <c r="B2895" s="6"/>
    </row>
    <row r="2896" spans="2:2" x14ac:dyDescent="0.2">
      <c r="B2896" s="6"/>
    </row>
    <row r="2897" spans="2:2" x14ac:dyDescent="0.2">
      <c r="B2897" s="6"/>
    </row>
    <row r="2898" spans="2:2" x14ac:dyDescent="0.2">
      <c r="B2898" s="6"/>
    </row>
    <row r="2899" spans="2:2" x14ac:dyDescent="0.2">
      <c r="B2899" s="6"/>
    </row>
    <row r="2900" spans="2:2" x14ac:dyDescent="0.2">
      <c r="B2900" s="6"/>
    </row>
    <row r="2901" spans="2:2" x14ac:dyDescent="0.2">
      <c r="B2901" s="6"/>
    </row>
    <row r="2902" spans="2:2" x14ac:dyDescent="0.2">
      <c r="B2902" s="6"/>
    </row>
    <row r="2903" spans="2:2" x14ac:dyDescent="0.2">
      <c r="B2903" s="6"/>
    </row>
    <row r="2904" spans="2:2" x14ac:dyDescent="0.2">
      <c r="B2904" s="6"/>
    </row>
    <row r="2905" spans="2:2" x14ac:dyDescent="0.2">
      <c r="B2905" s="6"/>
    </row>
    <row r="2906" spans="2:2" x14ac:dyDescent="0.2">
      <c r="B2906" s="6"/>
    </row>
    <row r="2907" spans="2:2" x14ac:dyDescent="0.2">
      <c r="B2907" s="6"/>
    </row>
    <row r="2908" spans="2:2" x14ac:dyDescent="0.2">
      <c r="B2908" s="6"/>
    </row>
    <row r="2909" spans="2:2" x14ac:dyDescent="0.2">
      <c r="B2909" s="6"/>
    </row>
    <row r="2910" spans="2:2" x14ac:dyDescent="0.2">
      <c r="B2910" s="6"/>
    </row>
    <row r="2911" spans="2:2" x14ac:dyDescent="0.2">
      <c r="B2911" s="6"/>
    </row>
    <row r="2912" spans="2:2" x14ac:dyDescent="0.2">
      <c r="B2912" s="6"/>
    </row>
    <row r="2913" spans="2:2" x14ac:dyDescent="0.2">
      <c r="B2913" s="6"/>
    </row>
    <row r="2914" spans="2:2" x14ac:dyDescent="0.2">
      <c r="B2914" s="6"/>
    </row>
    <row r="2915" spans="2:2" x14ac:dyDescent="0.2">
      <c r="B2915" s="6"/>
    </row>
    <row r="2916" spans="2:2" x14ac:dyDescent="0.2">
      <c r="B2916" s="6"/>
    </row>
    <row r="2917" spans="2:2" x14ac:dyDescent="0.2">
      <c r="B2917" s="6"/>
    </row>
    <row r="2918" spans="2:2" x14ac:dyDescent="0.2">
      <c r="B2918" s="6"/>
    </row>
    <row r="2919" spans="2:2" x14ac:dyDescent="0.2">
      <c r="B2919" s="6"/>
    </row>
    <row r="2920" spans="2:2" x14ac:dyDescent="0.2">
      <c r="B2920" s="6"/>
    </row>
    <row r="2921" spans="2:2" x14ac:dyDescent="0.2">
      <c r="B2921" s="6"/>
    </row>
    <row r="2922" spans="2:2" x14ac:dyDescent="0.2">
      <c r="B2922" s="6"/>
    </row>
    <row r="2923" spans="2:2" x14ac:dyDescent="0.2">
      <c r="B2923" s="6"/>
    </row>
    <row r="2924" spans="2:2" x14ac:dyDescent="0.2">
      <c r="B2924" s="6"/>
    </row>
    <row r="2925" spans="2:2" x14ac:dyDescent="0.2">
      <c r="B2925" s="6"/>
    </row>
    <row r="2926" spans="2:2" x14ac:dyDescent="0.2">
      <c r="B2926" s="6"/>
    </row>
    <row r="2927" spans="2:2" x14ac:dyDescent="0.2">
      <c r="B2927" s="6"/>
    </row>
    <row r="2928" spans="2:2" x14ac:dyDescent="0.2">
      <c r="B2928" s="6"/>
    </row>
    <row r="2929" spans="2:2" x14ac:dyDescent="0.2">
      <c r="B2929" s="6"/>
    </row>
    <row r="2930" spans="2:2" x14ac:dyDescent="0.2">
      <c r="B2930" s="6"/>
    </row>
    <row r="2931" spans="2:2" x14ac:dyDescent="0.2">
      <c r="B2931" s="6"/>
    </row>
    <row r="2932" spans="2:2" x14ac:dyDescent="0.2">
      <c r="B2932" s="6"/>
    </row>
    <row r="2933" spans="2:2" x14ac:dyDescent="0.2">
      <c r="B2933" s="6"/>
    </row>
    <row r="2934" spans="2:2" x14ac:dyDescent="0.2">
      <c r="B2934" s="6"/>
    </row>
    <row r="2935" spans="2:2" x14ac:dyDescent="0.2">
      <c r="B2935" s="6"/>
    </row>
    <row r="2936" spans="2:2" x14ac:dyDescent="0.2">
      <c r="B2936" s="6"/>
    </row>
    <row r="2937" spans="2:2" x14ac:dyDescent="0.2">
      <c r="B2937" s="6"/>
    </row>
    <row r="2938" spans="2:2" x14ac:dyDescent="0.2">
      <c r="B2938" s="6"/>
    </row>
    <row r="2939" spans="2:2" x14ac:dyDescent="0.2">
      <c r="B2939" s="6"/>
    </row>
    <row r="2940" spans="2:2" x14ac:dyDescent="0.2">
      <c r="B2940" s="6"/>
    </row>
    <row r="2941" spans="2:2" x14ac:dyDescent="0.2">
      <c r="B2941" s="6"/>
    </row>
    <row r="2942" spans="2:2" x14ac:dyDescent="0.2">
      <c r="B2942" s="6"/>
    </row>
    <row r="2943" spans="2:2" x14ac:dyDescent="0.2">
      <c r="B2943" s="6"/>
    </row>
    <row r="2944" spans="2:2" x14ac:dyDescent="0.2">
      <c r="B2944" s="6"/>
    </row>
    <row r="2945" spans="2:2" x14ac:dyDescent="0.2">
      <c r="B2945" s="6"/>
    </row>
    <row r="2946" spans="2:2" x14ac:dyDescent="0.2">
      <c r="B2946" s="6"/>
    </row>
    <row r="2947" spans="2:2" x14ac:dyDescent="0.2">
      <c r="B2947" s="6"/>
    </row>
    <row r="2948" spans="2:2" x14ac:dyDescent="0.2">
      <c r="B2948" s="6"/>
    </row>
    <row r="2949" spans="2:2" x14ac:dyDescent="0.2">
      <c r="B2949" s="6"/>
    </row>
    <row r="2950" spans="2:2" x14ac:dyDescent="0.2">
      <c r="B2950" s="6"/>
    </row>
    <row r="2951" spans="2:2" x14ac:dyDescent="0.2">
      <c r="B2951" s="6"/>
    </row>
    <row r="2952" spans="2:2" x14ac:dyDescent="0.2">
      <c r="B2952" s="6"/>
    </row>
    <row r="2953" spans="2:2" x14ac:dyDescent="0.2">
      <c r="B2953" s="6"/>
    </row>
    <row r="2954" spans="2:2" x14ac:dyDescent="0.2">
      <c r="B2954" s="6"/>
    </row>
    <row r="2955" spans="2:2" x14ac:dyDescent="0.2">
      <c r="B2955" s="6"/>
    </row>
    <row r="2956" spans="2:2" x14ac:dyDescent="0.2">
      <c r="B2956" s="6"/>
    </row>
    <row r="2957" spans="2:2" x14ac:dyDescent="0.2">
      <c r="B2957" s="6"/>
    </row>
    <row r="2958" spans="2:2" x14ac:dyDescent="0.2">
      <c r="B2958" s="6"/>
    </row>
    <row r="2959" spans="2:2" x14ac:dyDescent="0.2">
      <c r="B2959" s="6"/>
    </row>
    <row r="2960" spans="2:2" x14ac:dyDescent="0.2">
      <c r="B2960" s="6"/>
    </row>
    <row r="2961" spans="2:2" x14ac:dyDescent="0.2">
      <c r="B2961" s="6"/>
    </row>
    <row r="2962" spans="2:2" x14ac:dyDescent="0.2">
      <c r="B2962" s="6"/>
    </row>
    <row r="2963" spans="2:2" x14ac:dyDescent="0.2">
      <c r="B2963" s="6"/>
    </row>
    <row r="2964" spans="2:2" x14ac:dyDescent="0.2">
      <c r="B2964" s="6"/>
    </row>
    <row r="2965" spans="2:2" x14ac:dyDescent="0.2">
      <c r="B2965" s="6"/>
    </row>
    <row r="2966" spans="2:2" x14ac:dyDescent="0.2">
      <c r="B2966" s="6"/>
    </row>
    <row r="2967" spans="2:2" x14ac:dyDescent="0.2">
      <c r="B2967" s="6"/>
    </row>
    <row r="2968" spans="2:2" x14ac:dyDescent="0.2">
      <c r="B2968" s="6"/>
    </row>
    <row r="2969" spans="2:2" x14ac:dyDescent="0.2">
      <c r="B2969" s="6"/>
    </row>
    <row r="2970" spans="2:2" x14ac:dyDescent="0.2">
      <c r="B2970" s="6"/>
    </row>
    <row r="2971" spans="2:2" x14ac:dyDescent="0.2">
      <c r="B2971" s="6"/>
    </row>
    <row r="2972" spans="2:2" x14ac:dyDescent="0.2">
      <c r="B2972" s="6"/>
    </row>
    <row r="2973" spans="2:2" x14ac:dyDescent="0.2">
      <c r="B2973" s="6"/>
    </row>
    <row r="2974" spans="2:2" x14ac:dyDescent="0.2">
      <c r="B2974" s="6"/>
    </row>
    <row r="2975" spans="2:2" x14ac:dyDescent="0.2">
      <c r="B2975" s="6"/>
    </row>
    <row r="2976" spans="2:2" x14ac:dyDescent="0.2">
      <c r="B2976" s="6"/>
    </row>
    <row r="2977" spans="2:2" x14ac:dyDescent="0.2">
      <c r="B2977" s="6"/>
    </row>
    <row r="2978" spans="2:2" x14ac:dyDescent="0.2">
      <c r="B2978" s="6"/>
    </row>
    <row r="2979" spans="2:2" x14ac:dyDescent="0.2">
      <c r="B2979" s="6"/>
    </row>
    <row r="2980" spans="2:2" x14ac:dyDescent="0.2">
      <c r="B2980" s="6"/>
    </row>
    <row r="2981" spans="2:2" x14ac:dyDescent="0.2">
      <c r="B2981" s="6"/>
    </row>
    <row r="2982" spans="2:2" x14ac:dyDescent="0.2">
      <c r="B2982" s="6"/>
    </row>
    <row r="2983" spans="2:2" x14ac:dyDescent="0.2">
      <c r="B2983" s="6"/>
    </row>
    <row r="2984" spans="2:2" x14ac:dyDescent="0.2">
      <c r="B2984" s="6"/>
    </row>
    <row r="2985" spans="2:2" x14ac:dyDescent="0.2">
      <c r="B2985" s="6"/>
    </row>
    <row r="2986" spans="2:2" x14ac:dyDescent="0.2">
      <c r="B2986" s="6"/>
    </row>
    <row r="2987" spans="2:2" x14ac:dyDescent="0.2">
      <c r="B2987" s="6"/>
    </row>
    <row r="2988" spans="2:2" x14ac:dyDescent="0.2">
      <c r="B2988" s="6"/>
    </row>
    <row r="2989" spans="2:2" x14ac:dyDescent="0.2">
      <c r="B2989" s="6"/>
    </row>
    <row r="2990" spans="2:2" x14ac:dyDescent="0.2">
      <c r="B2990" s="6"/>
    </row>
    <row r="2991" spans="2:2" x14ac:dyDescent="0.2">
      <c r="B2991" s="6"/>
    </row>
    <row r="2992" spans="2:2" x14ac:dyDescent="0.2">
      <c r="B2992" s="6"/>
    </row>
    <row r="2993" spans="2:2" x14ac:dyDescent="0.2">
      <c r="B2993" s="6"/>
    </row>
    <row r="2994" spans="2:2" x14ac:dyDescent="0.2">
      <c r="B2994" s="6"/>
    </row>
    <row r="2995" spans="2:2" x14ac:dyDescent="0.2">
      <c r="B2995" s="6"/>
    </row>
    <row r="2996" spans="2:2" x14ac:dyDescent="0.2">
      <c r="B2996" s="6"/>
    </row>
    <row r="2997" spans="2:2" x14ac:dyDescent="0.2">
      <c r="B2997" s="6"/>
    </row>
    <row r="2998" spans="2:2" x14ac:dyDescent="0.2">
      <c r="B2998" s="6"/>
    </row>
    <row r="2999" spans="2:2" x14ac:dyDescent="0.2">
      <c r="B2999" s="6"/>
    </row>
    <row r="3000" spans="2:2" x14ac:dyDescent="0.2">
      <c r="B3000" s="6"/>
    </row>
    <row r="3001" spans="2:2" x14ac:dyDescent="0.2">
      <c r="B3001" s="6"/>
    </row>
    <row r="3002" spans="2:2" x14ac:dyDescent="0.2">
      <c r="B3002" s="6"/>
    </row>
    <row r="3003" spans="2:2" x14ac:dyDescent="0.2">
      <c r="B3003" s="6"/>
    </row>
    <row r="3004" spans="2:2" x14ac:dyDescent="0.2">
      <c r="B3004" s="6"/>
    </row>
    <row r="3005" spans="2:2" x14ac:dyDescent="0.2">
      <c r="B3005" s="6"/>
    </row>
    <row r="3006" spans="2:2" x14ac:dyDescent="0.2">
      <c r="B3006" s="6"/>
    </row>
    <row r="3007" spans="2:2" x14ac:dyDescent="0.2">
      <c r="B3007" s="6"/>
    </row>
    <row r="3008" spans="2:2" x14ac:dyDescent="0.2">
      <c r="B3008" s="6"/>
    </row>
    <row r="3009" spans="2:2" x14ac:dyDescent="0.2">
      <c r="B3009" s="6"/>
    </row>
    <row r="3010" spans="2:2" x14ac:dyDescent="0.2">
      <c r="B3010" s="6"/>
    </row>
    <row r="3011" spans="2:2" x14ac:dyDescent="0.2">
      <c r="B3011" s="6"/>
    </row>
    <row r="3012" spans="2:2" x14ac:dyDescent="0.2">
      <c r="B3012" s="6"/>
    </row>
    <row r="3013" spans="2:2" x14ac:dyDescent="0.2">
      <c r="B3013" s="6"/>
    </row>
    <row r="3014" spans="2:2" x14ac:dyDescent="0.2">
      <c r="B3014" s="6"/>
    </row>
    <row r="3015" spans="2:2" x14ac:dyDescent="0.2">
      <c r="B3015" s="6"/>
    </row>
    <row r="3016" spans="2:2" x14ac:dyDescent="0.2">
      <c r="B3016" s="6"/>
    </row>
    <row r="3017" spans="2:2" x14ac:dyDescent="0.2">
      <c r="B3017" s="6"/>
    </row>
    <row r="3018" spans="2:2" x14ac:dyDescent="0.2">
      <c r="B3018" s="6"/>
    </row>
    <row r="3019" spans="2:2" x14ac:dyDescent="0.2">
      <c r="B3019" s="6"/>
    </row>
    <row r="3020" spans="2:2" x14ac:dyDescent="0.2">
      <c r="B3020" s="6"/>
    </row>
    <row r="3021" spans="2:2" x14ac:dyDescent="0.2">
      <c r="B3021" s="6"/>
    </row>
    <row r="3022" spans="2:2" x14ac:dyDescent="0.2">
      <c r="B3022" s="6"/>
    </row>
    <row r="3023" spans="2:2" x14ac:dyDescent="0.2">
      <c r="B3023" s="6"/>
    </row>
    <row r="3024" spans="2:2" x14ac:dyDescent="0.2">
      <c r="B3024" s="6"/>
    </row>
    <row r="3025" spans="2:2" x14ac:dyDescent="0.2">
      <c r="B3025" s="6"/>
    </row>
    <row r="3026" spans="2:2" x14ac:dyDescent="0.2">
      <c r="B3026" s="6"/>
    </row>
    <row r="3027" spans="2:2" x14ac:dyDescent="0.2">
      <c r="B3027" s="6"/>
    </row>
    <row r="3028" spans="2:2" x14ac:dyDescent="0.2">
      <c r="B3028" s="6"/>
    </row>
    <row r="3029" spans="2:2" x14ac:dyDescent="0.2">
      <c r="B3029" s="6"/>
    </row>
    <row r="3030" spans="2:2" x14ac:dyDescent="0.2">
      <c r="B3030" s="6"/>
    </row>
    <row r="3031" spans="2:2" x14ac:dyDescent="0.2">
      <c r="B3031" s="6"/>
    </row>
    <row r="3032" spans="2:2" x14ac:dyDescent="0.2">
      <c r="B3032" s="6"/>
    </row>
    <row r="3033" spans="2:2" x14ac:dyDescent="0.2">
      <c r="B3033" s="6"/>
    </row>
    <row r="3034" spans="2:2" x14ac:dyDescent="0.2">
      <c r="B3034" s="6"/>
    </row>
    <row r="3035" spans="2:2" x14ac:dyDescent="0.2">
      <c r="B3035" s="6"/>
    </row>
    <row r="3036" spans="2:2" x14ac:dyDescent="0.2">
      <c r="B3036" s="6"/>
    </row>
    <row r="3037" spans="2:2" x14ac:dyDescent="0.2">
      <c r="B3037" s="6"/>
    </row>
    <row r="3038" spans="2:2" x14ac:dyDescent="0.2">
      <c r="B3038" s="6"/>
    </row>
    <row r="3039" spans="2:2" x14ac:dyDescent="0.2">
      <c r="B3039" s="6"/>
    </row>
    <row r="3040" spans="2:2" x14ac:dyDescent="0.2">
      <c r="B3040" s="6"/>
    </row>
    <row r="3041" spans="2:2" x14ac:dyDescent="0.2">
      <c r="B3041" s="6"/>
    </row>
    <row r="3042" spans="2:2" x14ac:dyDescent="0.2">
      <c r="B3042" s="6"/>
    </row>
    <row r="3043" spans="2:2" x14ac:dyDescent="0.2">
      <c r="B3043" s="6"/>
    </row>
    <row r="3044" spans="2:2" x14ac:dyDescent="0.2">
      <c r="B3044" s="6"/>
    </row>
    <row r="3045" spans="2:2" x14ac:dyDescent="0.2">
      <c r="B3045" s="6"/>
    </row>
    <row r="3046" spans="2:2" x14ac:dyDescent="0.2">
      <c r="B3046" s="6"/>
    </row>
    <row r="3047" spans="2:2" x14ac:dyDescent="0.2">
      <c r="B3047" s="6"/>
    </row>
    <row r="3048" spans="2:2" x14ac:dyDescent="0.2">
      <c r="B3048" s="6"/>
    </row>
    <row r="3049" spans="2:2" x14ac:dyDescent="0.2">
      <c r="B3049" s="6"/>
    </row>
    <row r="3050" spans="2:2" x14ac:dyDescent="0.2">
      <c r="B3050" s="6"/>
    </row>
    <row r="3051" spans="2:2" x14ac:dyDescent="0.2">
      <c r="B3051" s="6"/>
    </row>
    <row r="3052" spans="2:2" x14ac:dyDescent="0.2">
      <c r="B3052" s="6"/>
    </row>
    <row r="3053" spans="2:2" x14ac:dyDescent="0.2">
      <c r="B3053" s="6"/>
    </row>
    <row r="3054" spans="2:2" x14ac:dyDescent="0.2">
      <c r="B3054" s="6"/>
    </row>
    <row r="3055" spans="2:2" x14ac:dyDescent="0.2">
      <c r="B3055" s="6"/>
    </row>
    <row r="3056" spans="2:2" x14ac:dyDescent="0.2">
      <c r="B3056" s="6"/>
    </row>
    <row r="3057" spans="2:2" x14ac:dyDescent="0.2">
      <c r="B3057" s="6"/>
    </row>
    <row r="3058" spans="2:2" x14ac:dyDescent="0.2">
      <c r="B3058" s="6"/>
    </row>
    <row r="3059" spans="2:2" x14ac:dyDescent="0.2">
      <c r="B3059" s="6"/>
    </row>
    <row r="3060" spans="2:2" x14ac:dyDescent="0.2">
      <c r="B3060" s="6"/>
    </row>
    <row r="3061" spans="2:2" x14ac:dyDescent="0.2">
      <c r="B3061" s="6"/>
    </row>
    <row r="3062" spans="2:2" x14ac:dyDescent="0.2">
      <c r="B3062" s="6"/>
    </row>
    <row r="3063" spans="2:2" x14ac:dyDescent="0.2">
      <c r="B3063" s="6"/>
    </row>
    <row r="3064" spans="2:2" x14ac:dyDescent="0.2">
      <c r="B3064" s="6"/>
    </row>
    <row r="3065" spans="2:2" x14ac:dyDescent="0.2">
      <c r="B3065" s="6"/>
    </row>
    <row r="3066" spans="2:2" x14ac:dyDescent="0.2">
      <c r="B3066" s="6"/>
    </row>
    <row r="3067" spans="2:2" x14ac:dyDescent="0.2">
      <c r="B3067" s="6"/>
    </row>
    <row r="3068" spans="2:2" x14ac:dyDescent="0.2">
      <c r="B3068" s="6"/>
    </row>
    <row r="3069" spans="2:2" x14ac:dyDescent="0.2">
      <c r="B3069" s="6"/>
    </row>
    <row r="3070" spans="2:2" x14ac:dyDescent="0.2">
      <c r="B3070" s="6"/>
    </row>
    <row r="3071" spans="2:2" x14ac:dyDescent="0.2">
      <c r="B3071" s="6"/>
    </row>
    <row r="3072" spans="2:2" x14ac:dyDescent="0.2">
      <c r="B3072" s="6"/>
    </row>
    <row r="3073" spans="2:2" x14ac:dyDescent="0.2">
      <c r="B3073" s="6"/>
    </row>
    <row r="3074" spans="2:2" x14ac:dyDescent="0.2">
      <c r="B3074" s="6"/>
    </row>
    <row r="3075" spans="2:2" x14ac:dyDescent="0.2">
      <c r="B3075" s="6"/>
    </row>
    <row r="3076" spans="2:2" x14ac:dyDescent="0.2">
      <c r="B3076" s="6"/>
    </row>
    <row r="3077" spans="2:2" x14ac:dyDescent="0.2">
      <c r="B3077" s="6"/>
    </row>
    <row r="3078" spans="2:2" x14ac:dyDescent="0.2">
      <c r="B3078" s="6"/>
    </row>
    <row r="3079" spans="2:2" x14ac:dyDescent="0.2">
      <c r="B3079" s="6"/>
    </row>
    <row r="3080" spans="2:2" x14ac:dyDescent="0.2">
      <c r="B3080" s="6"/>
    </row>
    <row r="3081" spans="2:2" x14ac:dyDescent="0.2">
      <c r="B3081" s="6"/>
    </row>
    <row r="3082" spans="2:2" x14ac:dyDescent="0.2">
      <c r="B3082" s="6"/>
    </row>
    <row r="3083" spans="2:2" x14ac:dyDescent="0.2">
      <c r="B3083" s="6"/>
    </row>
    <row r="3084" spans="2:2" x14ac:dyDescent="0.2">
      <c r="B3084" s="6"/>
    </row>
    <row r="3085" spans="2:2" x14ac:dyDescent="0.2">
      <c r="B3085" s="6"/>
    </row>
    <row r="3086" spans="2:2" x14ac:dyDescent="0.2">
      <c r="B3086" s="6"/>
    </row>
    <row r="3087" spans="2:2" x14ac:dyDescent="0.2">
      <c r="B3087" s="6"/>
    </row>
    <row r="3088" spans="2:2" x14ac:dyDescent="0.2">
      <c r="B3088" s="6"/>
    </row>
    <row r="3089" spans="2:2" x14ac:dyDescent="0.2">
      <c r="B3089" s="6"/>
    </row>
    <row r="3090" spans="2:2" x14ac:dyDescent="0.2">
      <c r="B3090" s="6"/>
    </row>
    <row r="3091" spans="2:2" x14ac:dyDescent="0.2">
      <c r="B3091" s="6"/>
    </row>
    <row r="3092" spans="2:2" x14ac:dyDescent="0.2">
      <c r="B3092" s="6"/>
    </row>
    <row r="3093" spans="2:2" x14ac:dyDescent="0.2">
      <c r="B3093" s="6"/>
    </row>
    <row r="3094" spans="2:2" x14ac:dyDescent="0.2">
      <c r="B3094" s="6"/>
    </row>
    <row r="3095" spans="2:2" x14ac:dyDescent="0.2">
      <c r="B3095" s="6"/>
    </row>
    <row r="3096" spans="2:2" x14ac:dyDescent="0.2">
      <c r="B3096" s="6"/>
    </row>
    <row r="3097" spans="2:2" x14ac:dyDescent="0.2">
      <c r="B3097" s="6"/>
    </row>
    <row r="3098" spans="2:2" x14ac:dyDescent="0.2">
      <c r="B3098" s="6"/>
    </row>
    <row r="3099" spans="2:2" x14ac:dyDescent="0.2">
      <c r="B3099" s="6"/>
    </row>
    <row r="3100" spans="2:2" x14ac:dyDescent="0.2">
      <c r="B3100" s="6"/>
    </row>
    <row r="3101" spans="2:2" x14ac:dyDescent="0.2">
      <c r="B3101" s="6"/>
    </row>
    <row r="3102" spans="2:2" x14ac:dyDescent="0.2">
      <c r="B3102" s="6"/>
    </row>
    <row r="3103" spans="2:2" x14ac:dyDescent="0.2">
      <c r="B3103" s="6"/>
    </row>
    <row r="3104" spans="2:2" x14ac:dyDescent="0.2">
      <c r="B3104" s="6"/>
    </row>
    <row r="3105" spans="2:2" x14ac:dyDescent="0.2">
      <c r="B3105" s="6"/>
    </row>
    <row r="3106" spans="2:2" x14ac:dyDescent="0.2">
      <c r="B3106" s="6"/>
    </row>
    <row r="3107" spans="2:2" x14ac:dyDescent="0.2">
      <c r="B3107" s="6"/>
    </row>
    <row r="3108" spans="2:2" x14ac:dyDescent="0.2">
      <c r="B3108" s="6"/>
    </row>
    <row r="3109" spans="2:2" x14ac:dyDescent="0.2">
      <c r="B3109" s="6"/>
    </row>
    <row r="3110" spans="2:2" x14ac:dyDescent="0.2">
      <c r="B3110" s="6"/>
    </row>
    <row r="3111" spans="2:2" x14ac:dyDescent="0.2">
      <c r="B3111" s="6"/>
    </row>
    <row r="3112" spans="2:2" x14ac:dyDescent="0.2">
      <c r="B3112" s="6"/>
    </row>
    <row r="3113" spans="2:2" x14ac:dyDescent="0.2">
      <c r="B3113" s="6"/>
    </row>
    <row r="3114" spans="2:2" x14ac:dyDescent="0.2">
      <c r="B3114" s="6"/>
    </row>
    <row r="3115" spans="2:2" x14ac:dyDescent="0.2">
      <c r="B3115" s="6"/>
    </row>
    <row r="3116" spans="2:2" x14ac:dyDescent="0.2">
      <c r="B3116" s="6"/>
    </row>
    <row r="3117" spans="2:2" x14ac:dyDescent="0.2">
      <c r="B3117" s="6"/>
    </row>
    <row r="3118" spans="2:2" x14ac:dyDescent="0.2">
      <c r="B3118" s="6"/>
    </row>
    <row r="3119" spans="2:2" x14ac:dyDescent="0.2">
      <c r="B3119" s="6"/>
    </row>
    <row r="3120" spans="2:2" x14ac:dyDescent="0.2">
      <c r="B3120" s="6"/>
    </row>
    <row r="3121" spans="2:2" x14ac:dyDescent="0.2">
      <c r="B3121" s="6"/>
    </row>
    <row r="3122" spans="2:2" x14ac:dyDescent="0.2">
      <c r="B3122" s="6"/>
    </row>
    <row r="3123" spans="2:2" x14ac:dyDescent="0.2">
      <c r="B3123" s="6"/>
    </row>
    <row r="3124" spans="2:2" x14ac:dyDescent="0.2">
      <c r="B3124" s="6"/>
    </row>
    <row r="3125" spans="2:2" x14ac:dyDescent="0.2">
      <c r="B3125" s="6"/>
    </row>
    <row r="3126" spans="2:2" x14ac:dyDescent="0.2">
      <c r="B3126" s="6"/>
    </row>
    <row r="3127" spans="2:2" x14ac:dyDescent="0.2">
      <c r="B3127" s="6"/>
    </row>
    <row r="3128" spans="2:2" x14ac:dyDescent="0.2">
      <c r="B3128" s="6"/>
    </row>
    <row r="3129" spans="2:2" x14ac:dyDescent="0.2">
      <c r="B3129" s="6"/>
    </row>
    <row r="3130" spans="2:2" x14ac:dyDescent="0.2">
      <c r="B3130" s="6"/>
    </row>
    <row r="3131" spans="2:2" x14ac:dyDescent="0.2">
      <c r="B3131" s="6"/>
    </row>
    <row r="3132" spans="2:2" x14ac:dyDescent="0.2">
      <c r="B3132" s="6"/>
    </row>
    <row r="3133" spans="2:2" x14ac:dyDescent="0.2">
      <c r="B3133" s="6"/>
    </row>
    <row r="3134" spans="2:2" x14ac:dyDescent="0.2">
      <c r="B3134" s="6"/>
    </row>
    <row r="3135" spans="2:2" x14ac:dyDescent="0.2">
      <c r="B3135" s="6"/>
    </row>
    <row r="3136" spans="2:2" x14ac:dyDescent="0.2">
      <c r="B3136" s="6"/>
    </row>
    <row r="3137" spans="2:2" x14ac:dyDescent="0.2">
      <c r="B3137" s="6"/>
    </row>
    <row r="3138" spans="2:2" x14ac:dyDescent="0.2">
      <c r="B3138" s="6"/>
    </row>
    <row r="3139" spans="2:2" x14ac:dyDescent="0.2">
      <c r="B3139" s="6"/>
    </row>
    <row r="3140" spans="2:2" x14ac:dyDescent="0.2">
      <c r="B3140" s="6"/>
    </row>
    <row r="3141" spans="2:2" x14ac:dyDescent="0.2">
      <c r="B3141" s="6"/>
    </row>
    <row r="3142" spans="2:2" x14ac:dyDescent="0.2">
      <c r="B3142" s="6"/>
    </row>
    <row r="3143" spans="2:2" x14ac:dyDescent="0.2">
      <c r="B3143" s="6"/>
    </row>
    <row r="3144" spans="2:2" x14ac:dyDescent="0.2">
      <c r="B3144" s="6"/>
    </row>
    <row r="3145" spans="2:2" x14ac:dyDescent="0.2">
      <c r="B3145" s="6"/>
    </row>
    <row r="3146" spans="2:2" x14ac:dyDescent="0.2">
      <c r="B3146" s="6"/>
    </row>
    <row r="3147" spans="2:2" x14ac:dyDescent="0.2">
      <c r="B3147" s="6"/>
    </row>
    <row r="3148" spans="2:2" x14ac:dyDescent="0.2">
      <c r="B3148" s="6"/>
    </row>
    <row r="3149" spans="2:2" x14ac:dyDescent="0.2">
      <c r="B3149" s="6"/>
    </row>
    <row r="3150" spans="2:2" x14ac:dyDescent="0.2">
      <c r="B3150" s="6"/>
    </row>
    <row r="3151" spans="2:2" x14ac:dyDescent="0.2">
      <c r="B3151" s="6"/>
    </row>
    <row r="3152" spans="2:2" x14ac:dyDescent="0.2">
      <c r="B3152" s="6"/>
    </row>
    <row r="3153" spans="2:2" x14ac:dyDescent="0.2">
      <c r="B3153" s="6"/>
    </row>
    <row r="3154" spans="2:2" x14ac:dyDescent="0.2">
      <c r="B3154" s="6"/>
    </row>
    <row r="3155" spans="2:2" x14ac:dyDescent="0.2">
      <c r="B3155" s="6"/>
    </row>
    <row r="3156" spans="2:2" x14ac:dyDescent="0.2">
      <c r="B3156" s="6"/>
    </row>
    <row r="3157" spans="2:2" x14ac:dyDescent="0.2">
      <c r="B3157" s="6"/>
    </row>
    <row r="3158" spans="2:2" x14ac:dyDescent="0.2">
      <c r="B3158" s="6"/>
    </row>
    <row r="3159" spans="2:2" x14ac:dyDescent="0.2">
      <c r="B3159" s="6"/>
    </row>
    <row r="3160" spans="2:2" x14ac:dyDescent="0.2">
      <c r="B3160" s="6"/>
    </row>
    <row r="3161" spans="2:2" x14ac:dyDescent="0.2">
      <c r="B3161" s="6"/>
    </row>
    <row r="3162" spans="2:2" x14ac:dyDescent="0.2">
      <c r="B3162" s="6"/>
    </row>
    <row r="3163" spans="2:2" x14ac:dyDescent="0.2">
      <c r="B3163" s="6"/>
    </row>
    <row r="3164" spans="2:2" x14ac:dyDescent="0.2">
      <c r="B3164" s="6"/>
    </row>
    <row r="3165" spans="2:2" x14ac:dyDescent="0.2">
      <c r="B3165" s="6"/>
    </row>
    <row r="3166" spans="2:2" x14ac:dyDescent="0.2">
      <c r="B3166" s="6"/>
    </row>
    <row r="3167" spans="2:2" x14ac:dyDescent="0.2">
      <c r="B3167" s="6"/>
    </row>
    <row r="3168" spans="2:2" x14ac:dyDescent="0.2">
      <c r="B3168" s="6"/>
    </row>
    <row r="3169" spans="2:2" x14ac:dyDescent="0.2">
      <c r="B3169" s="6"/>
    </row>
    <row r="3170" spans="2:2" x14ac:dyDescent="0.2">
      <c r="B3170" s="6"/>
    </row>
    <row r="3171" spans="2:2" x14ac:dyDescent="0.2">
      <c r="B3171" s="6"/>
    </row>
    <row r="3172" spans="2:2" x14ac:dyDescent="0.2">
      <c r="B3172" s="6"/>
    </row>
    <row r="3173" spans="2:2" x14ac:dyDescent="0.2">
      <c r="B3173" s="6"/>
    </row>
    <row r="3174" spans="2:2" x14ac:dyDescent="0.2">
      <c r="B3174" s="6"/>
    </row>
    <row r="3175" spans="2:2" x14ac:dyDescent="0.2">
      <c r="B3175" s="6"/>
    </row>
    <row r="3176" spans="2:2" x14ac:dyDescent="0.2">
      <c r="B3176" s="6"/>
    </row>
    <row r="3177" spans="2:2" x14ac:dyDescent="0.2">
      <c r="B3177" s="6"/>
    </row>
    <row r="3178" spans="2:2" x14ac:dyDescent="0.2">
      <c r="B3178" s="6"/>
    </row>
    <row r="3179" spans="2:2" x14ac:dyDescent="0.2">
      <c r="B3179" s="6"/>
    </row>
    <row r="3180" spans="2:2" x14ac:dyDescent="0.2">
      <c r="B3180" s="6"/>
    </row>
    <row r="3181" spans="2:2" x14ac:dyDescent="0.2">
      <c r="B3181" s="6"/>
    </row>
    <row r="3182" spans="2:2" x14ac:dyDescent="0.2">
      <c r="B3182" s="6"/>
    </row>
    <row r="3183" spans="2:2" x14ac:dyDescent="0.2">
      <c r="B3183" s="6"/>
    </row>
    <row r="3184" spans="2:2" x14ac:dyDescent="0.2">
      <c r="B3184" s="6"/>
    </row>
    <row r="3185" spans="2:2" x14ac:dyDescent="0.2">
      <c r="B3185" s="6"/>
    </row>
    <row r="3186" spans="2:2" x14ac:dyDescent="0.2">
      <c r="B3186" s="6"/>
    </row>
    <row r="3187" spans="2:2" x14ac:dyDescent="0.2">
      <c r="B3187" s="6"/>
    </row>
    <row r="3188" spans="2:2" x14ac:dyDescent="0.2">
      <c r="B3188" s="6"/>
    </row>
    <row r="3189" spans="2:2" x14ac:dyDescent="0.2">
      <c r="B3189" s="6"/>
    </row>
    <row r="3190" spans="2:2" x14ac:dyDescent="0.2">
      <c r="B3190" s="6"/>
    </row>
    <row r="3191" spans="2:2" x14ac:dyDescent="0.2">
      <c r="B3191" s="6"/>
    </row>
    <row r="3192" spans="2:2" x14ac:dyDescent="0.2">
      <c r="B3192" s="6"/>
    </row>
    <row r="3193" spans="2:2" x14ac:dyDescent="0.2">
      <c r="B3193" s="6"/>
    </row>
    <row r="3194" spans="2:2" x14ac:dyDescent="0.2">
      <c r="B3194" s="6"/>
    </row>
    <row r="3195" spans="2:2" x14ac:dyDescent="0.2">
      <c r="B3195" s="6"/>
    </row>
    <row r="3196" spans="2:2" x14ac:dyDescent="0.2">
      <c r="B3196" s="6"/>
    </row>
    <row r="3197" spans="2:2" x14ac:dyDescent="0.2">
      <c r="B3197" s="6"/>
    </row>
    <row r="3198" spans="2:2" x14ac:dyDescent="0.2">
      <c r="B3198" s="6"/>
    </row>
    <row r="3199" spans="2:2" x14ac:dyDescent="0.2">
      <c r="B3199" s="6"/>
    </row>
    <row r="3200" spans="2:2" x14ac:dyDescent="0.2">
      <c r="B3200" s="6"/>
    </row>
    <row r="3201" spans="2:2" x14ac:dyDescent="0.2">
      <c r="B3201" s="6"/>
    </row>
    <row r="3202" spans="2:2" x14ac:dyDescent="0.2">
      <c r="B3202" s="6"/>
    </row>
    <row r="3203" spans="2:2" x14ac:dyDescent="0.2">
      <c r="B3203" s="6"/>
    </row>
    <row r="3204" spans="2:2" x14ac:dyDescent="0.2">
      <c r="B3204" s="6"/>
    </row>
    <row r="3205" spans="2:2" x14ac:dyDescent="0.2">
      <c r="B3205" s="6"/>
    </row>
    <row r="3206" spans="2:2" x14ac:dyDescent="0.2">
      <c r="B3206" s="6"/>
    </row>
    <row r="3207" spans="2:2" x14ac:dyDescent="0.2">
      <c r="B3207" s="6"/>
    </row>
    <row r="3208" spans="2:2" x14ac:dyDescent="0.2">
      <c r="B3208" s="6"/>
    </row>
    <row r="3209" spans="2:2" x14ac:dyDescent="0.2">
      <c r="B3209" s="6"/>
    </row>
    <row r="3210" spans="2:2" x14ac:dyDescent="0.2">
      <c r="B3210" s="6"/>
    </row>
    <row r="3211" spans="2:2" x14ac:dyDescent="0.2">
      <c r="B3211" s="6"/>
    </row>
    <row r="3212" spans="2:2" x14ac:dyDescent="0.2">
      <c r="B3212" s="6"/>
    </row>
    <row r="3213" spans="2:2" x14ac:dyDescent="0.2">
      <c r="B3213" s="6"/>
    </row>
    <row r="3214" spans="2:2" x14ac:dyDescent="0.2">
      <c r="B3214" s="6"/>
    </row>
    <row r="3215" spans="2:2" x14ac:dyDescent="0.2">
      <c r="B3215" s="6"/>
    </row>
    <row r="3216" spans="2:2" x14ac:dyDescent="0.2">
      <c r="B3216" s="6"/>
    </row>
    <row r="3217" spans="2:2" x14ac:dyDescent="0.2">
      <c r="B3217" s="6"/>
    </row>
    <row r="3218" spans="2:2" x14ac:dyDescent="0.2">
      <c r="B3218" s="6"/>
    </row>
    <row r="3219" spans="2:2" x14ac:dyDescent="0.2">
      <c r="B3219" s="6"/>
    </row>
    <row r="3220" spans="2:2" x14ac:dyDescent="0.2">
      <c r="B3220" s="6"/>
    </row>
    <row r="3221" spans="2:2" x14ac:dyDescent="0.2">
      <c r="B3221" s="6"/>
    </row>
    <row r="3222" spans="2:2" x14ac:dyDescent="0.2">
      <c r="B3222" s="6"/>
    </row>
    <row r="3223" spans="2:2" x14ac:dyDescent="0.2">
      <c r="B3223" s="6"/>
    </row>
    <row r="3224" spans="2:2" x14ac:dyDescent="0.2">
      <c r="B3224" s="6"/>
    </row>
    <row r="3225" spans="2:2" x14ac:dyDescent="0.2">
      <c r="B3225" s="6"/>
    </row>
    <row r="3226" spans="2:2" x14ac:dyDescent="0.2">
      <c r="B3226" s="6"/>
    </row>
    <row r="3227" spans="2:2" x14ac:dyDescent="0.2">
      <c r="B3227" s="6"/>
    </row>
    <row r="3228" spans="2:2" x14ac:dyDescent="0.2">
      <c r="B3228" s="6"/>
    </row>
    <row r="3229" spans="2:2" x14ac:dyDescent="0.2">
      <c r="B3229" s="6"/>
    </row>
    <row r="3230" spans="2:2" x14ac:dyDescent="0.2">
      <c r="B3230" s="6"/>
    </row>
    <row r="3231" spans="2:2" x14ac:dyDescent="0.2">
      <c r="B3231" s="6"/>
    </row>
    <row r="3232" spans="2:2" x14ac:dyDescent="0.2">
      <c r="B3232" s="6"/>
    </row>
    <row r="3233" spans="2:2" x14ac:dyDescent="0.2">
      <c r="B3233" s="6"/>
    </row>
    <row r="3234" spans="2:2" x14ac:dyDescent="0.2">
      <c r="B3234" s="6"/>
    </row>
    <row r="3235" spans="2:2" x14ac:dyDescent="0.2">
      <c r="B3235" s="6"/>
    </row>
    <row r="3236" spans="2:2" x14ac:dyDescent="0.2">
      <c r="B3236" s="6"/>
    </row>
    <row r="3237" spans="2:2" x14ac:dyDescent="0.2">
      <c r="B3237" s="6"/>
    </row>
    <row r="3238" spans="2:2" x14ac:dyDescent="0.2">
      <c r="B3238" s="6"/>
    </row>
    <row r="3239" spans="2:2" x14ac:dyDescent="0.2">
      <c r="B3239" s="6"/>
    </row>
    <row r="3240" spans="2:2" x14ac:dyDescent="0.2">
      <c r="B3240" s="6"/>
    </row>
    <row r="3241" spans="2:2" x14ac:dyDescent="0.2">
      <c r="B3241" s="6"/>
    </row>
    <row r="3242" spans="2:2" x14ac:dyDescent="0.2">
      <c r="B3242" s="6"/>
    </row>
    <row r="3243" spans="2:2" x14ac:dyDescent="0.2">
      <c r="B3243" s="6"/>
    </row>
    <row r="3244" spans="2:2" x14ac:dyDescent="0.2">
      <c r="B3244" s="6"/>
    </row>
    <row r="3245" spans="2:2" x14ac:dyDescent="0.2">
      <c r="B3245" s="6"/>
    </row>
    <row r="3246" spans="2:2" x14ac:dyDescent="0.2">
      <c r="B3246" s="6"/>
    </row>
    <row r="3247" spans="2:2" x14ac:dyDescent="0.2">
      <c r="B3247" s="6"/>
    </row>
    <row r="3248" spans="2:2" x14ac:dyDescent="0.2">
      <c r="B3248" s="6"/>
    </row>
    <row r="3249" spans="2:2" x14ac:dyDescent="0.2">
      <c r="B3249" s="6"/>
    </row>
    <row r="3250" spans="2:2" x14ac:dyDescent="0.2">
      <c r="B3250" s="6"/>
    </row>
    <row r="3251" spans="2:2" x14ac:dyDescent="0.2">
      <c r="B3251" s="6"/>
    </row>
    <row r="3252" spans="2:2" x14ac:dyDescent="0.2">
      <c r="B3252" s="6"/>
    </row>
    <row r="3253" spans="2:2" x14ac:dyDescent="0.2">
      <c r="B3253" s="6"/>
    </row>
    <row r="3254" spans="2:2" x14ac:dyDescent="0.2">
      <c r="B3254" s="6"/>
    </row>
    <row r="3255" spans="2:2" x14ac:dyDescent="0.2">
      <c r="B3255" s="6"/>
    </row>
    <row r="3256" spans="2:2" x14ac:dyDescent="0.2">
      <c r="B3256" s="6"/>
    </row>
    <row r="3257" spans="2:2" x14ac:dyDescent="0.2">
      <c r="B3257" s="6"/>
    </row>
    <row r="3258" spans="2:2" x14ac:dyDescent="0.2">
      <c r="B3258" s="6"/>
    </row>
    <row r="3259" spans="2:2" x14ac:dyDescent="0.2">
      <c r="B3259" s="6"/>
    </row>
    <row r="3260" spans="2:2" x14ac:dyDescent="0.2">
      <c r="B3260" s="6"/>
    </row>
    <row r="3261" spans="2:2" x14ac:dyDescent="0.2">
      <c r="B3261" s="6"/>
    </row>
    <row r="3262" spans="2:2" x14ac:dyDescent="0.2">
      <c r="B3262" s="6"/>
    </row>
    <row r="3263" spans="2:2" x14ac:dyDescent="0.2">
      <c r="B3263" s="6"/>
    </row>
    <row r="3264" spans="2:2" x14ac:dyDescent="0.2">
      <c r="B3264" s="6"/>
    </row>
    <row r="3265" spans="2:2" x14ac:dyDescent="0.2">
      <c r="B3265" s="6"/>
    </row>
    <row r="3266" spans="2:2" x14ac:dyDescent="0.2">
      <c r="B3266" s="6"/>
    </row>
    <row r="3267" spans="2:2" x14ac:dyDescent="0.2">
      <c r="B3267" s="6"/>
    </row>
    <row r="3268" spans="2:2" x14ac:dyDescent="0.2">
      <c r="B3268" s="6"/>
    </row>
    <row r="3269" spans="2:2" x14ac:dyDescent="0.2">
      <c r="B3269" s="6"/>
    </row>
    <row r="3270" spans="2:2" x14ac:dyDescent="0.2">
      <c r="B3270" s="6"/>
    </row>
    <row r="3271" spans="2:2" x14ac:dyDescent="0.2">
      <c r="B3271" s="6"/>
    </row>
    <row r="3272" spans="2:2" x14ac:dyDescent="0.2">
      <c r="B3272" s="6"/>
    </row>
    <row r="3273" spans="2:2" x14ac:dyDescent="0.2">
      <c r="B3273" s="6"/>
    </row>
    <row r="3274" spans="2:2" x14ac:dyDescent="0.2">
      <c r="B3274" s="6"/>
    </row>
    <row r="3275" spans="2:2" x14ac:dyDescent="0.2">
      <c r="B3275" s="6"/>
    </row>
    <row r="3276" spans="2:2" x14ac:dyDescent="0.2">
      <c r="B3276" s="6"/>
    </row>
    <row r="3277" spans="2:2" x14ac:dyDescent="0.2">
      <c r="B3277" s="6"/>
    </row>
    <row r="3278" spans="2:2" x14ac:dyDescent="0.2">
      <c r="B3278" s="6"/>
    </row>
    <row r="3279" spans="2:2" x14ac:dyDescent="0.2">
      <c r="B3279" s="6"/>
    </row>
    <row r="3280" spans="2:2" x14ac:dyDescent="0.2">
      <c r="B3280" s="6"/>
    </row>
    <row r="3281" spans="2:2" x14ac:dyDescent="0.2">
      <c r="B3281" s="6"/>
    </row>
    <row r="3282" spans="2:2" x14ac:dyDescent="0.2">
      <c r="B3282" s="6"/>
    </row>
    <row r="3283" spans="2:2" x14ac:dyDescent="0.2">
      <c r="B3283" s="6"/>
    </row>
    <row r="3284" spans="2:2" x14ac:dyDescent="0.2">
      <c r="B3284" s="6"/>
    </row>
    <row r="3285" spans="2:2" x14ac:dyDescent="0.2">
      <c r="B3285" s="6"/>
    </row>
    <row r="3286" spans="2:2" x14ac:dyDescent="0.2">
      <c r="B3286" s="6"/>
    </row>
    <row r="3287" spans="2:2" x14ac:dyDescent="0.2">
      <c r="B3287" s="6"/>
    </row>
    <row r="3288" spans="2:2" x14ac:dyDescent="0.2">
      <c r="B3288" s="6"/>
    </row>
    <row r="3289" spans="2:2" x14ac:dyDescent="0.2">
      <c r="B3289" s="6"/>
    </row>
    <row r="3290" spans="2:2" x14ac:dyDescent="0.2">
      <c r="B3290" s="6"/>
    </row>
    <row r="3291" spans="2:2" x14ac:dyDescent="0.2">
      <c r="B3291" s="6"/>
    </row>
    <row r="3292" spans="2:2" x14ac:dyDescent="0.2">
      <c r="B3292" s="6"/>
    </row>
    <row r="3293" spans="2:2" x14ac:dyDescent="0.2">
      <c r="B3293" s="6"/>
    </row>
    <row r="3294" spans="2:2" x14ac:dyDescent="0.2">
      <c r="B3294" s="6"/>
    </row>
    <row r="3295" spans="2:2" x14ac:dyDescent="0.2">
      <c r="B3295" s="6"/>
    </row>
    <row r="3296" spans="2:2" x14ac:dyDescent="0.2">
      <c r="B3296" s="6"/>
    </row>
    <row r="3297" spans="2:2" x14ac:dyDescent="0.2">
      <c r="B3297" s="6"/>
    </row>
    <row r="3298" spans="2:2" x14ac:dyDescent="0.2">
      <c r="B3298" s="6"/>
    </row>
    <row r="3299" spans="2:2" x14ac:dyDescent="0.2">
      <c r="B3299" s="6"/>
    </row>
    <row r="3300" spans="2:2" x14ac:dyDescent="0.2">
      <c r="B3300" s="6"/>
    </row>
    <row r="3301" spans="2:2" x14ac:dyDescent="0.2">
      <c r="B3301" s="6"/>
    </row>
    <row r="3302" spans="2:2" x14ac:dyDescent="0.2">
      <c r="B3302" s="6"/>
    </row>
    <row r="3303" spans="2:2" x14ac:dyDescent="0.2">
      <c r="B3303" s="6"/>
    </row>
    <row r="3304" spans="2:2" x14ac:dyDescent="0.2">
      <c r="B3304" s="6"/>
    </row>
    <row r="3305" spans="2:2" x14ac:dyDescent="0.2">
      <c r="B3305" s="6"/>
    </row>
    <row r="3306" spans="2:2" x14ac:dyDescent="0.2">
      <c r="B3306" s="6"/>
    </row>
    <row r="3307" spans="2:2" x14ac:dyDescent="0.2">
      <c r="B3307" s="6"/>
    </row>
    <row r="3308" spans="2:2" x14ac:dyDescent="0.2">
      <c r="B3308" s="6"/>
    </row>
    <row r="3309" spans="2:2" x14ac:dyDescent="0.2">
      <c r="B3309" s="6"/>
    </row>
    <row r="3310" spans="2:2" x14ac:dyDescent="0.2">
      <c r="B3310" s="6"/>
    </row>
    <row r="3311" spans="2:2" x14ac:dyDescent="0.2">
      <c r="B3311" s="6"/>
    </row>
    <row r="3312" spans="2:2" x14ac:dyDescent="0.2">
      <c r="B3312" s="6"/>
    </row>
    <row r="3313" spans="2:2" x14ac:dyDescent="0.2">
      <c r="B3313" s="6"/>
    </row>
    <row r="3314" spans="2:2" x14ac:dyDescent="0.2">
      <c r="B3314" s="6"/>
    </row>
    <row r="3315" spans="2:2" x14ac:dyDescent="0.2">
      <c r="B3315" s="6"/>
    </row>
    <row r="3316" spans="2:2" x14ac:dyDescent="0.2">
      <c r="B3316" s="6"/>
    </row>
    <row r="3317" spans="2:2" x14ac:dyDescent="0.2">
      <c r="B3317" s="6"/>
    </row>
    <row r="3318" spans="2:2" x14ac:dyDescent="0.2">
      <c r="B3318" s="6"/>
    </row>
    <row r="3319" spans="2:2" x14ac:dyDescent="0.2">
      <c r="B3319" s="6"/>
    </row>
    <row r="3320" spans="2:2" x14ac:dyDescent="0.2">
      <c r="B3320" s="6"/>
    </row>
    <row r="3321" spans="2:2" x14ac:dyDescent="0.2">
      <c r="B3321" s="6"/>
    </row>
    <row r="3322" spans="2:2" x14ac:dyDescent="0.2">
      <c r="B3322" s="6"/>
    </row>
    <row r="3323" spans="2:2" x14ac:dyDescent="0.2">
      <c r="B3323" s="6"/>
    </row>
    <row r="3324" spans="2:2" x14ac:dyDescent="0.2">
      <c r="B3324" s="6"/>
    </row>
    <row r="3325" spans="2:2" x14ac:dyDescent="0.2">
      <c r="B3325" s="6"/>
    </row>
    <row r="3326" spans="2:2" x14ac:dyDescent="0.2">
      <c r="B3326" s="6"/>
    </row>
    <row r="3327" spans="2:2" x14ac:dyDescent="0.2">
      <c r="B3327" s="6"/>
    </row>
    <row r="3328" spans="2:2" x14ac:dyDescent="0.2">
      <c r="B3328" s="6"/>
    </row>
    <row r="3329" spans="2:2" x14ac:dyDescent="0.2">
      <c r="B3329" s="6"/>
    </row>
    <row r="3330" spans="2:2" x14ac:dyDescent="0.2">
      <c r="B3330" s="6"/>
    </row>
    <row r="3331" spans="2:2" x14ac:dyDescent="0.2">
      <c r="B3331" s="6"/>
    </row>
    <row r="3332" spans="2:2" x14ac:dyDescent="0.2">
      <c r="B3332" s="6"/>
    </row>
    <row r="3333" spans="2:2" x14ac:dyDescent="0.2">
      <c r="B3333" s="6"/>
    </row>
    <row r="3334" spans="2:2" x14ac:dyDescent="0.2">
      <c r="B3334" s="6"/>
    </row>
    <row r="3335" spans="2:2" x14ac:dyDescent="0.2">
      <c r="B3335" s="6"/>
    </row>
    <row r="3336" spans="2:2" x14ac:dyDescent="0.2">
      <c r="B3336" s="6"/>
    </row>
    <row r="3337" spans="2:2" x14ac:dyDescent="0.2">
      <c r="B3337" s="6"/>
    </row>
    <row r="3338" spans="2:2" x14ac:dyDescent="0.2">
      <c r="B3338" s="6"/>
    </row>
    <row r="3339" spans="2:2" x14ac:dyDescent="0.2">
      <c r="B3339" s="6"/>
    </row>
    <row r="3340" spans="2:2" x14ac:dyDescent="0.2">
      <c r="B3340" s="6"/>
    </row>
    <row r="3341" spans="2:2" x14ac:dyDescent="0.2">
      <c r="B3341" s="6"/>
    </row>
    <row r="3342" spans="2:2" x14ac:dyDescent="0.2">
      <c r="B3342" s="6"/>
    </row>
    <row r="3343" spans="2:2" x14ac:dyDescent="0.2">
      <c r="B3343" s="6"/>
    </row>
    <row r="3344" spans="2:2" x14ac:dyDescent="0.2">
      <c r="B3344" s="6"/>
    </row>
    <row r="3345" spans="2:2" x14ac:dyDescent="0.2">
      <c r="B3345" s="6"/>
    </row>
    <row r="3346" spans="2:2" x14ac:dyDescent="0.2">
      <c r="B3346" s="6"/>
    </row>
    <row r="3347" spans="2:2" x14ac:dyDescent="0.2">
      <c r="B3347" s="6"/>
    </row>
    <row r="3348" spans="2:2" x14ac:dyDescent="0.2">
      <c r="B3348" s="6"/>
    </row>
    <row r="3349" spans="2:2" x14ac:dyDescent="0.2">
      <c r="B3349" s="6"/>
    </row>
    <row r="3350" spans="2:2" x14ac:dyDescent="0.2">
      <c r="B3350" s="6"/>
    </row>
    <row r="3351" spans="2:2" x14ac:dyDescent="0.2">
      <c r="B3351" s="6"/>
    </row>
    <row r="3352" spans="2:2" x14ac:dyDescent="0.2">
      <c r="B3352" s="6"/>
    </row>
    <row r="3353" spans="2:2" x14ac:dyDescent="0.2">
      <c r="B3353" s="6"/>
    </row>
    <row r="3354" spans="2:2" x14ac:dyDescent="0.2">
      <c r="B3354" s="6"/>
    </row>
    <row r="3355" spans="2:2" x14ac:dyDescent="0.2">
      <c r="B3355" s="6"/>
    </row>
    <row r="3356" spans="2:2" x14ac:dyDescent="0.2">
      <c r="B3356" s="6"/>
    </row>
    <row r="3357" spans="2:2" x14ac:dyDescent="0.2">
      <c r="B3357" s="6"/>
    </row>
    <row r="3358" spans="2:2" x14ac:dyDescent="0.2">
      <c r="B3358" s="6"/>
    </row>
    <row r="3359" spans="2:2" x14ac:dyDescent="0.2">
      <c r="B3359" s="6"/>
    </row>
    <row r="3360" spans="2:2" x14ac:dyDescent="0.2">
      <c r="B3360" s="6"/>
    </row>
    <row r="3361" spans="2:2" x14ac:dyDescent="0.2">
      <c r="B3361" s="6"/>
    </row>
    <row r="3362" spans="2:2" x14ac:dyDescent="0.2">
      <c r="B3362" s="6"/>
    </row>
    <row r="3363" spans="2:2" x14ac:dyDescent="0.2">
      <c r="B3363" s="6"/>
    </row>
    <row r="3364" spans="2:2" x14ac:dyDescent="0.2">
      <c r="B3364" s="6"/>
    </row>
    <row r="3365" spans="2:2" x14ac:dyDescent="0.2">
      <c r="B3365" s="6"/>
    </row>
    <row r="3366" spans="2:2" x14ac:dyDescent="0.2">
      <c r="B3366" s="6"/>
    </row>
    <row r="3367" spans="2:2" x14ac:dyDescent="0.2">
      <c r="B3367" s="6"/>
    </row>
    <row r="3368" spans="2:2" x14ac:dyDescent="0.2">
      <c r="B3368" s="6"/>
    </row>
    <row r="3369" spans="2:2" x14ac:dyDescent="0.2">
      <c r="B3369" s="6"/>
    </row>
    <row r="3370" spans="2:2" x14ac:dyDescent="0.2">
      <c r="B3370" s="6"/>
    </row>
    <row r="3371" spans="2:2" x14ac:dyDescent="0.2">
      <c r="B3371" s="6"/>
    </row>
    <row r="3372" spans="2:2" x14ac:dyDescent="0.2">
      <c r="B3372" s="6"/>
    </row>
    <row r="3373" spans="2:2" x14ac:dyDescent="0.2">
      <c r="B3373" s="6"/>
    </row>
    <row r="3374" spans="2:2" x14ac:dyDescent="0.2">
      <c r="B3374" s="6"/>
    </row>
    <row r="3375" spans="2:2" x14ac:dyDescent="0.2">
      <c r="B3375" s="6"/>
    </row>
    <row r="3376" spans="2:2" x14ac:dyDescent="0.2">
      <c r="B3376" s="6"/>
    </row>
    <row r="3377" spans="2:2" x14ac:dyDescent="0.2">
      <c r="B3377" s="6"/>
    </row>
    <row r="3378" spans="2:2" x14ac:dyDescent="0.2">
      <c r="B3378" s="6"/>
    </row>
    <row r="3379" spans="2:2" x14ac:dyDescent="0.2">
      <c r="B3379" s="6"/>
    </row>
    <row r="3380" spans="2:2" x14ac:dyDescent="0.2">
      <c r="B3380" s="6"/>
    </row>
    <row r="3381" spans="2:2" x14ac:dyDescent="0.2">
      <c r="B3381" s="6"/>
    </row>
    <row r="3382" spans="2:2" x14ac:dyDescent="0.2">
      <c r="B3382" s="6"/>
    </row>
    <row r="3383" spans="2:2" x14ac:dyDescent="0.2">
      <c r="B3383" s="6"/>
    </row>
    <row r="3384" spans="2:2" x14ac:dyDescent="0.2">
      <c r="B3384" s="6"/>
    </row>
    <row r="3385" spans="2:2" x14ac:dyDescent="0.2">
      <c r="B3385" s="6"/>
    </row>
    <row r="3386" spans="2:2" x14ac:dyDescent="0.2">
      <c r="B3386" s="6"/>
    </row>
    <row r="3387" spans="2:2" x14ac:dyDescent="0.2">
      <c r="B3387" s="6"/>
    </row>
    <row r="3388" spans="2:2" x14ac:dyDescent="0.2">
      <c r="B3388" s="6"/>
    </row>
    <row r="3389" spans="2:2" x14ac:dyDescent="0.2">
      <c r="B3389" s="6"/>
    </row>
    <row r="3390" spans="2:2" x14ac:dyDescent="0.2">
      <c r="B3390" s="6"/>
    </row>
    <row r="3391" spans="2:2" x14ac:dyDescent="0.2">
      <c r="B3391" s="6"/>
    </row>
    <row r="3392" spans="2:2" x14ac:dyDescent="0.2">
      <c r="B3392" s="6"/>
    </row>
    <row r="3393" spans="2:2" x14ac:dyDescent="0.2">
      <c r="B3393" s="6"/>
    </row>
    <row r="3394" spans="2:2" x14ac:dyDescent="0.2">
      <c r="B3394" s="6"/>
    </row>
    <row r="3395" spans="2:2" x14ac:dyDescent="0.2">
      <c r="B3395" s="6"/>
    </row>
    <row r="3396" spans="2:2" x14ac:dyDescent="0.2">
      <c r="B3396" s="6"/>
    </row>
    <row r="3397" spans="2:2" x14ac:dyDescent="0.2">
      <c r="B3397" s="6"/>
    </row>
    <row r="3398" spans="2:2" x14ac:dyDescent="0.2">
      <c r="B3398" s="6"/>
    </row>
    <row r="3399" spans="2:2" x14ac:dyDescent="0.2">
      <c r="B3399" s="6"/>
    </row>
    <row r="3400" spans="2:2" x14ac:dyDescent="0.2">
      <c r="B3400" s="6"/>
    </row>
    <row r="3401" spans="2:2" x14ac:dyDescent="0.2">
      <c r="B3401" s="6"/>
    </row>
    <row r="3402" spans="2:2" x14ac:dyDescent="0.2">
      <c r="B3402" s="6"/>
    </row>
    <row r="3403" spans="2:2" x14ac:dyDescent="0.2">
      <c r="B3403" s="6"/>
    </row>
    <row r="3404" spans="2:2" x14ac:dyDescent="0.2">
      <c r="B3404" s="6"/>
    </row>
    <row r="3405" spans="2:2" x14ac:dyDescent="0.2">
      <c r="B3405" s="6"/>
    </row>
    <row r="3406" spans="2:2" x14ac:dyDescent="0.2">
      <c r="B3406" s="6"/>
    </row>
    <row r="3407" spans="2:2" x14ac:dyDescent="0.2">
      <c r="B3407" s="6"/>
    </row>
    <row r="3408" spans="2:2" x14ac:dyDescent="0.2">
      <c r="B3408" s="6"/>
    </row>
    <row r="3409" spans="2:2" x14ac:dyDescent="0.2">
      <c r="B3409" s="6"/>
    </row>
    <row r="3410" spans="2:2" x14ac:dyDescent="0.2">
      <c r="B3410" s="6"/>
    </row>
    <row r="3411" spans="2:2" x14ac:dyDescent="0.2">
      <c r="B3411" s="6"/>
    </row>
    <row r="3412" spans="2:2" x14ac:dyDescent="0.2">
      <c r="B3412" s="6"/>
    </row>
    <row r="3413" spans="2:2" x14ac:dyDescent="0.2">
      <c r="B3413" s="6"/>
    </row>
    <row r="3414" spans="2:2" x14ac:dyDescent="0.2">
      <c r="B3414" s="6"/>
    </row>
    <row r="3415" spans="2:2" x14ac:dyDescent="0.2">
      <c r="B3415" s="6"/>
    </row>
    <row r="3416" spans="2:2" x14ac:dyDescent="0.2">
      <c r="B3416" s="6"/>
    </row>
    <row r="3417" spans="2:2" x14ac:dyDescent="0.2">
      <c r="B3417" s="6"/>
    </row>
    <row r="3418" spans="2:2" x14ac:dyDescent="0.2">
      <c r="B3418" s="6"/>
    </row>
    <row r="3419" spans="2:2" x14ac:dyDescent="0.2">
      <c r="B3419" s="6"/>
    </row>
    <row r="3420" spans="2:2" x14ac:dyDescent="0.2">
      <c r="B3420" s="6"/>
    </row>
    <row r="3421" spans="2:2" x14ac:dyDescent="0.2">
      <c r="B3421" s="6"/>
    </row>
    <row r="3422" spans="2:2" x14ac:dyDescent="0.2">
      <c r="B3422" s="6"/>
    </row>
    <row r="3423" spans="2:2" x14ac:dyDescent="0.2">
      <c r="B3423" s="6"/>
    </row>
    <row r="3424" spans="2:2" x14ac:dyDescent="0.2">
      <c r="B3424" s="6"/>
    </row>
    <row r="3425" spans="2:2" x14ac:dyDescent="0.2">
      <c r="B3425" s="6"/>
    </row>
    <row r="3426" spans="2:2" x14ac:dyDescent="0.2">
      <c r="B3426" s="6"/>
    </row>
    <row r="3427" spans="2:2" x14ac:dyDescent="0.2">
      <c r="B3427" s="6"/>
    </row>
    <row r="3428" spans="2:2" x14ac:dyDescent="0.2">
      <c r="B3428" s="6"/>
    </row>
    <row r="3429" spans="2:2" x14ac:dyDescent="0.2">
      <c r="B3429" s="6"/>
    </row>
    <row r="3430" spans="2:2" x14ac:dyDescent="0.2">
      <c r="B3430" s="6"/>
    </row>
    <row r="3431" spans="2:2" x14ac:dyDescent="0.2">
      <c r="B3431" s="6"/>
    </row>
    <row r="3432" spans="2:2" x14ac:dyDescent="0.2">
      <c r="B3432" s="6"/>
    </row>
    <row r="3433" spans="2:2" x14ac:dyDescent="0.2">
      <c r="B3433" s="6"/>
    </row>
    <row r="3434" spans="2:2" x14ac:dyDescent="0.2">
      <c r="B3434" s="6"/>
    </row>
    <row r="3435" spans="2:2" x14ac:dyDescent="0.2">
      <c r="B3435" s="6"/>
    </row>
    <row r="3436" spans="2:2" x14ac:dyDescent="0.2">
      <c r="B3436" s="6"/>
    </row>
    <row r="3437" spans="2:2" x14ac:dyDescent="0.2">
      <c r="B3437" s="6"/>
    </row>
    <row r="3438" spans="2:2" x14ac:dyDescent="0.2">
      <c r="B3438" s="6"/>
    </row>
    <row r="3439" spans="2:2" x14ac:dyDescent="0.2">
      <c r="B3439" s="6"/>
    </row>
    <row r="3440" spans="2:2" x14ac:dyDescent="0.2">
      <c r="B3440" s="6"/>
    </row>
    <row r="3441" spans="2:2" x14ac:dyDescent="0.2">
      <c r="B3441" s="6"/>
    </row>
    <row r="3442" spans="2:2" x14ac:dyDescent="0.2">
      <c r="B3442" s="6"/>
    </row>
    <row r="3443" spans="2:2" x14ac:dyDescent="0.2">
      <c r="B3443" s="6"/>
    </row>
    <row r="3444" spans="2:2" x14ac:dyDescent="0.2">
      <c r="B3444" s="6"/>
    </row>
    <row r="3445" spans="2:2" x14ac:dyDescent="0.2">
      <c r="B3445" s="6"/>
    </row>
    <row r="3446" spans="2:2" x14ac:dyDescent="0.2">
      <c r="B3446" s="6"/>
    </row>
    <row r="3447" spans="2:2" x14ac:dyDescent="0.2">
      <c r="B3447" s="6"/>
    </row>
    <row r="3448" spans="2:2" x14ac:dyDescent="0.2">
      <c r="B3448" s="6"/>
    </row>
    <row r="3449" spans="2:2" x14ac:dyDescent="0.2">
      <c r="B3449" s="6"/>
    </row>
    <row r="3450" spans="2:2" x14ac:dyDescent="0.2">
      <c r="B3450" s="6"/>
    </row>
    <row r="3451" spans="2:2" x14ac:dyDescent="0.2">
      <c r="B3451" s="6"/>
    </row>
    <row r="3452" spans="2:2" x14ac:dyDescent="0.2">
      <c r="B3452" s="6"/>
    </row>
    <row r="3453" spans="2:2" x14ac:dyDescent="0.2">
      <c r="B3453" s="6"/>
    </row>
    <row r="3454" spans="2:2" x14ac:dyDescent="0.2">
      <c r="B3454" s="6"/>
    </row>
    <row r="3455" spans="2:2" x14ac:dyDescent="0.2">
      <c r="B3455" s="6"/>
    </row>
    <row r="3456" spans="2:2" x14ac:dyDescent="0.2">
      <c r="B3456" s="6"/>
    </row>
    <row r="3457" spans="2:2" x14ac:dyDescent="0.2">
      <c r="B3457" s="6"/>
    </row>
    <row r="3458" spans="2:2" x14ac:dyDescent="0.2">
      <c r="B3458" s="6"/>
    </row>
    <row r="3459" spans="2:2" x14ac:dyDescent="0.2">
      <c r="B3459" s="6"/>
    </row>
    <row r="3460" spans="2:2" x14ac:dyDescent="0.2">
      <c r="B3460" s="6"/>
    </row>
    <row r="3461" spans="2:2" x14ac:dyDescent="0.2">
      <c r="B3461" s="6"/>
    </row>
    <row r="3462" spans="2:2" x14ac:dyDescent="0.2">
      <c r="B3462" s="6"/>
    </row>
    <row r="3463" spans="2:2" x14ac:dyDescent="0.2">
      <c r="B3463" s="6"/>
    </row>
    <row r="3464" spans="2:2" x14ac:dyDescent="0.2">
      <c r="B3464" s="6"/>
    </row>
    <row r="3465" spans="2:2" x14ac:dyDescent="0.2">
      <c r="B3465" s="6"/>
    </row>
    <row r="3466" spans="2:2" x14ac:dyDescent="0.2">
      <c r="B3466" s="6"/>
    </row>
    <row r="3467" spans="2:2" x14ac:dyDescent="0.2">
      <c r="B3467" s="6"/>
    </row>
    <row r="3468" spans="2:2" x14ac:dyDescent="0.2">
      <c r="B3468" s="6"/>
    </row>
    <row r="3469" spans="2:2" x14ac:dyDescent="0.2">
      <c r="B3469" s="6"/>
    </row>
    <row r="3470" spans="2:2" x14ac:dyDescent="0.2">
      <c r="B3470" s="6"/>
    </row>
    <row r="3471" spans="2:2" x14ac:dyDescent="0.2">
      <c r="B3471" s="6"/>
    </row>
    <row r="3472" spans="2:2" x14ac:dyDescent="0.2">
      <c r="B3472" s="6"/>
    </row>
    <row r="3473" spans="2:2" x14ac:dyDescent="0.2">
      <c r="B3473" s="6"/>
    </row>
    <row r="3474" spans="2:2" x14ac:dyDescent="0.2">
      <c r="B3474" s="6"/>
    </row>
    <row r="3475" spans="2:2" x14ac:dyDescent="0.2">
      <c r="B3475" s="6"/>
    </row>
    <row r="3476" spans="2:2" x14ac:dyDescent="0.2">
      <c r="B3476" s="6"/>
    </row>
    <row r="3477" spans="2:2" x14ac:dyDescent="0.2">
      <c r="B3477" s="6"/>
    </row>
    <row r="3478" spans="2:2" x14ac:dyDescent="0.2">
      <c r="B3478" s="6"/>
    </row>
    <row r="3479" spans="2:2" x14ac:dyDescent="0.2">
      <c r="B3479" s="6"/>
    </row>
    <row r="3480" spans="2:2" x14ac:dyDescent="0.2">
      <c r="B3480" s="6"/>
    </row>
    <row r="3481" spans="2:2" x14ac:dyDescent="0.2">
      <c r="B3481" s="6"/>
    </row>
    <row r="3482" spans="2:2" x14ac:dyDescent="0.2">
      <c r="B3482" s="6"/>
    </row>
    <row r="3483" spans="2:2" x14ac:dyDescent="0.2">
      <c r="B3483" s="6"/>
    </row>
    <row r="3484" spans="2:2" x14ac:dyDescent="0.2">
      <c r="B3484" s="6"/>
    </row>
    <row r="3485" spans="2:2" x14ac:dyDescent="0.2">
      <c r="B3485" s="6"/>
    </row>
    <row r="3486" spans="2:2" x14ac:dyDescent="0.2">
      <c r="B3486" s="6"/>
    </row>
    <row r="3487" spans="2:2" x14ac:dyDescent="0.2">
      <c r="B3487" s="6"/>
    </row>
    <row r="3488" spans="2:2" x14ac:dyDescent="0.2">
      <c r="B3488" s="6"/>
    </row>
    <row r="3489" spans="2:2" x14ac:dyDescent="0.2">
      <c r="B3489" s="6"/>
    </row>
    <row r="3490" spans="2:2" x14ac:dyDescent="0.2">
      <c r="B3490" s="6"/>
    </row>
    <row r="3491" spans="2:2" x14ac:dyDescent="0.2">
      <c r="B3491" s="6"/>
    </row>
    <row r="3492" spans="2:2" x14ac:dyDescent="0.2">
      <c r="B3492" s="6"/>
    </row>
    <row r="3493" spans="2:2" x14ac:dyDescent="0.2">
      <c r="B3493" s="6"/>
    </row>
    <row r="3494" spans="2:2" x14ac:dyDescent="0.2">
      <c r="B3494" s="6"/>
    </row>
    <row r="3495" spans="2:2" x14ac:dyDescent="0.2">
      <c r="B3495" s="6"/>
    </row>
    <row r="3496" spans="2:2" x14ac:dyDescent="0.2">
      <c r="B3496" s="6"/>
    </row>
    <row r="3497" spans="2:2" x14ac:dyDescent="0.2">
      <c r="B3497" s="6"/>
    </row>
    <row r="3498" spans="2:2" x14ac:dyDescent="0.2">
      <c r="B3498" s="6"/>
    </row>
    <row r="3499" spans="2:2" x14ac:dyDescent="0.2">
      <c r="B3499" s="6"/>
    </row>
    <row r="3500" spans="2:2" x14ac:dyDescent="0.2">
      <c r="B3500" s="6"/>
    </row>
    <row r="3501" spans="2:2" x14ac:dyDescent="0.2">
      <c r="B3501" s="6"/>
    </row>
    <row r="3502" spans="2:2" x14ac:dyDescent="0.2">
      <c r="B3502" s="6"/>
    </row>
    <row r="3503" spans="2:2" x14ac:dyDescent="0.2">
      <c r="B3503" s="6"/>
    </row>
    <row r="3504" spans="2:2" x14ac:dyDescent="0.2">
      <c r="B3504" s="6"/>
    </row>
    <row r="3505" spans="2:2" x14ac:dyDescent="0.2">
      <c r="B3505" s="6"/>
    </row>
    <row r="3506" spans="2:2" x14ac:dyDescent="0.2">
      <c r="B3506" s="6"/>
    </row>
    <row r="3507" spans="2:2" x14ac:dyDescent="0.2">
      <c r="B3507" s="6"/>
    </row>
    <row r="3508" spans="2:2" x14ac:dyDescent="0.2">
      <c r="B3508" s="6"/>
    </row>
    <row r="3509" spans="2:2" x14ac:dyDescent="0.2">
      <c r="B3509" s="6"/>
    </row>
    <row r="3510" spans="2:2" x14ac:dyDescent="0.2">
      <c r="B3510" s="6"/>
    </row>
    <row r="3511" spans="2:2" x14ac:dyDescent="0.2">
      <c r="B3511" s="6"/>
    </row>
    <row r="3512" spans="2:2" x14ac:dyDescent="0.2">
      <c r="B3512" s="6"/>
    </row>
    <row r="3513" spans="2:2" x14ac:dyDescent="0.2">
      <c r="B3513" s="6"/>
    </row>
    <row r="3514" spans="2:2" x14ac:dyDescent="0.2">
      <c r="B3514" s="6"/>
    </row>
    <row r="3515" spans="2:2" x14ac:dyDescent="0.2">
      <c r="B3515" s="6"/>
    </row>
    <row r="3516" spans="2:2" x14ac:dyDescent="0.2">
      <c r="B3516" s="6"/>
    </row>
    <row r="3517" spans="2:2" x14ac:dyDescent="0.2">
      <c r="B3517" s="6"/>
    </row>
    <row r="3518" spans="2:2" x14ac:dyDescent="0.2">
      <c r="B3518" s="6"/>
    </row>
    <row r="3519" spans="2:2" x14ac:dyDescent="0.2">
      <c r="B3519" s="6"/>
    </row>
    <row r="3520" spans="2:2" x14ac:dyDescent="0.2">
      <c r="B3520" s="6"/>
    </row>
    <row r="3521" spans="2:2" x14ac:dyDescent="0.2">
      <c r="B3521" s="6"/>
    </row>
    <row r="3522" spans="2:2" x14ac:dyDescent="0.2">
      <c r="B3522" s="6"/>
    </row>
    <row r="3523" spans="2:2" x14ac:dyDescent="0.2">
      <c r="B3523" s="6"/>
    </row>
    <row r="3524" spans="2:2" x14ac:dyDescent="0.2">
      <c r="B3524" s="6"/>
    </row>
    <row r="3525" spans="2:2" x14ac:dyDescent="0.2">
      <c r="B3525" s="6"/>
    </row>
    <row r="3526" spans="2:2" x14ac:dyDescent="0.2">
      <c r="B3526" s="6"/>
    </row>
    <row r="3527" spans="2:2" x14ac:dyDescent="0.2">
      <c r="B3527" s="6"/>
    </row>
    <row r="3528" spans="2:2" x14ac:dyDescent="0.2">
      <c r="B3528" s="6"/>
    </row>
    <row r="3529" spans="2:2" x14ac:dyDescent="0.2">
      <c r="B3529" s="6"/>
    </row>
    <row r="3530" spans="2:2" x14ac:dyDescent="0.2">
      <c r="B3530" s="6"/>
    </row>
    <row r="3531" spans="2:2" x14ac:dyDescent="0.2">
      <c r="B3531" s="6"/>
    </row>
    <row r="3532" spans="2:2" x14ac:dyDescent="0.2">
      <c r="B3532" s="6"/>
    </row>
    <row r="3533" spans="2:2" x14ac:dyDescent="0.2">
      <c r="B3533" s="6"/>
    </row>
    <row r="3534" spans="2:2" x14ac:dyDescent="0.2">
      <c r="B3534" s="6"/>
    </row>
    <row r="3535" spans="2:2" x14ac:dyDescent="0.2">
      <c r="B3535" s="6"/>
    </row>
    <row r="3536" spans="2:2" x14ac:dyDescent="0.2">
      <c r="B3536" s="6"/>
    </row>
    <row r="3537" spans="2:2" x14ac:dyDescent="0.2">
      <c r="B3537" s="6"/>
    </row>
    <row r="3538" spans="2:2" x14ac:dyDescent="0.2">
      <c r="B3538" s="6"/>
    </row>
    <row r="3539" spans="2:2" x14ac:dyDescent="0.2">
      <c r="B3539" s="6"/>
    </row>
    <row r="3540" spans="2:2" x14ac:dyDescent="0.2">
      <c r="B3540" s="6"/>
    </row>
    <row r="3541" spans="2:2" x14ac:dyDescent="0.2">
      <c r="B3541" s="6"/>
    </row>
    <row r="3542" spans="2:2" x14ac:dyDescent="0.2">
      <c r="B3542" s="6"/>
    </row>
    <row r="3543" spans="2:2" x14ac:dyDescent="0.2">
      <c r="B3543" s="6"/>
    </row>
    <row r="3544" spans="2:2" x14ac:dyDescent="0.2">
      <c r="B3544" s="6"/>
    </row>
    <row r="3545" spans="2:2" x14ac:dyDescent="0.2">
      <c r="B3545" s="6"/>
    </row>
    <row r="3546" spans="2:2" x14ac:dyDescent="0.2">
      <c r="B3546" s="6"/>
    </row>
    <row r="3547" spans="2:2" x14ac:dyDescent="0.2">
      <c r="B3547" s="6"/>
    </row>
    <row r="3548" spans="2:2" x14ac:dyDescent="0.2">
      <c r="B3548" s="6"/>
    </row>
    <row r="3549" spans="2:2" x14ac:dyDescent="0.2">
      <c r="B3549" s="6"/>
    </row>
    <row r="3550" spans="2:2" x14ac:dyDescent="0.2">
      <c r="B3550" s="6"/>
    </row>
    <row r="3551" spans="2:2" x14ac:dyDescent="0.2">
      <c r="B3551" s="6"/>
    </row>
    <row r="3552" spans="2:2" x14ac:dyDescent="0.2">
      <c r="B3552" s="6"/>
    </row>
    <row r="3553" spans="2:2" x14ac:dyDescent="0.2">
      <c r="B3553" s="6"/>
    </row>
    <row r="3554" spans="2:2" x14ac:dyDescent="0.2">
      <c r="B3554" s="6"/>
    </row>
    <row r="3555" spans="2:2" x14ac:dyDescent="0.2">
      <c r="B3555" s="6"/>
    </row>
    <row r="3556" spans="2:2" x14ac:dyDescent="0.2">
      <c r="B3556" s="6"/>
    </row>
    <row r="3557" spans="2:2" x14ac:dyDescent="0.2">
      <c r="B3557" s="6"/>
    </row>
    <row r="3558" spans="2:2" x14ac:dyDescent="0.2">
      <c r="B3558" s="6"/>
    </row>
    <row r="3559" spans="2:2" x14ac:dyDescent="0.2">
      <c r="B3559" s="6"/>
    </row>
    <row r="3560" spans="2:2" x14ac:dyDescent="0.2">
      <c r="B3560" s="6"/>
    </row>
    <row r="3561" spans="2:2" x14ac:dyDescent="0.2">
      <c r="B3561" s="6"/>
    </row>
    <row r="3562" spans="2:2" x14ac:dyDescent="0.2">
      <c r="B3562" s="6"/>
    </row>
    <row r="3563" spans="2:2" x14ac:dyDescent="0.2">
      <c r="B3563" s="6"/>
    </row>
    <row r="3564" spans="2:2" x14ac:dyDescent="0.2">
      <c r="B3564" s="6"/>
    </row>
    <row r="3565" spans="2:2" x14ac:dyDescent="0.2">
      <c r="B3565" s="6"/>
    </row>
    <row r="3566" spans="2:2" x14ac:dyDescent="0.2">
      <c r="B3566" s="6"/>
    </row>
    <row r="3567" spans="2:2" x14ac:dyDescent="0.2">
      <c r="B3567" s="6"/>
    </row>
    <row r="3568" spans="2:2" x14ac:dyDescent="0.2">
      <c r="B3568" s="6"/>
    </row>
    <row r="3569" spans="2:2" x14ac:dyDescent="0.2">
      <c r="B3569" s="6"/>
    </row>
    <row r="3570" spans="2:2" x14ac:dyDescent="0.2">
      <c r="B3570" s="6"/>
    </row>
    <row r="3571" spans="2:2" x14ac:dyDescent="0.2">
      <c r="B3571" s="6"/>
    </row>
    <row r="3572" spans="2:2" x14ac:dyDescent="0.2">
      <c r="B3572" s="6"/>
    </row>
    <row r="3573" spans="2:2" x14ac:dyDescent="0.2">
      <c r="B3573" s="6"/>
    </row>
    <row r="3574" spans="2:2" x14ac:dyDescent="0.2">
      <c r="B3574" s="6"/>
    </row>
    <row r="3575" spans="2:2" x14ac:dyDescent="0.2">
      <c r="B3575" s="6"/>
    </row>
    <row r="3576" spans="2:2" x14ac:dyDescent="0.2">
      <c r="B3576" s="6"/>
    </row>
    <row r="3577" spans="2:2" x14ac:dyDescent="0.2">
      <c r="B3577" s="6"/>
    </row>
    <row r="3578" spans="2:2" x14ac:dyDescent="0.2">
      <c r="B3578" s="6"/>
    </row>
    <row r="3579" spans="2:2" x14ac:dyDescent="0.2">
      <c r="B3579" s="6"/>
    </row>
    <row r="3580" spans="2:2" x14ac:dyDescent="0.2">
      <c r="B3580" s="6"/>
    </row>
    <row r="3581" spans="2:2" x14ac:dyDescent="0.2">
      <c r="B3581" s="6"/>
    </row>
    <row r="3582" spans="2:2" x14ac:dyDescent="0.2">
      <c r="B3582" s="6"/>
    </row>
    <row r="3583" spans="2:2" x14ac:dyDescent="0.2">
      <c r="B3583" s="6"/>
    </row>
    <row r="3584" spans="2:2" x14ac:dyDescent="0.2">
      <c r="B3584" s="6"/>
    </row>
    <row r="3585" spans="2:2" x14ac:dyDescent="0.2">
      <c r="B3585" s="6"/>
    </row>
    <row r="3586" spans="2:2" x14ac:dyDescent="0.2">
      <c r="B3586" s="6"/>
    </row>
    <row r="3587" spans="2:2" x14ac:dyDescent="0.2">
      <c r="B3587" s="6"/>
    </row>
    <row r="3588" spans="2:2" x14ac:dyDescent="0.2">
      <c r="B3588" s="6"/>
    </row>
    <row r="3589" spans="2:2" x14ac:dyDescent="0.2">
      <c r="B3589" s="6"/>
    </row>
    <row r="3590" spans="2:2" x14ac:dyDescent="0.2">
      <c r="B3590" s="6"/>
    </row>
    <row r="3591" spans="2:2" x14ac:dyDescent="0.2">
      <c r="B3591" s="6"/>
    </row>
    <row r="3592" spans="2:2" x14ac:dyDescent="0.2">
      <c r="B3592" s="6"/>
    </row>
    <row r="3593" spans="2:2" x14ac:dyDescent="0.2">
      <c r="B3593" s="6"/>
    </row>
    <row r="3594" spans="2:2" x14ac:dyDescent="0.2">
      <c r="B3594" s="6"/>
    </row>
    <row r="3595" spans="2:2" x14ac:dyDescent="0.2">
      <c r="B3595" s="6"/>
    </row>
    <row r="3596" spans="2:2" x14ac:dyDescent="0.2">
      <c r="B3596" s="6"/>
    </row>
    <row r="3597" spans="2:2" x14ac:dyDescent="0.2">
      <c r="B3597" s="6"/>
    </row>
    <row r="3598" spans="2:2" x14ac:dyDescent="0.2">
      <c r="B3598" s="6"/>
    </row>
    <row r="3599" spans="2:2" x14ac:dyDescent="0.2">
      <c r="B3599" s="6"/>
    </row>
    <row r="3600" spans="2:2" x14ac:dyDescent="0.2">
      <c r="B3600" s="6"/>
    </row>
    <row r="3601" spans="2:2" x14ac:dyDescent="0.2">
      <c r="B3601" s="6"/>
    </row>
    <row r="3602" spans="2:2" x14ac:dyDescent="0.2">
      <c r="B3602" s="6"/>
    </row>
    <row r="3603" spans="2:2" x14ac:dyDescent="0.2">
      <c r="B3603" s="6"/>
    </row>
    <row r="3604" spans="2:2" x14ac:dyDescent="0.2">
      <c r="B3604" s="6"/>
    </row>
    <row r="3605" spans="2:2" x14ac:dyDescent="0.2">
      <c r="B3605" s="6"/>
    </row>
    <row r="3606" spans="2:2" x14ac:dyDescent="0.2">
      <c r="B3606" s="6"/>
    </row>
    <row r="3607" spans="2:2" x14ac:dyDescent="0.2">
      <c r="B3607" s="6"/>
    </row>
    <row r="3608" spans="2:2" x14ac:dyDescent="0.2">
      <c r="B3608" s="6"/>
    </row>
    <row r="3609" spans="2:2" x14ac:dyDescent="0.2">
      <c r="B3609" s="6"/>
    </row>
    <row r="3610" spans="2:2" x14ac:dyDescent="0.2">
      <c r="B3610" s="6"/>
    </row>
    <row r="3611" spans="2:2" x14ac:dyDescent="0.2">
      <c r="B3611" s="6"/>
    </row>
    <row r="3612" spans="2:2" x14ac:dyDescent="0.2">
      <c r="B3612" s="6"/>
    </row>
    <row r="3613" spans="2:2" x14ac:dyDescent="0.2">
      <c r="B3613" s="6"/>
    </row>
    <row r="3614" spans="2:2" x14ac:dyDescent="0.2">
      <c r="B3614" s="6"/>
    </row>
    <row r="3615" spans="2:2" x14ac:dyDescent="0.2">
      <c r="B3615" s="6"/>
    </row>
    <row r="3616" spans="2:2" x14ac:dyDescent="0.2">
      <c r="B3616" s="6"/>
    </row>
    <row r="3617" spans="2:2" x14ac:dyDescent="0.2">
      <c r="B3617" s="6"/>
    </row>
    <row r="3618" spans="2:2" x14ac:dyDescent="0.2">
      <c r="B3618" s="6"/>
    </row>
    <row r="3619" spans="2:2" x14ac:dyDescent="0.2">
      <c r="B3619" s="6"/>
    </row>
    <row r="3620" spans="2:2" x14ac:dyDescent="0.2">
      <c r="B3620" s="6"/>
    </row>
    <row r="3621" spans="2:2" x14ac:dyDescent="0.2">
      <c r="B3621" s="6"/>
    </row>
    <row r="3622" spans="2:2" x14ac:dyDescent="0.2">
      <c r="B3622" s="6"/>
    </row>
    <row r="3623" spans="2:2" x14ac:dyDescent="0.2">
      <c r="B3623" s="6"/>
    </row>
    <row r="3624" spans="2:2" x14ac:dyDescent="0.2">
      <c r="B3624" s="6"/>
    </row>
    <row r="3625" spans="2:2" x14ac:dyDescent="0.2">
      <c r="B3625" s="6"/>
    </row>
    <row r="3626" spans="2:2" x14ac:dyDescent="0.2">
      <c r="B3626" s="6"/>
    </row>
    <row r="3627" spans="2:2" x14ac:dyDescent="0.2">
      <c r="B3627" s="6"/>
    </row>
    <row r="3628" spans="2:2" x14ac:dyDescent="0.2">
      <c r="B3628" s="6"/>
    </row>
    <row r="3629" spans="2:2" x14ac:dyDescent="0.2">
      <c r="B3629" s="6"/>
    </row>
    <row r="3630" spans="2:2" x14ac:dyDescent="0.2">
      <c r="B3630" s="6"/>
    </row>
    <row r="3631" spans="2:2" x14ac:dyDescent="0.2">
      <c r="B3631" s="6"/>
    </row>
    <row r="3632" spans="2:2" x14ac:dyDescent="0.2">
      <c r="B3632" s="6"/>
    </row>
    <row r="3633" spans="2:2" x14ac:dyDescent="0.2">
      <c r="B3633" s="6"/>
    </row>
    <row r="3634" spans="2:2" x14ac:dyDescent="0.2">
      <c r="B3634" s="6"/>
    </row>
    <row r="3635" spans="2:2" x14ac:dyDescent="0.2">
      <c r="B3635" s="6"/>
    </row>
    <row r="3636" spans="2:2" x14ac:dyDescent="0.2">
      <c r="B3636" s="6"/>
    </row>
    <row r="3637" spans="2:2" x14ac:dyDescent="0.2">
      <c r="B3637" s="6"/>
    </row>
    <row r="3638" spans="2:2" x14ac:dyDescent="0.2">
      <c r="B3638" s="6"/>
    </row>
    <row r="3639" spans="2:2" x14ac:dyDescent="0.2">
      <c r="B3639" s="6"/>
    </row>
    <row r="3640" spans="2:2" x14ac:dyDescent="0.2">
      <c r="B3640" s="6"/>
    </row>
    <row r="3641" spans="2:2" x14ac:dyDescent="0.2">
      <c r="B3641" s="6"/>
    </row>
    <row r="3642" spans="2:2" x14ac:dyDescent="0.2">
      <c r="B3642" s="6"/>
    </row>
    <row r="3643" spans="2:2" x14ac:dyDescent="0.2">
      <c r="B3643" s="6"/>
    </row>
    <row r="3644" spans="2:2" x14ac:dyDescent="0.2">
      <c r="B3644" s="6"/>
    </row>
    <row r="3645" spans="2:2" x14ac:dyDescent="0.2">
      <c r="B3645" s="6"/>
    </row>
    <row r="3646" spans="2:2" x14ac:dyDescent="0.2">
      <c r="B3646" s="6"/>
    </row>
    <row r="3647" spans="2:2" x14ac:dyDescent="0.2">
      <c r="B3647" s="6"/>
    </row>
    <row r="3648" spans="2:2" x14ac:dyDescent="0.2">
      <c r="B3648" s="6"/>
    </row>
    <row r="3649" spans="2:2" x14ac:dyDescent="0.2">
      <c r="B3649" s="6"/>
    </row>
    <row r="3650" spans="2:2" x14ac:dyDescent="0.2">
      <c r="B3650" s="6"/>
    </row>
    <row r="3651" spans="2:2" x14ac:dyDescent="0.2">
      <c r="B3651" s="6"/>
    </row>
    <row r="3652" spans="2:2" x14ac:dyDescent="0.2">
      <c r="B3652" s="6"/>
    </row>
    <row r="3653" spans="2:2" x14ac:dyDescent="0.2">
      <c r="B3653" s="6"/>
    </row>
    <row r="3654" spans="2:2" x14ac:dyDescent="0.2">
      <c r="B3654" s="6"/>
    </row>
    <row r="3655" spans="2:2" x14ac:dyDescent="0.2">
      <c r="B3655" s="6"/>
    </row>
    <row r="3656" spans="2:2" x14ac:dyDescent="0.2">
      <c r="B3656" s="6"/>
    </row>
    <row r="3657" spans="2:2" x14ac:dyDescent="0.2">
      <c r="B3657" s="6"/>
    </row>
    <row r="3658" spans="2:2" x14ac:dyDescent="0.2">
      <c r="B3658" s="6"/>
    </row>
    <row r="3659" spans="2:2" x14ac:dyDescent="0.2">
      <c r="B3659" s="6"/>
    </row>
    <row r="3660" spans="2:2" x14ac:dyDescent="0.2">
      <c r="B3660" s="6"/>
    </row>
    <row r="3661" spans="2:2" x14ac:dyDescent="0.2">
      <c r="B3661" s="6"/>
    </row>
    <row r="3662" spans="2:2" x14ac:dyDescent="0.2">
      <c r="B3662" s="6"/>
    </row>
    <row r="3663" spans="2:2" x14ac:dyDescent="0.2">
      <c r="B3663" s="6"/>
    </row>
    <row r="3664" spans="2:2" x14ac:dyDescent="0.2">
      <c r="B3664" s="6"/>
    </row>
    <row r="3665" spans="2:2" x14ac:dyDescent="0.2">
      <c r="B3665" s="6"/>
    </row>
    <row r="3666" spans="2:2" x14ac:dyDescent="0.2">
      <c r="B3666" s="6"/>
    </row>
    <row r="3667" spans="2:2" x14ac:dyDescent="0.2">
      <c r="B3667" s="6"/>
    </row>
    <row r="3668" spans="2:2" x14ac:dyDescent="0.2">
      <c r="B3668" s="6"/>
    </row>
    <row r="3669" spans="2:2" x14ac:dyDescent="0.2">
      <c r="B3669" s="6"/>
    </row>
    <row r="3670" spans="2:2" x14ac:dyDescent="0.2">
      <c r="B3670" s="6"/>
    </row>
    <row r="3671" spans="2:2" x14ac:dyDescent="0.2">
      <c r="B3671" s="6"/>
    </row>
    <row r="3672" spans="2:2" x14ac:dyDescent="0.2">
      <c r="B3672" s="6"/>
    </row>
    <row r="3673" spans="2:2" x14ac:dyDescent="0.2">
      <c r="B3673" s="6"/>
    </row>
    <row r="3674" spans="2:2" x14ac:dyDescent="0.2">
      <c r="B3674" s="6"/>
    </row>
    <row r="3675" spans="2:2" x14ac:dyDescent="0.2">
      <c r="B3675" s="6"/>
    </row>
    <row r="3676" spans="2:2" x14ac:dyDescent="0.2">
      <c r="B3676" s="6"/>
    </row>
    <row r="3677" spans="2:2" x14ac:dyDescent="0.2">
      <c r="B3677" s="6"/>
    </row>
    <row r="3678" spans="2:2" x14ac:dyDescent="0.2">
      <c r="B3678" s="6"/>
    </row>
    <row r="3679" spans="2:2" x14ac:dyDescent="0.2">
      <c r="B3679" s="6"/>
    </row>
    <row r="3680" spans="2:2" x14ac:dyDescent="0.2">
      <c r="B3680" s="6"/>
    </row>
    <row r="3681" spans="2:2" x14ac:dyDescent="0.2">
      <c r="B3681" s="6"/>
    </row>
    <row r="3682" spans="2:2" x14ac:dyDescent="0.2">
      <c r="B3682" s="6"/>
    </row>
    <row r="3683" spans="2:2" x14ac:dyDescent="0.2">
      <c r="B3683" s="6"/>
    </row>
    <row r="3684" spans="2:2" x14ac:dyDescent="0.2">
      <c r="B3684" s="6"/>
    </row>
    <row r="3685" spans="2:2" x14ac:dyDescent="0.2">
      <c r="B3685" s="6"/>
    </row>
    <row r="3686" spans="2:2" x14ac:dyDescent="0.2">
      <c r="B3686" s="6"/>
    </row>
    <row r="3687" spans="2:2" x14ac:dyDescent="0.2">
      <c r="B3687" s="6"/>
    </row>
    <row r="3688" spans="2:2" x14ac:dyDescent="0.2">
      <c r="B3688" s="6"/>
    </row>
    <row r="3689" spans="2:2" x14ac:dyDescent="0.2">
      <c r="B3689" s="6"/>
    </row>
    <row r="3690" spans="2:2" x14ac:dyDescent="0.2">
      <c r="B3690" s="6"/>
    </row>
    <row r="3691" spans="2:2" x14ac:dyDescent="0.2">
      <c r="B3691" s="6"/>
    </row>
    <row r="3692" spans="2:2" x14ac:dyDescent="0.2">
      <c r="B3692" s="6"/>
    </row>
    <row r="3693" spans="2:2" x14ac:dyDescent="0.2">
      <c r="B3693" s="6"/>
    </row>
    <row r="3694" spans="2:2" x14ac:dyDescent="0.2">
      <c r="B3694" s="6"/>
    </row>
    <row r="3695" spans="2:2" x14ac:dyDescent="0.2">
      <c r="B3695" s="6"/>
    </row>
    <row r="3696" spans="2:2" x14ac:dyDescent="0.2">
      <c r="B3696" s="6"/>
    </row>
    <row r="3697" spans="2:2" x14ac:dyDescent="0.2">
      <c r="B3697" s="6"/>
    </row>
    <row r="3698" spans="2:2" x14ac:dyDescent="0.2">
      <c r="B3698" s="6"/>
    </row>
    <row r="3699" spans="2:2" x14ac:dyDescent="0.2">
      <c r="B3699" s="6"/>
    </row>
    <row r="3700" spans="2:2" x14ac:dyDescent="0.2">
      <c r="B3700" s="6"/>
    </row>
    <row r="3701" spans="2:2" x14ac:dyDescent="0.2">
      <c r="B3701" s="6"/>
    </row>
    <row r="3702" spans="2:2" x14ac:dyDescent="0.2">
      <c r="B3702" s="6"/>
    </row>
    <row r="3703" spans="2:2" x14ac:dyDescent="0.2">
      <c r="B3703" s="6"/>
    </row>
    <row r="3704" spans="2:2" x14ac:dyDescent="0.2">
      <c r="B3704" s="6"/>
    </row>
    <row r="3705" spans="2:2" x14ac:dyDescent="0.2">
      <c r="B3705" s="6"/>
    </row>
    <row r="3706" spans="2:2" x14ac:dyDescent="0.2">
      <c r="B3706" s="6"/>
    </row>
    <row r="3707" spans="2:2" x14ac:dyDescent="0.2">
      <c r="B3707" s="6"/>
    </row>
    <row r="3708" spans="2:2" x14ac:dyDescent="0.2">
      <c r="B3708" s="6"/>
    </row>
    <row r="3709" spans="2:2" x14ac:dyDescent="0.2">
      <c r="B3709" s="6"/>
    </row>
    <row r="3710" spans="2:2" x14ac:dyDescent="0.2">
      <c r="B3710" s="6"/>
    </row>
    <row r="3711" spans="2:2" x14ac:dyDescent="0.2">
      <c r="B3711" s="6"/>
    </row>
    <row r="3712" spans="2:2" x14ac:dyDescent="0.2">
      <c r="B3712" s="6"/>
    </row>
    <row r="3713" spans="2:2" x14ac:dyDescent="0.2">
      <c r="B3713" s="6"/>
    </row>
    <row r="3714" spans="2:2" x14ac:dyDescent="0.2">
      <c r="B3714" s="6"/>
    </row>
    <row r="3715" spans="2:2" x14ac:dyDescent="0.2">
      <c r="B3715" s="6"/>
    </row>
    <row r="3716" spans="2:2" x14ac:dyDescent="0.2">
      <c r="B3716" s="6"/>
    </row>
    <row r="3717" spans="2:2" x14ac:dyDescent="0.2">
      <c r="B3717" s="6"/>
    </row>
    <row r="3718" spans="2:2" x14ac:dyDescent="0.2">
      <c r="B3718" s="6"/>
    </row>
    <row r="3719" spans="2:2" x14ac:dyDescent="0.2">
      <c r="B3719" s="6"/>
    </row>
    <row r="3720" spans="2:2" x14ac:dyDescent="0.2">
      <c r="B3720" s="6"/>
    </row>
    <row r="3721" spans="2:2" x14ac:dyDescent="0.2">
      <c r="B3721" s="6"/>
    </row>
    <row r="3722" spans="2:2" x14ac:dyDescent="0.2">
      <c r="B3722" s="6"/>
    </row>
    <row r="3723" spans="2:2" x14ac:dyDescent="0.2">
      <c r="B3723" s="6"/>
    </row>
    <row r="3724" spans="2:2" x14ac:dyDescent="0.2">
      <c r="B3724" s="6"/>
    </row>
    <row r="3725" spans="2:2" x14ac:dyDescent="0.2">
      <c r="B3725" s="6"/>
    </row>
    <row r="3726" spans="2:2" x14ac:dyDescent="0.2">
      <c r="B3726" s="6"/>
    </row>
    <row r="3727" spans="2:2" x14ac:dyDescent="0.2">
      <c r="B3727" s="6"/>
    </row>
    <row r="3728" spans="2:2" x14ac:dyDescent="0.2">
      <c r="B3728" s="6"/>
    </row>
    <row r="3729" spans="2:2" x14ac:dyDescent="0.2">
      <c r="B3729" s="6"/>
    </row>
    <row r="3730" spans="2:2" x14ac:dyDescent="0.2">
      <c r="B3730" s="6"/>
    </row>
    <row r="3731" spans="2:2" x14ac:dyDescent="0.2">
      <c r="B3731" s="6"/>
    </row>
    <row r="3732" spans="2:2" x14ac:dyDescent="0.2">
      <c r="B3732" s="6"/>
    </row>
    <row r="3733" spans="2:2" x14ac:dyDescent="0.2">
      <c r="B3733" s="6"/>
    </row>
    <row r="3734" spans="2:2" x14ac:dyDescent="0.2">
      <c r="B3734" s="6"/>
    </row>
    <row r="3735" spans="2:2" x14ac:dyDescent="0.2">
      <c r="B3735" s="6"/>
    </row>
    <row r="3736" spans="2:2" x14ac:dyDescent="0.2">
      <c r="B3736" s="6"/>
    </row>
    <row r="3737" spans="2:2" x14ac:dyDescent="0.2">
      <c r="B3737" s="6"/>
    </row>
    <row r="3738" spans="2:2" x14ac:dyDescent="0.2">
      <c r="B3738" s="6"/>
    </row>
    <row r="3739" spans="2:2" x14ac:dyDescent="0.2">
      <c r="B3739" s="6"/>
    </row>
    <row r="3740" spans="2:2" x14ac:dyDescent="0.2">
      <c r="B3740" s="6"/>
    </row>
    <row r="3741" spans="2:2" x14ac:dyDescent="0.2">
      <c r="B3741" s="6"/>
    </row>
    <row r="3742" spans="2:2" x14ac:dyDescent="0.2">
      <c r="B3742" s="6"/>
    </row>
    <row r="3743" spans="2:2" x14ac:dyDescent="0.2">
      <c r="B3743" s="6"/>
    </row>
    <row r="3744" spans="2:2" x14ac:dyDescent="0.2">
      <c r="B3744" s="6"/>
    </row>
    <row r="3745" spans="2:2" x14ac:dyDescent="0.2">
      <c r="B3745" s="6"/>
    </row>
    <row r="3746" spans="2:2" x14ac:dyDescent="0.2">
      <c r="B3746" s="6"/>
    </row>
    <row r="3747" spans="2:2" x14ac:dyDescent="0.2">
      <c r="B3747" s="6"/>
    </row>
    <row r="3748" spans="2:2" x14ac:dyDescent="0.2">
      <c r="B3748" s="6"/>
    </row>
    <row r="3749" spans="2:2" x14ac:dyDescent="0.2">
      <c r="B3749" s="6"/>
    </row>
    <row r="3750" spans="2:2" x14ac:dyDescent="0.2">
      <c r="B3750" s="6"/>
    </row>
    <row r="3751" spans="2:2" x14ac:dyDescent="0.2">
      <c r="B3751" s="6"/>
    </row>
    <row r="3752" spans="2:2" x14ac:dyDescent="0.2">
      <c r="B3752" s="6"/>
    </row>
    <row r="3753" spans="2:2" x14ac:dyDescent="0.2">
      <c r="B3753" s="6"/>
    </row>
    <row r="3754" spans="2:2" x14ac:dyDescent="0.2">
      <c r="B3754" s="6"/>
    </row>
    <row r="3755" spans="2:2" x14ac:dyDescent="0.2">
      <c r="B3755" s="6"/>
    </row>
    <row r="3756" spans="2:2" x14ac:dyDescent="0.2">
      <c r="B3756" s="6"/>
    </row>
    <row r="3757" spans="2:2" x14ac:dyDescent="0.2">
      <c r="B3757" s="6"/>
    </row>
    <row r="3758" spans="2:2" x14ac:dyDescent="0.2">
      <c r="B3758" s="6"/>
    </row>
    <row r="3759" spans="2:2" x14ac:dyDescent="0.2">
      <c r="B3759" s="6"/>
    </row>
    <row r="3760" spans="2:2" x14ac:dyDescent="0.2">
      <c r="B3760" s="6"/>
    </row>
    <row r="3761" spans="2:2" x14ac:dyDescent="0.2">
      <c r="B3761" s="6"/>
    </row>
    <row r="3762" spans="2:2" x14ac:dyDescent="0.2">
      <c r="B3762" s="6"/>
    </row>
    <row r="3763" spans="2:2" x14ac:dyDescent="0.2">
      <c r="B3763" s="6"/>
    </row>
    <row r="3764" spans="2:2" x14ac:dyDescent="0.2">
      <c r="B3764" s="6"/>
    </row>
    <row r="3765" spans="2:2" x14ac:dyDescent="0.2">
      <c r="B3765" s="6"/>
    </row>
    <row r="3766" spans="2:2" x14ac:dyDescent="0.2">
      <c r="B3766" s="6"/>
    </row>
    <row r="3767" spans="2:2" x14ac:dyDescent="0.2">
      <c r="B3767" s="6"/>
    </row>
    <row r="3768" spans="2:2" x14ac:dyDescent="0.2">
      <c r="B3768" s="6"/>
    </row>
    <row r="3769" spans="2:2" x14ac:dyDescent="0.2">
      <c r="B3769" s="6"/>
    </row>
    <row r="3770" spans="2:2" x14ac:dyDescent="0.2">
      <c r="B3770" s="6"/>
    </row>
    <row r="3771" spans="2:2" x14ac:dyDescent="0.2">
      <c r="B3771" s="6"/>
    </row>
    <row r="3772" spans="2:2" x14ac:dyDescent="0.2">
      <c r="B3772" s="6"/>
    </row>
    <row r="3773" spans="2:2" x14ac:dyDescent="0.2">
      <c r="B3773" s="6"/>
    </row>
    <row r="3774" spans="2:2" x14ac:dyDescent="0.2">
      <c r="B3774" s="6"/>
    </row>
    <row r="3775" spans="2:2" x14ac:dyDescent="0.2">
      <c r="B3775" s="6"/>
    </row>
    <row r="3776" spans="2:2" x14ac:dyDescent="0.2">
      <c r="B3776" s="6"/>
    </row>
    <row r="3777" spans="2:2" x14ac:dyDescent="0.2">
      <c r="B3777" s="6"/>
    </row>
    <row r="3778" spans="2:2" x14ac:dyDescent="0.2">
      <c r="B3778" s="6"/>
    </row>
    <row r="3779" spans="2:2" x14ac:dyDescent="0.2">
      <c r="B3779" s="6"/>
    </row>
    <row r="3780" spans="2:2" x14ac:dyDescent="0.2">
      <c r="B3780" s="6"/>
    </row>
    <row r="3781" spans="2:2" x14ac:dyDescent="0.2">
      <c r="B3781" s="6"/>
    </row>
    <row r="3782" spans="2:2" x14ac:dyDescent="0.2">
      <c r="B3782" s="6"/>
    </row>
    <row r="3783" spans="2:2" x14ac:dyDescent="0.2">
      <c r="B3783" s="6"/>
    </row>
    <row r="3784" spans="2:2" x14ac:dyDescent="0.2">
      <c r="B3784" s="6"/>
    </row>
    <row r="3785" spans="2:2" x14ac:dyDescent="0.2">
      <c r="B3785" s="6"/>
    </row>
    <row r="3786" spans="2:2" x14ac:dyDescent="0.2">
      <c r="B3786" s="6"/>
    </row>
    <row r="3787" spans="2:2" x14ac:dyDescent="0.2">
      <c r="B3787" s="6"/>
    </row>
    <row r="3788" spans="2:2" x14ac:dyDescent="0.2">
      <c r="B3788" s="6"/>
    </row>
    <row r="3789" spans="2:2" x14ac:dyDescent="0.2">
      <c r="B3789" s="6"/>
    </row>
    <row r="3790" spans="2:2" x14ac:dyDescent="0.2">
      <c r="B3790" s="6"/>
    </row>
    <row r="3791" spans="2:2" x14ac:dyDescent="0.2">
      <c r="B3791" s="6"/>
    </row>
    <row r="3792" spans="2:2" x14ac:dyDescent="0.2">
      <c r="B3792" s="6"/>
    </row>
    <row r="3793" spans="2:2" x14ac:dyDescent="0.2">
      <c r="B3793" s="6"/>
    </row>
    <row r="3794" spans="2:2" x14ac:dyDescent="0.2">
      <c r="B3794" s="6"/>
    </row>
    <row r="3795" spans="2:2" x14ac:dyDescent="0.2">
      <c r="B3795" s="6"/>
    </row>
    <row r="3796" spans="2:2" x14ac:dyDescent="0.2">
      <c r="B3796" s="6"/>
    </row>
    <row r="3797" spans="2:2" x14ac:dyDescent="0.2">
      <c r="B3797" s="6"/>
    </row>
    <row r="3798" spans="2:2" x14ac:dyDescent="0.2">
      <c r="B3798" s="6"/>
    </row>
    <row r="3799" spans="2:2" x14ac:dyDescent="0.2">
      <c r="B3799" s="6"/>
    </row>
    <row r="3800" spans="2:2" x14ac:dyDescent="0.2">
      <c r="B3800" s="6"/>
    </row>
    <row r="3801" spans="2:2" x14ac:dyDescent="0.2">
      <c r="B3801" s="6"/>
    </row>
    <row r="3802" spans="2:2" x14ac:dyDescent="0.2">
      <c r="B3802" s="6"/>
    </row>
    <row r="3803" spans="2:2" x14ac:dyDescent="0.2">
      <c r="B3803" s="6"/>
    </row>
    <row r="3804" spans="2:2" x14ac:dyDescent="0.2">
      <c r="B3804" s="6"/>
    </row>
    <row r="3805" spans="2:2" x14ac:dyDescent="0.2">
      <c r="B3805" s="6"/>
    </row>
    <row r="3806" spans="2:2" x14ac:dyDescent="0.2">
      <c r="B3806" s="6"/>
    </row>
    <row r="3807" spans="2:2" x14ac:dyDescent="0.2">
      <c r="B3807" s="6"/>
    </row>
    <row r="3808" spans="2:2" x14ac:dyDescent="0.2">
      <c r="B3808" s="6"/>
    </row>
    <row r="3809" spans="2:2" x14ac:dyDescent="0.2">
      <c r="B3809" s="6"/>
    </row>
    <row r="3810" spans="2:2" x14ac:dyDescent="0.2">
      <c r="B3810" s="6"/>
    </row>
    <row r="3811" spans="2:2" x14ac:dyDescent="0.2">
      <c r="B3811" s="6"/>
    </row>
    <row r="3812" spans="2:2" x14ac:dyDescent="0.2">
      <c r="B3812" s="6"/>
    </row>
    <row r="3813" spans="2:2" x14ac:dyDescent="0.2">
      <c r="B3813" s="6"/>
    </row>
    <row r="3814" spans="2:2" x14ac:dyDescent="0.2">
      <c r="B3814" s="6"/>
    </row>
    <row r="3815" spans="2:2" x14ac:dyDescent="0.2">
      <c r="B3815" s="6"/>
    </row>
    <row r="3816" spans="2:2" x14ac:dyDescent="0.2">
      <c r="B3816" s="6"/>
    </row>
    <row r="3817" spans="2:2" x14ac:dyDescent="0.2">
      <c r="B3817" s="6"/>
    </row>
    <row r="3818" spans="2:2" x14ac:dyDescent="0.2">
      <c r="B3818" s="6"/>
    </row>
    <row r="3819" spans="2:2" x14ac:dyDescent="0.2">
      <c r="B3819" s="6"/>
    </row>
    <row r="3820" spans="2:2" x14ac:dyDescent="0.2">
      <c r="B3820" s="6"/>
    </row>
    <row r="3821" spans="2:2" x14ac:dyDescent="0.2">
      <c r="B3821" s="6"/>
    </row>
    <row r="3822" spans="2:2" x14ac:dyDescent="0.2">
      <c r="B3822" s="6"/>
    </row>
    <row r="3823" spans="2:2" x14ac:dyDescent="0.2">
      <c r="B3823" s="6"/>
    </row>
    <row r="3824" spans="2:2" x14ac:dyDescent="0.2">
      <c r="B3824" s="6"/>
    </row>
    <row r="3825" spans="2:2" x14ac:dyDescent="0.2">
      <c r="B3825" s="6"/>
    </row>
    <row r="3826" spans="2:2" x14ac:dyDescent="0.2">
      <c r="B3826" s="6"/>
    </row>
    <row r="3827" spans="2:2" x14ac:dyDescent="0.2">
      <c r="B3827" s="6"/>
    </row>
    <row r="3828" spans="2:2" x14ac:dyDescent="0.2">
      <c r="B3828" s="6"/>
    </row>
    <row r="3829" spans="2:2" x14ac:dyDescent="0.2">
      <c r="B3829" s="6"/>
    </row>
    <row r="3830" spans="2:2" x14ac:dyDescent="0.2">
      <c r="B3830" s="6"/>
    </row>
    <row r="3831" spans="2:2" x14ac:dyDescent="0.2">
      <c r="B3831" s="6"/>
    </row>
    <row r="3832" spans="2:2" x14ac:dyDescent="0.2">
      <c r="B3832" s="6"/>
    </row>
    <row r="3833" spans="2:2" x14ac:dyDescent="0.2">
      <c r="B3833" s="6"/>
    </row>
    <row r="3834" spans="2:2" x14ac:dyDescent="0.2">
      <c r="B3834" s="6"/>
    </row>
    <row r="3835" spans="2:2" x14ac:dyDescent="0.2">
      <c r="B3835" s="6"/>
    </row>
    <row r="3836" spans="2:2" x14ac:dyDescent="0.2">
      <c r="B3836" s="6"/>
    </row>
    <row r="3837" spans="2:2" x14ac:dyDescent="0.2">
      <c r="B3837" s="6"/>
    </row>
    <row r="3838" spans="2:2" x14ac:dyDescent="0.2">
      <c r="B3838" s="6"/>
    </row>
    <row r="3839" spans="2:2" x14ac:dyDescent="0.2">
      <c r="B3839" s="6"/>
    </row>
    <row r="3840" spans="2:2" x14ac:dyDescent="0.2">
      <c r="B3840" s="6"/>
    </row>
    <row r="3841" spans="2:2" x14ac:dyDescent="0.2">
      <c r="B3841" s="6"/>
    </row>
    <row r="3842" spans="2:2" x14ac:dyDescent="0.2">
      <c r="B3842" s="6"/>
    </row>
    <row r="3843" spans="2:2" x14ac:dyDescent="0.2">
      <c r="B3843" s="6"/>
    </row>
    <row r="3844" spans="2:2" x14ac:dyDescent="0.2">
      <c r="B3844" s="6"/>
    </row>
    <row r="3845" spans="2:2" x14ac:dyDescent="0.2">
      <c r="B3845" s="6"/>
    </row>
    <row r="3846" spans="2:2" x14ac:dyDescent="0.2">
      <c r="B3846" s="6"/>
    </row>
    <row r="3847" spans="2:2" x14ac:dyDescent="0.2">
      <c r="B3847" s="6"/>
    </row>
    <row r="3848" spans="2:2" x14ac:dyDescent="0.2">
      <c r="B3848" s="6"/>
    </row>
    <row r="3849" spans="2:2" x14ac:dyDescent="0.2">
      <c r="B3849" s="6"/>
    </row>
    <row r="3850" spans="2:2" x14ac:dyDescent="0.2">
      <c r="B3850" s="6"/>
    </row>
    <row r="3851" spans="2:2" x14ac:dyDescent="0.2">
      <c r="B3851" s="6"/>
    </row>
    <row r="3852" spans="2:2" x14ac:dyDescent="0.2">
      <c r="B3852" s="6"/>
    </row>
    <row r="3853" spans="2:2" x14ac:dyDescent="0.2">
      <c r="B3853" s="6"/>
    </row>
    <row r="3854" spans="2:2" x14ac:dyDescent="0.2">
      <c r="B3854" s="6"/>
    </row>
    <row r="3855" spans="2:2" x14ac:dyDescent="0.2">
      <c r="B3855" s="6"/>
    </row>
    <row r="3856" spans="2:2" x14ac:dyDescent="0.2">
      <c r="B3856" s="6"/>
    </row>
    <row r="3857" spans="2:2" x14ac:dyDescent="0.2">
      <c r="B3857" s="6"/>
    </row>
    <row r="3858" spans="2:2" x14ac:dyDescent="0.2">
      <c r="B3858" s="6"/>
    </row>
    <row r="3859" spans="2:2" x14ac:dyDescent="0.2">
      <c r="B3859" s="6"/>
    </row>
    <row r="3860" spans="2:2" x14ac:dyDescent="0.2">
      <c r="B3860" s="6"/>
    </row>
    <row r="3861" spans="2:2" x14ac:dyDescent="0.2">
      <c r="B3861" s="6"/>
    </row>
    <row r="3862" spans="2:2" x14ac:dyDescent="0.2">
      <c r="B3862" s="6"/>
    </row>
    <row r="3863" spans="2:2" x14ac:dyDescent="0.2">
      <c r="B3863" s="6"/>
    </row>
    <row r="3864" spans="2:2" x14ac:dyDescent="0.2">
      <c r="B3864" s="6"/>
    </row>
    <row r="3865" spans="2:2" x14ac:dyDescent="0.2">
      <c r="B3865" s="6"/>
    </row>
    <row r="3866" spans="2:2" x14ac:dyDescent="0.2">
      <c r="B3866" s="6"/>
    </row>
    <row r="3867" spans="2:2" x14ac:dyDescent="0.2">
      <c r="B3867" s="6"/>
    </row>
    <row r="3868" spans="2:2" x14ac:dyDescent="0.2">
      <c r="B3868" s="6"/>
    </row>
    <row r="3869" spans="2:2" x14ac:dyDescent="0.2">
      <c r="B3869" s="6"/>
    </row>
    <row r="3870" spans="2:2" x14ac:dyDescent="0.2">
      <c r="B3870" s="6"/>
    </row>
    <row r="3871" spans="2:2" x14ac:dyDescent="0.2">
      <c r="B3871" s="6"/>
    </row>
    <row r="3872" spans="2:2" x14ac:dyDescent="0.2">
      <c r="B3872" s="6"/>
    </row>
    <row r="3873" spans="2:2" x14ac:dyDescent="0.2">
      <c r="B3873" s="6"/>
    </row>
    <row r="3874" spans="2:2" x14ac:dyDescent="0.2">
      <c r="B3874" s="6"/>
    </row>
    <row r="3875" spans="2:2" x14ac:dyDescent="0.2">
      <c r="B3875" s="6"/>
    </row>
    <row r="3876" spans="2:2" x14ac:dyDescent="0.2">
      <c r="B3876" s="6"/>
    </row>
    <row r="3877" spans="2:2" x14ac:dyDescent="0.2">
      <c r="B3877" s="6"/>
    </row>
    <row r="3878" spans="2:2" x14ac:dyDescent="0.2">
      <c r="B3878" s="6"/>
    </row>
    <row r="3879" spans="2:2" x14ac:dyDescent="0.2">
      <c r="B3879" s="6"/>
    </row>
    <row r="3880" spans="2:2" x14ac:dyDescent="0.2">
      <c r="B3880" s="6"/>
    </row>
    <row r="3881" spans="2:2" x14ac:dyDescent="0.2">
      <c r="B3881" s="6"/>
    </row>
    <row r="3882" spans="2:2" x14ac:dyDescent="0.2">
      <c r="B3882" s="6"/>
    </row>
    <row r="3883" spans="2:2" x14ac:dyDescent="0.2">
      <c r="B3883" s="6"/>
    </row>
    <row r="3884" spans="2:2" x14ac:dyDescent="0.2">
      <c r="B3884" s="6"/>
    </row>
    <row r="3885" spans="2:2" x14ac:dyDescent="0.2">
      <c r="B3885" s="6"/>
    </row>
    <row r="3886" spans="2:2" x14ac:dyDescent="0.2">
      <c r="B3886" s="6"/>
    </row>
    <row r="3887" spans="2:2" x14ac:dyDescent="0.2">
      <c r="B3887" s="6"/>
    </row>
    <row r="3888" spans="2:2" x14ac:dyDescent="0.2">
      <c r="B3888" s="6"/>
    </row>
    <row r="3889" spans="2:2" x14ac:dyDescent="0.2">
      <c r="B3889" s="6"/>
    </row>
    <row r="3890" spans="2:2" x14ac:dyDescent="0.2">
      <c r="B3890" s="6"/>
    </row>
    <row r="3891" spans="2:2" x14ac:dyDescent="0.2">
      <c r="B3891" s="6"/>
    </row>
    <row r="3892" spans="2:2" x14ac:dyDescent="0.2">
      <c r="B3892" s="6"/>
    </row>
    <row r="3893" spans="2:2" x14ac:dyDescent="0.2">
      <c r="B3893" s="6"/>
    </row>
    <row r="3894" spans="2:2" x14ac:dyDescent="0.2">
      <c r="B3894" s="6"/>
    </row>
    <row r="3895" spans="2:2" x14ac:dyDescent="0.2">
      <c r="B3895" s="6"/>
    </row>
    <row r="3896" spans="2:2" x14ac:dyDescent="0.2">
      <c r="B3896" s="6"/>
    </row>
    <row r="3897" spans="2:2" x14ac:dyDescent="0.2">
      <c r="B3897" s="6"/>
    </row>
    <row r="3898" spans="2:2" x14ac:dyDescent="0.2">
      <c r="B3898" s="6"/>
    </row>
    <row r="3899" spans="2:2" x14ac:dyDescent="0.2">
      <c r="B3899" s="6"/>
    </row>
    <row r="3900" spans="2:2" x14ac:dyDescent="0.2">
      <c r="B3900" s="6"/>
    </row>
    <row r="3901" spans="2:2" x14ac:dyDescent="0.2">
      <c r="B3901" s="6"/>
    </row>
    <row r="3902" spans="2:2" x14ac:dyDescent="0.2">
      <c r="B3902" s="6"/>
    </row>
    <row r="3903" spans="2:2" x14ac:dyDescent="0.2">
      <c r="B3903" s="6"/>
    </row>
    <row r="3904" spans="2:2" x14ac:dyDescent="0.2">
      <c r="B3904" s="6"/>
    </row>
    <row r="3905" spans="2:2" x14ac:dyDescent="0.2">
      <c r="B3905" s="6"/>
    </row>
    <row r="3906" spans="2:2" x14ac:dyDescent="0.2">
      <c r="B3906" s="6"/>
    </row>
    <row r="3907" spans="2:2" x14ac:dyDescent="0.2">
      <c r="B3907" s="6"/>
    </row>
    <row r="3908" spans="2:2" x14ac:dyDescent="0.2">
      <c r="B3908" s="6"/>
    </row>
    <row r="3909" spans="2:2" x14ac:dyDescent="0.2">
      <c r="B3909" s="6"/>
    </row>
    <row r="3910" spans="2:2" x14ac:dyDescent="0.2">
      <c r="B3910" s="6"/>
    </row>
    <row r="3911" spans="2:2" x14ac:dyDescent="0.2">
      <c r="B3911" s="6"/>
    </row>
    <row r="3912" spans="2:2" x14ac:dyDescent="0.2">
      <c r="B3912" s="6"/>
    </row>
    <row r="3913" spans="2:2" x14ac:dyDescent="0.2">
      <c r="B3913" s="6"/>
    </row>
    <row r="3914" spans="2:2" x14ac:dyDescent="0.2">
      <c r="B3914" s="6"/>
    </row>
    <row r="3915" spans="2:2" x14ac:dyDescent="0.2">
      <c r="B3915" s="6"/>
    </row>
    <row r="3916" spans="2:2" x14ac:dyDescent="0.2">
      <c r="B3916" s="6"/>
    </row>
    <row r="3917" spans="2:2" x14ac:dyDescent="0.2">
      <c r="B3917" s="6"/>
    </row>
    <row r="3918" spans="2:2" x14ac:dyDescent="0.2">
      <c r="B3918" s="6"/>
    </row>
    <row r="3919" spans="2:2" x14ac:dyDescent="0.2">
      <c r="B3919" s="6"/>
    </row>
    <row r="3920" spans="2:2" x14ac:dyDescent="0.2">
      <c r="B3920" s="6"/>
    </row>
    <row r="3921" spans="2:2" x14ac:dyDescent="0.2">
      <c r="B3921" s="6"/>
    </row>
    <row r="3922" spans="2:2" x14ac:dyDescent="0.2">
      <c r="B3922" s="6"/>
    </row>
    <row r="3923" spans="2:2" x14ac:dyDescent="0.2">
      <c r="B3923" s="6"/>
    </row>
    <row r="3924" spans="2:2" x14ac:dyDescent="0.2">
      <c r="B3924" s="6"/>
    </row>
    <row r="3925" spans="2:2" x14ac:dyDescent="0.2">
      <c r="B3925" s="6"/>
    </row>
    <row r="3926" spans="2:2" x14ac:dyDescent="0.2">
      <c r="B3926" s="6"/>
    </row>
    <row r="3927" spans="2:2" x14ac:dyDescent="0.2">
      <c r="B3927" s="6"/>
    </row>
    <row r="3928" spans="2:2" x14ac:dyDescent="0.2">
      <c r="B3928" s="6"/>
    </row>
    <row r="3929" spans="2:2" x14ac:dyDescent="0.2">
      <c r="B3929" s="6"/>
    </row>
    <row r="3930" spans="2:2" x14ac:dyDescent="0.2">
      <c r="B3930" s="6"/>
    </row>
    <row r="3931" spans="2:2" x14ac:dyDescent="0.2">
      <c r="B3931" s="6"/>
    </row>
    <row r="3932" spans="2:2" x14ac:dyDescent="0.2">
      <c r="B3932" s="6"/>
    </row>
    <row r="3933" spans="2:2" x14ac:dyDescent="0.2">
      <c r="B3933" s="6"/>
    </row>
    <row r="3934" spans="2:2" x14ac:dyDescent="0.2">
      <c r="B3934" s="6"/>
    </row>
    <row r="3935" spans="2:2" x14ac:dyDescent="0.2">
      <c r="B3935" s="6"/>
    </row>
    <row r="3936" spans="2:2" x14ac:dyDescent="0.2">
      <c r="B3936" s="6"/>
    </row>
    <row r="3937" spans="2:2" x14ac:dyDescent="0.2">
      <c r="B3937" s="6"/>
    </row>
    <row r="3938" spans="2:2" x14ac:dyDescent="0.2">
      <c r="B3938" s="6"/>
    </row>
    <row r="3939" spans="2:2" x14ac:dyDescent="0.2">
      <c r="B3939" s="6"/>
    </row>
    <row r="3940" spans="2:2" x14ac:dyDescent="0.2">
      <c r="B3940" s="6"/>
    </row>
    <row r="3941" spans="2:2" x14ac:dyDescent="0.2">
      <c r="B3941" s="6"/>
    </row>
    <row r="3942" spans="2:2" x14ac:dyDescent="0.2">
      <c r="B3942" s="6"/>
    </row>
    <row r="3943" spans="2:2" x14ac:dyDescent="0.2">
      <c r="B3943" s="6"/>
    </row>
    <row r="3944" spans="2:2" x14ac:dyDescent="0.2">
      <c r="B3944" s="6"/>
    </row>
    <row r="3945" spans="2:2" x14ac:dyDescent="0.2">
      <c r="B3945" s="6"/>
    </row>
    <row r="3946" spans="2:2" x14ac:dyDescent="0.2">
      <c r="B3946" s="6"/>
    </row>
    <row r="3947" spans="2:2" x14ac:dyDescent="0.2">
      <c r="B3947" s="6"/>
    </row>
    <row r="3948" spans="2:2" x14ac:dyDescent="0.2">
      <c r="B3948" s="6"/>
    </row>
    <row r="3949" spans="2:2" x14ac:dyDescent="0.2">
      <c r="B3949" s="6"/>
    </row>
    <row r="3950" spans="2:2" x14ac:dyDescent="0.2">
      <c r="B3950" s="6"/>
    </row>
    <row r="3951" spans="2:2" x14ac:dyDescent="0.2">
      <c r="B3951" s="6"/>
    </row>
    <row r="3952" spans="2:2" x14ac:dyDescent="0.2">
      <c r="B3952" s="6"/>
    </row>
    <row r="3953" spans="2:2" x14ac:dyDescent="0.2">
      <c r="B3953" s="6"/>
    </row>
    <row r="3954" spans="2:2" x14ac:dyDescent="0.2">
      <c r="B3954" s="6"/>
    </row>
    <row r="3955" spans="2:2" x14ac:dyDescent="0.2">
      <c r="B3955" s="6"/>
    </row>
    <row r="3956" spans="2:2" x14ac:dyDescent="0.2">
      <c r="B3956" s="6"/>
    </row>
    <row r="3957" spans="2:2" x14ac:dyDescent="0.2">
      <c r="B3957" s="6"/>
    </row>
    <row r="3958" spans="2:2" x14ac:dyDescent="0.2">
      <c r="B3958" s="6"/>
    </row>
    <row r="3959" spans="2:2" x14ac:dyDescent="0.2">
      <c r="B3959" s="6"/>
    </row>
    <row r="3960" spans="2:2" x14ac:dyDescent="0.2">
      <c r="B3960" s="6"/>
    </row>
    <row r="3961" spans="2:2" x14ac:dyDescent="0.2">
      <c r="B3961" s="6"/>
    </row>
    <row r="3962" spans="2:2" x14ac:dyDescent="0.2">
      <c r="B3962" s="6"/>
    </row>
    <row r="3963" spans="2:2" x14ac:dyDescent="0.2">
      <c r="B3963" s="6"/>
    </row>
    <row r="3964" spans="2:2" x14ac:dyDescent="0.2">
      <c r="B3964" s="6"/>
    </row>
    <row r="3965" spans="2:2" x14ac:dyDescent="0.2">
      <c r="B3965" s="6"/>
    </row>
    <row r="3966" spans="2:2" x14ac:dyDescent="0.2">
      <c r="B3966" s="6"/>
    </row>
    <row r="3967" spans="2:2" x14ac:dyDescent="0.2">
      <c r="B3967" s="6"/>
    </row>
    <row r="3968" spans="2:2" x14ac:dyDescent="0.2">
      <c r="B3968" s="6"/>
    </row>
    <row r="3969" spans="2:2" x14ac:dyDescent="0.2">
      <c r="B3969" s="6"/>
    </row>
    <row r="3970" spans="2:2" x14ac:dyDescent="0.2">
      <c r="B3970" s="6"/>
    </row>
    <row r="3971" spans="2:2" x14ac:dyDescent="0.2">
      <c r="B3971" s="6"/>
    </row>
    <row r="3972" spans="2:2" x14ac:dyDescent="0.2">
      <c r="B3972" s="6"/>
    </row>
    <row r="3973" spans="2:2" x14ac:dyDescent="0.2">
      <c r="B3973" s="6"/>
    </row>
    <row r="3974" spans="2:2" x14ac:dyDescent="0.2">
      <c r="B3974" s="6"/>
    </row>
    <row r="3975" spans="2:2" x14ac:dyDescent="0.2">
      <c r="B3975" s="6"/>
    </row>
    <row r="3976" spans="2:2" x14ac:dyDescent="0.2">
      <c r="B3976" s="6"/>
    </row>
    <row r="3977" spans="2:2" x14ac:dyDescent="0.2">
      <c r="B3977" s="6"/>
    </row>
    <row r="3978" spans="2:2" x14ac:dyDescent="0.2">
      <c r="B3978" s="6"/>
    </row>
    <row r="3979" spans="2:2" x14ac:dyDescent="0.2">
      <c r="B3979" s="6"/>
    </row>
    <row r="3980" spans="2:2" x14ac:dyDescent="0.2">
      <c r="B3980" s="6"/>
    </row>
    <row r="3981" spans="2:2" x14ac:dyDescent="0.2">
      <c r="B3981" s="6"/>
    </row>
    <row r="3982" spans="2:2" x14ac:dyDescent="0.2">
      <c r="B3982" s="6"/>
    </row>
    <row r="3983" spans="2:2" x14ac:dyDescent="0.2">
      <c r="B3983" s="6"/>
    </row>
    <row r="3984" spans="2:2" x14ac:dyDescent="0.2">
      <c r="B3984" s="6"/>
    </row>
    <row r="3985" spans="2:2" x14ac:dyDescent="0.2">
      <c r="B3985" s="6"/>
    </row>
    <row r="3986" spans="2:2" x14ac:dyDescent="0.2">
      <c r="B3986" s="6"/>
    </row>
    <row r="3987" spans="2:2" x14ac:dyDescent="0.2">
      <c r="B3987" s="6"/>
    </row>
    <row r="3988" spans="2:2" x14ac:dyDescent="0.2">
      <c r="B3988" s="6"/>
    </row>
    <row r="3989" spans="2:2" x14ac:dyDescent="0.2">
      <c r="B3989" s="6"/>
    </row>
    <row r="3990" spans="2:2" x14ac:dyDescent="0.2">
      <c r="B3990" s="6"/>
    </row>
    <row r="3991" spans="2:2" x14ac:dyDescent="0.2">
      <c r="B3991" s="6"/>
    </row>
    <row r="3992" spans="2:2" x14ac:dyDescent="0.2">
      <c r="B3992" s="6"/>
    </row>
    <row r="3993" spans="2:2" x14ac:dyDescent="0.2">
      <c r="B3993" s="6"/>
    </row>
    <row r="3994" spans="2:2" x14ac:dyDescent="0.2">
      <c r="B3994" s="6"/>
    </row>
    <row r="3995" spans="2:2" x14ac:dyDescent="0.2">
      <c r="B3995" s="6"/>
    </row>
    <row r="3996" spans="2:2" x14ac:dyDescent="0.2">
      <c r="B3996" s="6"/>
    </row>
    <row r="3997" spans="2:2" x14ac:dyDescent="0.2">
      <c r="B3997" s="6"/>
    </row>
    <row r="3998" spans="2:2" x14ac:dyDescent="0.2">
      <c r="B3998" s="6"/>
    </row>
    <row r="3999" spans="2:2" x14ac:dyDescent="0.2">
      <c r="B3999" s="6"/>
    </row>
    <row r="4000" spans="2:2" x14ac:dyDescent="0.2">
      <c r="B4000" s="6"/>
    </row>
    <row r="4001" spans="2:2" x14ac:dyDescent="0.2">
      <c r="B4001" s="6"/>
    </row>
    <row r="4002" spans="2:2" x14ac:dyDescent="0.2">
      <c r="B4002" s="6"/>
    </row>
    <row r="4003" spans="2:2" x14ac:dyDescent="0.2">
      <c r="B4003" s="6"/>
    </row>
    <row r="4004" spans="2:2" x14ac:dyDescent="0.2">
      <c r="B4004" s="6"/>
    </row>
    <row r="4005" spans="2:2" x14ac:dyDescent="0.2">
      <c r="B4005" s="6"/>
    </row>
    <row r="4006" spans="2:2" x14ac:dyDescent="0.2">
      <c r="B4006" s="6"/>
    </row>
    <row r="4007" spans="2:2" x14ac:dyDescent="0.2">
      <c r="B4007" s="6"/>
    </row>
    <row r="4008" spans="2:2" x14ac:dyDescent="0.2">
      <c r="B4008" s="6"/>
    </row>
    <row r="4009" spans="2:2" x14ac:dyDescent="0.2">
      <c r="B4009" s="6"/>
    </row>
    <row r="4010" spans="2:2" x14ac:dyDescent="0.2">
      <c r="B4010" s="6"/>
    </row>
    <row r="4011" spans="2:2" x14ac:dyDescent="0.2">
      <c r="B4011" s="6"/>
    </row>
    <row r="4012" spans="2:2" x14ac:dyDescent="0.2">
      <c r="B4012" s="6"/>
    </row>
    <row r="4013" spans="2:2" x14ac:dyDescent="0.2">
      <c r="B4013" s="6"/>
    </row>
    <row r="4014" spans="2:2" x14ac:dyDescent="0.2">
      <c r="B4014" s="6"/>
    </row>
    <row r="4015" spans="2:2" x14ac:dyDescent="0.2">
      <c r="B4015" s="6"/>
    </row>
    <row r="4016" spans="2:2" x14ac:dyDescent="0.2">
      <c r="B4016" s="6"/>
    </row>
    <row r="4017" spans="2:2" x14ac:dyDescent="0.2">
      <c r="B4017" s="6"/>
    </row>
    <row r="4018" spans="2:2" x14ac:dyDescent="0.2">
      <c r="B4018" s="6"/>
    </row>
    <row r="4019" spans="2:2" x14ac:dyDescent="0.2">
      <c r="B4019" s="6"/>
    </row>
    <row r="4020" spans="2:2" x14ac:dyDescent="0.2">
      <c r="B4020" s="6"/>
    </row>
    <row r="4021" spans="2:2" x14ac:dyDescent="0.2">
      <c r="B4021" s="6"/>
    </row>
    <row r="4022" spans="2:2" x14ac:dyDescent="0.2">
      <c r="B4022" s="6"/>
    </row>
    <row r="4023" spans="2:2" x14ac:dyDescent="0.2">
      <c r="B4023" s="6"/>
    </row>
    <row r="4024" spans="2:2" x14ac:dyDescent="0.2">
      <c r="B4024" s="6"/>
    </row>
    <row r="4025" spans="2:2" x14ac:dyDescent="0.2">
      <c r="B4025" s="6"/>
    </row>
    <row r="4026" spans="2:2" x14ac:dyDescent="0.2">
      <c r="B4026" s="6"/>
    </row>
    <row r="4027" spans="2:2" x14ac:dyDescent="0.2">
      <c r="B4027" s="6"/>
    </row>
    <row r="4028" spans="2:2" x14ac:dyDescent="0.2">
      <c r="B4028" s="6"/>
    </row>
    <row r="4029" spans="2:2" x14ac:dyDescent="0.2">
      <c r="B4029" s="6"/>
    </row>
    <row r="4030" spans="2:2" x14ac:dyDescent="0.2">
      <c r="B4030" s="6"/>
    </row>
    <row r="4031" spans="2:2" x14ac:dyDescent="0.2">
      <c r="B4031" s="6"/>
    </row>
    <row r="4032" spans="2:2" x14ac:dyDescent="0.2">
      <c r="B4032" s="6"/>
    </row>
    <row r="4033" spans="2:2" x14ac:dyDescent="0.2">
      <c r="B4033" s="6"/>
    </row>
    <row r="4034" spans="2:2" x14ac:dyDescent="0.2">
      <c r="B4034" s="6"/>
    </row>
    <row r="4035" spans="2:2" x14ac:dyDescent="0.2">
      <c r="B4035" s="6"/>
    </row>
    <row r="4036" spans="2:2" x14ac:dyDescent="0.2">
      <c r="B4036" s="6"/>
    </row>
    <row r="4037" spans="2:2" x14ac:dyDescent="0.2">
      <c r="B4037" s="6"/>
    </row>
    <row r="4038" spans="2:2" x14ac:dyDescent="0.2">
      <c r="B4038" s="6"/>
    </row>
    <row r="4039" spans="2:2" x14ac:dyDescent="0.2">
      <c r="B4039" s="6"/>
    </row>
    <row r="4040" spans="2:2" x14ac:dyDescent="0.2">
      <c r="B4040" s="6"/>
    </row>
    <row r="4041" spans="2:2" x14ac:dyDescent="0.2">
      <c r="B4041" s="6"/>
    </row>
    <row r="4042" spans="2:2" x14ac:dyDescent="0.2">
      <c r="B4042" s="6"/>
    </row>
    <row r="4043" spans="2:2" x14ac:dyDescent="0.2">
      <c r="B4043" s="6"/>
    </row>
    <row r="4044" spans="2:2" x14ac:dyDescent="0.2">
      <c r="B4044" s="6"/>
    </row>
    <row r="4045" spans="2:2" x14ac:dyDescent="0.2">
      <c r="B4045" s="6"/>
    </row>
    <row r="4046" spans="2:2" x14ac:dyDescent="0.2">
      <c r="B4046" s="6"/>
    </row>
    <row r="4047" spans="2:2" x14ac:dyDescent="0.2">
      <c r="B4047" s="6"/>
    </row>
    <row r="4048" spans="2:2" x14ac:dyDescent="0.2">
      <c r="B4048" s="6"/>
    </row>
    <row r="4049" spans="2:2" x14ac:dyDescent="0.2">
      <c r="B4049" s="6"/>
    </row>
    <row r="4050" spans="2:2" x14ac:dyDescent="0.2">
      <c r="B4050" s="6"/>
    </row>
    <row r="4051" spans="2:2" x14ac:dyDescent="0.2">
      <c r="B4051" s="6"/>
    </row>
    <row r="4052" spans="2:2" x14ac:dyDescent="0.2">
      <c r="B4052" s="6"/>
    </row>
    <row r="4053" spans="2:2" x14ac:dyDescent="0.2">
      <c r="B4053" s="6"/>
    </row>
    <row r="4054" spans="2:2" x14ac:dyDescent="0.2">
      <c r="B4054" s="6"/>
    </row>
    <row r="4055" spans="2:2" x14ac:dyDescent="0.2">
      <c r="B4055" s="6"/>
    </row>
    <row r="4056" spans="2:2" x14ac:dyDescent="0.2">
      <c r="B4056" s="6"/>
    </row>
    <row r="4057" spans="2:2" x14ac:dyDescent="0.2">
      <c r="B4057" s="6"/>
    </row>
    <row r="4058" spans="2:2" x14ac:dyDescent="0.2">
      <c r="B4058" s="6"/>
    </row>
    <row r="4059" spans="2:2" x14ac:dyDescent="0.2">
      <c r="B4059" s="6"/>
    </row>
    <row r="4060" spans="2:2" x14ac:dyDescent="0.2">
      <c r="B4060" s="6"/>
    </row>
    <row r="4061" spans="2:2" x14ac:dyDescent="0.2">
      <c r="B4061" s="6"/>
    </row>
    <row r="4062" spans="2:2" x14ac:dyDescent="0.2">
      <c r="B4062" s="6"/>
    </row>
    <row r="4063" spans="2:2" x14ac:dyDescent="0.2">
      <c r="B4063" s="6"/>
    </row>
    <row r="4064" spans="2:2" x14ac:dyDescent="0.2">
      <c r="B4064" s="6"/>
    </row>
    <row r="4065" spans="2:2" x14ac:dyDescent="0.2">
      <c r="B4065" s="6"/>
    </row>
    <row r="4066" spans="2:2" x14ac:dyDescent="0.2">
      <c r="B4066" s="6"/>
    </row>
    <row r="4067" spans="2:2" x14ac:dyDescent="0.2">
      <c r="B4067" s="6"/>
    </row>
    <row r="4068" spans="2:2" x14ac:dyDescent="0.2">
      <c r="B4068" s="6"/>
    </row>
    <row r="4069" spans="2:2" x14ac:dyDescent="0.2">
      <c r="B4069" s="6"/>
    </row>
    <row r="4070" spans="2:2" x14ac:dyDescent="0.2">
      <c r="B4070" s="6"/>
    </row>
    <row r="4071" spans="2:2" x14ac:dyDescent="0.2">
      <c r="B4071" s="6"/>
    </row>
    <row r="4072" spans="2:2" x14ac:dyDescent="0.2">
      <c r="B4072" s="6"/>
    </row>
    <row r="4073" spans="2:2" x14ac:dyDescent="0.2">
      <c r="B4073" s="6"/>
    </row>
    <row r="4074" spans="2:2" x14ac:dyDescent="0.2">
      <c r="B4074" s="6"/>
    </row>
    <row r="4075" spans="2:2" x14ac:dyDescent="0.2">
      <c r="B4075" s="6"/>
    </row>
    <row r="4076" spans="2:2" x14ac:dyDescent="0.2">
      <c r="B4076" s="6"/>
    </row>
    <row r="4077" spans="2:2" x14ac:dyDescent="0.2">
      <c r="B4077" s="6"/>
    </row>
    <row r="4078" spans="2:2" x14ac:dyDescent="0.2">
      <c r="B4078" s="6"/>
    </row>
    <row r="4079" spans="2:2" x14ac:dyDescent="0.2">
      <c r="B4079" s="6"/>
    </row>
    <row r="4080" spans="2:2" x14ac:dyDescent="0.2">
      <c r="B4080" s="6"/>
    </row>
    <row r="4081" spans="2:2" x14ac:dyDescent="0.2">
      <c r="B4081" s="6"/>
    </row>
    <row r="4082" spans="2:2" x14ac:dyDescent="0.2">
      <c r="B4082" s="6"/>
    </row>
    <row r="4083" spans="2:2" x14ac:dyDescent="0.2">
      <c r="B4083" s="6"/>
    </row>
    <row r="4084" spans="2:2" x14ac:dyDescent="0.2">
      <c r="B4084" s="6"/>
    </row>
    <row r="4085" spans="2:2" x14ac:dyDescent="0.2">
      <c r="B4085" s="6"/>
    </row>
    <row r="4086" spans="2:2" x14ac:dyDescent="0.2">
      <c r="B4086" s="6"/>
    </row>
    <row r="4087" spans="2:2" x14ac:dyDescent="0.2">
      <c r="B4087" s="6"/>
    </row>
    <row r="4088" spans="2:2" x14ac:dyDescent="0.2">
      <c r="B4088" s="6"/>
    </row>
    <row r="4089" spans="2:2" x14ac:dyDescent="0.2">
      <c r="B4089" s="6"/>
    </row>
    <row r="4090" spans="2:2" x14ac:dyDescent="0.2">
      <c r="B4090" s="6"/>
    </row>
    <row r="4091" spans="2:2" x14ac:dyDescent="0.2">
      <c r="B4091" s="6"/>
    </row>
    <row r="4092" spans="2:2" x14ac:dyDescent="0.2">
      <c r="B4092" s="6"/>
    </row>
    <row r="4093" spans="2:2" x14ac:dyDescent="0.2">
      <c r="B4093" s="6"/>
    </row>
    <row r="4094" spans="2:2" x14ac:dyDescent="0.2">
      <c r="B4094" s="6"/>
    </row>
    <row r="4095" spans="2:2" x14ac:dyDescent="0.2">
      <c r="B4095" s="6"/>
    </row>
    <row r="4096" spans="2:2" x14ac:dyDescent="0.2">
      <c r="B4096" s="6"/>
    </row>
    <row r="4097" spans="2:2" x14ac:dyDescent="0.2">
      <c r="B4097" s="6"/>
    </row>
    <row r="4098" spans="2:2" x14ac:dyDescent="0.2">
      <c r="B4098" s="6"/>
    </row>
    <row r="4099" spans="2:2" x14ac:dyDescent="0.2">
      <c r="B4099" s="6"/>
    </row>
    <row r="4100" spans="2:2" x14ac:dyDescent="0.2">
      <c r="B4100" s="6"/>
    </row>
    <row r="4101" spans="2:2" x14ac:dyDescent="0.2">
      <c r="B4101" s="6"/>
    </row>
    <row r="4102" spans="2:2" x14ac:dyDescent="0.2">
      <c r="B4102" s="6"/>
    </row>
    <row r="4103" spans="2:2" x14ac:dyDescent="0.2">
      <c r="B4103" s="6"/>
    </row>
    <row r="4104" spans="2:2" x14ac:dyDescent="0.2">
      <c r="B4104" s="6"/>
    </row>
    <row r="4105" spans="2:2" x14ac:dyDescent="0.2">
      <c r="B4105" s="6"/>
    </row>
    <row r="4106" spans="2:2" x14ac:dyDescent="0.2">
      <c r="B4106" s="6"/>
    </row>
    <row r="4107" spans="2:2" x14ac:dyDescent="0.2">
      <c r="B4107" s="6"/>
    </row>
    <row r="4108" spans="2:2" x14ac:dyDescent="0.2">
      <c r="B4108" s="6"/>
    </row>
    <row r="4109" spans="2:2" x14ac:dyDescent="0.2">
      <c r="B4109" s="6"/>
    </row>
    <row r="4110" spans="2:2" x14ac:dyDescent="0.2">
      <c r="B4110" s="6"/>
    </row>
    <row r="4111" spans="2:2" x14ac:dyDescent="0.2">
      <c r="B4111" s="6"/>
    </row>
    <row r="4112" spans="2:2" x14ac:dyDescent="0.2">
      <c r="B4112" s="6"/>
    </row>
    <row r="4113" spans="2:2" x14ac:dyDescent="0.2">
      <c r="B4113" s="6"/>
    </row>
    <row r="4114" spans="2:2" x14ac:dyDescent="0.2">
      <c r="B4114" s="6"/>
    </row>
    <row r="4115" spans="2:2" x14ac:dyDescent="0.2">
      <c r="B4115" s="6"/>
    </row>
    <row r="4116" spans="2:2" x14ac:dyDescent="0.2">
      <c r="B4116" s="6"/>
    </row>
    <row r="4117" spans="2:2" x14ac:dyDescent="0.2">
      <c r="B4117" s="6"/>
    </row>
    <row r="4118" spans="2:2" x14ac:dyDescent="0.2">
      <c r="B4118" s="6"/>
    </row>
    <row r="4119" spans="2:2" x14ac:dyDescent="0.2">
      <c r="B4119" s="6"/>
    </row>
    <row r="4120" spans="2:2" x14ac:dyDescent="0.2">
      <c r="B4120" s="6"/>
    </row>
    <row r="4121" spans="2:2" x14ac:dyDescent="0.2">
      <c r="B4121" s="6"/>
    </row>
    <row r="4122" spans="2:2" x14ac:dyDescent="0.2">
      <c r="B4122" s="6"/>
    </row>
    <row r="4123" spans="2:2" x14ac:dyDescent="0.2">
      <c r="B4123" s="6"/>
    </row>
    <row r="4124" spans="2:2" x14ac:dyDescent="0.2">
      <c r="B4124" s="6"/>
    </row>
    <row r="4125" spans="2:2" x14ac:dyDescent="0.2">
      <c r="B4125" s="6"/>
    </row>
    <row r="4126" spans="2:2" x14ac:dyDescent="0.2">
      <c r="B4126" s="6"/>
    </row>
    <row r="4127" spans="2:2" x14ac:dyDescent="0.2">
      <c r="B4127" s="6"/>
    </row>
    <row r="4128" spans="2:2" x14ac:dyDescent="0.2">
      <c r="B4128" s="6"/>
    </row>
    <row r="4129" spans="2:2" x14ac:dyDescent="0.2">
      <c r="B4129" s="6"/>
    </row>
    <row r="4130" spans="2:2" x14ac:dyDescent="0.2">
      <c r="B4130" s="6"/>
    </row>
    <row r="4131" spans="2:2" x14ac:dyDescent="0.2">
      <c r="B4131" s="6"/>
    </row>
    <row r="4132" spans="2:2" x14ac:dyDescent="0.2">
      <c r="B4132" s="6"/>
    </row>
    <row r="4133" spans="2:2" x14ac:dyDescent="0.2">
      <c r="B4133" s="6"/>
    </row>
    <row r="4134" spans="2:2" x14ac:dyDescent="0.2">
      <c r="B4134" s="6"/>
    </row>
    <row r="4135" spans="2:2" x14ac:dyDescent="0.2">
      <c r="B4135" s="6"/>
    </row>
    <row r="4136" spans="2:2" x14ac:dyDescent="0.2">
      <c r="B4136" s="6"/>
    </row>
    <row r="4137" spans="2:2" x14ac:dyDescent="0.2">
      <c r="B4137" s="6"/>
    </row>
    <row r="4138" spans="2:2" x14ac:dyDescent="0.2">
      <c r="B4138" s="6"/>
    </row>
    <row r="4139" spans="2:2" x14ac:dyDescent="0.2">
      <c r="B4139" s="6"/>
    </row>
    <row r="4140" spans="2:2" x14ac:dyDescent="0.2">
      <c r="B4140" s="6"/>
    </row>
    <row r="4141" spans="2:2" x14ac:dyDescent="0.2">
      <c r="B4141" s="6"/>
    </row>
    <row r="4142" spans="2:2" x14ac:dyDescent="0.2">
      <c r="B4142" s="6"/>
    </row>
    <row r="4143" spans="2:2" x14ac:dyDescent="0.2">
      <c r="B4143" s="6"/>
    </row>
    <row r="4144" spans="2:2" x14ac:dyDescent="0.2">
      <c r="B4144" s="6"/>
    </row>
    <row r="4145" spans="2:2" x14ac:dyDescent="0.2">
      <c r="B4145" s="6"/>
    </row>
    <row r="4146" spans="2:2" x14ac:dyDescent="0.2">
      <c r="B4146" s="6"/>
    </row>
    <row r="4147" spans="2:2" x14ac:dyDescent="0.2">
      <c r="B4147" s="6"/>
    </row>
    <row r="4148" spans="2:2" x14ac:dyDescent="0.2">
      <c r="B4148" s="6"/>
    </row>
    <row r="4149" spans="2:2" x14ac:dyDescent="0.2">
      <c r="B4149" s="6"/>
    </row>
    <row r="4150" spans="2:2" x14ac:dyDescent="0.2">
      <c r="B4150" s="6"/>
    </row>
    <row r="4151" spans="2:2" x14ac:dyDescent="0.2">
      <c r="B4151" s="6"/>
    </row>
    <row r="4152" spans="2:2" x14ac:dyDescent="0.2">
      <c r="B4152" s="6"/>
    </row>
    <row r="4153" spans="2:2" x14ac:dyDescent="0.2">
      <c r="B4153" s="6"/>
    </row>
    <row r="4154" spans="2:2" x14ac:dyDescent="0.2">
      <c r="B4154" s="6"/>
    </row>
    <row r="4155" spans="2:2" x14ac:dyDescent="0.2">
      <c r="B4155" s="6"/>
    </row>
    <row r="4156" spans="2:2" x14ac:dyDescent="0.2">
      <c r="B4156" s="6"/>
    </row>
    <row r="4157" spans="2:2" x14ac:dyDescent="0.2">
      <c r="B4157" s="6"/>
    </row>
    <row r="4158" spans="2:2" x14ac:dyDescent="0.2">
      <c r="B4158" s="6"/>
    </row>
    <row r="4159" spans="2:2" x14ac:dyDescent="0.2">
      <c r="B4159" s="6"/>
    </row>
    <row r="4160" spans="2:2" x14ac:dyDescent="0.2">
      <c r="B4160" s="6"/>
    </row>
    <row r="4161" spans="2:2" x14ac:dyDescent="0.2">
      <c r="B4161" s="6"/>
    </row>
    <row r="4162" spans="2:2" x14ac:dyDescent="0.2">
      <c r="B4162" s="6"/>
    </row>
    <row r="4163" spans="2:2" x14ac:dyDescent="0.2">
      <c r="B4163" s="6"/>
    </row>
    <row r="4164" spans="2:2" x14ac:dyDescent="0.2">
      <c r="B4164" s="6"/>
    </row>
    <row r="4165" spans="2:2" x14ac:dyDescent="0.2">
      <c r="B4165" s="6"/>
    </row>
    <row r="4166" spans="2:2" x14ac:dyDescent="0.2">
      <c r="B4166" s="6"/>
    </row>
    <row r="4167" spans="2:2" x14ac:dyDescent="0.2">
      <c r="B4167" s="6"/>
    </row>
    <row r="4168" spans="2:2" x14ac:dyDescent="0.2">
      <c r="B4168" s="6"/>
    </row>
    <row r="4169" spans="2:2" x14ac:dyDescent="0.2">
      <c r="B4169" s="6"/>
    </row>
    <row r="4170" spans="2:2" x14ac:dyDescent="0.2">
      <c r="B4170" s="6"/>
    </row>
    <row r="4171" spans="2:2" x14ac:dyDescent="0.2">
      <c r="B4171" s="6"/>
    </row>
    <row r="4172" spans="2:2" x14ac:dyDescent="0.2">
      <c r="B4172" s="6"/>
    </row>
    <row r="4173" spans="2:2" x14ac:dyDescent="0.2">
      <c r="B4173" s="6"/>
    </row>
    <row r="4174" spans="2:2" x14ac:dyDescent="0.2">
      <c r="B4174" s="6"/>
    </row>
    <row r="4175" spans="2:2" x14ac:dyDescent="0.2">
      <c r="B4175" s="6"/>
    </row>
    <row r="4176" spans="2:2" x14ac:dyDescent="0.2">
      <c r="B4176" s="6"/>
    </row>
    <row r="4177" spans="2:2" x14ac:dyDescent="0.2">
      <c r="B4177" s="6"/>
    </row>
    <row r="4178" spans="2:2" x14ac:dyDescent="0.2">
      <c r="B4178" s="6"/>
    </row>
    <row r="4179" spans="2:2" x14ac:dyDescent="0.2">
      <c r="B4179" s="6"/>
    </row>
    <row r="4180" spans="2:2" x14ac:dyDescent="0.2">
      <c r="B4180" s="6"/>
    </row>
    <row r="4181" spans="2:2" x14ac:dyDescent="0.2">
      <c r="B4181" s="6"/>
    </row>
    <row r="4182" spans="2:2" x14ac:dyDescent="0.2">
      <c r="B4182" s="6"/>
    </row>
    <row r="4183" spans="2:2" x14ac:dyDescent="0.2">
      <c r="B4183" s="6"/>
    </row>
    <row r="4184" spans="2:2" x14ac:dyDescent="0.2">
      <c r="B4184" s="6"/>
    </row>
    <row r="4185" spans="2:2" x14ac:dyDescent="0.2">
      <c r="B4185" s="6"/>
    </row>
    <row r="4186" spans="2:2" x14ac:dyDescent="0.2">
      <c r="B4186" s="6"/>
    </row>
    <row r="4187" spans="2:2" x14ac:dyDescent="0.2">
      <c r="B4187" s="6"/>
    </row>
    <row r="4188" spans="2:2" x14ac:dyDescent="0.2">
      <c r="B4188" s="6"/>
    </row>
    <row r="4189" spans="2:2" x14ac:dyDescent="0.2">
      <c r="B4189" s="6"/>
    </row>
    <row r="4190" spans="2:2" x14ac:dyDescent="0.2">
      <c r="B4190" s="6"/>
    </row>
    <row r="4191" spans="2:2" x14ac:dyDescent="0.2">
      <c r="B4191" s="6"/>
    </row>
    <row r="4192" spans="2:2" x14ac:dyDescent="0.2">
      <c r="B4192" s="6"/>
    </row>
    <row r="4193" spans="2:2" x14ac:dyDescent="0.2">
      <c r="B4193" s="6"/>
    </row>
    <row r="4194" spans="2:2" x14ac:dyDescent="0.2">
      <c r="B4194" s="6"/>
    </row>
    <row r="4195" spans="2:2" x14ac:dyDescent="0.2">
      <c r="B4195" s="6"/>
    </row>
    <row r="4196" spans="2:2" x14ac:dyDescent="0.2">
      <c r="B4196" s="6"/>
    </row>
    <row r="4197" spans="2:2" x14ac:dyDescent="0.2">
      <c r="B4197" s="6"/>
    </row>
    <row r="4198" spans="2:2" x14ac:dyDescent="0.2">
      <c r="B4198" s="6"/>
    </row>
    <row r="4199" spans="2:2" x14ac:dyDescent="0.2">
      <c r="B4199" s="6"/>
    </row>
    <row r="4200" spans="2:2" x14ac:dyDescent="0.2">
      <c r="B4200" s="6"/>
    </row>
    <row r="4201" spans="2:2" x14ac:dyDescent="0.2">
      <c r="B4201" s="6"/>
    </row>
    <row r="4202" spans="2:2" x14ac:dyDescent="0.2">
      <c r="B4202" s="6"/>
    </row>
    <row r="4203" spans="2:2" x14ac:dyDescent="0.2">
      <c r="B4203" s="6"/>
    </row>
    <row r="4204" spans="2:2" x14ac:dyDescent="0.2">
      <c r="B4204" s="6"/>
    </row>
    <row r="4205" spans="2:2" x14ac:dyDescent="0.2">
      <c r="B4205" s="6"/>
    </row>
    <row r="4206" spans="2:2" x14ac:dyDescent="0.2">
      <c r="B4206" s="6"/>
    </row>
    <row r="4207" spans="2:2" x14ac:dyDescent="0.2">
      <c r="B4207" s="6"/>
    </row>
    <row r="4208" spans="2:2" x14ac:dyDescent="0.2">
      <c r="B4208" s="6"/>
    </row>
    <row r="4209" spans="2:2" x14ac:dyDescent="0.2">
      <c r="B4209" s="6"/>
    </row>
    <row r="4210" spans="2:2" x14ac:dyDescent="0.2">
      <c r="B4210" s="6"/>
    </row>
    <row r="4211" spans="2:2" x14ac:dyDescent="0.2">
      <c r="B4211" s="6"/>
    </row>
    <row r="4212" spans="2:2" x14ac:dyDescent="0.2">
      <c r="B4212" s="6"/>
    </row>
    <row r="4213" spans="2:2" x14ac:dyDescent="0.2">
      <c r="B4213" s="6"/>
    </row>
    <row r="4214" spans="2:2" x14ac:dyDescent="0.2">
      <c r="B4214" s="6"/>
    </row>
    <row r="4215" spans="2:2" x14ac:dyDescent="0.2">
      <c r="B4215" s="6"/>
    </row>
    <row r="4216" spans="2:2" x14ac:dyDescent="0.2">
      <c r="B4216" s="6"/>
    </row>
    <row r="4217" spans="2:2" x14ac:dyDescent="0.2">
      <c r="B4217" s="6"/>
    </row>
    <row r="4218" spans="2:2" x14ac:dyDescent="0.2">
      <c r="B4218" s="6"/>
    </row>
    <row r="4219" spans="2:2" x14ac:dyDescent="0.2">
      <c r="B4219" s="6"/>
    </row>
    <row r="4220" spans="2:2" x14ac:dyDescent="0.2">
      <c r="B4220" s="6"/>
    </row>
    <row r="4221" spans="2:2" x14ac:dyDescent="0.2">
      <c r="B4221" s="6"/>
    </row>
    <row r="4222" spans="2:2" x14ac:dyDescent="0.2">
      <c r="B4222" s="6"/>
    </row>
    <row r="4223" spans="2:2" x14ac:dyDescent="0.2">
      <c r="B4223" s="6"/>
    </row>
    <row r="4224" spans="2:2" x14ac:dyDescent="0.2">
      <c r="B4224" s="6"/>
    </row>
    <row r="4225" spans="2:2" x14ac:dyDescent="0.2">
      <c r="B4225" s="6"/>
    </row>
    <row r="4226" spans="2:2" x14ac:dyDescent="0.2">
      <c r="B4226" s="6"/>
    </row>
    <row r="4227" spans="2:2" x14ac:dyDescent="0.2">
      <c r="B4227" s="6"/>
    </row>
    <row r="4228" spans="2:2" x14ac:dyDescent="0.2">
      <c r="B4228" s="6"/>
    </row>
    <row r="4229" spans="2:2" x14ac:dyDescent="0.2">
      <c r="B4229" s="6"/>
    </row>
    <row r="4230" spans="2:2" x14ac:dyDescent="0.2">
      <c r="B4230" s="6"/>
    </row>
    <row r="4231" spans="2:2" x14ac:dyDescent="0.2">
      <c r="B4231" s="6"/>
    </row>
    <row r="4232" spans="2:2" x14ac:dyDescent="0.2">
      <c r="B4232" s="6"/>
    </row>
    <row r="4233" spans="2:2" x14ac:dyDescent="0.2">
      <c r="B4233" s="6"/>
    </row>
    <row r="4234" spans="2:2" x14ac:dyDescent="0.2">
      <c r="B4234" s="6"/>
    </row>
    <row r="4235" spans="2:2" x14ac:dyDescent="0.2">
      <c r="B4235" s="6"/>
    </row>
    <row r="4236" spans="2:2" x14ac:dyDescent="0.2">
      <c r="B4236" s="6"/>
    </row>
    <row r="4237" spans="2:2" x14ac:dyDescent="0.2">
      <c r="B4237" s="6"/>
    </row>
    <row r="4238" spans="2:2" x14ac:dyDescent="0.2">
      <c r="B4238" s="6"/>
    </row>
    <row r="4239" spans="2:2" x14ac:dyDescent="0.2">
      <c r="B4239" s="6"/>
    </row>
    <row r="4240" spans="2:2" x14ac:dyDescent="0.2">
      <c r="B4240" s="6"/>
    </row>
    <row r="4241" spans="2:2" x14ac:dyDescent="0.2">
      <c r="B4241" s="6"/>
    </row>
    <row r="4242" spans="2:2" x14ac:dyDescent="0.2">
      <c r="B4242" s="6"/>
    </row>
    <row r="4243" spans="2:2" x14ac:dyDescent="0.2">
      <c r="B4243" s="6"/>
    </row>
    <row r="4244" spans="2:2" x14ac:dyDescent="0.2">
      <c r="B4244" s="6"/>
    </row>
    <row r="4245" spans="2:2" x14ac:dyDescent="0.2">
      <c r="B4245" s="6"/>
    </row>
    <row r="4246" spans="2:2" x14ac:dyDescent="0.2">
      <c r="B4246" s="6"/>
    </row>
    <row r="4247" spans="2:2" x14ac:dyDescent="0.2">
      <c r="B4247" s="6"/>
    </row>
    <row r="4248" spans="2:2" x14ac:dyDescent="0.2">
      <c r="B4248" s="6"/>
    </row>
    <row r="4249" spans="2:2" x14ac:dyDescent="0.2">
      <c r="B4249" s="6"/>
    </row>
    <row r="4250" spans="2:2" x14ac:dyDescent="0.2">
      <c r="B4250" s="6"/>
    </row>
    <row r="4251" spans="2:2" x14ac:dyDescent="0.2">
      <c r="B4251" s="6"/>
    </row>
    <row r="4252" spans="2:2" x14ac:dyDescent="0.2">
      <c r="B4252" s="6"/>
    </row>
    <row r="4253" spans="2:2" x14ac:dyDescent="0.2">
      <c r="B4253" s="6"/>
    </row>
    <row r="4254" spans="2:2" x14ac:dyDescent="0.2">
      <c r="B4254" s="6"/>
    </row>
    <row r="4255" spans="2:2" x14ac:dyDescent="0.2">
      <c r="B4255" s="6"/>
    </row>
    <row r="4256" spans="2:2" x14ac:dyDescent="0.2">
      <c r="B4256" s="6"/>
    </row>
    <row r="4257" spans="2:2" x14ac:dyDescent="0.2">
      <c r="B4257" s="6"/>
    </row>
    <row r="4258" spans="2:2" x14ac:dyDescent="0.2">
      <c r="B4258" s="6"/>
    </row>
    <row r="4259" spans="2:2" x14ac:dyDescent="0.2">
      <c r="B4259" s="6"/>
    </row>
    <row r="4260" spans="2:2" x14ac:dyDescent="0.2">
      <c r="B4260" s="6"/>
    </row>
    <row r="4261" spans="2:2" x14ac:dyDescent="0.2">
      <c r="B4261" s="6"/>
    </row>
    <row r="4262" spans="2:2" x14ac:dyDescent="0.2">
      <c r="B4262" s="6"/>
    </row>
    <row r="4263" spans="2:2" x14ac:dyDescent="0.2">
      <c r="B4263" s="6"/>
    </row>
    <row r="4264" spans="2:2" x14ac:dyDescent="0.2">
      <c r="B4264" s="6"/>
    </row>
    <row r="4265" spans="2:2" x14ac:dyDescent="0.2">
      <c r="B4265" s="6"/>
    </row>
    <row r="4266" spans="2:2" x14ac:dyDescent="0.2">
      <c r="B4266" s="6"/>
    </row>
    <row r="4267" spans="2:2" x14ac:dyDescent="0.2">
      <c r="B4267" s="6"/>
    </row>
    <row r="4268" spans="2:2" x14ac:dyDescent="0.2">
      <c r="B4268" s="6"/>
    </row>
    <row r="4269" spans="2:2" x14ac:dyDescent="0.2">
      <c r="B4269" s="6"/>
    </row>
    <row r="4270" spans="2:2" x14ac:dyDescent="0.2">
      <c r="B4270" s="6"/>
    </row>
    <row r="4271" spans="2:2" x14ac:dyDescent="0.2">
      <c r="B4271" s="6"/>
    </row>
    <row r="4272" spans="2:2" x14ac:dyDescent="0.2">
      <c r="B4272" s="6"/>
    </row>
    <row r="4273" spans="2:2" x14ac:dyDescent="0.2">
      <c r="B4273" s="6"/>
    </row>
    <row r="4274" spans="2:2" x14ac:dyDescent="0.2">
      <c r="B4274" s="6"/>
    </row>
    <row r="4275" spans="2:2" x14ac:dyDescent="0.2">
      <c r="B4275" s="6"/>
    </row>
    <row r="4276" spans="2:2" x14ac:dyDescent="0.2">
      <c r="B4276" s="6"/>
    </row>
    <row r="4277" spans="2:2" x14ac:dyDescent="0.2">
      <c r="B4277" s="6"/>
    </row>
    <row r="4278" spans="2:2" x14ac:dyDescent="0.2">
      <c r="B4278" s="6"/>
    </row>
    <row r="4279" spans="2:2" x14ac:dyDescent="0.2">
      <c r="B4279" s="6"/>
    </row>
    <row r="4280" spans="2:2" x14ac:dyDescent="0.2">
      <c r="B4280" s="6"/>
    </row>
    <row r="4281" spans="2:2" x14ac:dyDescent="0.2">
      <c r="B4281" s="6"/>
    </row>
    <row r="4282" spans="2:2" x14ac:dyDescent="0.2">
      <c r="B4282" s="6"/>
    </row>
    <row r="4283" spans="2:2" x14ac:dyDescent="0.2">
      <c r="B4283" s="6"/>
    </row>
    <row r="4284" spans="2:2" x14ac:dyDescent="0.2">
      <c r="B4284" s="6"/>
    </row>
    <row r="4285" spans="2:2" x14ac:dyDescent="0.2">
      <c r="B4285" s="6"/>
    </row>
    <row r="4286" spans="2:2" x14ac:dyDescent="0.2">
      <c r="B4286" s="6"/>
    </row>
    <row r="4287" spans="2:2" x14ac:dyDescent="0.2">
      <c r="B4287" s="6"/>
    </row>
    <row r="4288" spans="2:2" x14ac:dyDescent="0.2">
      <c r="B4288" s="6"/>
    </row>
    <row r="4289" spans="2:2" x14ac:dyDescent="0.2">
      <c r="B4289" s="6"/>
    </row>
    <row r="4290" spans="2:2" x14ac:dyDescent="0.2">
      <c r="B4290" s="6"/>
    </row>
    <row r="4291" spans="2:2" x14ac:dyDescent="0.2">
      <c r="B4291" s="6"/>
    </row>
    <row r="4292" spans="2:2" x14ac:dyDescent="0.2">
      <c r="B4292" s="6"/>
    </row>
    <row r="4293" spans="2:2" x14ac:dyDescent="0.2">
      <c r="B4293" s="6"/>
    </row>
    <row r="4294" spans="2:2" x14ac:dyDescent="0.2">
      <c r="B4294" s="6"/>
    </row>
    <row r="4295" spans="2:2" x14ac:dyDescent="0.2">
      <c r="B4295" s="6"/>
    </row>
    <row r="4296" spans="2:2" x14ac:dyDescent="0.2">
      <c r="B4296" s="6"/>
    </row>
    <row r="4297" spans="2:2" x14ac:dyDescent="0.2">
      <c r="B4297" s="6"/>
    </row>
    <row r="4298" spans="2:2" x14ac:dyDescent="0.2">
      <c r="B4298" s="6"/>
    </row>
    <row r="4299" spans="2:2" x14ac:dyDescent="0.2">
      <c r="B4299" s="6"/>
    </row>
    <row r="4300" spans="2:2" x14ac:dyDescent="0.2">
      <c r="B4300" s="6"/>
    </row>
    <row r="4301" spans="2:2" x14ac:dyDescent="0.2">
      <c r="B4301" s="6"/>
    </row>
    <row r="4302" spans="2:2" x14ac:dyDescent="0.2">
      <c r="B4302" s="6"/>
    </row>
    <row r="4303" spans="2:2" x14ac:dyDescent="0.2">
      <c r="B4303" s="6"/>
    </row>
    <row r="4304" spans="2:2" x14ac:dyDescent="0.2">
      <c r="B4304" s="6"/>
    </row>
    <row r="4305" spans="2:2" x14ac:dyDescent="0.2">
      <c r="B4305" s="6"/>
    </row>
    <row r="4306" spans="2:2" x14ac:dyDescent="0.2">
      <c r="B4306" s="6"/>
    </row>
    <row r="4307" spans="2:2" x14ac:dyDescent="0.2">
      <c r="B4307" s="6"/>
    </row>
    <row r="4308" spans="2:2" x14ac:dyDescent="0.2">
      <c r="B4308" s="6"/>
    </row>
    <row r="4309" spans="2:2" x14ac:dyDescent="0.2">
      <c r="B4309" s="6"/>
    </row>
    <row r="4310" spans="2:2" x14ac:dyDescent="0.2">
      <c r="B4310" s="6"/>
    </row>
    <row r="4311" spans="2:2" x14ac:dyDescent="0.2">
      <c r="B4311" s="6"/>
    </row>
    <row r="4312" spans="2:2" x14ac:dyDescent="0.2">
      <c r="B4312" s="6"/>
    </row>
    <row r="4313" spans="2:2" x14ac:dyDescent="0.2">
      <c r="B4313" s="6"/>
    </row>
    <row r="4314" spans="2:2" x14ac:dyDescent="0.2">
      <c r="B4314" s="6"/>
    </row>
    <row r="4315" spans="2:2" x14ac:dyDescent="0.2">
      <c r="B4315" s="6"/>
    </row>
    <row r="4316" spans="2:2" x14ac:dyDescent="0.2">
      <c r="B4316" s="6"/>
    </row>
    <row r="4317" spans="2:2" x14ac:dyDescent="0.2">
      <c r="B4317" s="6"/>
    </row>
    <row r="4318" spans="2:2" x14ac:dyDescent="0.2">
      <c r="B4318" s="6"/>
    </row>
    <row r="4319" spans="2:2" x14ac:dyDescent="0.2">
      <c r="B4319" s="6"/>
    </row>
    <row r="4320" spans="2:2" x14ac:dyDescent="0.2">
      <c r="B4320" s="6"/>
    </row>
    <row r="4321" spans="2:2" x14ac:dyDescent="0.2">
      <c r="B4321" s="6"/>
    </row>
    <row r="4322" spans="2:2" x14ac:dyDescent="0.2">
      <c r="B4322" s="6"/>
    </row>
    <row r="4323" spans="2:2" x14ac:dyDescent="0.2">
      <c r="B4323" s="6"/>
    </row>
    <row r="4324" spans="2:2" x14ac:dyDescent="0.2">
      <c r="B4324" s="6"/>
    </row>
    <row r="4325" spans="2:2" x14ac:dyDescent="0.2">
      <c r="B4325" s="6"/>
    </row>
    <row r="4326" spans="2:2" x14ac:dyDescent="0.2">
      <c r="B4326" s="6"/>
    </row>
    <row r="4327" spans="2:2" x14ac:dyDescent="0.2">
      <c r="B4327" s="6"/>
    </row>
    <row r="4328" spans="2:2" x14ac:dyDescent="0.2">
      <c r="B4328" s="6"/>
    </row>
    <row r="4329" spans="2:2" x14ac:dyDescent="0.2">
      <c r="B4329" s="6"/>
    </row>
    <row r="4330" spans="2:2" x14ac:dyDescent="0.2">
      <c r="B4330" s="6"/>
    </row>
    <row r="4331" spans="2:2" x14ac:dyDescent="0.2">
      <c r="B4331" s="6"/>
    </row>
    <row r="4332" spans="2:2" x14ac:dyDescent="0.2">
      <c r="B4332" s="6"/>
    </row>
    <row r="4333" spans="2:2" x14ac:dyDescent="0.2">
      <c r="B4333" s="6"/>
    </row>
    <row r="4334" spans="2:2" x14ac:dyDescent="0.2">
      <c r="B4334" s="6"/>
    </row>
    <row r="4335" spans="2:2" x14ac:dyDescent="0.2">
      <c r="B4335" s="6"/>
    </row>
    <row r="4336" spans="2:2" x14ac:dyDescent="0.2">
      <c r="B4336" s="6"/>
    </row>
    <row r="4337" spans="2:2" x14ac:dyDescent="0.2">
      <c r="B4337" s="6"/>
    </row>
    <row r="4338" spans="2:2" x14ac:dyDescent="0.2">
      <c r="B4338" s="6"/>
    </row>
    <row r="4339" spans="2:2" x14ac:dyDescent="0.2">
      <c r="B4339" s="6"/>
    </row>
    <row r="4340" spans="2:2" x14ac:dyDescent="0.2">
      <c r="B4340" s="6"/>
    </row>
    <row r="4341" spans="2:2" x14ac:dyDescent="0.2">
      <c r="B4341" s="6"/>
    </row>
    <row r="4342" spans="2:2" x14ac:dyDescent="0.2">
      <c r="B4342" s="6"/>
    </row>
    <row r="4343" spans="2:2" x14ac:dyDescent="0.2">
      <c r="B4343" s="6"/>
    </row>
    <row r="4344" spans="2:2" x14ac:dyDescent="0.2">
      <c r="B4344" s="6"/>
    </row>
    <row r="4345" spans="2:2" x14ac:dyDescent="0.2">
      <c r="B4345" s="6"/>
    </row>
    <row r="4346" spans="2:2" x14ac:dyDescent="0.2">
      <c r="B4346" s="6"/>
    </row>
    <row r="4347" spans="2:2" x14ac:dyDescent="0.2">
      <c r="B4347" s="6"/>
    </row>
    <row r="4348" spans="2:2" x14ac:dyDescent="0.2">
      <c r="B4348" s="6"/>
    </row>
    <row r="4349" spans="2:2" x14ac:dyDescent="0.2">
      <c r="B4349" s="6"/>
    </row>
    <row r="4350" spans="2:2" x14ac:dyDescent="0.2">
      <c r="B4350" s="6"/>
    </row>
    <row r="4351" spans="2:2" x14ac:dyDescent="0.2">
      <c r="B4351" s="6"/>
    </row>
    <row r="4352" spans="2:2" x14ac:dyDescent="0.2">
      <c r="B4352" s="6"/>
    </row>
    <row r="4353" spans="2:2" x14ac:dyDescent="0.2">
      <c r="B4353" s="6"/>
    </row>
    <row r="4354" spans="2:2" x14ac:dyDescent="0.2">
      <c r="B4354" s="6"/>
    </row>
    <row r="4355" spans="2:2" x14ac:dyDescent="0.2">
      <c r="B4355" s="6"/>
    </row>
    <row r="4356" spans="2:2" x14ac:dyDescent="0.2">
      <c r="B4356" s="6"/>
    </row>
    <row r="4357" spans="2:2" x14ac:dyDescent="0.2">
      <c r="B4357" s="6"/>
    </row>
    <row r="4358" spans="2:2" x14ac:dyDescent="0.2">
      <c r="B4358" s="6"/>
    </row>
    <row r="4359" spans="2:2" x14ac:dyDescent="0.2">
      <c r="B4359" s="6"/>
    </row>
    <row r="4360" spans="2:2" x14ac:dyDescent="0.2">
      <c r="B4360" s="6"/>
    </row>
    <row r="4361" spans="2:2" x14ac:dyDescent="0.2">
      <c r="B4361" s="6"/>
    </row>
    <row r="4362" spans="2:2" x14ac:dyDescent="0.2">
      <c r="B4362" s="6"/>
    </row>
    <row r="4363" spans="2:2" x14ac:dyDescent="0.2">
      <c r="B4363" s="6"/>
    </row>
    <row r="4364" spans="2:2" x14ac:dyDescent="0.2">
      <c r="B4364" s="6"/>
    </row>
    <row r="4365" spans="2:2" x14ac:dyDescent="0.2">
      <c r="B4365" s="6"/>
    </row>
    <row r="4366" spans="2:2" x14ac:dyDescent="0.2">
      <c r="B4366" s="6"/>
    </row>
    <row r="4367" spans="2:2" x14ac:dyDescent="0.2">
      <c r="B4367" s="6"/>
    </row>
    <row r="4368" spans="2:2" x14ac:dyDescent="0.2">
      <c r="B4368" s="6"/>
    </row>
    <row r="4369" spans="2:2" x14ac:dyDescent="0.2">
      <c r="B4369" s="6"/>
    </row>
    <row r="4370" spans="2:2" x14ac:dyDescent="0.2">
      <c r="B4370" s="6"/>
    </row>
    <row r="4371" spans="2:2" x14ac:dyDescent="0.2">
      <c r="B4371" s="6"/>
    </row>
    <row r="4372" spans="2:2" x14ac:dyDescent="0.2">
      <c r="B4372" s="6"/>
    </row>
    <row r="4373" spans="2:2" x14ac:dyDescent="0.2">
      <c r="B4373" s="6"/>
    </row>
    <row r="4374" spans="2:2" x14ac:dyDescent="0.2">
      <c r="B4374" s="6"/>
    </row>
    <row r="4375" spans="2:2" x14ac:dyDescent="0.2">
      <c r="B4375" s="6"/>
    </row>
    <row r="4376" spans="2:2" x14ac:dyDescent="0.2">
      <c r="B4376" s="6"/>
    </row>
    <row r="4377" spans="2:2" x14ac:dyDescent="0.2">
      <c r="B4377" s="6"/>
    </row>
    <row r="4378" spans="2:2" x14ac:dyDescent="0.2">
      <c r="B4378" s="6"/>
    </row>
    <row r="4379" spans="2:2" x14ac:dyDescent="0.2">
      <c r="B4379" s="6"/>
    </row>
    <row r="4380" spans="2:2" x14ac:dyDescent="0.2">
      <c r="B4380" s="6"/>
    </row>
    <row r="4381" spans="2:2" x14ac:dyDescent="0.2">
      <c r="B4381" s="6"/>
    </row>
    <row r="4382" spans="2:2" x14ac:dyDescent="0.2">
      <c r="B4382" s="6"/>
    </row>
    <row r="4383" spans="2:2" x14ac:dyDescent="0.2">
      <c r="B4383" s="6"/>
    </row>
    <row r="4384" spans="2:2" x14ac:dyDescent="0.2">
      <c r="B4384" s="6"/>
    </row>
    <row r="4385" spans="2:2" x14ac:dyDescent="0.2">
      <c r="B4385" s="6"/>
    </row>
    <row r="4386" spans="2:2" x14ac:dyDescent="0.2">
      <c r="B4386" s="6"/>
    </row>
    <row r="4387" spans="2:2" x14ac:dyDescent="0.2">
      <c r="B4387" s="6"/>
    </row>
    <row r="4388" spans="2:2" x14ac:dyDescent="0.2">
      <c r="B4388" s="6"/>
    </row>
    <row r="4389" spans="2:2" x14ac:dyDescent="0.2">
      <c r="B4389" s="6"/>
    </row>
    <row r="4390" spans="2:2" x14ac:dyDescent="0.2">
      <c r="B4390" s="6"/>
    </row>
    <row r="4391" spans="2:2" x14ac:dyDescent="0.2">
      <c r="B4391" s="6"/>
    </row>
    <row r="4392" spans="2:2" x14ac:dyDescent="0.2">
      <c r="B4392" s="6"/>
    </row>
    <row r="4393" spans="2:2" x14ac:dyDescent="0.2">
      <c r="B4393" s="6"/>
    </row>
    <row r="4394" spans="2:2" x14ac:dyDescent="0.2">
      <c r="B4394" s="6"/>
    </row>
    <row r="4395" spans="2:2" x14ac:dyDescent="0.2">
      <c r="B4395" s="6"/>
    </row>
    <row r="4396" spans="2:2" x14ac:dyDescent="0.2">
      <c r="B4396" s="6"/>
    </row>
    <row r="4397" spans="2:2" x14ac:dyDescent="0.2">
      <c r="B4397" s="6"/>
    </row>
    <row r="4398" spans="2:2" x14ac:dyDescent="0.2">
      <c r="B4398" s="6"/>
    </row>
    <row r="4399" spans="2:2" x14ac:dyDescent="0.2">
      <c r="B4399" s="6"/>
    </row>
    <row r="4400" spans="2:2" x14ac:dyDescent="0.2">
      <c r="B4400" s="6"/>
    </row>
    <row r="4401" spans="2:2" x14ac:dyDescent="0.2">
      <c r="B4401" s="6"/>
    </row>
    <row r="4402" spans="2:2" x14ac:dyDescent="0.2">
      <c r="B4402" s="6"/>
    </row>
    <row r="4403" spans="2:2" x14ac:dyDescent="0.2">
      <c r="B4403" s="6"/>
    </row>
    <row r="4404" spans="2:2" x14ac:dyDescent="0.2">
      <c r="B4404" s="6"/>
    </row>
    <row r="4405" spans="2:2" x14ac:dyDescent="0.2">
      <c r="B4405" s="6"/>
    </row>
    <row r="4406" spans="2:2" x14ac:dyDescent="0.2">
      <c r="B4406" s="6"/>
    </row>
    <row r="4407" spans="2:2" x14ac:dyDescent="0.2">
      <c r="B4407" s="6"/>
    </row>
    <row r="4408" spans="2:2" x14ac:dyDescent="0.2">
      <c r="B4408" s="6"/>
    </row>
    <row r="4409" spans="2:2" x14ac:dyDescent="0.2">
      <c r="B4409" s="6"/>
    </row>
    <row r="4410" spans="2:2" x14ac:dyDescent="0.2">
      <c r="B4410" s="6"/>
    </row>
    <row r="4411" spans="2:2" x14ac:dyDescent="0.2">
      <c r="B4411" s="6"/>
    </row>
    <row r="4412" spans="2:2" x14ac:dyDescent="0.2">
      <c r="B4412" s="6"/>
    </row>
    <row r="4413" spans="2:2" x14ac:dyDescent="0.2">
      <c r="B4413" s="6"/>
    </row>
    <row r="4414" spans="2:2" x14ac:dyDescent="0.2">
      <c r="B4414" s="6"/>
    </row>
    <row r="4415" spans="2:2" x14ac:dyDescent="0.2">
      <c r="B4415" s="6"/>
    </row>
    <row r="4416" spans="2:2" x14ac:dyDescent="0.2">
      <c r="B4416" s="6"/>
    </row>
    <row r="4417" spans="2:2" x14ac:dyDescent="0.2">
      <c r="B4417" s="6"/>
    </row>
    <row r="4418" spans="2:2" x14ac:dyDescent="0.2">
      <c r="B4418" s="6"/>
    </row>
    <row r="4419" spans="2:2" x14ac:dyDescent="0.2">
      <c r="B4419" s="6"/>
    </row>
    <row r="4420" spans="2:2" x14ac:dyDescent="0.2">
      <c r="B4420" s="6"/>
    </row>
    <row r="4421" spans="2:2" x14ac:dyDescent="0.2">
      <c r="B4421" s="6"/>
    </row>
    <row r="4422" spans="2:2" x14ac:dyDescent="0.2">
      <c r="B4422" s="6"/>
    </row>
    <row r="4423" spans="2:2" x14ac:dyDescent="0.2">
      <c r="B4423" s="6"/>
    </row>
    <row r="4424" spans="2:2" x14ac:dyDescent="0.2">
      <c r="B4424" s="6"/>
    </row>
    <row r="4425" spans="2:2" x14ac:dyDescent="0.2">
      <c r="B4425" s="6"/>
    </row>
    <row r="4426" spans="2:2" x14ac:dyDescent="0.2">
      <c r="B4426" s="6"/>
    </row>
    <row r="4427" spans="2:2" x14ac:dyDescent="0.2">
      <c r="B4427" s="6"/>
    </row>
    <row r="4428" spans="2:2" x14ac:dyDescent="0.2">
      <c r="B4428" s="6"/>
    </row>
    <row r="4429" spans="2:2" x14ac:dyDescent="0.2">
      <c r="B4429" s="6"/>
    </row>
    <row r="4430" spans="2:2" x14ac:dyDescent="0.2">
      <c r="B4430" s="6"/>
    </row>
    <row r="4431" spans="2:2" x14ac:dyDescent="0.2">
      <c r="B4431" s="6"/>
    </row>
    <row r="4432" spans="2:2" x14ac:dyDescent="0.2">
      <c r="B4432" s="6"/>
    </row>
    <row r="4433" spans="2:2" x14ac:dyDescent="0.2">
      <c r="B4433" s="6"/>
    </row>
    <row r="4434" spans="2:2" x14ac:dyDescent="0.2">
      <c r="B4434" s="6"/>
    </row>
    <row r="4435" spans="2:2" x14ac:dyDescent="0.2">
      <c r="B4435" s="6"/>
    </row>
    <row r="4436" spans="2:2" x14ac:dyDescent="0.2">
      <c r="B4436" s="6"/>
    </row>
    <row r="4437" spans="2:2" x14ac:dyDescent="0.2">
      <c r="B4437" s="6"/>
    </row>
    <row r="4438" spans="2:2" x14ac:dyDescent="0.2">
      <c r="B4438" s="6"/>
    </row>
    <row r="4439" spans="2:2" x14ac:dyDescent="0.2">
      <c r="B4439" s="6"/>
    </row>
    <row r="4440" spans="2:2" x14ac:dyDescent="0.2">
      <c r="B4440" s="6"/>
    </row>
    <row r="4441" spans="2:2" x14ac:dyDescent="0.2">
      <c r="B4441" s="6"/>
    </row>
    <row r="4442" spans="2:2" x14ac:dyDescent="0.2">
      <c r="B4442" s="6"/>
    </row>
    <row r="4443" spans="2:2" x14ac:dyDescent="0.2">
      <c r="B4443" s="6"/>
    </row>
    <row r="4444" spans="2:2" x14ac:dyDescent="0.2">
      <c r="B4444" s="6"/>
    </row>
    <row r="4445" spans="2:2" x14ac:dyDescent="0.2">
      <c r="B4445" s="6"/>
    </row>
    <row r="4446" spans="2:2" x14ac:dyDescent="0.2">
      <c r="B4446" s="6"/>
    </row>
    <row r="4447" spans="2:2" x14ac:dyDescent="0.2">
      <c r="B4447" s="6"/>
    </row>
    <row r="4448" spans="2:2" x14ac:dyDescent="0.2">
      <c r="B4448" s="6"/>
    </row>
    <row r="4449" spans="2:2" x14ac:dyDescent="0.2">
      <c r="B4449" s="6"/>
    </row>
    <row r="4450" spans="2:2" x14ac:dyDescent="0.2">
      <c r="B4450" s="6"/>
    </row>
    <row r="4451" spans="2:2" x14ac:dyDescent="0.2">
      <c r="B4451" s="6"/>
    </row>
    <row r="4452" spans="2:2" x14ac:dyDescent="0.2">
      <c r="B4452" s="6"/>
    </row>
    <row r="4453" spans="2:2" x14ac:dyDescent="0.2">
      <c r="B4453" s="6"/>
    </row>
    <row r="4454" spans="2:2" x14ac:dyDescent="0.2">
      <c r="B4454" s="6"/>
    </row>
    <row r="4455" spans="2:2" x14ac:dyDescent="0.2">
      <c r="B4455" s="6"/>
    </row>
    <row r="4456" spans="2:2" x14ac:dyDescent="0.2">
      <c r="B4456" s="6"/>
    </row>
    <row r="4457" spans="2:2" x14ac:dyDescent="0.2">
      <c r="B4457" s="6"/>
    </row>
    <row r="4458" spans="2:2" x14ac:dyDescent="0.2">
      <c r="B4458" s="6"/>
    </row>
    <row r="4459" spans="2:2" x14ac:dyDescent="0.2">
      <c r="B4459" s="6"/>
    </row>
    <row r="4460" spans="2:2" x14ac:dyDescent="0.2">
      <c r="B4460" s="6"/>
    </row>
    <row r="4461" spans="2:2" x14ac:dyDescent="0.2">
      <c r="B4461" s="6"/>
    </row>
    <row r="4462" spans="2:2" x14ac:dyDescent="0.2">
      <c r="B4462" s="6"/>
    </row>
    <row r="4463" spans="2:2" x14ac:dyDescent="0.2">
      <c r="B4463" s="6"/>
    </row>
    <row r="4464" spans="2:2" x14ac:dyDescent="0.2">
      <c r="B4464" s="6"/>
    </row>
    <row r="4465" spans="2:2" x14ac:dyDescent="0.2">
      <c r="B4465" s="6"/>
    </row>
    <row r="4466" spans="2:2" x14ac:dyDescent="0.2">
      <c r="B4466" s="6"/>
    </row>
    <row r="4467" spans="2:2" x14ac:dyDescent="0.2">
      <c r="B4467" s="6"/>
    </row>
    <row r="4468" spans="2:2" x14ac:dyDescent="0.2">
      <c r="B4468" s="6"/>
    </row>
    <row r="4469" spans="2:2" x14ac:dyDescent="0.2">
      <c r="B4469" s="6"/>
    </row>
    <row r="4470" spans="2:2" x14ac:dyDescent="0.2">
      <c r="B4470" s="6"/>
    </row>
    <row r="4471" spans="2:2" x14ac:dyDescent="0.2">
      <c r="B4471" s="6"/>
    </row>
    <row r="4472" spans="2:2" x14ac:dyDescent="0.2">
      <c r="B4472" s="6"/>
    </row>
    <row r="4473" spans="2:2" x14ac:dyDescent="0.2">
      <c r="B4473" s="6"/>
    </row>
    <row r="4474" spans="2:2" x14ac:dyDescent="0.2">
      <c r="B4474" s="6"/>
    </row>
    <row r="4475" spans="2:2" x14ac:dyDescent="0.2">
      <c r="B4475" s="6"/>
    </row>
    <row r="4476" spans="2:2" x14ac:dyDescent="0.2">
      <c r="B4476" s="6"/>
    </row>
    <row r="4477" spans="2:2" x14ac:dyDescent="0.2">
      <c r="B4477" s="6"/>
    </row>
    <row r="4478" spans="2:2" x14ac:dyDescent="0.2">
      <c r="B4478" s="6"/>
    </row>
    <row r="4479" spans="2:2" x14ac:dyDescent="0.2">
      <c r="B4479" s="6"/>
    </row>
    <row r="4480" spans="2:2" x14ac:dyDescent="0.2">
      <c r="B4480" s="6"/>
    </row>
    <row r="4481" spans="2:2" x14ac:dyDescent="0.2">
      <c r="B4481" s="6"/>
    </row>
    <row r="4482" spans="2:2" x14ac:dyDescent="0.2">
      <c r="B4482" s="6"/>
    </row>
    <row r="4483" spans="2:2" x14ac:dyDescent="0.2">
      <c r="B4483" s="6"/>
    </row>
    <row r="4484" spans="2:2" x14ac:dyDescent="0.2">
      <c r="B4484" s="6"/>
    </row>
    <row r="4485" spans="2:2" x14ac:dyDescent="0.2">
      <c r="B4485" s="6"/>
    </row>
    <row r="4486" spans="2:2" x14ac:dyDescent="0.2">
      <c r="B4486" s="6"/>
    </row>
    <row r="4487" spans="2:2" x14ac:dyDescent="0.2">
      <c r="B4487" s="6"/>
    </row>
    <row r="4488" spans="2:2" x14ac:dyDescent="0.2">
      <c r="B4488" s="6"/>
    </row>
    <row r="4489" spans="2:2" x14ac:dyDescent="0.2">
      <c r="B4489" s="6"/>
    </row>
    <row r="4490" spans="2:2" x14ac:dyDescent="0.2">
      <c r="B4490" s="6"/>
    </row>
    <row r="4491" spans="2:2" x14ac:dyDescent="0.2">
      <c r="B4491" s="6"/>
    </row>
    <row r="4492" spans="2:2" x14ac:dyDescent="0.2">
      <c r="B4492" s="6"/>
    </row>
    <row r="4493" spans="2:2" x14ac:dyDescent="0.2">
      <c r="B4493" s="6"/>
    </row>
    <row r="4494" spans="2:2" x14ac:dyDescent="0.2">
      <c r="B4494" s="6"/>
    </row>
    <row r="4495" spans="2:2" x14ac:dyDescent="0.2">
      <c r="B4495" s="6"/>
    </row>
    <row r="4496" spans="2:2" x14ac:dyDescent="0.2">
      <c r="B4496" s="6"/>
    </row>
    <row r="4497" spans="2:2" x14ac:dyDescent="0.2">
      <c r="B4497" s="6"/>
    </row>
    <row r="4498" spans="2:2" x14ac:dyDescent="0.2">
      <c r="B4498" s="6"/>
    </row>
    <row r="4499" spans="2:2" x14ac:dyDescent="0.2">
      <c r="B4499" s="6"/>
    </row>
    <row r="4500" spans="2:2" x14ac:dyDescent="0.2">
      <c r="B4500" s="6"/>
    </row>
    <row r="4501" spans="2:2" x14ac:dyDescent="0.2">
      <c r="B4501" s="6"/>
    </row>
    <row r="4502" spans="2:2" x14ac:dyDescent="0.2">
      <c r="B4502" s="6"/>
    </row>
    <row r="4503" spans="2:2" x14ac:dyDescent="0.2">
      <c r="B4503" s="6"/>
    </row>
    <row r="4504" spans="2:2" x14ac:dyDescent="0.2">
      <c r="B4504" s="6"/>
    </row>
    <row r="4505" spans="2:2" x14ac:dyDescent="0.2">
      <c r="B4505" s="6"/>
    </row>
    <row r="4506" spans="2:2" x14ac:dyDescent="0.2">
      <c r="B4506" s="6"/>
    </row>
    <row r="4507" spans="2:2" x14ac:dyDescent="0.2">
      <c r="B4507" s="6"/>
    </row>
    <row r="4508" spans="2:2" x14ac:dyDescent="0.2">
      <c r="B4508" s="6"/>
    </row>
    <row r="4509" spans="2:2" x14ac:dyDescent="0.2">
      <c r="B4509" s="6"/>
    </row>
    <row r="4510" spans="2:2" x14ac:dyDescent="0.2">
      <c r="B4510" s="6"/>
    </row>
    <row r="4511" spans="2:2" x14ac:dyDescent="0.2">
      <c r="B4511" s="6"/>
    </row>
    <row r="4512" spans="2:2" x14ac:dyDescent="0.2">
      <c r="B4512" s="6"/>
    </row>
    <row r="4513" spans="2:2" x14ac:dyDescent="0.2">
      <c r="B4513" s="6"/>
    </row>
    <row r="4514" spans="2:2" x14ac:dyDescent="0.2">
      <c r="B4514" s="6"/>
    </row>
    <row r="4515" spans="2:2" x14ac:dyDescent="0.2">
      <c r="B4515" s="6"/>
    </row>
    <row r="4516" spans="2:2" x14ac:dyDescent="0.2">
      <c r="B4516" s="6"/>
    </row>
    <row r="4517" spans="2:2" x14ac:dyDescent="0.2">
      <c r="B4517" s="6"/>
    </row>
    <row r="4518" spans="2:2" x14ac:dyDescent="0.2">
      <c r="B4518" s="6"/>
    </row>
    <row r="4519" spans="2:2" x14ac:dyDescent="0.2">
      <c r="B4519" s="6"/>
    </row>
    <row r="4520" spans="2:2" x14ac:dyDescent="0.2">
      <c r="B4520" s="6"/>
    </row>
    <row r="4521" spans="2:2" x14ac:dyDescent="0.2">
      <c r="B4521" s="6"/>
    </row>
    <row r="4522" spans="2:2" x14ac:dyDescent="0.2">
      <c r="B4522" s="6"/>
    </row>
    <row r="4523" spans="2:2" x14ac:dyDescent="0.2">
      <c r="B4523" s="6"/>
    </row>
    <row r="4524" spans="2:2" x14ac:dyDescent="0.2">
      <c r="B4524" s="6"/>
    </row>
    <row r="4525" spans="2:2" x14ac:dyDescent="0.2">
      <c r="B4525" s="6"/>
    </row>
    <row r="4526" spans="2:2" x14ac:dyDescent="0.2">
      <c r="B4526" s="6"/>
    </row>
    <row r="4527" spans="2:2" x14ac:dyDescent="0.2">
      <c r="B4527" s="6"/>
    </row>
    <row r="4528" spans="2:2" x14ac:dyDescent="0.2">
      <c r="B4528" s="6"/>
    </row>
    <row r="4529" spans="2:2" x14ac:dyDescent="0.2">
      <c r="B4529" s="6"/>
    </row>
    <row r="4530" spans="2:2" x14ac:dyDescent="0.2">
      <c r="B4530" s="6"/>
    </row>
    <row r="4531" spans="2:2" x14ac:dyDescent="0.2">
      <c r="B4531" s="6"/>
    </row>
    <row r="4532" spans="2:2" x14ac:dyDescent="0.2">
      <c r="B4532" s="6"/>
    </row>
    <row r="4533" spans="2:2" x14ac:dyDescent="0.2">
      <c r="B4533" s="6"/>
    </row>
    <row r="4534" spans="2:2" x14ac:dyDescent="0.2">
      <c r="B4534" s="6"/>
    </row>
    <row r="4535" spans="2:2" x14ac:dyDescent="0.2">
      <c r="B4535" s="6"/>
    </row>
    <row r="4536" spans="2:2" x14ac:dyDescent="0.2">
      <c r="B4536" s="6"/>
    </row>
    <row r="4537" spans="2:2" x14ac:dyDescent="0.2">
      <c r="B4537" s="6"/>
    </row>
    <row r="4538" spans="2:2" x14ac:dyDescent="0.2">
      <c r="B4538" s="6"/>
    </row>
    <row r="4539" spans="2:2" x14ac:dyDescent="0.2">
      <c r="B4539" s="6"/>
    </row>
    <row r="4540" spans="2:2" x14ac:dyDescent="0.2">
      <c r="B4540" s="6"/>
    </row>
    <row r="4541" spans="2:2" x14ac:dyDescent="0.2">
      <c r="B4541" s="6"/>
    </row>
    <row r="4542" spans="2:2" x14ac:dyDescent="0.2">
      <c r="B4542" s="6"/>
    </row>
    <row r="4543" spans="2:2" x14ac:dyDescent="0.2">
      <c r="B4543" s="6"/>
    </row>
    <row r="4544" spans="2:2" x14ac:dyDescent="0.2">
      <c r="B4544" s="6"/>
    </row>
    <row r="4545" spans="2:2" x14ac:dyDescent="0.2">
      <c r="B4545" s="6"/>
    </row>
    <row r="4546" spans="2:2" x14ac:dyDescent="0.2">
      <c r="B4546" s="6"/>
    </row>
    <row r="4547" spans="2:2" x14ac:dyDescent="0.2">
      <c r="B4547" s="6"/>
    </row>
    <row r="4548" spans="2:2" x14ac:dyDescent="0.2">
      <c r="B4548" s="6"/>
    </row>
    <row r="4549" spans="2:2" x14ac:dyDescent="0.2">
      <c r="B4549" s="6"/>
    </row>
    <row r="4550" spans="2:2" x14ac:dyDescent="0.2">
      <c r="B4550" s="6"/>
    </row>
    <row r="4551" spans="2:2" x14ac:dyDescent="0.2">
      <c r="B4551" s="6"/>
    </row>
    <row r="4552" spans="2:2" x14ac:dyDescent="0.2">
      <c r="B4552" s="6"/>
    </row>
    <row r="4553" spans="2:2" x14ac:dyDescent="0.2">
      <c r="B4553" s="6"/>
    </row>
    <row r="4554" spans="2:2" x14ac:dyDescent="0.2">
      <c r="B4554" s="6"/>
    </row>
    <row r="4555" spans="2:2" x14ac:dyDescent="0.2">
      <c r="B4555" s="6"/>
    </row>
    <row r="4556" spans="2:2" x14ac:dyDescent="0.2">
      <c r="B4556" s="6"/>
    </row>
    <row r="4557" spans="2:2" x14ac:dyDescent="0.2">
      <c r="B4557" s="6"/>
    </row>
    <row r="4558" spans="2:2" x14ac:dyDescent="0.2">
      <c r="B4558" s="6"/>
    </row>
    <row r="4559" spans="2:2" x14ac:dyDescent="0.2">
      <c r="B4559" s="6"/>
    </row>
    <row r="4560" spans="2:2" x14ac:dyDescent="0.2">
      <c r="B4560" s="6"/>
    </row>
    <row r="4561" spans="2:2" x14ac:dyDescent="0.2">
      <c r="B4561" s="6"/>
    </row>
    <row r="4562" spans="2:2" x14ac:dyDescent="0.2">
      <c r="B4562" s="6"/>
    </row>
    <row r="4563" spans="2:2" x14ac:dyDescent="0.2">
      <c r="B4563" s="6"/>
    </row>
    <row r="4564" spans="2:2" x14ac:dyDescent="0.2">
      <c r="B4564" s="6"/>
    </row>
    <row r="4565" spans="2:2" x14ac:dyDescent="0.2">
      <c r="B4565" s="6"/>
    </row>
    <row r="4566" spans="2:2" x14ac:dyDescent="0.2">
      <c r="B4566" s="6"/>
    </row>
    <row r="4567" spans="2:2" x14ac:dyDescent="0.2">
      <c r="B4567" s="6"/>
    </row>
    <row r="4568" spans="2:2" x14ac:dyDescent="0.2">
      <c r="B4568" s="6"/>
    </row>
    <row r="4569" spans="2:2" x14ac:dyDescent="0.2">
      <c r="B4569" s="6"/>
    </row>
    <row r="4570" spans="2:2" x14ac:dyDescent="0.2">
      <c r="B4570" s="6"/>
    </row>
    <row r="4571" spans="2:2" x14ac:dyDescent="0.2">
      <c r="B4571" s="6"/>
    </row>
    <row r="4572" spans="2:2" x14ac:dyDescent="0.2">
      <c r="B4572" s="6"/>
    </row>
    <row r="4573" spans="2:2" x14ac:dyDescent="0.2">
      <c r="B4573" s="6"/>
    </row>
    <row r="4574" spans="2:2" x14ac:dyDescent="0.2">
      <c r="B4574" s="6"/>
    </row>
    <row r="4575" spans="2:2" x14ac:dyDescent="0.2">
      <c r="B4575" s="6"/>
    </row>
    <row r="4576" spans="2:2" x14ac:dyDescent="0.2">
      <c r="B4576" s="6"/>
    </row>
    <row r="4577" spans="2:2" x14ac:dyDescent="0.2">
      <c r="B4577" s="6"/>
    </row>
    <row r="4578" spans="2:2" x14ac:dyDescent="0.2">
      <c r="B4578" s="6"/>
    </row>
    <row r="4579" spans="2:2" x14ac:dyDescent="0.2">
      <c r="B4579" s="6"/>
    </row>
    <row r="4580" spans="2:2" x14ac:dyDescent="0.2">
      <c r="B4580" s="6"/>
    </row>
    <row r="4581" spans="2:2" x14ac:dyDescent="0.2">
      <c r="B4581" s="6"/>
    </row>
    <row r="4582" spans="2:2" x14ac:dyDescent="0.2">
      <c r="B4582" s="6"/>
    </row>
    <row r="4583" spans="2:2" x14ac:dyDescent="0.2">
      <c r="B4583" s="6"/>
    </row>
    <row r="4584" spans="2:2" x14ac:dyDescent="0.2">
      <c r="B4584" s="6"/>
    </row>
    <row r="4585" spans="2:2" x14ac:dyDescent="0.2">
      <c r="B4585" s="6"/>
    </row>
    <row r="4586" spans="2:2" x14ac:dyDescent="0.2">
      <c r="B4586" s="6"/>
    </row>
    <row r="4587" spans="2:2" x14ac:dyDescent="0.2">
      <c r="B4587" s="6"/>
    </row>
    <row r="4588" spans="2:2" x14ac:dyDescent="0.2">
      <c r="B4588" s="6"/>
    </row>
    <row r="4589" spans="2:2" x14ac:dyDescent="0.2">
      <c r="B4589" s="6"/>
    </row>
    <row r="4590" spans="2:2" x14ac:dyDescent="0.2">
      <c r="B4590" s="6"/>
    </row>
    <row r="4591" spans="2:2" x14ac:dyDescent="0.2">
      <c r="B4591" s="6"/>
    </row>
    <row r="4592" spans="2:2" x14ac:dyDescent="0.2">
      <c r="B4592" s="6"/>
    </row>
    <row r="4593" spans="2:2" x14ac:dyDescent="0.2">
      <c r="B4593" s="6"/>
    </row>
    <row r="4594" spans="2:2" x14ac:dyDescent="0.2">
      <c r="B4594" s="6"/>
    </row>
    <row r="4595" spans="2:2" x14ac:dyDescent="0.2">
      <c r="B4595" s="6"/>
    </row>
    <row r="4596" spans="2:2" x14ac:dyDescent="0.2">
      <c r="B4596" s="6"/>
    </row>
    <row r="4597" spans="2:2" x14ac:dyDescent="0.2">
      <c r="B4597" s="6"/>
    </row>
    <row r="4598" spans="2:2" x14ac:dyDescent="0.2">
      <c r="B4598" s="6"/>
    </row>
    <row r="4599" spans="2:2" x14ac:dyDescent="0.2">
      <c r="B4599" s="6"/>
    </row>
    <row r="4600" spans="2:2" x14ac:dyDescent="0.2">
      <c r="B4600" s="6"/>
    </row>
    <row r="4601" spans="2:2" x14ac:dyDescent="0.2">
      <c r="B4601" s="6"/>
    </row>
    <row r="4602" spans="2:2" x14ac:dyDescent="0.2">
      <c r="B4602" s="6"/>
    </row>
    <row r="4603" spans="2:2" x14ac:dyDescent="0.2">
      <c r="B4603" s="6"/>
    </row>
    <row r="4604" spans="2:2" x14ac:dyDescent="0.2">
      <c r="B4604" s="6"/>
    </row>
    <row r="4605" spans="2:2" x14ac:dyDescent="0.2">
      <c r="B4605" s="6"/>
    </row>
    <row r="4606" spans="2:2" x14ac:dyDescent="0.2">
      <c r="B4606" s="6"/>
    </row>
    <row r="4607" spans="2:2" x14ac:dyDescent="0.2">
      <c r="B4607" s="6"/>
    </row>
    <row r="4608" spans="2:2" x14ac:dyDescent="0.2">
      <c r="B4608" s="6"/>
    </row>
    <row r="4609" spans="2:2" x14ac:dyDescent="0.2">
      <c r="B4609" s="6"/>
    </row>
    <row r="4610" spans="2:2" x14ac:dyDescent="0.2">
      <c r="B4610" s="6"/>
    </row>
    <row r="4611" spans="2:2" x14ac:dyDescent="0.2">
      <c r="B4611" s="6"/>
    </row>
    <row r="4612" spans="2:2" x14ac:dyDescent="0.2">
      <c r="B4612" s="6"/>
    </row>
    <row r="4613" spans="2:2" x14ac:dyDescent="0.2">
      <c r="B4613" s="6"/>
    </row>
    <row r="4614" spans="2:2" x14ac:dyDescent="0.2">
      <c r="B4614" s="6"/>
    </row>
    <row r="4615" spans="2:2" x14ac:dyDescent="0.2">
      <c r="B4615" s="6"/>
    </row>
    <row r="4616" spans="2:2" x14ac:dyDescent="0.2">
      <c r="B4616" s="6"/>
    </row>
    <row r="4617" spans="2:2" x14ac:dyDescent="0.2">
      <c r="B4617" s="6"/>
    </row>
    <row r="4618" spans="2:2" x14ac:dyDescent="0.2">
      <c r="B4618" s="6"/>
    </row>
    <row r="4619" spans="2:2" x14ac:dyDescent="0.2">
      <c r="B4619" s="6"/>
    </row>
    <row r="4620" spans="2:2" x14ac:dyDescent="0.2">
      <c r="B4620" s="6"/>
    </row>
    <row r="4621" spans="2:2" x14ac:dyDescent="0.2">
      <c r="B4621" s="6"/>
    </row>
    <row r="4622" spans="2:2" x14ac:dyDescent="0.2">
      <c r="B4622" s="6"/>
    </row>
    <row r="4623" spans="2:2" x14ac:dyDescent="0.2">
      <c r="B4623" s="6"/>
    </row>
    <row r="4624" spans="2:2" x14ac:dyDescent="0.2">
      <c r="B4624" s="6"/>
    </row>
    <row r="4625" spans="2:2" x14ac:dyDescent="0.2">
      <c r="B4625" s="6"/>
    </row>
    <row r="4626" spans="2:2" x14ac:dyDescent="0.2">
      <c r="B4626" s="6"/>
    </row>
    <row r="4627" spans="2:2" x14ac:dyDescent="0.2">
      <c r="B4627" s="6"/>
    </row>
    <row r="4628" spans="2:2" x14ac:dyDescent="0.2">
      <c r="B4628" s="6"/>
    </row>
    <row r="4629" spans="2:2" x14ac:dyDescent="0.2">
      <c r="B4629" s="6"/>
    </row>
    <row r="4630" spans="2:2" x14ac:dyDescent="0.2">
      <c r="B4630" s="6"/>
    </row>
    <row r="4631" spans="2:2" x14ac:dyDescent="0.2">
      <c r="B4631" s="6"/>
    </row>
    <row r="4632" spans="2:2" x14ac:dyDescent="0.2">
      <c r="B4632" s="6"/>
    </row>
    <row r="4633" spans="2:2" x14ac:dyDescent="0.2">
      <c r="B4633" s="6"/>
    </row>
    <row r="4634" spans="2:2" x14ac:dyDescent="0.2">
      <c r="B4634" s="6"/>
    </row>
    <row r="4635" spans="2:2" x14ac:dyDescent="0.2">
      <c r="B4635" s="6"/>
    </row>
    <row r="4636" spans="2:2" x14ac:dyDescent="0.2">
      <c r="B4636" s="6"/>
    </row>
    <row r="4637" spans="2:2" x14ac:dyDescent="0.2">
      <c r="B4637" s="6"/>
    </row>
    <row r="4638" spans="2:2" x14ac:dyDescent="0.2">
      <c r="B4638" s="6"/>
    </row>
    <row r="4639" spans="2:2" x14ac:dyDescent="0.2">
      <c r="B4639" s="6"/>
    </row>
    <row r="4640" spans="2:2" x14ac:dyDescent="0.2">
      <c r="B4640" s="6"/>
    </row>
    <row r="4641" spans="2:2" x14ac:dyDescent="0.2">
      <c r="B4641" s="6"/>
    </row>
    <row r="4642" spans="2:2" x14ac:dyDescent="0.2">
      <c r="B4642" s="6"/>
    </row>
    <row r="4643" spans="2:2" x14ac:dyDescent="0.2">
      <c r="B4643" s="6"/>
    </row>
    <row r="4644" spans="2:2" x14ac:dyDescent="0.2">
      <c r="B4644" s="6"/>
    </row>
    <row r="4645" spans="2:2" x14ac:dyDescent="0.2">
      <c r="B4645" s="6"/>
    </row>
    <row r="4646" spans="2:2" x14ac:dyDescent="0.2">
      <c r="B4646" s="6"/>
    </row>
    <row r="4647" spans="2:2" x14ac:dyDescent="0.2">
      <c r="B4647" s="6"/>
    </row>
    <row r="4648" spans="2:2" x14ac:dyDescent="0.2">
      <c r="B4648" s="6"/>
    </row>
    <row r="4649" spans="2:2" x14ac:dyDescent="0.2">
      <c r="B4649" s="6"/>
    </row>
    <row r="4650" spans="2:2" x14ac:dyDescent="0.2">
      <c r="B4650" s="6"/>
    </row>
    <row r="4651" spans="2:2" x14ac:dyDescent="0.2">
      <c r="B4651" s="6"/>
    </row>
    <row r="4652" spans="2:2" x14ac:dyDescent="0.2">
      <c r="B4652" s="6"/>
    </row>
    <row r="4653" spans="2:2" x14ac:dyDescent="0.2">
      <c r="B4653" s="6"/>
    </row>
    <row r="4654" spans="2:2" x14ac:dyDescent="0.2">
      <c r="B4654" s="6"/>
    </row>
    <row r="4655" spans="2:2" x14ac:dyDescent="0.2">
      <c r="B4655" s="6"/>
    </row>
    <row r="4656" spans="2:2" x14ac:dyDescent="0.2">
      <c r="B4656" s="6"/>
    </row>
    <row r="4657" spans="2:2" x14ac:dyDescent="0.2">
      <c r="B4657" s="6"/>
    </row>
    <row r="4658" spans="2:2" x14ac:dyDescent="0.2">
      <c r="B4658" s="6"/>
    </row>
    <row r="4659" spans="2:2" x14ac:dyDescent="0.2">
      <c r="B4659" s="6"/>
    </row>
    <row r="4660" spans="2:2" x14ac:dyDescent="0.2">
      <c r="B4660" s="6"/>
    </row>
    <row r="4661" spans="2:2" x14ac:dyDescent="0.2">
      <c r="B4661" s="6"/>
    </row>
    <row r="4662" spans="2:2" x14ac:dyDescent="0.2">
      <c r="B4662" s="6"/>
    </row>
    <row r="4663" spans="2:2" x14ac:dyDescent="0.2">
      <c r="B4663" s="6"/>
    </row>
    <row r="4664" spans="2:2" x14ac:dyDescent="0.2">
      <c r="B4664" s="6"/>
    </row>
    <row r="4665" spans="2:2" x14ac:dyDescent="0.2">
      <c r="B4665" s="6"/>
    </row>
  </sheetData>
  <protectedRanges>
    <protectedRange sqref="A451:D455" name="Range1"/>
    <protectedRange sqref="A456:D456" name="Range1_1"/>
  </protectedRanges>
  <sortState xmlns:xlrd2="http://schemas.microsoft.com/office/spreadsheetml/2017/richdata2" ref="A21:T473">
    <sortCondition ref="C21:C473"/>
  </sortState>
  <phoneticPr fontId="6" type="noConversion"/>
  <hyperlinks>
    <hyperlink ref="H1428" r:id="rId1" display="http://vsolj.cetus-net.org/bulletin.html" xr:uid="{00000000-0004-0000-0000-000000000000}"/>
    <hyperlink ref="H65039" r:id="rId2" display="http://vsolj.cetus-net.org/bulletin.html" xr:uid="{00000000-0004-0000-0000-000001000000}"/>
    <hyperlink ref="H65032" r:id="rId3" display="https://www.aavso.org/ejaavso" xr:uid="{00000000-0004-0000-0000-000002000000}"/>
    <hyperlink ref="AP1183" r:id="rId4" display="http://cdsbib.u-strasbg.fr/cgi-bin/cdsbib?1990RMxAA..21..381G" xr:uid="{00000000-0004-0000-0000-000003000000}"/>
    <hyperlink ref="AP1187" r:id="rId5" display="http://cdsbib.u-strasbg.fr/cgi-bin/cdsbib?1990RMxAA..21..381G" xr:uid="{00000000-0004-0000-0000-000004000000}"/>
    <hyperlink ref="AP1186" r:id="rId6" display="http://cdsbib.u-strasbg.fr/cgi-bin/cdsbib?1990RMxAA..21..381G" xr:uid="{00000000-0004-0000-0000-000005000000}"/>
    <hyperlink ref="AP1167" r:id="rId7" display="http://cdsbib.u-strasbg.fr/cgi-bin/cdsbib?1990RMxAA..21..381G" xr:uid="{00000000-0004-0000-0000-000006000000}"/>
    <hyperlink ref="I65039" r:id="rId8" display="http://vsolj.cetus-net.org/bulletin.html" xr:uid="{00000000-0004-0000-0000-000007000000}"/>
    <hyperlink ref="AQ1323" r:id="rId9" display="http://cdsbib.u-strasbg.fr/cgi-bin/cdsbib?1990RMxAA..21..381G" xr:uid="{00000000-0004-0000-0000-000008000000}"/>
    <hyperlink ref="AQ56089" r:id="rId10" display="http://cdsbib.u-strasbg.fr/cgi-bin/cdsbib?1990RMxAA..21..381G" xr:uid="{00000000-0004-0000-0000-000009000000}"/>
    <hyperlink ref="AQ1324" r:id="rId11" display="http://cdsbib.u-strasbg.fr/cgi-bin/cdsbib?1990RMxAA..21..381G" xr:uid="{00000000-0004-0000-0000-00000A000000}"/>
    <hyperlink ref="H65036" r:id="rId12" display="https://www.aavso.org/ejaavso" xr:uid="{00000000-0004-0000-0000-00000B000000}"/>
    <hyperlink ref="H2209" r:id="rId13" display="http://vsolj.cetus-net.org/bulletin.html" xr:uid="{00000000-0004-0000-0000-00000C000000}"/>
    <hyperlink ref="AP3453" r:id="rId14" display="http://cdsbib.u-strasbg.fr/cgi-bin/cdsbib?1990RMxAA..21..381G" xr:uid="{00000000-0004-0000-0000-00000D000000}"/>
    <hyperlink ref="AP3456" r:id="rId15" display="http://cdsbib.u-strasbg.fr/cgi-bin/cdsbib?1990RMxAA..21..381G" xr:uid="{00000000-0004-0000-0000-00000E000000}"/>
    <hyperlink ref="AP3454" r:id="rId16" display="http://cdsbib.u-strasbg.fr/cgi-bin/cdsbib?1990RMxAA..21..381G" xr:uid="{00000000-0004-0000-0000-00000F000000}"/>
    <hyperlink ref="AP3438" r:id="rId17" display="http://cdsbib.u-strasbg.fr/cgi-bin/cdsbib?1990RMxAA..21..381G" xr:uid="{00000000-0004-0000-0000-000010000000}"/>
    <hyperlink ref="I2209" r:id="rId18" display="http://vsolj.cetus-net.org/bulletin.html" xr:uid="{00000000-0004-0000-0000-000011000000}"/>
    <hyperlink ref="AQ3667" r:id="rId19" display="http://cdsbib.u-strasbg.fr/cgi-bin/cdsbib?1990RMxAA..21..381G" xr:uid="{00000000-0004-0000-0000-000012000000}"/>
    <hyperlink ref="AQ377" r:id="rId20" display="http://cdsbib.u-strasbg.fr/cgi-bin/cdsbib?1990RMxAA..21..381G" xr:uid="{00000000-0004-0000-0000-000013000000}"/>
    <hyperlink ref="AQ3671" r:id="rId21" display="http://cdsbib.u-strasbg.fr/cgi-bin/cdsbib?1990RMxAA..21..381G" xr:uid="{00000000-0004-0000-0000-000014000000}"/>
    <hyperlink ref="H64781" r:id="rId22" display="http://vsolj.cetus-net.org/bulletin.html" xr:uid="{00000000-0004-0000-0000-000015000000}"/>
    <hyperlink ref="H64774" r:id="rId23" display="https://www.aavso.org/ejaavso" xr:uid="{00000000-0004-0000-0000-000016000000}"/>
    <hyperlink ref="I64781" r:id="rId24" display="http://vsolj.cetus-net.org/bulletin.html" xr:uid="{00000000-0004-0000-0000-000017000000}"/>
    <hyperlink ref="AQ58432" r:id="rId25" display="http://cdsbib.u-strasbg.fr/cgi-bin/cdsbib?1990RMxAA..21..381G" xr:uid="{00000000-0004-0000-0000-000018000000}"/>
    <hyperlink ref="H64778" r:id="rId26" display="https://www.aavso.org/ejaavso" xr:uid="{00000000-0004-0000-0000-000019000000}"/>
    <hyperlink ref="AP5796" r:id="rId27" display="http://cdsbib.u-strasbg.fr/cgi-bin/cdsbib?1990RMxAA..21..381G" xr:uid="{00000000-0004-0000-0000-00001A000000}"/>
    <hyperlink ref="AP5799" r:id="rId28" display="http://cdsbib.u-strasbg.fr/cgi-bin/cdsbib?1990RMxAA..21..381G" xr:uid="{00000000-0004-0000-0000-00001B000000}"/>
    <hyperlink ref="AP5797" r:id="rId29" display="http://cdsbib.u-strasbg.fr/cgi-bin/cdsbib?1990RMxAA..21..381G" xr:uid="{00000000-0004-0000-0000-00001C000000}"/>
    <hyperlink ref="AP5781" r:id="rId30" display="http://cdsbib.u-strasbg.fr/cgi-bin/cdsbib?1990RMxAA..21..381G" xr:uid="{00000000-0004-0000-0000-00001D000000}"/>
    <hyperlink ref="AQ6010" r:id="rId31" display="http://cdsbib.u-strasbg.fr/cgi-bin/cdsbib?1990RMxAA..21..381G" xr:uid="{00000000-0004-0000-0000-00001E000000}"/>
    <hyperlink ref="AQ6014" r:id="rId32" display="http://cdsbib.u-strasbg.fr/cgi-bin/cdsbib?1990RMxAA..21..381G" xr:uid="{00000000-0004-0000-0000-00001F000000}"/>
    <hyperlink ref="AQ167" r:id="rId33" display="http://cdsbib.u-strasbg.fr/cgi-bin/cdsbib?1990RMxAA..21..381G" xr:uid="{00000000-0004-0000-0000-000020000000}"/>
    <hyperlink ref="I2902" r:id="rId34" display="http://vsolj.cetus-net.org/bulletin.html" xr:uid="{00000000-0004-0000-0000-000021000000}"/>
    <hyperlink ref="H2902" r:id="rId35" display="http://vsolj.cetus-net.org/bulletin.html" xr:uid="{00000000-0004-0000-0000-000022000000}"/>
    <hyperlink ref="AQ819" r:id="rId36" display="http://cdsbib.u-strasbg.fr/cgi-bin/cdsbib?1990RMxAA..21..381G" xr:uid="{00000000-0004-0000-0000-000023000000}"/>
    <hyperlink ref="AQ818" r:id="rId37" display="http://cdsbib.u-strasbg.fr/cgi-bin/cdsbib?1990RMxAA..21..381G" xr:uid="{00000000-0004-0000-0000-000024000000}"/>
    <hyperlink ref="AP4072" r:id="rId38" display="http://cdsbib.u-strasbg.fr/cgi-bin/cdsbib?1990RMxAA..21..381G" xr:uid="{00000000-0004-0000-0000-000025000000}"/>
    <hyperlink ref="AP4090" r:id="rId39" display="http://cdsbib.u-strasbg.fr/cgi-bin/cdsbib?1990RMxAA..21..381G" xr:uid="{00000000-0004-0000-0000-000026000000}"/>
    <hyperlink ref="AP4091" r:id="rId40" display="http://cdsbib.u-strasbg.fr/cgi-bin/cdsbib?1990RMxAA..21..381G" xr:uid="{00000000-0004-0000-0000-000027000000}"/>
    <hyperlink ref="AP4087" r:id="rId41" display="http://cdsbib.u-strasbg.fr/cgi-bin/cdsbib?1990RMxAA..21..381G" xr:uid="{00000000-0004-0000-0000-000028000000}"/>
  </hyperlinks>
  <pageMargins left="0.75" right="0.75" top="1" bottom="1" header="0.5" footer="0.5"/>
  <pageSetup orientation="portrait" horizontalDpi="300" verticalDpi="300" r:id="rId42"/>
  <headerFooter alignWithMargins="0"/>
  <drawing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39"/>
  <sheetViews>
    <sheetView topLeftCell="A349" workbookViewId="0">
      <selection activeCell="A263" sqref="A263:D392"/>
    </sheetView>
  </sheetViews>
  <sheetFormatPr defaultRowHeight="12.75" x14ac:dyDescent="0.2"/>
  <cols>
    <col min="1" max="1" width="19.7109375" style="16" customWidth="1"/>
    <col min="2" max="2" width="4.42578125" customWidth="1"/>
    <col min="3" max="3" width="12.7109375" style="16" customWidth="1"/>
    <col min="4" max="4" width="5.42578125" customWidth="1"/>
    <col min="5" max="5" width="14.85546875" customWidth="1"/>
    <col min="7" max="7" width="12" customWidth="1"/>
    <col min="8" max="8" width="14.140625" style="16" customWidth="1"/>
    <col min="9" max="9" width="22.5703125" customWidth="1"/>
    <col min="10" max="10" width="25.140625" customWidth="1"/>
    <col min="11" max="11" width="15.7109375" customWidth="1"/>
    <col min="12" max="12" width="14.140625" customWidth="1"/>
    <col min="13" max="13" width="9.5703125" customWidth="1"/>
    <col min="14" max="14" width="14.140625" customWidth="1"/>
    <col min="15" max="15" width="23.42578125" customWidth="1"/>
    <col min="16" max="16" width="16.5703125" customWidth="1"/>
    <col min="17" max="17" width="41" customWidth="1"/>
  </cols>
  <sheetData>
    <row r="1" spans="1:16" ht="15.75" x14ac:dyDescent="0.25">
      <c r="A1" s="38" t="s">
        <v>158</v>
      </c>
      <c r="I1" s="39" t="s">
        <v>159</v>
      </c>
      <c r="J1" s="40" t="s">
        <v>160</v>
      </c>
    </row>
    <row r="2" spans="1:16" x14ac:dyDescent="0.2">
      <c r="I2" s="41" t="s">
        <v>161</v>
      </c>
      <c r="J2" s="42" t="s">
        <v>162</v>
      </c>
    </row>
    <row r="3" spans="1:16" x14ac:dyDescent="0.2">
      <c r="A3" s="43" t="s">
        <v>163</v>
      </c>
      <c r="I3" s="41" t="s">
        <v>164</v>
      </c>
      <c r="J3" s="42" t="s">
        <v>165</v>
      </c>
    </row>
    <row r="4" spans="1:16" x14ac:dyDescent="0.2">
      <c r="I4" s="41" t="s">
        <v>166</v>
      </c>
      <c r="J4" s="42" t="s">
        <v>165</v>
      </c>
    </row>
    <row r="5" spans="1:16" ht="13.5" thickBot="1" x14ac:dyDescent="0.25">
      <c r="I5" s="44" t="s">
        <v>167</v>
      </c>
      <c r="J5" s="45" t="s">
        <v>124</v>
      </c>
    </row>
    <row r="10" spans="1:16" ht="13.5" thickBot="1" x14ac:dyDescent="0.25"/>
    <row r="11" spans="1:16" ht="12.75" customHeight="1" thickBot="1" x14ac:dyDescent="0.25">
      <c r="A11" s="16" t="str">
        <f t="shared" ref="A11:A74" si="0">P11</f>
        <v>IBVS 154 </v>
      </c>
      <c r="B11" s="6" t="str">
        <f t="shared" ref="B11:B74" si="1">IF(H11=INT(H11),"I","II")</f>
        <v>I</v>
      </c>
      <c r="C11" s="16">
        <f t="shared" ref="C11:C74" si="2">1*G11</f>
        <v>39288.750999999997</v>
      </c>
      <c r="D11" t="str">
        <f t="shared" ref="D11:D74" si="3">VLOOKUP(F11,I$1:J$5,2,FALSE)</f>
        <v>vis</v>
      </c>
      <c r="E11" s="46">
        <f>VLOOKUP(C11,Active!C$21:E$961,3,FALSE)</f>
        <v>-2087.9985203178921</v>
      </c>
      <c r="F11" s="6" t="s">
        <v>167</v>
      </c>
      <c r="G11" t="str">
        <f t="shared" ref="G11:G74" si="4">MID(I11,3,LEN(I11)-3)</f>
        <v>39288.751</v>
      </c>
      <c r="H11" s="16">
        <f t="shared" ref="H11:H74" si="5">1*K11</f>
        <v>-2088</v>
      </c>
      <c r="I11" s="47" t="s">
        <v>372</v>
      </c>
      <c r="J11" s="48" t="s">
        <v>373</v>
      </c>
      <c r="K11" s="47">
        <v>-2088</v>
      </c>
      <c r="L11" s="47" t="s">
        <v>374</v>
      </c>
      <c r="M11" s="48" t="s">
        <v>234</v>
      </c>
      <c r="N11" s="48"/>
      <c r="O11" s="49" t="s">
        <v>375</v>
      </c>
      <c r="P11" s="50" t="s">
        <v>376</v>
      </c>
    </row>
    <row r="12" spans="1:16" ht="12.75" customHeight="1" thickBot="1" x14ac:dyDescent="0.25">
      <c r="A12" s="16" t="str">
        <f t="shared" si="0"/>
        <v>IBVS 154 </v>
      </c>
      <c r="B12" s="6" t="str">
        <f t="shared" si="1"/>
        <v>I</v>
      </c>
      <c r="C12" s="16">
        <f t="shared" si="2"/>
        <v>39295.792999999998</v>
      </c>
      <c r="D12" t="str">
        <f t="shared" si="3"/>
        <v>vis</v>
      </c>
      <c r="E12" s="46">
        <f>VLOOKUP(C12,Active!C$21:E$961,3,FALSE)</f>
        <v>-2084.9980822249568</v>
      </c>
      <c r="F12" s="6" t="s">
        <v>167</v>
      </c>
      <c r="G12" t="str">
        <f t="shared" si="4"/>
        <v>39295.793</v>
      </c>
      <c r="H12" s="16">
        <f t="shared" si="5"/>
        <v>-2085</v>
      </c>
      <c r="I12" s="47" t="s">
        <v>377</v>
      </c>
      <c r="J12" s="48" t="s">
        <v>378</v>
      </c>
      <c r="K12" s="47">
        <v>-2085</v>
      </c>
      <c r="L12" s="47" t="s">
        <v>229</v>
      </c>
      <c r="M12" s="48" t="s">
        <v>234</v>
      </c>
      <c r="N12" s="48"/>
      <c r="O12" s="49" t="s">
        <v>375</v>
      </c>
      <c r="P12" s="50" t="s">
        <v>376</v>
      </c>
    </row>
    <row r="13" spans="1:16" ht="12.75" customHeight="1" thickBot="1" x14ac:dyDescent="0.25">
      <c r="A13" s="16" t="str">
        <f t="shared" si="0"/>
        <v>IBVS 180 </v>
      </c>
      <c r="B13" s="6" t="str">
        <f t="shared" si="1"/>
        <v>I</v>
      </c>
      <c r="C13" s="16">
        <f t="shared" si="2"/>
        <v>39356.826000000001</v>
      </c>
      <c r="D13" t="str">
        <f t="shared" si="3"/>
        <v>vis</v>
      </c>
      <c r="E13" s="46">
        <f>VLOOKUP(C13,Active!C$21:E$961,3,FALSE)</f>
        <v>-2058.9932912385748</v>
      </c>
      <c r="F13" s="6" t="s">
        <v>167</v>
      </c>
      <c r="G13" t="str">
        <f t="shared" si="4"/>
        <v>39356.826</v>
      </c>
      <c r="H13" s="16">
        <f t="shared" si="5"/>
        <v>-2059</v>
      </c>
      <c r="I13" s="47" t="s">
        <v>379</v>
      </c>
      <c r="J13" s="48" t="s">
        <v>380</v>
      </c>
      <c r="K13" s="47">
        <v>-2059</v>
      </c>
      <c r="L13" s="47" t="s">
        <v>381</v>
      </c>
      <c r="M13" s="48" t="s">
        <v>234</v>
      </c>
      <c r="N13" s="48"/>
      <c r="O13" s="49" t="s">
        <v>382</v>
      </c>
      <c r="P13" s="50" t="s">
        <v>383</v>
      </c>
    </row>
    <row r="14" spans="1:16" ht="12.75" customHeight="1" thickBot="1" x14ac:dyDescent="0.25">
      <c r="A14" s="16" t="str">
        <f t="shared" si="0"/>
        <v>IBVS 247 </v>
      </c>
      <c r="B14" s="6" t="str">
        <f t="shared" si="1"/>
        <v>I</v>
      </c>
      <c r="C14" s="16">
        <f t="shared" si="2"/>
        <v>39748.764999999999</v>
      </c>
      <c r="D14" t="str">
        <f t="shared" si="3"/>
        <v>vis</v>
      </c>
      <c r="E14" s="46">
        <f>VLOOKUP(C14,Active!C$21:E$961,3,FALSE)</f>
        <v>-1891.9968831575206</v>
      </c>
      <c r="F14" s="6" t="str">
        <f>LEFT(M14,1)</f>
        <v>V</v>
      </c>
      <c r="G14" t="str">
        <f t="shared" si="4"/>
        <v>39748.765</v>
      </c>
      <c r="H14" s="16">
        <f t="shared" si="5"/>
        <v>-1892</v>
      </c>
      <c r="I14" s="47" t="s">
        <v>415</v>
      </c>
      <c r="J14" s="48" t="s">
        <v>416</v>
      </c>
      <c r="K14" s="47">
        <v>-1892</v>
      </c>
      <c r="L14" s="47" t="s">
        <v>417</v>
      </c>
      <c r="M14" s="48" t="s">
        <v>234</v>
      </c>
      <c r="N14" s="48"/>
      <c r="O14" s="49" t="s">
        <v>382</v>
      </c>
      <c r="P14" s="50" t="s">
        <v>418</v>
      </c>
    </row>
    <row r="15" spans="1:16" ht="12.75" customHeight="1" thickBot="1" x14ac:dyDescent="0.25">
      <c r="A15" s="16" t="str">
        <f t="shared" si="0"/>
        <v>IBVS 247 </v>
      </c>
      <c r="B15" s="6" t="str">
        <f t="shared" si="1"/>
        <v>I</v>
      </c>
      <c r="C15" s="16">
        <f t="shared" si="2"/>
        <v>39767.544000000002</v>
      </c>
      <c r="D15" t="str">
        <f t="shared" si="3"/>
        <v>vis</v>
      </c>
      <c r="E15" s="46">
        <f>VLOOKUP(C15,Active!C$21:E$961,3,FALSE)</f>
        <v>-1883.995572883844</v>
      </c>
      <c r="F15" s="6" t="str">
        <f>LEFT(M15,1)</f>
        <v>V</v>
      </c>
      <c r="G15" t="str">
        <f t="shared" si="4"/>
        <v>39767.544</v>
      </c>
      <c r="H15" s="16">
        <f t="shared" si="5"/>
        <v>-1884</v>
      </c>
      <c r="I15" s="47" t="s">
        <v>419</v>
      </c>
      <c r="J15" s="48" t="s">
        <v>420</v>
      </c>
      <c r="K15" s="47">
        <v>-1884</v>
      </c>
      <c r="L15" s="47" t="s">
        <v>421</v>
      </c>
      <c r="M15" s="48" t="s">
        <v>234</v>
      </c>
      <c r="N15" s="48"/>
      <c r="O15" s="49" t="s">
        <v>382</v>
      </c>
      <c r="P15" s="50" t="s">
        <v>418</v>
      </c>
    </row>
    <row r="16" spans="1:16" ht="12.75" customHeight="1" thickBot="1" x14ac:dyDescent="0.25">
      <c r="A16" s="16" t="str">
        <f t="shared" si="0"/>
        <v>IBVS 456 </v>
      </c>
      <c r="B16" s="6" t="str">
        <f t="shared" si="1"/>
        <v>I</v>
      </c>
      <c r="C16" s="16">
        <f t="shared" si="2"/>
        <v>39983.455499999996</v>
      </c>
      <c r="D16" t="str">
        <f t="shared" si="3"/>
        <v>PE</v>
      </c>
      <c r="E16" s="46">
        <f>VLOOKUP(C16,Active!C$21:E$961,3,FALSE)</f>
        <v>-1792.0005303813325</v>
      </c>
      <c r="F16" s="6" t="str">
        <f>LEFT(M16,1)</f>
        <v>E</v>
      </c>
      <c r="G16" t="str">
        <f t="shared" si="4"/>
        <v>39983.4555</v>
      </c>
      <c r="H16" s="16">
        <f t="shared" si="5"/>
        <v>-1792</v>
      </c>
      <c r="I16" s="47" t="s">
        <v>422</v>
      </c>
      <c r="J16" s="48" t="s">
        <v>423</v>
      </c>
      <c r="K16" s="47">
        <v>-1792</v>
      </c>
      <c r="L16" s="47" t="s">
        <v>424</v>
      </c>
      <c r="M16" s="48" t="s">
        <v>220</v>
      </c>
      <c r="N16" s="48" t="s">
        <v>221</v>
      </c>
      <c r="O16" s="49" t="s">
        <v>425</v>
      </c>
      <c r="P16" s="50" t="s">
        <v>426</v>
      </c>
    </row>
    <row r="17" spans="1:16" ht="12.75" customHeight="1" thickBot="1" x14ac:dyDescent="0.25">
      <c r="A17" s="16" t="str">
        <f t="shared" si="0"/>
        <v>IBVS 456 </v>
      </c>
      <c r="B17" s="6" t="str">
        <f t="shared" si="1"/>
        <v>I</v>
      </c>
      <c r="C17" s="16">
        <f t="shared" si="2"/>
        <v>40091.417399999998</v>
      </c>
      <c r="D17" t="str">
        <f t="shared" si="3"/>
        <v>vis</v>
      </c>
      <c r="E17" s="46">
        <f>VLOOKUP(C17,Active!C$21:E$961,3,FALSE)</f>
        <v>-1746.0003887531548</v>
      </c>
      <c r="F17" s="6" t="s">
        <v>167</v>
      </c>
      <c r="G17" t="str">
        <f t="shared" si="4"/>
        <v>40091.4174</v>
      </c>
      <c r="H17" s="16">
        <f t="shared" si="5"/>
        <v>-1746</v>
      </c>
      <c r="I17" s="47" t="s">
        <v>431</v>
      </c>
      <c r="J17" s="48" t="s">
        <v>432</v>
      </c>
      <c r="K17" s="47">
        <v>-1746</v>
      </c>
      <c r="L17" s="47" t="s">
        <v>433</v>
      </c>
      <c r="M17" s="48" t="s">
        <v>220</v>
      </c>
      <c r="N17" s="48" t="s">
        <v>221</v>
      </c>
      <c r="O17" s="49" t="s">
        <v>425</v>
      </c>
      <c r="P17" s="50" t="s">
        <v>426</v>
      </c>
    </row>
    <row r="18" spans="1:16" ht="12.75" customHeight="1" thickBot="1" x14ac:dyDescent="0.25">
      <c r="A18" s="16" t="str">
        <f t="shared" si="0"/>
        <v>IBVS 322 </v>
      </c>
      <c r="B18" s="6" t="str">
        <f t="shared" si="1"/>
        <v>I</v>
      </c>
      <c r="C18" s="16">
        <f t="shared" si="2"/>
        <v>40138.423199999997</v>
      </c>
      <c r="D18" t="str">
        <f t="shared" si="3"/>
        <v>vis</v>
      </c>
      <c r="E18" s="46">
        <f>VLOOKUP(C18,Active!C$21:E$961,3,FALSE)</f>
        <v>-1725.9722727479186</v>
      </c>
      <c r="F18" s="6" t="s">
        <v>167</v>
      </c>
      <c r="G18" t="str">
        <f t="shared" si="4"/>
        <v>40138.4232</v>
      </c>
      <c r="H18" s="16">
        <f t="shared" si="5"/>
        <v>-1726</v>
      </c>
      <c r="I18" s="47" t="s">
        <v>434</v>
      </c>
      <c r="J18" s="48" t="s">
        <v>435</v>
      </c>
      <c r="K18" s="47">
        <v>-1726</v>
      </c>
      <c r="L18" s="47" t="s">
        <v>436</v>
      </c>
      <c r="M18" s="48" t="s">
        <v>220</v>
      </c>
      <c r="N18" s="48" t="s">
        <v>221</v>
      </c>
      <c r="O18" s="49" t="s">
        <v>437</v>
      </c>
      <c r="P18" s="50" t="s">
        <v>438</v>
      </c>
    </row>
    <row r="19" spans="1:16" ht="12.75" customHeight="1" thickBot="1" x14ac:dyDescent="0.25">
      <c r="A19" s="16" t="str">
        <f t="shared" si="0"/>
        <v>IBVS 456 </v>
      </c>
      <c r="B19" s="6" t="str">
        <f t="shared" si="1"/>
        <v>I</v>
      </c>
      <c r="C19" s="16">
        <f t="shared" si="2"/>
        <v>40382.442499999997</v>
      </c>
      <c r="D19" t="str">
        <f t="shared" si="3"/>
        <v>vis</v>
      </c>
      <c r="E19" s="46">
        <f>VLOOKUP(C19,Active!C$21:E$961,3,FALSE)</f>
        <v>-1622.0011277420545</v>
      </c>
      <c r="F19" s="6" t="s">
        <v>167</v>
      </c>
      <c r="G19" t="str">
        <f t="shared" si="4"/>
        <v>40382.4425</v>
      </c>
      <c r="H19" s="16">
        <f t="shared" si="5"/>
        <v>-1622</v>
      </c>
      <c r="I19" s="47" t="s">
        <v>439</v>
      </c>
      <c r="J19" s="48" t="s">
        <v>440</v>
      </c>
      <c r="K19" s="47">
        <v>-1622</v>
      </c>
      <c r="L19" s="47" t="s">
        <v>441</v>
      </c>
      <c r="M19" s="48" t="s">
        <v>220</v>
      </c>
      <c r="N19" s="48" t="s">
        <v>221</v>
      </c>
      <c r="O19" s="49" t="s">
        <v>442</v>
      </c>
      <c r="P19" s="50" t="s">
        <v>426</v>
      </c>
    </row>
    <row r="20" spans="1:16" ht="12.75" customHeight="1" thickBot="1" x14ac:dyDescent="0.25">
      <c r="A20" s="16" t="str">
        <f t="shared" si="0"/>
        <v>IBVS 456 </v>
      </c>
      <c r="B20" s="6" t="str">
        <f t="shared" si="1"/>
        <v>I</v>
      </c>
      <c r="C20" s="16">
        <f t="shared" si="2"/>
        <v>40422.343399999998</v>
      </c>
      <c r="D20" t="str">
        <f t="shared" si="3"/>
        <v>vis</v>
      </c>
      <c r="E20" s="46">
        <f>VLOOKUP(C20,Active!C$21:E$961,3,FALSE)</f>
        <v>-1605.000250107521</v>
      </c>
      <c r="F20" s="6" t="s">
        <v>167</v>
      </c>
      <c r="G20" t="str">
        <f t="shared" si="4"/>
        <v>40422.3434</v>
      </c>
      <c r="H20" s="16">
        <f t="shared" si="5"/>
        <v>-1605</v>
      </c>
      <c r="I20" s="47" t="s">
        <v>443</v>
      </c>
      <c r="J20" s="48" t="s">
        <v>444</v>
      </c>
      <c r="K20" s="47">
        <v>-1605</v>
      </c>
      <c r="L20" s="47" t="s">
        <v>445</v>
      </c>
      <c r="M20" s="48" t="s">
        <v>220</v>
      </c>
      <c r="N20" s="48" t="s">
        <v>221</v>
      </c>
      <c r="O20" s="49" t="s">
        <v>398</v>
      </c>
      <c r="P20" s="50" t="s">
        <v>426</v>
      </c>
    </row>
    <row r="21" spans="1:16" ht="12.75" customHeight="1" thickBot="1" x14ac:dyDescent="0.25">
      <c r="A21" s="16" t="str">
        <f t="shared" si="0"/>
        <v>IBVS 795 </v>
      </c>
      <c r="B21" s="6" t="str">
        <f t="shared" si="1"/>
        <v>I</v>
      </c>
      <c r="C21" s="16">
        <f t="shared" si="2"/>
        <v>40525.612999999998</v>
      </c>
      <c r="D21" t="str">
        <f t="shared" si="3"/>
        <v>vis</v>
      </c>
      <c r="E21" s="46">
        <f>VLOOKUP(C21,Active!C$21:E$961,3,FALSE)</f>
        <v>-1560.9993921577704</v>
      </c>
      <c r="F21" s="6" t="s">
        <v>167</v>
      </c>
      <c r="G21" t="str">
        <f t="shared" si="4"/>
        <v>40525.613</v>
      </c>
      <c r="H21" s="16">
        <f t="shared" si="5"/>
        <v>-1561</v>
      </c>
      <c r="I21" s="47" t="s">
        <v>454</v>
      </c>
      <c r="J21" s="48" t="s">
        <v>455</v>
      </c>
      <c r="K21" s="47">
        <v>-1561</v>
      </c>
      <c r="L21" s="47" t="s">
        <v>211</v>
      </c>
      <c r="M21" s="48" t="s">
        <v>234</v>
      </c>
      <c r="N21" s="48"/>
      <c r="O21" s="49" t="s">
        <v>456</v>
      </c>
      <c r="P21" s="50" t="s">
        <v>457</v>
      </c>
    </row>
    <row r="22" spans="1:16" ht="12.75" customHeight="1" thickBot="1" x14ac:dyDescent="0.25">
      <c r="A22" s="16" t="str">
        <f t="shared" si="0"/>
        <v> ORI 120 </v>
      </c>
      <c r="B22" s="6" t="str">
        <f t="shared" si="1"/>
        <v>I</v>
      </c>
      <c r="C22" s="16">
        <f t="shared" si="2"/>
        <v>40774.394</v>
      </c>
      <c r="D22" t="str">
        <f t="shared" si="3"/>
        <v>vis</v>
      </c>
      <c r="E22" s="46">
        <f>VLOOKUP(C22,Active!C$21:E$961,3,FALSE)</f>
        <v>-1454.9993936916485</v>
      </c>
      <c r="F22" s="6" t="s">
        <v>167</v>
      </c>
      <c r="G22" t="str">
        <f t="shared" si="4"/>
        <v>40774.394</v>
      </c>
      <c r="H22" s="16">
        <f t="shared" si="5"/>
        <v>-1455</v>
      </c>
      <c r="I22" s="47" t="s">
        <v>458</v>
      </c>
      <c r="J22" s="48" t="s">
        <v>459</v>
      </c>
      <c r="K22" s="47">
        <v>-1455</v>
      </c>
      <c r="L22" s="47" t="s">
        <v>211</v>
      </c>
      <c r="M22" s="48" t="s">
        <v>234</v>
      </c>
      <c r="N22" s="48"/>
      <c r="O22" s="49" t="s">
        <v>460</v>
      </c>
      <c r="P22" s="49" t="s">
        <v>461</v>
      </c>
    </row>
    <row r="23" spans="1:16" ht="12.75" customHeight="1" thickBot="1" x14ac:dyDescent="0.25">
      <c r="A23" s="16" t="str">
        <f t="shared" si="0"/>
        <v>IBVS 530 </v>
      </c>
      <c r="B23" s="6" t="str">
        <f t="shared" si="1"/>
        <v>I</v>
      </c>
      <c r="C23" s="16">
        <f t="shared" si="2"/>
        <v>40781.432999999997</v>
      </c>
      <c r="D23" t="str">
        <f t="shared" si="3"/>
        <v>vis</v>
      </c>
      <c r="E23" s="46">
        <f>VLOOKUP(C23,Active!C$21:E$961,3,FALSE)</f>
        <v>-1452.0002338313589</v>
      </c>
      <c r="F23" s="6" t="s">
        <v>167</v>
      </c>
      <c r="G23" t="str">
        <f t="shared" si="4"/>
        <v>40781.433</v>
      </c>
      <c r="H23" s="16">
        <f t="shared" si="5"/>
        <v>-1452</v>
      </c>
      <c r="I23" s="47" t="s">
        <v>462</v>
      </c>
      <c r="J23" s="48" t="s">
        <v>463</v>
      </c>
      <c r="K23" s="47">
        <v>-1452</v>
      </c>
      <c r="L23" s="47" t="s">
        <v>346</v>
      </c>
      <c r="M23" s="48" t="s">
        <v>220</v>
      </c>
      <c r="N23" s="48" t="s">
        <v>221</v>
      </c>
      <c r="O23" s="49" t="s">
        <v>464</v>
      </c>
      <c r="P23" s="50" t="s">
        <v>465</v>
      </c>
    </row>
    <row r="24" spans="1:16" ht="12.75" customHeight="1" thickBot="1" x14ac:dyDescent="0.25">
      <c r="A24" s="16" t="str">
        <f t="shared" si="0"/>
        <v> ORI 126 </v>
      </c>
      <c r="B24" s="6" t="str">
        <f t="shared" si="1"/>
        <v>I</v>
      </c>
      <c r="C24" s="16">
        <f t="shared" si="2"/>
        <v>41126.444000000003</v>
      </c>
      <c r="D24" t="str">
        <f t="shared" si="3"/>
        <v>vis</v>
      </c>
      <c r="E24" s="46">
        <f>VLOOKUP(C24,Active!C$21:E$961,3,FALSE)</f>
        <v>-1304.9987929223046</v>
      </c>
      <c r="F24" s="6" t="s">
        <v>167</v>
      </c>
      <c r="G24" t="str">
        <f t="shared" si="4"/>
        <v>41126.444</v>
      </c>
      <c r="H24" s="16">
        <f t="shared" si="5"/>
        <v>-1305</v>
      </c>
      <c r="I24" s="47" t="s">
        <v>477</v>
      </c>
      <c r="J24" s="48" t="s">
        <v>478</v>
      </c>
      <c r="K24" s="47">
        <v>-1305</v>
      </c>
      <c r="L24" s="47" t="s">
        <v>374</v>
      </c>
      <c r="M24" s="48" t="s">
        <v>234</v>
      </c>
      <c r="N24" s="48"/>
      <c r="O24" s="49" t="s">
        <v>460</v>
      </c>
      <c r="P24" s="49" t="s">
        <v>479</v>
      </c>
    </row>
    <row r="25" spans="1:16" ht="12.75" customHeight="1" thickBot="1" x14ac:dyDescent="0.25">
      <c r="A25" s="16" t="str">
        <f t="shared" si="0"/>
        <v> ORI 125 </v>
      </c>
      <c r="B25" s="6" t="str">
        <f t="shared" si="1"/>
        <v>I</v>
      </c>
      <c r="C25" s="16">
        <f t="shared" si="2"/>
        <v>41126.445</v>
      </c>
      <c r="D25" t="str">
        <f t="shared" si="3"/>
        <v>vis</v>
      </c>
      <c r="E25" s="46">
        <f>VLOOKUP(C25,Active!C$21:E$961,3,FALSE)</f>
        <v>-1304.998366844758</v>
      </c>
      <c r="F25" s="6" t="s">
        <v>167</v>
      </c>
      <c r="G25" t="str">
        <f t="shared" si="4"/>
        <v>41126.445</v>
      </c>
      <c r="H25" s="16">
        <f t="shared" si="5"/>
        <v>-1305</v>
      </c>
      <c r="I25" s="47" t="s">
        <v>480</v>
      </c>
      <c r="J25" s="48" t="s">
        <v>481</v>
      </c>
      <c r="K25" s="47">
        <v>-1305</v>
      </c>
      <c r="L25" s="47" t="s">
        <v>319</v>
      </c>
      <c r="M25" s="48" t="s">
        <v>234</v>
      </c>
      <c r="N25" s="48"/>
      <c r="O25" s="49" t="s">
        <v>482</v>
      </c>
      <c r="P25" s="49" t="s">
        <v>483</v>
      </c>
    </row>
    <row r="26" spans="1:16" ht="12.75" customHeight="1" thickBot="1" x14ac:dyDescent="0.25">
      <c r="A26" s="16" t="str">
        <f t="shared" si="0"/>
        <v> ORI 126 </v>
      </c>
      <c r="B26" s="6" t="str">
        <f t="shared" si="1"/>
        <v>I</v>
      </c>
      <c r="C26" s="16">
        <f t="shared" si="2"/>
        <v>41173.374000000003</v>
      </c>
      <c r="D26" t="str">
        <f t="shared" si="3"/>
        <v>vis</v>
      </c>
      <c r="E26" s="46">
        <f>VLOOKUP(C26,Active!C$21:E$961,3,FALSE)</f>
        <v>-1285.0029735952053</v>
      </c>
      <c r="F26" s="6" t="s">
        <v>167</v>
      </c>
      <c r="G26" t="str">
        <f t="shared" si="4"/>
        <v>41173.374</v>
      </c>
      <c r="H26" s="16">
        <f t="shared" si="5"/>
        <v>-1285</v>
      </c>
      <c r="I26" s="47" t="s">
        <v>498</v>
      </c>
      <c r="J26" s="48" t="s">
        <v>499</v>
      </c>
      <c r="K26" s="47">
        <v>-1285</v>
      </c>
      <c r="L26" s="47" t="s">
        <v>500</v>
      </c>
      <c r="M26" s="48" t="s">
        <v>234</v>
      </c>
      <c r="N26" s="48"/>
      <c r="O26" s="49" t="s">
        <v>501</v>
      </c>
      <c r="P26" s="49" t="s">
        <v>479</v>
      </c>
    </row>
    <row r="27" spans="1:16" ht="12.75" customHeight="1" thickBot="1" x14ac:dyDescent="0.25">
      <c r="A27" s="16" t="str">
        <f t="shared" si="0"/>
        <v> ORI 126 </v>
      </c>
      <c r="B27" s="6" t="str">
        <f t="shared" si="1"/>
        <v>I</v>
      </c>
      <c r="C27" s="16">
        <f t="shared" si="2"/>
        <v>41173.375999999997</v>
      </c>
      <c r="D27" t="str">
        <f t="shared" si="3"/>
        <v>vis</v>
      </c>
      <c r="E27" s="46">
        <f>VLOOKUP(C27,Active!C$21:E$961,3,FALSE)</f>
        <v>-1285.0021214401122</v>
      </c>
      <c r="F27" s="6" t="s">
        <v>167</v>
      </c>
      <c r="G27" t="str">
        <f t="shared" si="4"/>
        <v>41173.376</v>
      </c>
      <c r="H27" s="16">
        <f t="shared" si="5"/>
        <v>-1285</v>
      </c>
      <c r="I27" s="47" t="s">
        <v>502</v>
      </c>
      <c r="J27" s="48" t="s">
        <v>503</v>
      </c>
      <c r="K27" s="47">
        <v>-1285</v>
      </c>
      <c r="L27" s="47" t="s">
        <v>504</v>
      </c>
      <c r="M27" s="48" t="s">
        <v>234</v>
      </c>
      <c r="N27" s="48"/>
      <c r="O27" s="49" t="s">
        <v>460</v>
      </c>
      <c r="P27" s="49" t="s">
        <v>479</v>
      </c>
    </row>
    <row r="28" spans="1:16" ht="12.75" customHeight="1" thickBot="1" x14ac:dyDescent="0.25">
      <c r="A28" s="16" t="str">
        <f t="shared" si="0"/>
        <v> ORI 127 </v>
      </c>
      <c r="B28" s="6" t="str">
        <f t="shared" si="1"/>
        <v>I</v>
      </c>
      <c r="C28" s="16">
        <f t="shared" si="2"/>
        <v>41220.311000000002</v>
      </c>
      <c r="D28" t="str">
        <f t="shared" si="3"/>
        <v>vis</v>
      </c>
      <c r="E28" s="46">
        <f>VLOOKUP(C28,Active!C$21:E$961,3,FALSE)</f>
        <v>-1265.0041717252709</v>
      </c>
      <c r="F28" s="6" t="s">
        <v>167</v>
      </c>
      <c r="G28" t="str">
        <f t="shared" si="4"/>
        <v>41220.311</v>
      </c>
      <c r="H28" s="16">
        <f t="shared" si="5"/>
        <v>-1265</v>
      </c>
      <c r="I28" s="47" t="s">
        <v>511</v>
      </c>
      <c r="J28" s="48" t="s">
        <v>512</v>
      </c>
      <c r="K28" s="47">
        <v>-1265</v>
      </c>
      <c r="L28" s="47" t="s">
        <v>513</v>
      </c>
      <c r="M28" s="48" t="s">
        <v>234</v>
      </c>
      <c r="N28" s="48"/>
      <c r="O28" s="49" t="s">
        <v>460</v>
      </c>
      <c r="P28" s="49" t="s">
        <v>514</v>
      </c>
    </row>
    <row r="29" spans="1:16" ht="12.75" customHeight="1" thickBot="1" x14ac:dyDescent="0.25">
      <c r="A29" s="16" t="str">
        <f t="shared" si="0"/>
        <v> ORI 127 </v>
      </c>
      <c r="B29" s="6" t="str">
        <f t="shared" si="1"/>
        <v>I</v>
      </c>
      <c r="C29" s="16">
        <f t="shared" si="2"/>
        <v>41220.315999999999</v>
      </c>
      <c r="D29" t="str">
        <f t="shared" si="3"/>
        <v>vis</v>
      </c>
      <c r="E29" s="46">
        <f>VLOOKUP(C29,Active!C$21:E$961,3,FALSE)</f>
        <v>-1265.0020413375321</v>
      </c>
      <c r="F29" s="6" t="s">
        <v>167</v>
      </c>
      <c r="G29" t="str">
        <f t="shared" si="4"/>
        <v>41220.316</v>
      </c>
      <c r="H29" s="16">
        <f t="shared" si="5"/>
        <v>-1265</v>
      </c>
      <c r="I29" s="47" t="s">
        <v>515</v>
      </c>
      <c r="J29" s="48" t="s">
        <v>516</v>
      </c>
      <c r="K29" s="47">
        <v>-1265</v>
      </c>
      <c r="L29" s="47" t="s">
        <v>504</v>
      </c>
      <c r="M29" s="48" t="s">
        <v>234</v>
      </c>
      <c r="N29" s="48"/>
      <c r="O29" s="49" t="s">
        <v>482</v>
      </c>
      <c r="P29" s="49" t="s">
        <v>514</v>
      </c>
    </row>
    <row r="30" spans="1:16" ht="12.75" customHeight="1" thickBot="1" x14ac:dyDescent="0.25">
      <c r="A30" s="16" t="str">
        <f t="shared" si="0"/>
        <v> ORI 127 </v>
      </c>
      <c r="B30" s="6" t="str">
        <f t="shared" si="1"/>
        <v>I</v>
      </c>
      <c r="C30" s="16">
        <f t="shared" si="2"/>
        <v>41227.368999999999</v>
      </c>
      <c r="D30" t="str">
        <f t="shared" si="3"/>
        <v>vis</v>
      </c>
      <c r="E30" s="46">
        <f>VLOOKUP(C30,Active!C$21:E$961,3,FALSE)</f>
        <v>-1261.9969163915696</v>
      </c>
      <c r="F30" s="6" t="s">
        <v>167</v>
      </c>
      <c r="G30" t="str">
        <f t="shared" si="4"/>
        <v>41227.369</v>
      </c>
      <c r="H30" s="16">
        <f t="shared" si="5"/>
        <v>-1262</v>
      </c>
      <c r="I30" s="47" t="s">
        <v>517</v>
      </c>
      <c r="J30" s="48" t="s">
        <v>518</v>
      </c>
      <c r="K30" s="47">
        <v>-1262</v>
      </c>
      <c r="L30" s="47" t="s">
        <v>417</v>
      </c>
      <c r="M30" s="48" t="s">
        <v>234</v>
      </c>
      <c r="N30" s="48"/>
      <c r="O30" s="49" t="s">
        <v>482</v>
      </c>
      <c r="P30" s="49" t="s">
        <v>514</v>
      </c>
    </row>
    <row r="31" spans="1:16" ht="12.75" customHeight="1" thickBot="1" x14ac:dyDescent="0.25">
      <c r="A31" s="16" t="str">
        <f t="shared" si="0"/>
        <v>IBVS 775 </v>
      </c>
      <c r="B31" s="6" t="str">
        <f t="shared" si="1"/>
        <v>I</v>
      </c>
      <c r="C31" s="16">
        <f t="shared" si="2"/>
        <v>41464.406000000003</v>
      </c>
      <c r="D31" t="str">
        <f t="shared" si="3"/>
        <v>vis</v>
      </c>
      <c r="E31" s="46">
        <f>VLOOKUP(C31,Active!C$21:E$961,3,FALSE)</f>
        <v>-1161.0007726490237</v>
      </c>
      <c r="F31" s="6" t="s">
        <v>167</v>
      </c>
      <c r="G31" t="str">
        <f t="shared" si="4"/>
        <v>41464.4060</v>
      </c>
      <c r="H31" s="16">
        <f t="shared" si="5"/>
        <v>-1161</v>
      </c>
      <c r="I31" s="47" t="s">
        <v>519</v>
      </c>
      <c r="J31" s="48" t="s">
        <v>520</v>
      </c>
      <c r="K31" s="47">
        <v>-1161</v>
      </c>
      <c r="L31" s="47" t="s">
        <v>357</v>
      </c>
      <c r="M31" s="48" t="s">
        <v>220</v>
      </c>
      <c r="N31" s="48" t="s">
        <v>221</v>
      </c>
      <c r="O31" s="49" t="s">
        <v>521</v>
      </c>
      <c r="P31" s="50" t="s">
        <v>522</v>
      </c>
    </row>
    <row r="32" spans="1:16" ht="12.75" customHeight="1" thickBot="1" x14ac:dyDescent="0.25">
      <c r="A32" s="16" t="str">
        <f t="shared" si="0"/>
        <v>IBVS 775 </v>
      </c>
      <c r="B32" s="6" t="str">
        <f t="shared" si="1"/>
        <v>I</v>
      </c>
      <c r="C32" s="16">
        <f t="shared" si="2"/>
        <v>41478.489600000001</v>
      </c>
      <c r="D32" t="str">
        <f t="shared" si="3"/>
        <v>vis</v>
      </c>
      <c r="E32" s="46">
        <f>VLOOKUP(C32,Active!C$21:E$961,3,FALSE)</f>
        <v>-1155.0000668941739</v>
      </c>
      <c r="F32" s="6" t="s">
        <v>167</v>
      </c>
      <c r="G32" t="str">
        <f t="shared" si="4"/>
        <v>41478.4896</v>
      </c>
      <c r="H32" s="16">
        <f t="shared" si="5"/>
        <v>-1155</v>
      </c>
      <c r="I32" s="47" t="s">
        <v>523</v>
      </c>
      <c r="J32" s="48" t="s">
        <v>524</v>
      </c>
      <c r="K32" s="47">
        <v>-1155</v>
      </c>
      <c r="L32" s="47" t="s">
        <v>525</v>
      </c>
      <c r="M32" s="48" t="s">
        <v>220</v>
      </c>
      <c r="N32" s="48" t="s">
        <v>221</v>
      </c>
      <c r="O32" s="49" t="s">
        <v>521</v>
      </c>
      <c r="P32" s="50" t="s">
        <v>522</v>
      </c>
    </row>
    <row r="33" spans="1:16" ht="12.75" customHeight="1" thickBot="1" x14ac:dyDescent="0.25">
      <c r="A33" s="16" t="str">
        <f t="shared" si="0"/>
        <v> BBS 10 </v>
      </c>
      <c r="B33" s="6" t="str">
        <f t="shared" si="1"/>
        <v>I</v>
      </c>
      <c r="C33" s="16">
        <f t="shared" si="2"/>
        <v>41884.523000000001</v>
      </c>
      <c r="D33" t="str">
        <f t="shared" si="3"/>
        <v>vis</v>
      </c>
      <c r="E33" s="46">
        <f>VLOOKUP(C33,Active!C$21:E$961,3,FALSE)</f>
        <v>-981.99835142075017</v>
      </c>
      <c r="F33" s="6" t="s">
        <v>167</v>
      </c>
      <c r="G33" t="str">
        <f t="shared" si="4"/>
        <v>41884.523</v>
      </c>
      <c r="H33" s="16">
        <f t="shared" si="5"/>
        <v>-982</v>
      </c>
      <c r="I33" s="47" t="s">
        <v>541</v>
      </c>
      <c r="J33" s="48" t="s">
        <v>542</v>
      </c>
      <c r="K33" s="47">
        <v>-982</v>
      </c>
      <c r="L33" s="47" t="s">
        <v>319</v>
      </c>
      <c r="M33" s="48" t="s">
        <v>234</v>
      </c>
      <c r="N33" s="48"/>
      <c r="O33" s="49" t="s">
        <v>482</v>
      </c>
      <c r="P33" s="49" t="s">
        <v>543</v>
      </c>
    </row>
    <row r="34" spans="1:16" ht="12.75" customHeight="1" thickBot="1" x14ac:dyDescent="0.25">
      <c r="A34" s="16" t="str">
        <f t="shared" si="0"/>
        <v> BBS 10 </v>
      </c>
      <c r="B34" s="6" t="str">
        <f t="shared" si="1"/>
        <v>I</v>
      </c>
      <c r="C34" s="16">
        <f t="shared" si="2"/>
        <v>41891.563000000002</v>
      </c>
      <c r="D34" t="str">
        <f t="shared" si="3"/>
        <v>vis</v>
      </c>
      <c r="E34" s="46">
        <f>VLOOKUP(C34,Active!C$21:E$961,3,FALSE)</f>
        <v>-978.99876548291093</v>
      </c>
      <c r="F34" s="6" t="s">
        <v>167</v>
      </c>
      <c r="G34" t="str">
        <f t="shared" si="4"/>
        <v>41891.563</v>
      </c>
      <c r="H34" s="16">
        <f t="shared" si="5"/>
        <v>-979</v>
      </c>
      <c r="I34" s="47" t="s">
        <v>544</v>
      </c>
      <c r="J34" s="48" t="s">
        <v>545</v>
      </c>
      <c r="K34" s="47">
        <v>-979</v>
      </c>
      <c r="L34" s="47" t="s">
        <v>374</v>
      </c>
      <c r="M34" s="48" t="s">
        <v>234</v>
      </c>
      <c r="N34" s="48"/>
      <c r="O34" s="49" t="s">
        <v>482</v>
      </c>
      <c r="P34" s="49" t="s">
        <v>543</v>
      </c>
    </row>
    <row r="35" spans="1:16" ht="12.75" customHeight="1" thickBot="1" x14ac:dyDescent="0.25">
      <c r="A35" s="16" t="str">
        <f t="shared" si="0"/>
        <v> BBS 11 </v>
      </c>
      <c r="B35" s="6" t="str">
        <f t="shared" si="1"/>
        <v>I</v>
      </c>
      <c r="C35" s="16">
        <f t="shared" si="2"/>
        <v>41917.387000000002</v>
      </c>
      <c r="D35" t="str">
        <f t="shared" si="3"/>
        <v>vis</v>
      </c>
      <c r="E35" s="46">
        <f>VLOOKUP(C35,Active!C$21:E$961,3,FALSE)</f>
        <v>-967.99573888365626</v>
      </c>
      <c r="F35" s="6" t="s">
        <v>167</v>
      </c>
      <c r="G35" t="str">
        <f t="shared" si="4"/>
        <v>41917.387</v>
      </c>
      <c r="H35" s="16">
        <f t="shared" si="5"/>
        <v>-968</v>
      </c>
      <c r="I35" s="47" t="s">
        <v>553</v>
      </c>
      <c r="J35" s="48" t="s">
        <v>554</v>
      </c>
      <c r="K35" s="47">
        <v>-968</v>
      </c>
      <c r="L35" s="47" t="s">
        <v>421</v>
      </c>
      <c r="M35" s="48" t="s">
        <v>234</v>
      </c>
      <c r="N35" s="48"/>
      <c r="O35" s="49" t="s">
        <v>482</v>
      </c>
      <c r="P35" s="49" t="s">
        <v>555</v>
      </c>
    </row>
    <row r="36" spans="1:16" ht="12.75" customHeight="1" thickBot="1" x14ac:dyDescent="0.25">
      <c r="A36" s="16" t="str">
        <f t="shared" si="0"/>
        <v> BBS 11 </v>
      </c>
      <c r="B36" s="6" t="str">
        <f t="shared" si="1"/>
        <v>I</v>
      </c>
      <c r="C36" s="16">
        <f t="shared" si="2"/>
        <v>41924.411</v>
      </c>
      <c r="D36" t="str">
        <f t="shared" si="3"/>
        <v>vis</v>
      </c>
      <c r="E36" s="46">
        <f>VLOOKUP(C36,Active!C$21:E$961,3,FALSE)</f>
        <v>-965.00297018658625</v>
      </c>
      <c r="F36" s="6" t="s">
        <v>167</v>
      </c>
      <c r="G36" t="str">
        <f t="shared" si="4"/>
        <v>41924.411</v>
      </c>
      <c r="H36" s="16">
        <f t="shared" si="5"/>
        <v>-965</v>
      </c>
      <c r="I36" s="47" t="s">
        <v>556</v>
      </c>
      <c r="J36" s="48" t="s">
        <v>557</v>
      </c>
      <c r="K36" s="47">
        <v>-965</v>
      </c>
      <c r="L36" s="47" t="s">
        <v>500</v>
      </c>
      <c r="M36" s="48" t="s">
        <v>234</v>
      </c>
      <c r="N36" s="48"/>
      <c r="O36" s="49" t="s">
        <v>558</v>
      </c>
      <c r="P36" s="49" t="s">
        <v>555</v>
      </c>
    </row>
    <row r="37" spans="1:16" ht="12.75" customHeight="1" thickBot="1" x14ac:dyDescent="0.25">
      <c r="A37" s="16" t="str">
        <f t="shared" si="0"/>
        <v>IBVS 937 </v>
      </c>
      <c r="B37" s="6" t="str">
        <f t="shared" si="1"/>
        <v>I</v>
      </c>
      <c r="C37" s="16">
        <f t="shared" si="2"/>
        <v>41931.459199999998</v>
      </c>
      <c r="D37" t="str">
        <f t="shared" si="3"/>
        <v>vis</v>
      </c>
      <c r="E37" s="46">
        <f>VLOOKUP(C37,Active!C$21:E$961,3,FALSE)</f>
        <v>-961.99989041285494</v>
      </c>
      <c r="F37" s="6" t="s">
        <v>167</v>
      </c>
      <c r="G37" t="str">
        <f t="shared" si="4"/>
        <v>41931.4592</v>
      </c>
      <c r="H37" s="16">
        <f t="shared" si="5"/>
        <v>-962</v>
      </c>
      <c r="I37" s="47" t="s">
        <v>561</v>
      </c>
      <c r="J37" s="48" t="s">
        <v>562</v>
      </c>
      <c r="K37" s="47">
        <v>-962</v>
      </c>
      <c r="L37" s="47" t="s">
        <v>563</v>
      </c>
      <c r="M37" s="48" t="s">
        <v>220</v>
      </c>
      <c r="N37" s="48" t="s">
        <v>221</v>
      </c>
      <c r="O37" s="49" t="s">
        <v>564</v>
      </c>
      <c r="P37" s="50" t="s">
        <v>565</v>
      </c>
    </row>
    <row r="38" spans="1:16" ht="12.75" customHeight="1" thickBot="1" x14ac:dyDescent="0.25">
      <c r="A38" s="16" t="str">
        <f t="shared" si="0"/>
        <v> BBS 13 </v>
      </c>
      <c r="B38" s="6" t="str">
        <f t="shared" si="1"/>
        <v>I</v>
      </c>
      <c r="C38" s="16">
        <f t="shared" si="2"/>
        <v>42018.303</v>
      </c>
      <c r="D38" t="str">
        <f t="shared" si="3"/>
        <v>vis</v>
      </c>
      <c r="E38" s="46">
        <f>VLOOKUP(C38,Active!C$21:E$961,3,FALSE)</f>
        <v>-924.99769705085248</v>
      </c>
      <c r="F38" s="6" t="s">
        <v>167</v>
      </c>
      <c r="G38" t="str">
        <f t="shared" si="4"/>
        <v>42018.303</v>
      </c>
      <c r="H38" s="16">
        <f t="shared" si="5"/>
        <v>-925</v>
      </c>
      <c r="I38" s="47" t="s">
        <v>571</v>
      </c>
      <c r="J38" s="48" t="s">
        <v>572</v>
      </c>
      <c r="K38" s="47">
        <v>-925</v>
      </c>
      <c r="L38" s="47" t="s">
        <v>229</v>
      </c>
      <c r="M38" s="48" t="s">
        <v>234</v>
      </c>
      <c r="N38" s="48"/>
      <c r="O38" s="49" t="s">
        <v>482</v>
      </c>
      <c r="P38" s="49" t="s">
        <v>573</v>
      </c>
    </row>
    <row r="39" spans="1:16" ht="12.75" customHeight="1" thickBot="1" x14ac:dyDescent="0.25">
      <c r="A39" s="16" t="str">
        <f t="shared" si="0"/>
        <v> ASS 39.129 </v>
      </c>
      <c r="B39" s="6" t="str">
        <f t="shared" si="1"/>
        <v>II</v>
      </c>
      <c r="C39" s="16">
        <f t="shared" si="2"/>
        <v>42253.764199999998</v>
      </c>
      <c r="D39" t="str">
        <f t="shared" si="3"/>
        <v>vis</v>
      </c>
      <c r="E39" s="46">
        <f>VLOOKUP(C39,Active!C$21:E$961,3,FALSE)</f>
        <v>-824.67296630842941</v>
      </c>
      <c r="F39" s="6" t="s">
        <v>167</v>
      </c>
      <c r="G39" t="str">
        <f t="shared" si="4"/>
        <v>42253.7642</v>
      </c>
      <c r="H39" s="16">
        <f t="shared" si="5"/>
        <v>-824.5</v>
      </c>
      <c r="I39" s="47" t="s">
        <v>574</v>
      </c>
      <c r="J39" s="48" t="s">
        <v>575</v>
      </c>
      <c r="K39" s="47">
        <v>-824.5</v>
      </c>
      <c r="L39" s="47" t="s">
        <v>576</v>
      </c>
      <c r="M39" s="48" t="s">
        <v>220</v>
      </c>
      <c r="N39" s="48" t="s">
        <v>221</v>
      </c>
      <c r="O39" s="49" t="s">
        <v>549</v>
      </c>
      <c r="P39" s="49" t="s">
        <v>487</v>
      </c>
    </row>
    <row r="40" spans="1:16" ht="12.75" customHeight="1" thickBot="1" x14ac:dyDescent="0.25">
      <c r="A40" s="16" t="str">
        <f t="shared" si="0"/>
        <v> ASS 39.129 </v>
      </c>
      <c r="B40" s="6" t="str">
        <f t="shared" si="1"/>
        <v>II</v>
      </c>
      <c r="C40" s="16">
        <f t="shared" si="2"/>
        <v>42260.804300000003</v>
      </c>
      <c r="D40" t="str">
        <f t="shared" si="3"/>
        <v>vis</v>
      </c>
      <c r="E40" s="46">
        <f>VLOOKUP(C40,Active!C$21:E$961,3,FALSE)</f>
        <v>-821.67333776283328</v>
      </c>
      <c r="F40" s="6" t="s">
        <v>167</v>
      </c>
      <c r="G40" t="str">
        <f t="shared" si="4"/>
        <v>42260.8043</v>
      </c>
      <c r="H40" s="16">
        <f t="shared" si="5"/>
        <v>-821.5</v>
      </c>
      <c r="I40" s="47" t="s">
        <v>577</v>
      </c>
      <c r="J40" s="48" t="s">
        <v>578</v>
      </c>
      <c r="K40" s="47">
        <v>-821.5</v>
      </c>
      <c r="L40" s="47" t="s">
        <v>579</v>
      </c>
      <c r="M40" s="48" t="s">
        <v>220</v>
      </c>
      <c r="N40" s="48" t="s">
        <v>221</v>
      </c>
      <c r="O40" s="49" t="s">
        <v>549</v>
      </c>
      <c r="P40" s="49" t="s">
        <v>487</v>
      </c>
    </row>
    <row r="41" spans="1:16" ht="12.75" customHeight="1" thickBot="1" x14ac:dyDescent="0.25">
      <c r="A41" s="16" t="str">
        <f t="shared" si="0"/>
        <v> ASS 39.129 </v>
      </c>
      <c r="B41" s="6" t="str">
        <f t="shared" si="1"/>
        <v>I</v>
      </c>
      <c r="C41" s="16">
        <f t="shared" si="2"/>
        <v>42285.8537</v>
      </c>
      <c r="D41" t="str">
        <f t="shared" si="3"/>
        <v>vis</v>
      </c>
      <c r="E41" s="46">
        <f>VLOOKUP(C41,Active!C$21:E$961,3,FALSE)</f>
        <v>-811.00035083225237</v>
      </c>
      <c r="F41" s="6" t="s">
        <v>167</v>
      </c>
      <c r="G41" t="str">
        <f t="shared" si="4"/>
        <v>42285.8537</v>
      </c>
      <c r="H41" s="16">
        <f t="shared" si="5"/>
        <v>-811</v>
      </c>
      <c r="I41" s="47" t="s">
        <v>580</v>
      </c>
      <c r="J41" s="48" t="s">
        <v>581</v>
      </c>
      <c r="K41" s="47">
        <v>-811</v>
      </c>
      <c r="L41" s="47" t="s">
        <v>582</v>
      </c>
      <c r="M41" s="48" t="s">
        <v>220</v>
      </c>
      <c r="N41" s="48" t="s">
        <v>221</v>
      </c>
      <c r="O41" s="49" t="s">
        <v>508</v>
      </c>
      <c r="P41" s="49" t="s">
        <v>487</v>
      </c>
    </row>
    <row r="42" spans="1:16" ht="12.75" customHeight="1" thickBot="1" x14ac:dyDescent="0.25">
      <c r="A42" s="16" t="str">
        <f t="shared" si="0"/>
        <v> BBS 18 </v>
      </c>
      <c r="B42" s="6" t="str">
        <f t="shared" si="1"/>
        <v>I</v>
      </c>
      <c r="C42" s="16">
        <f t="shared" si="2"/>
        <v>42363.29</v>
      </c>
      <c r="D42" t="str">
        <f t="shared" si="3"/>
        <v>vis</v>
      </c>
      <c r="E42" s="46">
        <f>VLOOKUP(C42,Active!C$21:E$961,3,FALSE)</f>
        <v>-778.00648200295188</v>
      </c>
      <c r="F42" s="6" t="s">
        <v>167</v>
      </c>
      <c r="G42" t="str">
        <f t="shared" si="4"/>
        <v>42363.290</v>
      </c>
      <c r="H42" s="16">
        <f t="shared" si="5"/>
        <v>-778</v>
      </c>
      <c r="I42" s="47" t="s">
        <v>583</v>
      </c>
      <c r="J42" s="48" t="s">
        <v>584</v>
      </c>
      <c r="K42" s="47">
        <v>-778</v>
      </c>
      <c r="L42" s="47" t="s">
        <v>585</v>
      </c>
      <c r="M42" s="48" t="s">
        <v>234</v>
      </c>
      <c r="N42" s="48"/>
      <c r="O42" s="49" t="s">
        <v>558</v>
      </c>
      <c r="P42" s="49" t="s">
        <v>586</v>
      </c>
    </row>
    <row r="43" spans="1:16" ht="12.75" customHeight="1" thickBot="1" x14ac:dyDescent="0.25">
      <c r="A43" s="16" t="str">
        <f t="shared" si="0"/>
        <v> GEOS 3 </v>
      </c>
      <c r="B43" s="6" t="str">
        <f t="shared" si="1"/>
        <v>I</v>
      </c>
      <c r="C43" s="16">
        <f t="shared" si="2"/>
        <v>42567.502999999997</v>
      </c>
      <c r="D43" t="str">
        <f t="shared" si="3"/>
        <v>vis</v>
      </c>
      <c r="E43" s="46">
        <f>VLOOKUP(C43,Active!C$21:E$961,3,FALSE)</f>
        <v>-690.99590769558313</v>
      </c>
      <c r="F43" s="6" t="s">
        <v>167</v>
      </c>
      <c r="G43" t="str">
        <f t="shared" si="4"/>
        <v>42567.503</v>
      </c>
      <c r="H43" s="16">
        <f t="shared" si="5"/>
        <v>-691</v>
      </c>
      <c r="I43" s="47" t="s">
        <v>592</v>
      </c>
      <c r="J43" s="48" t="s">
        <v>593</v>
      </c>
      <c r="K43" s="47">
        <v>-691</v>
      </c>
      <c r="L43" s="47" t="s">
        <v>421</v>
      </c>
      <c r="M43" s="48" t="s">
        <v>234</v>
      </c>
      <c r="N43" s="48"/>
      <c r="O43" s="49" t="s">
        <v>594</v>
      </c>
      <c r="P43" s="49" t="s">
        <v>595</v>
      </c>
    </row>
    <row r="44" spans="1:16" ht="12.75" customHeight="1" thickBot="1" x14ac:dyDescent="0.25">
      <c r="A44" s="16" t="str">
        <f t="shared" si="0"/>
        <v> AVSJ 7.34 </v>
      </c>
      <c r="B44" s="6" t="str">
        <f t="shared" si="1"/>
        <v>I</v>
      </c>
      <c r="C44" s="16">
        <f t="shared" si="2"/>
        <v>42616.775999999998</v>
      </c>
      <c r="D44" t="str">
        <f t="shared" si="3"/>
        <v>vis</v>
      </c>
      <c r="E44" s="46">
        <f>VLOOKUP(C44,Active!C$21:E$961,3,FALSE)</f>
        <v>-670.00178867354657</v>
      </c>
      <c r="F44" s="6" t="s">
        <v>167</v>
      </c>
      <c r="G44" t="str">
        <f t="shared" si="4"/>
        <v>42616.776</v>
      </c>
      <c r="H44" s="16">
        <f t="shared" si="5"/>
        <v>-670</v>
      </c>
      <c r="I44" s="47" t="s">
        <v>602</v>
      </c>
      <c r="J44" s="48" t="s">
        <v>603</v>
      </c>
      <c r="K44" s="47">
        <v>-670</v>
      </c>
      <c r="L44" s="47" t="s">
        <v>402</v>
      </c>
      <c r="M44" s="48" t="s">
        <v>234</v>
      </c>
      <c r="N44" s="48"/>
      <c r="O44" s="49" t="s">
        <v>539</v>
      </c>
      <c r="P44" s="49" t="s">
        <v>604</v>
      </c>
    </row>
    <row r="45" spans="1:16" ht="12.75" customHeight="1" thickBot="1" x14ac:dyDescent="0.25">
      <c r="A45" s="16" t="str">
        <f t="shared" si="0"/>
        <v> AVSJ 7.34 </v>
      </c>
      <c r="B45" s="6" t="str">
        <f t="shared" si="1"/>
        <v>I</v>
      </c>
      <c r="C45" s="16">
        <f t="shared" si="2"/>
        <v>42623.821000000004</v>
      </c>
      <c r="D45" t="str">
        <f t="shared" si="3"/>
        <v>vis</v>
      </c>
      <c r="E45" s="46">
        <f>VLOOKUP(C45,Active!C$21:E$961,3,FALSE)</f>
        <v>-667.00007234796533</v>
      </c>
      <c r="F45" s="6" t="s">
        <v>167</v>
      </c>
      <c r="G45" t="str">
        <f t="shared" si="4"/>
        <v>42623.821</v>
      </c>
      <c r="H45" s="16">
        <f t="shared" si="5"/>
        <v>-667</v>
      </c>
      <c r="I45" s="47" t="s">
        <v>605</v>
      </c>
      <c r="J45" s="48" t="s">
        <v>606</v>
      </c>
      <c r="K45" s="47">
        <v>-667</v>
      </c>
      <c r="L45" s="47" t="s">
        <v>324</v>
      </c>
      <c r="M45" s="48" t="s">
        <v>234</v>
      </c>
      <c r="N45" s="48"/>
      <c r="O45" s="49" t="s">
        <v>539</v>
      </c>
      <c r="P45" s="49" t="s">
        <v>604</v>
      </c>
    </row>
    <row r="46" spans="1:16" ht="12.75" customHeight="1" thickBot="1" x14ac:dyDescent="0.25">
      <c r="A46" s="16" t="str">
        <f t="shared" si="0"/>
        <v>IBVS 1163 </v>
      </c>
      <c r="B46" s="6" t="str">
        <f t="shared" si="1"/>
        <v>I</v>
      </c>
      <c r="C46" s="16">
        <f t="shared" si="2"/>
        <v>42628.514999999999</v>
      </c>
      <c r="D46" t="str">
        <f t="shared" si="3"/>
        <v>vis</v>
      </c>
      <c r="E46" s="46">
        <f>VLOOKUP(C46,Active!C$21:E$961,3,FALSE)</f>
        <v>-665.0000643377092</v>
      </c>
      <c r="F46" s="6" t="s">
        <v>167</v>
      </c>
      <c r="G46" t="str">
        <f t="shared" si="4"/>
        <v>42628.5150</v>
      </c>
      <c r="H46" s="16">
        <f t="shared" si="5"/>
        <v>-665</v>
      </c>
      <c r="I46" s="47" t="s">
        <v>607</v>
      </c>
      <c r="J46" s="48" t="s">
        <v>608</v>
      </c>
      <c r="K46" s="47">
        <v>-665</v>
      </c>
      <c r="L46" s="47" t="s">
        <v>525</v>
      </c>
      <c r="M46" s="48" t="s">
        <v>220</v>
      </c>
      <c r="N46" s="48" t="s">
        <v>221</v>
      </c>
      <c r="O46" s="49" t="s">
        <v>609</v>
      </c>
      <c r="P46" s="50" t="s">
        <v>610</v>
      </c>
    </row>
    <row r="47" spans="1:16" ht="12.75" customHeight="1" thickBot="1" x14ac:dyDescent="0.25">
      <c r="A47" s="16" t="str">
        <f t="shared" si="0"/>
        <v> AVSJ 7.34 </v>
      </c>
      <c r="B47" s="6" t="str">
        <f t="shared" si="1"/>
        <v>I</v>
      </c>
      <c r="C47" s="16">
        <f t="shared" si="2"/>
        <v>42649.637999999999</v>
      </c>
      <c r="D47" t="str">
        <f t="shared" si="3"/>
        <v>vis</v>
      </c>
      <c r="E47" s="46">
        <f>VLOOKUP(C47,Active!C$21:E$961,3,FALSE)</f>
        <v>-656.0000282915488</v>
      </c>
      <c r="F47" s="6" t="s">
        <v>167</v>
      </c>
      <c r="G47" t="str">
        <f t="shared" si="4"/>
        <v>42649.638</v>
      </c>
      <c r="H47" s="16">
        <f t="shared" si="5"/>
        <v>-656</v>
      </c>
      <c r="I47" s="47" t="s">
        <v>611</v>
      </c>
      <c r="J47" s="48" t="s">
        <v>612</v>
      </c>
      <c r="K47" s="47">
        <v>-656</v>
      </c>
      <c r="L47" s="47" t="s">
        <v>324</v>
      </c>
      <c r="M47" s="48" t="s">
        <v>234</v>
      </c>
      <c r="N47" s="48"/>
      <c r="O47" s="49" t="s">
        <v>613</v>
      </c>
      <c r="P47" s="49" t="s">
        <v>604</v>
      </c>
    </row>
    <row r="48" spans="1:16" ht="12.75" customHeight="1" thickBot="1" x14ac:dyDescent="0.25">
      <c r="A48" s="16" t="str">
        <f t="shared" si="0"/>
        <v> AVSJ 7.34 </v>
      </c>
      <c r="B48" s="6" t="str">
        <f t="shared" si="1"/>
        <v>I</v>
      </c>
      <c r="C48" s="16">
        <f t="shared" si="2"/>
        <v>42649.641000000003</v>
      </c>
      <c r="D48" t="str">
        <f t="shared" si="3"/>
        <v>vis</v>
      </c>
      <c r="E48" s="46">
        <f>VLOOKUP(C48,Active!C$21:E$961,3,FALSE)</f>
        <v>-655.99875005890306</v>
      </c>
      <c r="F48" s="6" t="s">
        <v>167</v>
      </c>
      <c r="G48" t="str">
        <f t="shared" si="4"/>
        <v>42649.641</v>
      </c>
      <c r="H48" s="16">
        <f t="shared" si="5"/>
        <v>-656</v>
      </c>
      <c r="I48" s="47" t="s">
        <v>614</v>
      </c>
      <c r="J48" s="48" t="s">
        <v>615</v>
      </c>
      <c r="K48" s="47">
        <v>-656</v>
      </c>
      <c r="L48" s="47" t="s">
        <v>374</v>
      </c>
      <c r="M48" s="48" t="s">
        <v>234</v>
      </c>
      <c r="N48" s="48"/>
      <c r="O48" s="49" t="s">
        <v>616</v>
      </c>
      <c r="P48" s="49" t="s">
        <v>604</v>
      </c>
    </row>
    <row r="49" spans="1:16" ht="12.75" customHeight="1" thickBot="1" x14ac:dyDescent="0.25">
      <c r="A49" s="16" t="str">
        <f t="shared" si="0"/>
        <v> AVSJ 7.34 </v>
      </c>
      <c r="B49" s="6" t="str">
        <f t="shared" si="1"/>
        <v>I</v>
      </c>
      <c r="C49" s="16">
        <f t="shared" si="2"/>
        <v>42656.692000000003</v>
      </c>
      <c r="D49" t="str">
        <f t="shared" si="3"/>
        <v>vis</v>
      </c>
      <c r="E49" s="46">
        <f>VLOOKUP(C49,Active!C$21:E$961,3,FALSE)</f>
        <v>-652.99447726803658</v>
      </c>
      <c r="F49" s="6" t="s">
        <v>167</v>
      </c>
      <c r="G49" t="str">
        <f t="shared" si="4"/>
        <v>42656.692</v>
      </c>
      <c r="H49" s="16">
        <f t="shared" si="5"/>
        <v>-653</v>
      </c>
      <c r="I49" s="47" t="s">
        <v>617</v>
      </c>
      <c r="J49" s="48" t="s">
        <v>618</v>
      </c>
      <c r="K49" s="47">
        <v>-653</v>
      </c>
      <c r="L49" s="47" t="s">
        <v>290</v>
      </c>
      <c r="M49" s="48" t="s">
        <v>234</v>
      </c>
      <c r="N49" s="48"/>
      <c r="O49" s="49" t="s">
        <v>619</v>
      </c>
      <c r="P49" s="49" t="s">
        <v>604</v>
      </c>
    </row>
    <row r="50" spans="1:16" ht="12.75" customHeight="1" thickBot="1" x14ac:dyDescent="0.25">
      <c r="A50" s="16" t="str">
        <f t="shared" si="0"/>
        <v> BBS 24 </v>
      </c>
      <c r="B50" s="6" t="str">
        <f t="shared" si="1"/>
        <v>I</v>
      </c>
      <c r="C50" s="16">
        <f t="shared" si="2"/>
        <v>42708.311999999998</v>
      </c>
      <c r="D50" t="str">
        <f t="shared" si="3"/>
        <v>vis</v>
      </c>
      <c r="E50" s="46">
        <f>VLOOKUP(C50,Active!C$21:E$961,3,FALSE)</f>
        <v>-631.00035424087343</v>
      </c>
      <c r="F50" s="6" t="s">
        <v>167</v>
      </c>
      <c r="G50" t="str">
        <f t="shared" si="4"/>
        <v>42708.312</v>
      </c>
      <c r="H50" s="16">
        <f t="shared" si="5"/>
        <v>-631</v>
      </c>
      <c r="I50" s="47" t="s">
        <v>620</v>
      </c>
      <c r="J50" s="48" t="s">
        <v>621</v>
      </c>
      <c r="K50" s="47">
        <v>-631</v>
      </c>
      <c r="L50" s="47" t="s">
        <v>346</v>
      </c>
      <c r="M50" s="48" t="s">
        <v>234</v>
      </c>
      <c r="N50" s="48"/>
      <c r="O50" s="49" t="s">
        <v>622</v>
      </c>
      <c r="P50" s="49" t="s">
        <v>623</v>
      </c>
    </row>
    <row r="51" spans="1:16" ht="12.75" customHeight="1" thickBot="1" x14ac:dyDescent="0.25">
      <c r="A51" s="16" t="str">
        <f t="shared" si="0"/>
        <v> BBS 28 </v>
      </c>
      <c r="B51" s="6" t="str">
        <f t="shared" si="1"/>
        <v>I</v>
      </c>
      <c r="C51" s="16">
        <f t="shared" si="2"/>
        <v>42905.466</v>
      </c>
      <c r="D51" t="str">
        <f t="shared" si="3"/>
        <v>vis</v>
      </c>
      <c r="E51" s="46">
        <f>VLOOKUP(C51,Active!C$21:E$961,3,FALSE)</f>
        <v>-546.99746134475265</v>
      </c>
      <c r="F51" s="6" t="s">
        <v>167</v>
      </c>
      <c r="G51" t="str">
        <f t="shared" si="4"/>
        <v>42905.466</v>
      </c>
      <c r="H51" s="16">
        <f t="shared" si="5"/>
        <v>-547</v>
      </c>
      <c r="I51" s="47" t="s">
        <v>624</v>
      </c>
      <c r="J51" s="48" t="s">
        <v>625</v>
      </c>
      <c r="K51" s="47">
        <v>-547</v>
      </c>
      <c r="L51" s="47" t="s">
        <v>328</v>
      </c>
      <c r="M51" s="48" t="s">
        <v>234</v>
      </c>
      <c r="N51" s="48"/>
      <c r="O51" s="49" t="s">
        <v>622</v>
      </c>
      <c r="P51" s="49" t="s">
        <v>626</v>
      </c>
    </row>
    <row r="52" spans="1:16" ht="12.75" customHeight="1" thickBot="1" x14ac:dyDescent="0.25">
      <c r="A52" s="16" t="str">
        <f t="shared" si="0"/>
        <v> AOEB 2 </v>
      </c>
      <c r="B52" s="6" t="str">
        <f t="shared" si="1"/>
        <v>I</v>
      </c>
      <c r="C52" s="16">
        <f t="shared" si="2"/>
        <v>42933.635999999999</v>
      </c>
      <c r="D52" t="str">
        <f t="shared" si="3"/>
        <v>vis</v>
      </c>
      <c r="E52" s="46">
        <f>VLOOKUP(C52,Active!C$21:E$961,3,FALSE)</f>
        <v>-534.99485681791805</v>
      </c>
      <c r="F52" s="6" t="s">
        <v>167</v>
      </c>
      <c r="G52" t="str">
        <f t="shared" si="4"/>
        <v>42933.636</v>
      </c>
      <c r="H52" s="16">
        <f t="shared" si="5"/>
        <v>-535</v>
      </c>
      <c r="I52" s="47" t="s">
        <v>627</v>
      </c>
      <c r="J52" s="48" t="s">
        <v>628</v>
      </c>
      <c r="K52" s="47">
        <v>-535</v>
      </c>
      <c r="L52" s="47" t="s">
        <v>629</v>
      </c>
      <c r="M52" s="48" t="s">
        <v>234</v>
      </c>
      <c r="N52" s="48"/>
      <c r="O52" s="49" t="s">
        <v>616</v>
      </c>
      <c r="P52" s="49" t="s">
        <v>630</v>
      </c>
    </row>
    <row r="53" spans="1:16" ht="12.75" customHeight="1" thickBot="1" x14ac:dyDescent="0.25">
      <c r="A53" s="16" t="str">
        <f t="shared" si="0"/>
        <v> AOEB 2 </v>
      </c>
      <c r="B53" s="6" t="str">
        <f t="shared" si="1"/>
        <v>I</v>
      </c>
      <c r="C53" s="16">
        <f t="shared" si="2"/>
        <v>42947.703000000001</v>
      </c>
      <c r="D53" t="str">
        <f t="shared" si="3"/>
        <v>vis</v>
      </c>
      <c r="E53" s="46">
        <f>VLOOKUP(C53,Active!C$21:E$961,3,FALSE)</f>
        <v>-529.00122395036306</v>
      </c>
      <c r="F53" s="6" t="s">
        <v>167</v>
      </c>
      <c r="G53" t="str">
        <f t="shared" si="4"/>
        <v>42947.703</v>
      </c>
      <c r="H53" s="16">
        <f t="shared" si="5"/>
        <v>-529</v>
      </c>
      <c r="I53" s="47" t="s">
        <v>631</v>
      </c>
      <c r="J53" s="48" t="s">
        <v>632</v>
      </c>
      <c r="K53" s="47">
        <v>-529</v>
      </c>
      <c r="L53" s="47" t="s">
        <v>168</v>
      </c>
      <c r="M53" s="48" t="s">
        <v>234</v>
      </c>
      <c r="N53" s="48"/>
      <c r="O53" s="49" t="s">
        <v>633</v>
      </c>
      <c r="P53" s="49" t="s">
        <v>630</v>
      </c>
    </row>
    <row r="54" spans="1:16" ht="12.75" customHeight="1" thickBot="1" x14ac:dyDescent="0.25">
      <c r="A54" s="16" t="str">
        <f t="shared" si="0"/>
        <v> AOEB 2 </v>
      </c>
      <c r="B54" s="6" t="str">
        <f t="shared" si="1"/>
        <v>I</v>
      </c>
      <c r="C54" s="16">
        <f t="shared" si="2"/>
        <v>42947.705999999998</v>
      </c>
      <c r="D54" t="str">
        <f t="shared" si="3"/>
        <v>vis</v>
      </c>
      <c r="E54" s="46">
        <f>VLOOKUP(C54,Active!C$21:E$961,3,FALSE)</f>
        <v>-528.99994571772038</v>
      </c>
      <c r="F54" s="6" t="s">
        <v>167</v>
      </c>
      <c r="G54" t="str">
        <f t="shared" si="4"/>
        <v>42947.706</v>
      </c>
      <c r="H54" s="16">
        <f t="shared" si="5"/>
        <v>-529</v>
      </c>
      <c r="I54" s="47" t="s">
        <v>634</v>
      </c>
      <c r="J54" s="48" t="s">
        <v>635</v>
      </c>
      <c r="K54" s="47">
        <v>-529</v>
      </c>
      <c r="L54" s="47" t="s">
        <v>636</v>
      </c>
      <c r="M54" s="48" t="s">
        <v>234</v>
      </c>
      <c r="N54" s="48"/>
      <c r="O54" s="49" t="s">
        <v>616</v>
      </c>
      <c r="P54" s="49" t="s">
        <v>630</v>
      </c>
    </row>
    <row r="55" spans="1:16" ht="12.75" customHeight="1" thickBot="1" x14ac:dyDescent="0.25">
      <c r="A55" s="16" t="str">
        <f t="shared" si="0"/>
        <v> AOEB 2 </v>
      </c>
      <c r="B55" s="6" t="str">
        <f t="shared" si="1"/>
        <v>I</v>
      </c>
      <c r="C55" s="16">
        <f t="shared" si="2"/>
        <v>42947.714999999997</v>
      </c>
      <c r="D55" t="str">
        <f t="shared" si="3"/>
        <v>vis</v>
      </c>
      <c r="E55" s="46">
        <f>VLOOKUP(C55,Active!C$21:E$961,3,FALSE)</f>
        <v>-528.99611101978917</v>
      </c>
      <c r="F55" s="6" t="s">
        <v>167</v>
      </c>
      <c r="G55" t="str">
        <f t="shared" si="4"/>
        <v>42947.715</v>
      </c>
      <c r="H55" s="16">
        <f t="shared" si="5"/>
        <v>-529</v>
      </c>
      <c r="I55" s="47" t="s">
        <v>637</v>
      </c>
      <c r="J55" s="48" t="s">
        <v>638</v>
      </c>
      <c r="K55" s="47">
        <v>-529</v>
      </c>
      <c r="L55" s="47" t="s">
        <v>369</v>
      </c>
      <c r="M55" s="48" t="s">
        <v>234</v>
      </c>
      <c r="N55" s="48"/>
      <c r="O55" s="49" t="s">
        <v>639</v>
      </c>
      <c r="P55" s="49" t="s">
        <v>630</v>
      </c>
    </row>
    <row r="56" spans="1:16" ht="12.75" customHeight="1" thickBot="1" x14ac:dyDescent="0.25">
      <c r="A56" s="16" t="str">
        <f t="shared" si="0"/>
        <v> BBS 28 </v>
      </c>
      <c r="B56" s="6" t="str">
        <f t="shared" si="1"/>
        <v>I</v>
      </c>
      <c r="C56" s="16">
        <f t="shared" si="2"/>
        <v>42959.438000000002</v>
      </c>
      <c r="D56" t="str">
        <f t="shared" si="3"/>
        <v>vis</v>
      </c>
      <c r="E56" s="46">
        <f>VLOOKUP(C56,Active!C$21:E$961,3,FALSE)</f>
        <v>-524.00120392471797</v>
      </c>
      <c r="F56" s="6" t="s">
        <v>167</v>
      </c>
      <c r="G56" t="str">
        <f t="shared" si="4"/>
        <v>42959.438</v>
      </c>
      <c r="H56" s="16">
        <f t="shared" si="5"/>
        <v>-524</v>
      </c>
      <c r="I56" s="47" t="s">
        <v>640</v>
      </c>
      <c r="J56" s="48" t="s">
        <v>641</v>
      </c>
      <c r="K56" s="47">
        <v>-524</v>
      </c>
      <c r="L56" s="47" t="s">
        <v>168</v>
      </c>
      <c r="M56" s="48" t="s">
        <v>234</v>
      </c>
      <c r="N56" s="48"/>
      <c r="O56" s="49" t="s">
        <v>622</v>
      </c>
      <c r="P56" s="49" t="s">
        <v>626</v>
      </c>
    </row>
    <row r="57" spans="1:16" ht="12.75" customHeight="1" thickBot="1" x14ac:dyDescent="0.25">
      <c r="A57" s="16" t="str">
        <f t="shared" si="0"/>
        <v> BBS 28 </v>
      </c>
      <c r="B57" s="6" t="str">
        <f t="shared" si="1"/>
        <v>I</v>
      </c>
      <c r="C57" s="16">
        <f t="shared" si="2"/>
        <v>42959.447</v>
      </c>
      <c r="D57" t="str">
        <f t="shared" si="3"/>
        <v>vis</v>
      </c>
      <c r="E57" s="46">
        <f>VLOOKUP(C57,Active!C$21:E$961,3,FALSE)</f>
        <v>-523.99736922678687</v>
      </c>
      <c r="F57" s="6" t="s">
        <v>167</v>
      </c>
      <c r="G57" t="str">
        <f t="shared" si="4"/>
        <v>42959.447</v>
      </c>
      <c r="H57" s="16">
        <f t="shared" si="5"/>
        <v>-524</v>
      </c>
      <c r="I57" s="47" t="s">
        <v>642</v>
      </c>
      <c r="J57" s="48" t="s">
        <v>643</v>
      </c>
      <c r="K57" s="47">
        <v>-524</v>
      </c>
      <c r="L57" s="47" t="s">
        <v>328</v>
      </c>
      <c r="M57" s="48" t="s">
        <v>234</v>
      </c>
      <c r="N57" s="48"/>
      <c r="O57" s="49" t="s">
        <v>558</v>
      </c>
      <c r="P57" s="49" t="s">
        <v>626</v>
      </c>
    </row>
    <row r="58" spans="1:16" ht="12.75" customHeight="1" thickBot="1" x14ac:dyDescent="0.25">
      <c r="A58" s="16" t="str">
        <f t="shared" si="0"/>
        <v> AOEB 2 </v>
      </c>
      <c r="B58" s="6" t="str">
        <f t="shared" si="1"/>
        <v>I</v>
      </c>
      <c r="C58" s="16">
        <f t="shared" si="2"/>
        <v>42966.470999999998</v>
      </c>
      <c r="D58" t="str">
        <f t="shared" si="3"/>
        <v>vis</v>
      </c>
      <c r="E58" s="46">
        <f>VLOOKUP(C58,Active!C$21:E$961,3,FALSE)</f>
        <v>-521.00460052971687</v>
      </c>
      <c r="F58" s="6" t="s">
        <v>167</v>
      </c>
      <c r="G58" t="str">
        <f t="shared" si="4"/>
        <v>42966.471</v>
      </c>
      <c r="H58" s="16">
        <f t="shared" si="5"/>
        <v>-521</v>
      </c>
      <c r="I58" s="47" t="s">
        <v>644</v>
      </c>
      <c r="J58" s="48" t="s">
        <v>645</v>
      </c>
      <c r="K58" s="47">
        <v>-521</v>
      </c>
      <c r="L58" s="47" t="s">
        <v>646</v>
      </c>
      <c r="M58" s="48" t="s">
        <v>234</v>
      </c>
      <c r="N58" s="48"/>
      <c r="O58" s="49" t="s">
        <v>647</v>
      </c>
      <c r="P58" s="49" t="s">
        <v>630</v>
      </c>
    </row>
    <row r="59" spans="1:16" ht="12.75" customHeight="1" thickBot="1" x14ac:dyDescent="0.25">
      <c r="A59" s="16" t="str">
        <f t="shared" si="0"/>
        <v> VSSC 58.16 </v>
      </c>
      <c r="B59" s="6" t="str">
        <f t="shared" si="1"/>
        <v>I</v>
      </c>
      <c r="C59" s="16">
        <f t="shared" si="2"/>
        <v>42966.481</v>
      </c>
      <c r="D59" t="str">
        <f t="shared" si="3"/>
        <v>vis</v>
      </c>
      <c r="E59" s="46">
        <f>VLOOKUP(C59,Active!C$21:E$961,3,FALSE)</f>
        <v>-521.00033975423605</v>
      </c>
      <c r="F59" s="6" t="s">
        <v>167</v>
      </c>
      <c r="G59" t="str">
        <f t="shared" si="4"/>
        <v>42966.481</v>
      </c>
      <c r="H59" s="16">
        <f t="shared" si="5"/>
        <v>-521</v>
      </c>
      <c r="I59" s="47" t="s">
        <v>648</v>
      </c>
      <c r="J59" s="48" t="s">
        <v>649</v>
      </c>
      <c r="K59" s="47">
        <v>-521</v>
      </c>
      <c r="L59" s="47" t="s">
        <v>346</v>
      </c>
      <c r="M59" s="48" t="s">
        <v>234</v>
      </c>
      <c r="N59" s="48"/>
      <c r="O59" s="49" t="s">
        <v>650</v>
      </c>
      <c r="P59" s="49" t="s">
        <v>651</v>
      </c>
    </row>
    <row r="60" spans="1:16" ht="12.75" customHeight="1" thickBot="1" x14ac:dyDescent="0.25">
      <c r="A60" s="16" t="str">
        <f t="shared" si="0"/>
        <v> AOEB 2 </v>
      </c>
      <c r="B60" s="6" t="str">
        <f t="shared" si="1"/>
        <v>I</v>
      </c>
      <c r="C60" s="16">
        <f t="shared" si="2"/>
        <v>42994.652999999998</v>
      </c>
      <c r="D60" t="str">
        <f t="shared" si="3"/>
        <v>vis</v>
      </c>
      <c r="E60" s="46">
        <f>VLOOKUP(C60,Active!C$21:E$961,3,FALSE)</f>
        <v>-508.99688307230537</v>
      </c>
      <c r="F60" s="6" t="s">
        <v>167</v>
      </c>
      <c r="G60" t="str">
        <f t="shared" si="4"/>
        <v>42994.653</v>
      </c>
      <c r="H60" s="16">
        <f t="shared" si="5"/>
        <v>-509</v>
      </c>
      <c r="I60" s="47" t="s">
        <v>652</v>
      </c>
      <c r="J60" s="48" t="s">
        <v>653</v>
      </c>
      <c r="K60" s="47">
        <v>-509</v>
      </c>
      <c r="L60" s="47" t="s">
        <v>417</v>
      </c>
      <c r="M60" s="48" t="s">
        <v>234</v>
      </c>
      <c r="N60" s="48"/>
      <c r="O60" s="49" t="s">
        <v>633</v>
      </c>
      <c r="P60" s="49" t="s">
        <v>630</v>
      </c>
    </row>
    <row r="61" spans="1:16" ht="12.75" customHeight="1" thickBot="1" x14ac:dyDescent="0.25">
      <c r="A61" s="16" t="str">
        <f t="shared" si="0"/>
        <v> MVS 7.197 </v>
      </c>
      <c r="B61" s="6" t="str">
        <f t="shared" si="1"/>
        <v>I</v>
      </c>
      <c r="C61" s="16">
        <f t="shared" si="2"/>
        <v>43013.415000000001</v>
      </c>
      <c r="D61" t="str">
        <f t="shared" si="3"/>
        <v>vis</v>
      </c>
      <c r="E61" s="46">
        <f>VLOOKUP(C61,Active!C$21:E$961,3,FALSE)</f>
        <v>-501.00281611694453</v>
      </c>
      <c r="F61" s="6" t="s">
        <v>167</v>
      </c>
      <c r="G61" t="str">
        <f t="shared" si="4"/>
        <v>43013.415</v>
      </c>
      <c r="H61" s="16">
        <f t="shared" si="5"/>
        <v>-501</v>
      </c>
      <c r="I61" s="47" t="s">
        <v>654</v>
      </c>
      <c r="J61" s="48" t="s">
        <v>655</v>
      </c>
      <c r="K61" s="47">
        <v>-501</v>
      </c>
      <c r="L61" s="47" t="s">
        <v>500</v>
      </c>
      <c r="M61" s="48" t="s">
        <v>169</v>
      </c>
      <c r="N61" s="48"/>
      <c r="O61" s="49" t="s">
        <v>320</v>
      </c>
      <c r="P61" s="49" t="s">
        <v>656</v>
      </c>
    </row>
    <row r="62" spans="1:16" ht="12.75" customHeight="1" thickBot="1" x14ac:dyDescent="0.25">
      <c r="A62" s="16" t="str">
        <f t="shared" si="0"/>
        <v> VSSC 58.16 </v>
      </c>
      <c r="B62" s="6" t="str">
        <f t="shared" si="1"/>
        <v>I</v>
      </c>
      <c r="C62" s="16">
        <f t="shared" si="2"/>
        <v>43013.415999999997</v>
      </c>
      <c r="D62" t="str">
        <f t="shared" si="3"/>
        <v>vis</v>
      </c>
      <c r="E62" s="46">
        <f>VLOOKUP(C62,Active!C$21:E$961,3,FALSE)</f>
        <v>-501.00239003939799</v>
      </c>
      <c r="F62" s="6" t="s">
        <v>167</v>
      </c>
      <c r="G62" t="str">
        <f t="shared" si="4"/>
        <v>43013.416</v>
      </c>
      <c r="H62" s="16">
        <f t="shared" si="5"/>
        <v>-501</v>
      </c>
      <c r="I62" s="47" t="s">
        <v>657</v>
      </c>
      <c r="J62" s="48" t="s">
        <v>658</v>
      </c>
      <c r="K62" s="47">
        <v>-501</v>
      </c>
      <c r="L62" s="47" t="s">
        <v>659</v>
      </c>
      <c r="M62" s="48" t="s">
        <v>234</v>
      </c>
      <c r="N62" s="48"/>
      <c r="O62" s="49" t="s">
        <v>590</v>
      </c>
      <c r="P62" s="49" t="s">
        <v>651</v>
      </c>
    </row>
    <row r="63" spans="1:16" ht="12.75" customHeight="1" thickBot="1" x14ac:dyDescent="0.25">
      <c r="A63" s="16" t="str">
        <f t="shared" si="0"/>
        <v> BBS 29 </v>
      </c>
      <c r="B63" s="6" t="str">
        <f t="shared" si="1"/>
        <v>I</v>
      </c>
      <c r="C63" s="16">
        <f t="shared" si="2"/>
        <v>43013.421999999999</v>
      </c>
      <c r="D63" t="str">
        <f t="shared" si="3"/>
        <v>vis</v>
      </c>
      <c r="E63" s="46">
        <f>VLOOKUP(C63,Active!C$21:E$961,3,FALSE)</f>
        <v>-500.99983357410957</v>
      </c>
      <c r="F63" s="6" t="s">
        <v>167</v>
      </c>
      <c r="G63" t="str">
        <f t="shared" si="4"/>
        <v>43013.422</v>
      </c>
      <c r="H63" s="16">
        <f t="shared" si="5"/>
        <v>-501</v>
      </c>
      <c r="I63" s="47" t="s">
        <v>660</v>
      </c>
      <c r="J63" s="48" t="s">
        <v>661</v>
      </c>
      <c r="K63" s="47">
        <v>-501</v>
      </c>
      <c r="L63" s="47" t="s">
        <v>636</v>
      </c>
      <c r="M63" s="48" t="s">
        <v>234</v>
      </c>
      <c r="N63" s="48"/>
      <c r="O63" s="49" t="s">
        <v>622</v>
      </c>
      <c r="P63" s="49" t="s">
        <v>662</v>
      </c>
    </row>
    <row r="64" spans="1:16" ht="12.75" customHeight="1" thickBot="1" x14ac:dyDescent="0.25">
      <c r="A64" s="16" t="str">
        <f t="shared" si="0"/>
        <v> VSSC 58.16 </v>
      </c>
      <c r="B64" s="6" t="str">
        <f t="shared" si="1"/>
        <v>I</v>
      </c>
      <c r="C64" s="16">
        <f t="shared" si="2"/>
        <v>43013.430999999997</v>
      </c>
      <c r="D64" t="str">
        <f t="shared" si="3"/>
        <v>vis</v>
      </c>
      <c r="E64" s="46">
        <f>VLOOKUP(C64,Active!C$21:E$961,3,FALSE)</f>
        <v>-500.99599887617842</v>
      </c>
      <c r="F64" s="6" t="s">
        <v>167</v>
      </c>
      <c r="G64" t="str">
        <f t="shared" si="4"/>
        <v>43013.431</v>
      </c>
      <c r="H64" s="16">
        <f t="shared" si="5"/>
        <v>-501</v>
      </c>
      <c r="I64" s="47" t="s">
        <v>663</v>
      </c>
      <c r="J64" s="48" t="s">
        <v>664</v>
      </c>
      <c r="K64" s="47">
        <v>-501</v>
      </c>
      <c r="L64" s="47" t="s">
        <v>369</v>
      </c>
      <c r="M64" s="48" t="s">
        <v>234</v>
      </c>
      <c r="N64" s="48"/>
      <c r="O64" s="49" t="s">
        <v>650</v>
      </c>
      <c r="P64" s="49" t="s">
        <v>651</v>
      </c>
    </row>
    <row r="65" spans="1:16" ht="12.75" customHeight="1" thickBot="1" x14ac:dyDescent="0.25">
      <c r="A65" s="16" t="str">
        <f t="shared" si="0"/>
        <v> VSSC 58.16 </v>
      </c>
      <c r="B65" s="6" t="str">
        <f t="shared" si="1"/>
        <v>I</v>
      </c>
      <c r="C65" s="16">
        <f t="shared" si="2"/>
        <v>43020.468999999997</v>
      </c>
      <c r="D65" t="str">
        <f t="shared" si="3"/>
        <v>vis</v>
      </c>
      <c r="E65" s="46">
        <f>VLOOKUP(C65,Active!C$21:E$961,3,FALSE)</f>
        <v>-497.99726509343532</v>
      </c>
      <c r="F65" s="6" t="s">
        <v>167</v>
      </c>
      <c r="G65" t="str">
        <f t="shared" si="4"/>
        <v>43020.469</v>
      </c>
      <c r="H65" s="16">
        <f t="shared" si="5"/>
        <v>-498</v>
      </c>
      <c r="I65" s="47" t="s">
        <v>665</v>
      </c>
      <c r="J65" s="48" t="s">
        <v>666</v>
      </c>
      <c r="K65" s="47">
        <v>-498</v>
      </c>
      <c r="L65" s="47" t="s">
        <v>328</v>
      </c>
      <c r="M65" s="48" t="s">
        <v>234</v>
      </c>
      <c r="N65" s="48"/>
      <c r="O65" s="49" t="s">
        <v>650</v>
      </c>
      <c r="P65" s="49" t="s">
        <v>651</v>
      </c>
    </row>
    <row r="66" spans="1:16" ht="12.75" customHeight="1" thickBot="1" x14ac:dyDescent="0.25">
      <c r="A66" s="16" t="str">
        <f t="shared" si="0"/>
        <v>IBVS 1358 </v>
      </c>
      <c r="B66" s="6" t="str">
        <f t="shared" si="1"/>
        <v>I</v>
      </c>
      <c r="C66" s="16">
        <f t="shared" si="2"/>
        <v>43053.321600000003</v>
      </c>
      <c r="D66" t="str">
        <f t="shared" si="3"/>
        <v>vis</v>
      </c>
      <c r="E66" s="46">
        <f>VLOOKUP(C66,Active!C$21:E$961,3,FALSE)</f>
        <v>-483.99950984038679</v>
      </c>
      <c r="F66" s="6" t="s">
        <v>167</v>
      </c>
      <c r="G66" t="str">
        <f t="shared" si="4"/>
        <v>43053.3216</v>
      </c>
      <c r="H66" s="16">
        <f t="shared" si="5"/>
        <v>-484</v>
      </c>
      <c r="I66" s="47" t="s">
        <v>667</v>
      </c>
      <c r="J66" s="48" t="s">
        <v>668</v>
      </c>
      <c r="K66" s="47">
        <v>-484</v>
      </c>
      <c r="L66" s="47" t="s">
        <v>669</v>
      </c>
      <c r="M66" s="48" t="s">
        <v>220</v>
      </c>
      <c r="N66" s="48" t="s">
        <v>221</v>
      </c>
      <c r="O66" s="49" t="s">
        <v>670</v>
      </c>
      <c r="P66" s="50" t="s">
        <v>671</v>
      </c>
    </row>
    <row r="67" spans="1:16" ht="12.75" customHeight="1" thickBot="1" x14ac:dyDescent="0.25">
      <c r="A67" s="16" t="str">
        <f t="shared" si="0"/>
        <v> VSSC 58.16 </v>
      </c>
      <c r="B67" s="6" t="str">
        <f t="shared" si="1"/>
        <v>I</v>
      </c>
      <c r="C67" s="16">
        <f t="shared" si="2"/>
        <v>43121.375</v>
      </c>
      <c r="D67" t="str">
        <f t="shared" si="3"/>
        <v>vis</v>
      </c>
      <c r="E67" s="46">
        <f>VLOOKUP(C67,Active!C$21:E$961,3,FALSE)</f>
        <v>-455.00348403610911</v>
      </c>
      <c r="F67" s="6" t="s">
        <v>167</v>
      </c>
      <c r="G67" t="str">
        <f t="shared" si="4"/>
        <v>43121.375</v>
      </c>
      <c r="H67" s="16">
        <f t="shared" si="5"/>
        <v>-455</v>
      </c>
      <c r="I67" s="47" t="s">
        <v>672</v>
      </c>
      <c r="J67" s="48" t="s">
        <v>673</v>
      </c>
      <c r="K67" s="47">
        <v>-455</v>
      </c>
      <c r="L67" s="47" t="s">
        <v>674</v>
      </c>
      <c r="M67" s="48" t="s">
        <v>234</v>
      </c>
      <c r="N67" s="48"/>
      <c r="O67" s="49" t="s">
        <v>675</v>
      </c>
      <c r="P67" s="49" t="s">
        <v>651</v>
      </c>
    </row>
    <row r="68" spans="1:16" ht="12.75" customHeight="1" thickBot="1" x14ac:dyDescent="0.25">
      <c r="A68" s="16" t="str">
        <f t="shared" si="0"/>
        <v> BBS 33 </v>
      </c>
      <c r="B68" s="6" t="str">
        <f t="shared" si="1"/>
        <v>I</v>
      </c>
      <c r="C68" s="16">
        <f t="shared" si="2"/>
        <v>43297.396999999997</v>
      </c>
      <c r="D68" t="str">
        <f t="shared" si="3"/>
        <v>vis</v>
      </c>
      <c r="E68" s="46">
        <f>VLOOKUP(C68,Active!C$21:E$961,3,FALSE)</f>
        <v>-380.00446188408296</v>
      </c>
      <c r="F68" s="6" t="s">
        <v>167</v>
      </c>
      <c r="G68" t="str">
        <f t="shared" si="4"/>
        <v>43297.397</v>
      </c>
      <c r="H68" s="16">
        <f t="shared" si="5"/>
        <v>-380</v>
      </c>
      <c r="I68" s="47" t="s">
        <v>676</v>
      </c>
      <c r="J68" s="48" t="s">
        <v>677</v>
      </c>
      <c r="K68" s="47">
        <v>-380</v>
      </c>
      <c r="L68" s="47" t="s">
        <v>513</v>
      </c>
      <c r="M68" s="48" t="s">
        <v>234</v>
      </c>
      <c r="N68" s="48"/>
      <c r="O68" s="49" t="s">
        <v>558</v>
      </c>
      <c r="P68" s="49" t="s">
        <v>678</v>
      </c>
    </row>
    <row r="69" spans="1:16" ht="12.75" customHeight="1" thickBot="1" x14ac:dyDescent="0.25">
      <c r="A69" s="16" t="str">
        <f t="shared" si="0"/>
        <v>IBVS 1502 </v>
      </c>
      <c r="B69" s="6" t="str">
        <f t="shared" si="1"/>
        <v>I</v>
      </c>
      <c r="C69" s="16">
        <f t="shared" si="2"/>
        <v>43339.65</v>
      </c>
      <c r="D69" t="str">
        <f t="shared" si="3"/>
        <v>vis</v>
      </c>
      <c r="E69" s="46">
        <f>VLOOKUP(C69,Active!C$21:E$961,3,FALSE)</f>
        <v>-362.00140724892412</v>
      </c>
      <c r="F69" s="6" t="s">
        <v>167</v>
      </c>
      <c r="G69" t="str">
        <f t="shared" si="4"/>
        <v>43339.650</v>
      </c>
      <c r="H69" s="16">
        <f t="shared" si="5"/>
        <v>-362</v>
      </c>
      <c r="I69" s="47" t="s">
        <v>679</v>
      </c>
      <c r="J69" s="48" t="s">
        <v>680</v>
      </c>
      <c r="K69" s="47">
        <v>-362</v>
      </c>
      <c r="L69" s="47" t="s">
        <v>168</v>
      </c>
      <c r="M69" s="48" t="s">
        <v>234</v>
      </c>
      <c r="N69" s="48"/>
      <c r="O69" s="49" t="s">
        <v>681</v>
      </c>
      <c r="P69" s="50" t="s">
        <v>682</v>
      </c>
    </row>
    <row r="70" spans="1:16" ht="12.75" customHeight="1" thickBot="1" x14ac:dyDescent="0.25">
      <c r="A70" s="16" t="str">
        <f t="shared" si="0"/>
        <v> AOEB 2 </v>
      </c>
      <c r="B70" s="6" t="str">
        <f t="shared" si="1"/>
        <v>I</v>
      </c>
      <c r="C70" s="16">
        <f t="shared" si="2"/>
        <v>43339.65</v>
      </c>
      <c r="D70" t="str">
        <f t="shared" si="3"/>
        <v>vis</v>
      </c>
      <c r="E70" s="46">
        <f>VLOOKUP(C70,Active!C$21:E$961,3,FALSE)</f>
        <v>-362.00140724892412</v>
      </c>
      <c r="F70" s="6" t="s">
        <v>167</v>
      </c>
      <c r="G70" t="str">
        <f t="shared" si="4"/>
        <v>43339.650</v>
      </c>
      <c r="H70" s="16">
        <f t="shared" si="5"/>
        <v>-362</v>
      </c>
      <c r="I70" s="47" t="s">
        <v>679</v>
      </c>
      <c r="J70" s="48" t="s">
        <v>680</v>
      </c>
      <c r="K70" s="47">
        <v>-362</v>
      </c>
      <c r="L70" s="47" t="s">
        <v>168</v>
      </c>
      <c r="M70" s="48" t="s">
        <v>234</v>
      </c>
      <c r="N70" s="48"/>
      <c r="O70" s="49" t="s">
        <v>683</v>
      </c>
      <c r="P70" s="49" t="s">
        <v>630</v>
      </c>
    </row>
    <row r="71" spans="1:16" ht="12.75" customHeight="1" thickBot="1" x14ac:dyDescent="0.25">
      <c r="A71" s="16" t="str">
        <f t="shared" si="0"/>
        <v> BBS 35 </v>
      </c>
      <c r="B71" s="6" t="str">
        <f t="shared" si="1"/>
        <v>I</v>
      </c>
      <c r="C71" s="16">
        <f t="shared" si="2"/>
        <v>43398.324000000001</v>
      </c>
      <c r="D71" t="str">
        <f t="shared" si="3"/>
        <v>vis</v>
      </c>
      <c r="E71" s="46">
        <f>VLOOKUP(C71,Active!C$21:E$961,3,FALSE)</f>
        <v>-337.0017331982487</v>
      </c>
      <c r="F71" s="6" t="s">
        <v>167</v>
      </c>
      <c r="G71" t="str">
        <f t="shared" si="4"/>
        <v>43398.324</v>
      </c>
      <c r="H71" s="16">
        <f t="shared" si="5"/>
        <v>-337</v>
      </c>
      <c r="I71" s="47" t="s">
        <v>684</v>
      </c>
      <c r="J71" s="48" t="s">
        <v>685</v>
      </c>
      <c r="K71" s="47">
        <v>-337</v>
      </c>
      <c r="L71" s="47" t="s">
        <v>402</v>
      </c>
      <c r="M71" s="48" t="s">
        <v>234</v>
      </c>
      <c r="N71" s="48"/>
      <c r="O71" s="49" t="s">
        <v>558</v>
      </c>
      <c r="P71" s="49" t="s">
        <v>686</v>
      </c>
    </row>
    <row r="72" spans="1:16" ht="12.75" customHeight="1" thickBot="1" x14ac:dyDescent="0.25">
      <c r="A72" s="16" t="str">
        <f t="shared" si="0"/>
        <v> BBS 35 </v>
      </c>
      <c r="B72" s="6" t="str">
        <f t="shared" si="1"/>
        <v>I</v>
      </c>
      <c r="C72" s="16">
        <f t="shared" si="2"/>
        <v>43459.336000000003</v>
      </c>
      <c r="D72" t="str">
        <f t="shared" si="3"/>
        <v>vis</v>
      </c>
      <c r="E72" s="46">
        <f>VLOOKUP(C72,Active!C$21:E$961,3,FALSE)</f>
        <v>-311.00588984037483</v>
      </c>
      <c r="F72" s="6" t="s">
        <v>167</v>
      </c>
      <c r="G72" t="str">
        <f t="shared" si="4"/>
        <v>43459.336</v>
      </c>
      <c r="H72" s="16">
        <f t="shared" si="5"/>
        <v>-311</v>
      </c>
      <c r="I72" s="47" t="s">
        <v>687</v>
      </c>
      <c r="J72" s="48" t="s">
        <v>688</v>
      </c>
      <c r="K72" s="47">
        <v>-311</v>
      </c>
      <c r="L72" s="47" t="s">
        <v>200</v>
      </c>
      <c r="M72" s="48" t="s">
        <v>234</v>
      </c>
      <c r="N72" s="48"/>
      <c r="O72" s="49" t="s">
        <v>558</v>
      </c>
      <c r="P72" s="49" t="s">
        <v>686</v>
      </c>
    </row>
    <row r="73" spans="1:16" ht="12.75" customHeight="1" thickBot="1" x14ac:dyDescent="0.25">
      <c r="A73" s="16" t="str">
        <f t="shared" si="0"/>
        <v> BBS 35 </v>
      </c>
      <c r="B73" s="6" t="str">
        <f t="shared" si="1"/>
        <v>I</v>
      </c>
      <c r="C73" s="16">
        <f t="shared" si="2"/>
        <v>43459.358999999997</v>
      </c>
      <c r="D73" t="str">
        <f t="shared" si="3"/>
        <v>vis</v>
      </c>
      <c r="E73" s="46">
        <f>VLOOKUP(C73,Active!C$21:E$961,3,FALSE)</f>
        <v>-310.99609005677371</v>
      </c>
      <c r="F73" s="6" t="s">
        <v>167</v>
      </c>
      <c r="G73" t="str">
        <f t="shared" si="4"/>
        <v>43459.359</v>
      </c>
      <c r="H73" s="16">
        <f t="shared" si="5"/>
        <v>-311</v>
      </c>
      <c r="I73" s="47" t="s">
        <v>689</v>
      </c>
      <c r="J73" s="48" t="s">
        <v>690</v>
      </c>
      <c r="K73" s="47">
        <v>-311</v>
      </c>
      <c r="L73" s="47" t="s">
        <v>369</v>
      </c>
      <c r="M73" s="48" t="s">
        <v>234</v>
      </c>
      <c r="N73" s="48"/>
      <c r="O73" s="49" t="s">
        <v>622</v>
      </c>
      <c r="P73" s="49" t="s">
        <v>686</v>
      </c>
    </row>
    <row r="74" spans="1:16" ht="12.75" customHeight="1" thickBot="1" x14ac:dyDescent="0.25">
      <c r="A74" s="16" t="str">
        <f t="shared" si="0"/>
        <v> BBS 37 </v>
      </c>
      <c r="B74" s="6" t="str">
        <f t="shared" si="1"/>
        <v>I</v>
      </c>
      <c r="C74" s="16">
        <f t="shared" si="2"/>
        <v>43689.364000000001</v>
      </c>
      <c r="D74" t="str">
        <f t="shared" si="3"/>
        <v>vis</v>
      </c>
      <c r="E74" s="46">
        <f>VLOOKUP(C74,Active!C$21:E$961,3,FALSE)</f>
        <v>-212.99612363168254</v>
      </c>
      <c r="F74" s="6" t="s">
        <v>167</v>
      </c>
      <c r="G74" t="str">
        <f t="shared" si="4"/>
        <v>43689.364</v>
      </c>
      <c r="H74" s="16">
        <f t="shared" si="5"/>
        <v>-213</v>
      </c>
      <c r="I74" s="47" t="s">
        <v>691</v>
      </c>
      <c r="J74" s="48" t="s">
        <v>692</v>
      </c>
      <c r="K74" s="47">
        <v>-213</v>
      </c>
      <c r="L74" s="47" t="s">
        <v>369</v>
      </c>
      <c r="M74" s="48" t="s">
        <v>234</v>
      </c>
      <c r="N74" s="48"/>
      <c r="O74" s="49" t="s">
        <v>558</v>
      </c>
      <c r="P74" s="49" t="s">
        <v>693</v>
      </c>
    </row>
    <row r="75" spans="1:16" ht="12.75" customHeight="1" thickBot="1" x14ac:dyDescent="0.25">
      <c r="A75" s="16" t="str">
        <f t="shared" ref="A75:A138" si="6">P75</f>
        <v> AOEB 2 </v>
      </c>
      <c r="B75" s="6" t="str">
        <f t="shared" ref="B75:B138" si="7">IF(H75=INT(H75),"I","II")</f>
        <v>I</v>
      </c>
      <c r="C75" s="16">
        <f t="shared" ref="C75:C138" si="8">1*G75</f>
        <v>43691.705999999998</v>
      </c>
      <c r="D75" t="str">
        <f t="shared" ref="D75:D138" si="9">VLOOKUP(F75,I$1:J$5,2,FALSE)</f>
        <v>vis</v>
      </c>
      <c r="E75" s="46">
        <f>VLOOKUP(C75,Active!C$21:E$961,3,FALSE)</f>
        <v>-211.99825001429483</v>
      </c>
      <c r="F75" s="6" t="s">
        <v>167</v>
      </c>
      <c r="G75" t="str">
        <f t="shared" ref="G75:G138" si="10">MID(I75,3,LEN(I75)-3)</f>
        <v>43691.706</v>
      </c>
      <c r="H75" s="16">
        <f t="shared" ref="H75:H138" si="11">1*K75</f>
        <v>-212</v>
      </c>
      <c r="I75" s="47" t="s">
        <v>694</v>
      </c>
      <c r="J75" s="48" t="s">
        <v>695</v>
      </c>
      <c r="K75" s="47">
        <v>-212</v>
      </c>
      <c r="L75" s="47" t="s">
        <v>319</v>
      </c>
      <c r="M75" s="48" t="s">
        <v>234</v>
      </c>
      <c r="N75" s="48"/>
      <c r="O75" s="49" t="s">
        <v>696</v>
      </c>
      <c r="P75" s="49" t="s">
        <v>630</v>
      </c>
    </row>
    <row r="76" spans="1:16" ht="12.75" customHeight="1" thickBot="1" x14ac:dyDescent="0.25">
      <c r="A76" s="16" t="str">
        <f t="shared" si="6"/>
        <v> BBS 38 </v>
      </c>
      <c r="B76" s="6" t="str">
        <f t="shared" si="7"/>
        <v>I</v>
      </c>
      <c r="C76" s="16">
        <f t="shared" si="8"/>
        <v>43703.430999999997</v>
      </c>
      <c r="D76" t="str">
        <f t="shared" si="9"/>
        <v>vis</v>
      </c>
      <c r="E76" s="46">
        <f>VLOOKUP(C76,Active!C$21:E$961,3,FALSE)</f>
        <v>-207.00249076413058</v>
      </c>
      <c r="F76" s="6" t="s">
        <v>167</v>
      </c>
      <c r="G76" t="str">
        <f t="shared" si="10"/>
        <v>43703.431</v>
      </c>
      <c r="H76" s="16">
        <f t="shared" si="11"/>
        <v>-207</v>
      </c>
      <c r="I76" s="47" t="s">
        <v>697</v>
      </c>
      <c r="J76" s="48" t="s">
        <v>698</v>
      </c>
      <c r="K76" s="47">
        <v>-207</v>
      </c>
      <c r="L76" s="47" t="s">
        <v>659</v>
      </c>
      <c r="M76" s="48" t="s">
        <v>234</v>
      </c>
      <c r="N76" s="48"/>
      <c r="O76" s="49" t="s">
        <v>558</v>
      </c>
      <c r="P76" s="49" t="s">
        <v>699</v>
      </c>
    </row>
    <row r="77" spans="1:16" ht="12.75" customHeight="1" thickBot="1" x14ac:dyDescent="0.25">
      <c r="A77" s="16" t="str">
        <f t="shared" si="6"/>
        <v> BBS 38 </v>
      </c>
      <c r="B77" s="6" t="str">
        <f t="shared" si="7"/>
        <v>I</v>
      </c>
      <c r="C77" s="16">
        <f t="shared" si="8"/>
        <v>43703.45</v>
      </c>
      <c r="D77" t="str">
        <f t="shared" si="9"/>
        <v>vis</v>
      </c>
      <c r="E77" s="46">
        <f>VLOOKUP(C77,Active!C$21:E$961,3,FALSE)</f>
        <v>-206.9943952907187</v>
      </c>
      <c r="F77" s="6" t="s">
        <v>167</v>
      </c>
      <c r="G77" t="str">
        <f t="shared" si="10"/>
        <v>43703.450</v>
      </c>
      <c r="H77" s="16">
        <f t="shared" si="11"/>
        <v>-207</v>
      </c>
      <c r="I77" s="47" t="s">
        <v>700</v>
      </c>
      <c r="J77" s="48" t="s">
        <v>701</v>
      </c>
      <c r="K77" s="47">
        <v>-207</v>
      </c>
      <c r="L77" s="47" t="s">
        <v>290</v>
      </c>
      <c r="M77" s="48" t="s">
        <v>234</v>
      </c>
      <c r="N77" s="48"/>
      <c r="O77" s="49" t="s">
        <v>702</v>
      </c>
      <c r="P77" s="49" t="s">
        <v>699</v>
      </c>
    </row>
    <row r="78" spans="1:16" ht="12.75" customHeight="1" thickBot="1" x14ac:dyDescent="0.25">
      <c r="A78" s="16" t="str">
        <f t="shared" si="6"/>
        <v> BBS 38 </v>
      </c>
      <c r="B78" s="6" t="str">
        <f t="shared" si="7"/>
        <v>I</v>
      </c>
      <c r="C78" s="16">
        <f t="shared" si="8"/>
        <v>43703.451000000001</v>
      </c>
      <c r="D78" t="str">
        <f t="shared" si="9"/>
        <v>vis</v>
      </c>
      <c r="E78" s="46">
        <f>VLOOKUP(C78,Active!C$21:E$961,3,FALSE)</f>
        <v>-206.99396921316907</v>
      </c>
      <c r="F78" s="6" t="s">
        <v>167</v>
      </c>
      <c r="G78" t="str">
        <f t="shared" si="10"/>
        <v>43703.451</v>
      </c>
      <c r="H78" s="16">
        <f t="shared" si="11"/>
        <v>-207</v>
      </c>
      <c r="I78" s="47" t="s">
        <v>703</v>
      </c>
      <c r="J78" s="48" t="s">
        <v>704</v>
      </c>
      <c r="K78" s="47">
        <v>-207</v>
      </c>
      <c r="L78" s="47" t="s">
        <v>253</v>
      </c>
      <c r="M78" s="48" t="s">
        <v>234</v>
      </c>
      <c r="N78" s="48"/>
      <c r="O78" s="49" t="s">
        <v>705</v>
      </c>
      <c r="P78" s="49" t="s">
        <v>699</v>
      </c>
    </row>
    <row r="79" spans="1:16" ht="12.75" customHeight="1" thickBot="1" x14ac:dyDescent="0.25">
      <c r="A79" s="16" t="str">
        <f t="shared" si="6"/>
        <v> AOEB 2 </v>
      </c>
      <c r="B79" s="6" t="str">
        <f t="shared" si="7"/>
        <v>I</v>
      </c>
      <c r="C79" s="16">
        <f t="shared" si="8"/>
        <v>43705.78</v>
      </c>
      <c r="D79" t="str">
        <f t="shared" si="9"/>
        <v>vis</v>
      </c>
      <c r="E79" s="46">
        <f>VLOOKUP(C79,Active!C$21:E$961,3,FALSE)</f>
        <v>-206.00163460390482</v>
      </c>
      <c r="F79" s="6" t="s">
        <v>167</v>
      </c>
      <c r="G79" t="str">
        <f t="shared" si="10"/>
        <v>43705.780</v>
      </c>
      <c r="H79" s="16">
        <f t="shared" si="11"/>
        <v>-206</v>
      </c>
      <c r="I79" s="47" t="s">
        <v>706</v>
      </c>
      <c r="J79" s="48" t="s">
        <v>707</v>
      </c>
      <c r="K79" s="47">
        <v>-206</v>
      </c>
      <c r="L79" s="47" t="s">
        <v>402</v>
      </c>
      <c r="M79" s="48" t="s">
        <v>234</v>
      </c>
      <c r="N79" s="48"/>
      <c r="O79" s="49" t="s">
        <v>616</v>
      </c>
      <c r="P79" s="49" t="s">
        <v>630</v>
      </c>
    </row>
    <row r="80" spans="1:16" ht="12.75" customHeight="1" thickBot="1" x14ac:dyDescent="0.25">
      <c r="A80" s="16" t="str">
        <f t="shared" si="6"/>
        <v>BAVM 31 </v>
      </c>
      <c r="B80" s="6" t="str">
        <f t="shared" si="7"/>
        <v>I</v>
      </c>
      <c r="C80" s="16">
        <f t="shared" si="8"/>
        <v>43717.5</v>
      </c>
      <c r="D80" t="str">
        <f t="shared" si="9"/>
        <v>vis</v>
      </c>
      <c r="E80" s="46">
        <f>VLOOKUP(C80,Active!C$21:E$961,3,FALSE)</f>
        <v>-201.00800574147939</v>
      </c>
      <c r="F80" s="6" t="s">
        <v>167</v>
      </c>
      <c r="G80" t="str">
        <f t="shared" si="10"/>
        <v>43717.500</v>
      </c>
      <c r="H80" s="16">
        <f t="shared" si="11"/>
        <v>-201</v>
      </c>
      <c r="I80" s="47" t="s">
        <v>708</v>
      </c>
      <c r="J80" s="48" t="s">
        <v>709</v>
      </c>
      <c r="K80" s="47">
        <v>-201</v>
      </c>
      <c r="L80" s="47" t="s">
        <v>710</v>
      </c>
      <c r="M80" s="48" t="s">
        <v>234</v>
      </c>
      <c r="N80" s="48"/>
      <c r="O80" s="49" t="s">
        <v>711</v>
      </c>
      <c r="P80" s="50" t="s">
        <v>712</v>
      </c>
    </row>
    <row r="81" spans="1:16" ht="12.75" customHeight="1" thickBot="1" x14ac:dyDescent="0.25">
      <c r="A81" s="16" t="str">
        <f t="shared" si="6"/>
        <v> BBS 38 </v>
      </c>
      <c r="B81" s="6" t="str">
        <f t="shared" si="7"/>
        <v>I</v>
      </c>
      <c r="C81" s="16">
        <f t="shared" si="8"/>
        <v>43717.527999999998</v>
      </c>
      <c r="D81" t="str">
        <f t="shared" si="9"/>
        <v>vis</v>
      </c>
      <c r="E81" s="46">
        <f>VLOOKUP(C81,Active!C$21:E$961,3,FALSE)</f>
        <v>-200.99607557013638</v>
      </c>
      <c r="F81" s="6" t="s">
        <v>167</v>
      </c>
      <c r="G81" t="str">
        <f t="shared" si="10"/>
        <v>43717.528</v>
      </c>
      <c r="H81" s="16">
        <f t="shared" si="11"/>
        <v>-201</v>
      </c>
      <c r="I81" s="47" t="s">
        <v>713</v>
      </c>
      <c r="J81" s="48" t="s">
        <v>714</v>
      </c>
      <c r="K81" s="47">
        <v>-201</v>
      </c>
      <c r="L81" s="47" t="s">
        <v>369</v>
      </c>
      <c r="M81" s="48" t="s">
        <v>234</v>
      </c>
      <c r="N81" s="48"/>
      <c r="O81" s="49" t="s">
        <v>558</v>
      </c>
      <c r="P81" s="49" t="s">
        <v>699</v>
      </c>
    </row>
    <row r="82" spans="1:16" ht="12.75" customHeight="1" thickBot="1" x14ac:dyDescent="0.25">
      <c r="A82" s="16" t="str">
        <f t="shared" si="6"/>
        <v> BBS 39 </v>
      </c>
      <c r="B82" s="6" t="str">
        <f t="shared" si="7"/>
        <v>I</v>
      </c>
      <c r="C82" s="16">
        <f t="shared" si="8"/>
        <v>43731.605000000003</v>
      </c>
      <c r="D82" t="str">
        <f t="shared" si="9"/>
        <v>vis</v>
      </c>
      <c r="E82" s="46">
        <f>VLOOKUP(C82,Active!C$21:E$961,3,FALSE)</f>
        <v>-194.99818192710057</v>
      </c>
      <c r="F82" s="6" t="s">
        <v>167</v>
      </c>
      <c r="G82" t="str">
        <f t="shared" si="10"/>
        <v>43731.605</v>
      </c>
      <c r="H82" s="16">
        <f t="shared" si="11"/>
        <v>-195</v>
      </c>
      <c r="I82" s="47" t="s">
        <v>715</v>
      </c>
      <c r="J82" s="48" t="s">
        <v>716</v>
      </c>
      <c r="K82" s="47">
        <v>-195</v>
      </c>
      <c r="L82" s="47" t="s">
        <v>319</v>
      </c>
      <c r="M82" s="48" t="s">
        <v>234</v>
      </c>
      <c r="N82" s="48"/>
      <c r="O82" s="49" t="s">
        <v>705</v>
      </c>
      <c r="P82" s="49" t="s">
        <v>717</v>
      </c>
    </row>
    <row r="83" spans="1:16" ht="12.75" customHeight="1" thickBot="1" x14ac:dyDescent="0.25">
      <c r="A83" s="16" t="str">
        <f t="shared" si="6"/>
        <v> BBS 39 </v>
      </c>
      <c r="B83" s="6" t="str">
        <f t="shared" si="7"/>
        <v>I</v>
      </c>
      <c r="C83" s="16">
        <f t="shared" si="8"/>
        <v>43731.607000000004</v>
      </c>
      <c r="D83" t="str">
        <f t="shared" si="9"/>
        <v>vis</v>
      </c>
      <c r="E83" s="46">
        <f>VLOOKUP(C83,Active!C$21:E$961,3,FALSE)</f>
        <v>-194.99732977200443</v>
      </c>
      <c r="F83" s="6" t="s">
        <v>167</v>
      </c>
      <c r="G83" t="str">
        <f t="shared" si="10"/>
        <v>43731.607</v>
      </c>
      <c r="H83" s="16">
        <f t="shared" si="11"/>
        <v>-195</v>
      </c>
      <c r="I83" s="47" t="s">
        <v>718</v>
      </c>
      <c r="J83" s="48" t="s">
        <v>719</v>
      </c>
      <c r="K83" s="47">
        <v>-195</v>
      </c>
      <c r="L83" s="47" t="s">
        <v>328</v>
      </c>
      <c r="M83" s="48" t="s">
        <v>234</v>
      </c>
      <c r="N83" s="48"/>
      <c r="O83" s="49" t="s">
        <v>720</v>
      </c>
      <c r="P83" s="49" t="s">
        <v>717</v>
      </c>
    </row>
    <row r="84" spans="1:16" ht="12.75" customHeight="1" thickBot="1" x14ac:dyDescent="0.25">
      <c r="A84" s="16" t="str">
        <f t="shared" si="6"/>
        <v> BBS 38 </v>
      </c>
      <c r="B84" s="6" t="str">
        <f t="shared" si="7"/>
        <v>I</v>
      </c>
      <c r="C84" s="16">
        <f t="shared" si="8"/>
        <v>43743.34</v>
      </c>
      <c r="D84" t="str">
        <f t="shared" si="9"/>
        <v>vis</v>
      </c>
      <c r="E84" s="46">
        <f>VLOOKUP(C84,Active!C$21:E$961,3,FALSE)</f>
        <v>-189.99816190145867</v>
      </c>
      <c r="F84" s="6" t="s">
        <v>167</v>
      </c>
      <c r="G84" t="str">
        <f t="shared" si="10"/>
        <v>43743.340</v>
      </c>
      <c r="H84" s="16">
        <f t="shared" si="11"/>
        <v>-190</v>
      </c>
      <c r="I84" s="47" t="s">
        <v>721</v>
      </c>
      <c r="J84" s="48" t="s">
        <v>722</v>
      </c>
      <c r="K84" s="47">
        <v>-190</v>
      </c>
      <c r="L84" s="47" t="s">
        <v>319</v>
      </c>
      <c r="M84" s="48" t="s">
        <v>234</v>
      </c>
      <c r="N84" s="48"/>
      <c r="O84" s="49" t="s">
        <v>558</v>
      </c>
      <c r="P84" s="49" t="s">
        <v>699</v>
      </c>
    </row>
    <row r="85" spans="1:16" ht="12.75" customHeight="1" thickBot="1" x14ac:dyDescent="0.25">
      <c r="A85" s="16" t="str">
        <f t="shared" si="6"/>
        <v> BBS 38 </v>
      </c>
      <c r="B85" s="6" t="str">
        <f t="shared" si="7"/>
        <v>I</v>
      </c>
      <c r="C85" s="16">
        <f t="shared" si="8"/>
        <v>43743.343000000001</v>
      </c>
      <c r="D85" t="str">
        <f t="shared" si="9"/>
        <v>vis</v>
      </c>
      <c r="E85" s="46">
        <f>VLOOKUP(C85,Active!C$21:E$961,3,FALSE)</f>
        <v>-189.9968836688129</v>
      </c>
      <c r="F85" s="6" t="s">
        <v>167</v>
      </c>
      <c r="G85" t="str">
        <f t="shared" si="10"/>
        <v>43743.343</v>
      </c>
      <c r="H85" s="16">
        <f t="shared" si="11"/>
        <v>-190</v>
      </c>
      <c r="I85" s="47" t="s">
        <v>723</v>
      </c>
      <c r="J85" s="48" t="s">
        <v>724</v>
      </c>
      <c r="K85" s="47">
        <v>-190</v>
      </c>
      <c r="L85" s="47" t="s">
        <v>417</v>
      </c>
      <c r="M85" s="48" t="s">
        <v>234</v>
      </c>
      <c r="N85" s="48"/>
      <c r="O85" s="49" t="s">
        <v>622</v>
      </c>
      <c r="P85" s="49" t="s">
        <v>699</v>
      </c>
    </row>
    <row r="86" spans="1:16" ht="12.75" customHeight="1" thickBot="1" x14ac:dyDescent="0.25">
      <c r="A86" s="16" t="str">
        <f t="shared" si="6"/>
        <v> BBS 39 </v>
      </c>
      <c r="B86" s="6" t="str">
        <f t="shared" si="7"/>
        <v>I</v>
      </c>
      <c r="C86" s="16">
        <f t="shared" si="8"/>
        <v>43790.28</v>
      </c>
      <c r="D86" t="str">
        <f t="shared" si="9"/>
        <v>vis</v>
      </c>
      <c r="E86" s="46">
        <f>VLOOKUP(C86,Active!C$21:E$961,3,FALSE)</f>
        <v>-169.99808179887864</v>
      </c>
      <c r="F86" s="6" t="s">
        <v>167</v>
      </c>
      <c r="G86" t="str">
        <f t="shared" si="10"/>
        <v>43790.280</v>
      </c>
      <c r="H86" s="16">
        <f t="shared" si="11"/>
        <v>-170</v>
      </c>
      <c r="I86" s="47" t="s">
        <v>725</v>
      </c>
      <c r="J86" s="48" t="s">
        <v>726</v>
      </c>
      <c r="K86" s="47">
        <v>-170</v>
      </c>
      <c r="L86" s="47" t="s">
        <v>229</v>
      </c>
      <c r="M86" s="48" t="s">
        <v>234</v>
      </c>
      <c r="N86" s="48"/>
      <c r="O86" s="49" t="s">
        <v>622</v>
      </c>
      <c r="P86" s="49" t="s">
        <v>717</v>
      </c>
    </row>
    <row r="87" spans="1:16" ht="12.75" customHeight="1" thickBot="1" x14ac:dyDescent="0.25">
      <c r="A87" s="16" t="str">
        <f t="shared" si="6"/>
        <v> BBS 40 </v>
      </c>
      <c r="B87" s="6" t="str">
        <f t="shared" si="7"/>
        <v>I</v>
      </c>
      <c r="C87" s="16">
        <f t="shared" si="8"/>
        <v>43811.402999999998</v>
      </c>
      <c r="D87" t="str">
        <f t="shared" si="9"/>
        <v>vis</v>
      </c>
      <c r="E87" s="46">
        <f>VLOOKUP(C87,Active!C$21:E$961,3,FALSE)</f>
        <v>-160.99804575271827</v>
      </c>
      <c r="F87" s="6" t="s">
        <v>167</v>
      </c>
      <c r="G87" t="str">
        <f t="shared" si="10"/>
        <v>43811.403</v>
      </c>
      <c r="H87" s="16">
        <f t="shared" si="11"/>
        <v>-161</v>
      </c>
      <c r="I87" s="47" t="s">
        <v>727</v>
      </c>
      <c r="J87" s="48" t="s">
        <v>728</v>
      </c>
      <c r="K87" s="47">
        <v>-161</v>
      </c>
      <c r="L87" s="47" t="s">
        <v>229</v>
      </c>
      <c r="M87" s="48" t="s">
        <v>234</v>
      </c>
      <c r="N87" s="48"/>
      <c r="O87" s="49" t="s">
        <v>705</v>
      </c>
      <c r="P87" s="49" t="s">
        <v>729</v>
      </c>
    </row>
    <row r="88" spans="1:16" ht="12.75" customHeight="1" thickBot="1" x14ac:dyDescent="0.25">
      <c r="A88" s="16" t="str">
        <f t="shared" si="6"/>
        <v> BBS 44 </v>
      </c>
      <c r="B88" s="6" t="str">
        <f t="shared" si="7"/>
        <v>I</v>
      </c>
      <c r="C88" s="16">
        <f t="shared" si="8"/>
        <v>44048.438999999998</v>
      </c>
      <c r="D88" t="str">
        <f t="shared" si="9"/>
        <v>vis</v>
      </c>
      <c r="E88" s="46">
        <f>VLOOKUP(C88,Active!C$21:E$961,3,FALSE)</f>
        <v>-60.002328087722049</v>
      </c>
      <c r="F88" s="6" t="s">
        <v>167</v>
      </c>
      <c r="G88" t="str">
        <f t="shared" si="10"/>
        <v>44048.439</v>
      </c>
      <c r="H88" s="16">
        <f t="shared" si="11"/>
        <v>-60</v>
      </c>
      <c r="I88" s="47" t="s">
        <v>730</v>
      </c>
      <c r="J88" s="48" t="s">
        <v>731</v>
      </c>
      <c r="K88" s="47">
        <v>-60</v>
      </c>
      <c r="L88" s="47" t="s">
        <v>504</v>
      </c>
      <c r="M88" s="48" t="s">
        <v>234</v>
      </c>
      <c r="N88" s="48"/>
      <c r="O88" s="49" t="s">
        <v>558</v>
      </c>
      <c r="P88" s="49" t="s">
        <v>732</v>
      </c>
    </row>
    <row r="89" spans="1:16" ht="12.75" customHeight="1" thickBot="1" x14ac:dyDescent="0.25">
      <c r="A89" s="16" t="str">
        <f t="shared" si="6"/>
        <v> BBS 46 </v>
      </c>
      <c r="B89" s="6" t="str">
        <f t="shared" si="7"/>
        <v>I</v>
      </c>
      <c r="C89" s="16">
        <f t="shared" si="8"/>
        <v>44048.445</v>
      </c>
      <c r="D89" t="str">
        <f t="shared" si="9"/>
        <v>vis</v>
      </c>
      <c r="E89" s="46">
        <f>VLOOKUP(C89,Active!C$21:E$961,3,FALSE)</f>
        <v>-59.999771622433599</v>
      </c>
      <c r="F89" s="6" t="s">
        <v>167</v>
      </c>
      <c r="G89" t="str">
        <f t="shared" si="10"/>
        <v>44048.445</v>
      </c>
      <c r="H89" s="16">
        <f t="shared" si="11"/>
        <v>-60</v>
      </c>
      <c r="I89" s="47" t="s">
        <v>733</v>
      </c>
      <c r="J89" s="48" t="s">
        <v>734</v>
      </c>
      <c r="K89" s="47">
        <v>-60</v>
      </c>
      <c r="L89" s="47" t="s">
        <v>211</v>
      </c>
      <c r="M89" s="48" t="s">
        <v>234</v>
      </c>
      <c r="N89" s="48"/>
      <c r="O89" s="49" t="s">
        <v>720</v>
      </c>
      <c r="P89" s="49" t="s">
        <v>735</v>
      </c>
    </row>
    <row r="90" spans="1:16" ht="12.75" customHeight="1" thickBot="1" x14ac:dyDescent="0.25">
      <c r="A90" s="16" t="str">
        <f t="shared" si="6"/>
        <v> BBS 44 </v>
      </c>
      <c r="B90" s="6" t="str">
        <f t="shared" si="7"/>
        <v>I</v>
      </c>
      <c r="C90" s="16">
        <f t="shared" si="8"/>
        <v>44048.447999999997</v>
      </c>
      <c r="D90" t="str">
        <f t="shared" si="9"/>
        <v>vis</v>
      </c>
      <c r="E90" s="46">
        <f>VLOOKUP(C90,Active!C$21:E$961,3,FALSE)</f>
        <v>-59.998493389790923</v>
      </c>
      <c r="F90" s="6" t="s">
        <v>167</v>
      </c>
      <c r="G90" t="str">
        <f t="shared" si="10"/>
        <v>44048.448</v>
      </c>
      <c r="H90" s="16">
        <f t="shared" si="11"/>
        <v>-60</v>
      </c>
      <c r="I90" s="47" t="s">
        <v>736</v>
      </c>
      <c r="J90" s="48" t="s">
        <v>737</v>
      </c>
      <c r="K90" s="47">
        <v>-60</v>
      </c>
      <c r="L90" s="47" t="s">
        <v>319</v>
      </c>
      <c r="M90" s="48" t="s">
        <v>234</v>
      </c>
      <c r="N90" s="48"/>
      <c r="O90" s="49" t="s">
        <v>622</v>
      </c>
      <c r="P90" s="49" t="s">
        <v>732</v>
      </c>
    </row>
    <row r="91" spans="1:16" ht="12.75" customHeight="1" thickBot="1" x14ac:dyDescent="0.25">
      <c r="A91" s="16" t="str">
        <f t="shared" si="6"/>
        <v> BBS 44 </v>
      </c>
      <c r="B91" s="6" t="str">
        <f t="shared" si="7"/>
        <v>I</v>
      </c>
      <c r="C91" s="16">
        <f t="shared" si="8"/>
        <v>44048.449000000001</v>
      </c>
      <c r="D91" t="str">
        <f t="shared" si="9"/>
        <v>vis</v>
      </c>
      <c r="E91" s="46">
        <f>VLOOKUP(C91,Active!C$21:E$961,3,FALSE)</f>
        <v>-59.998067312241297</v>
      </c>
      <c r="F91" s="6" t="s">
        <v>167</v>
      </c>
      <c r="G91" t="str">
        <f t="shared" si="10"/>
        <v>44048.449</v>
      </c>
      <c r="H91" s="16">
        <f t="shared" si="11"/>
        <v>-60</v>
      </c>
      <c r="I91" s="47" t="s">
        <v>738</v>
      </c>
      <c r="J91" s="48" t="s">
        <v>739</v>
      </c>
      <c r="K91" s="47">
        <v>-60</v>
      </c>
      <c r="L91" s="47" t="s">
        <v>229</v>
      </c>
      <c r="M91" s="48" t="s">
        <v>234</v>
      </c>
      <c r="N91" s="48"/>
      <c r="O91" s="49" t="s">
        <v>740</v>
      </c>
      <c r="P91" s="49" t="s">
        <v>732</v>
      </c>
    </row>
    <row r="92" spans="1:16" ht="12.75" customHeight="1" thickBot="1" x14ac:dyDescent="0.25">
      <c r="A92" s="16" t="str">
        <f t="shared" si="6"/>
        <v> MVS 8.192 </v>
      </c>
      <c r="B92" s="6" t="str">
        <f t="shared" si="7"/>
        <v>I</v>
      </c>
      <c r="C92" s="16">
        <f t="shared" si="8"/>
        <v>44142.326999999997</v>
      </c>
      <c r="D92" t="str">
        <f t="shared" si="9"/>
        <v>vis</v>
      </c>
      <c r="E92" s="46">
        <f>VLOOKUP(C92,Active!C$21:E$961,3,FALSE)</f>
        <v>-19.998759262180517</v>
      </c>
      <c r="F92" s="6" t="s">
        <v>167</v>
      </c>
      <c r="G92" t="str">
        <f t="shared" si="10"/>
        <v>44142.327</v>
      </c>
      <c r="H92" s="16">
        <f t="shared" si="11"/>
        <v>-20</v>
      </c>
      <c r="I92" s="47" t="s">
        <v>741</v>
      </c>
      <c r="J92" s="48" t="s">
        <v>742</v>
      </c>
      <c r="K92" s="47">
        <v>-20</v>
      </c>
      <c r="L92" s="47" t="s">
        <v>374</v>
      </c>
      <c r="M92" s="48" t="s">
        <v>234</v>
      </c>
      <c r="N92" s="48"/>
      <c r="O92" s="49" t="s">
        <v>743</v>
      </c>
      <c r="P92" s="49" t="s">
        <v>744</v>
      </c>
    </row>
    <row r="93" spans="1:16" ht="12.75" customHeight="1" thickBot="1" x14ac:dyDescent="0.25">
      <c r="A93" s="16" t="str">
        <f t="shared" si="6"/>
        <v> BBS 45 </v>
      </c>
      <c r="B93" s="6" t="str">
        <f t="shared" si="7"/>
        <v>I</v>
      </c>
      <c r="C93" s="16">
        <f t="shared" si="8"/>
        <v>44142.328000000001</v>
      </c>
      <c r="D93" t="str">
        <f t="shared" si="9"/>
        <v>vis</v>
      </c>
      <c r="E93" s="46">
        <f>VLOOKUP(C93,Active!C$21:E$961,3,FALSE)</f>
        <v>-19.998333184630891</v>
      </c>
      <c r="F93" s="6" t="s">
        <v>167</v>
      </c>
      <c r="G93" t="str">
        <f t="shared" si="10"/>
        <v>44142.328</v>
      </c>
      <c r="H93" s="16">
        <f t="shared" si="11"/>
        <v>-20</v>
      </c>
      <c r="I93" s="47" t="s">
        <v>745</v>
      </c>
      <c r="J93" s="48" t="s">
        <v>746</v>
      </c>
      <c r="K93" s="47">
        <v>-20</v>
      </c>
      <c r="L93" s="47" t="s">
        <v>319</v>
      </c>
      <c r="M93" s="48" t="s">
        <v>234</v>
      </c>
      <c r="N93" s="48"/>
      <c r="O93" s="49" t="s">
        <v>622</v>
      </c>
      <c r="P93" s="49" t="s">
        <v>747</v>
      </c>
    </row>
    <row r="94" spans="1:16" ht="12.75" customHeight="1" thickBot="1" x14ac:dyDescent="0.25">
      <c r="A94" s="16" t="str">
        <f t="shared" si="6"/>
        <v> MVS 8.192 </v>
      </c>
      <c r="B94" s="6" t="str">
        <f t="shared" si="7"/>
        <v>I</v>
      </c>
      <c r="C94" s="16">
        <f t="shared" si="8"/>
        <v>44149.366000000002</v>
      </c>
      <c r="D94" t="str">
        <f t="shared" si="9"/>
        <v>vis</v>
      </c>
      <c r="E94" s="46">
        <f>VLOOKUP(C94,Active!C$21:E$961,3,FALSE)</f>
        <v>-16.999599401887806</v>
      </c>
      <c r="F94" s="6" t="s">
        <v>167</v>
      </c>
      <c r="G94" t="str">
        <f t="shared" si="10"/>
        <v>44149.366</v>
      </c>
      <c r="H94" s="16">
        <f t="shared" si="11"/>
        <v>-17</v>
      </c>
      <c r="I94" s="47" t="s">
        <v>748</v>
      </c>
      <c r="J94" s="48" t="s">
        <v>749</v>
      </c>
      <c r="K94" s="47">
        <v>-17</v>
      </c>
      <c r="L94" s="47" t="s">
        <v>211</v>
      </c>
      <c r="M94" s="48" t="s">
        <v>234</v>
      </c>
      <c r="N94" s="48"/>
      <c r="O94" s="49" t="s">
        <v>743</v>
      </c>
      <c r="P94" s="49" t="s">
        <v>744</v>
      </c>
    </row>
    <row r="95" spans="1:16" ht="12.75" customHeight="1" thickBot="1" x14ac:dyDescent="0.25">
      <c r="A95" s="16" t="str">
        <f t="shared" si="6"/>
        <v>BAVM 32 </v>
      </c>
      <c r="B95" s="6" t="str">
        <f t="shared" si="7"/>
        <v>I</v>
      </c>
      <c r="C95" s="16">
        <f t="shared" si="8"/>
        <v>44189.263899999998</v>
      </c>
      <c r="D95" t="str">
        <f t="shared" si="9"/>
        <v>vis</v>
      </c>
      <c r="E95" s="46">
        <f>VLOOKUP(C95,Active!C$21:E$961,3,FALSE)</f>
        <v>0</v>
      </c>
      <c r="F95" s="6" t="s">
        <v>167</v>
      </c>
      <c r="G95" t="str">
        <f t="shared" si="10"/>
        <v>44189.2639</v>
      </c>
      <c r="H95" s="16">
        <f t="shared" si="11"/>
        <v>0</v>
      </c>
      <c r="I95" s="47" t="s">
        <v>750</v>
      </c>
      <c r="J95" s="48" t="s">
        <v>751</v>
      </c>
      <c r="K95" s="47">
        <v>0</v>
      </c>
      <c r="L95" s="47" t="s">
        <v>752</v>
      </c>
      <c r="M95" s="48" t="s">
        <v>220</v>
      </c>
      <c r="N95" s="48" t="s">
        <v>753</v>
      </c>
      <c r="O95" s="49" t="s">
        <v>448</v>
      </c>
      <c r="P95" s="50" t="s">
        <v>754</v>
      </c>
    </row>
    <row r="96" spans="1:16" ht="12.75" customHeight="1" thickBot="1" x14ac:dyDescent="0.25">
      <c r="A96" s="16" t="str">
        <f t="shared" si="6"/>
        <v> AOEB 2 </v>
      </c>
      <c r="B96" s="6" t="str">
        <f t="shared" si="7"/>
        <v>I</v>
      </c>
      <c r="C96" s="16">
        <f t="shared" si="8"/>
        <v>44191.603999999999</v>
      </c>
      <c r="D96" t="str">
        <f t="shared" si="9"/>
        <v>vis</v>
      </c>
      <c r="E96" s="46">
        <f>VLOOKUP(C96,Active!C$21:E$961,3,FALSE)</f>
        <v>0.99706407004836639</v>
      </c>
      <c r="F96" s="6" t="s">
        <v>167</v>
      </c>
      <c r="G96" t="str">
        <f t="shared" si="10"/>
        <v>44191.604</v>
      </c>
      <c r="H96" s="16">
        <f t="shared" si="11"/>
        <v>1</v>
      </c>
      <c r="I96" s="47" t="s">
        <v>755</v>
      </c>
      <c r="J96" s="48" t="s">
        <v>756</v>
      </c>
      <c r="K96" s="47">
        <v>1</v>
      </c>
      <c r="L96" s="47" t="s">
        <v>500</v>
      </c>
      <c r="M96" s="48" t="s">
        <v>234</v>
      </c>
      <c r="N96" s="48"/>
      <c r="O96" s="49" t="s">
        <v>616</v>
      </c>
      <c r="P96" s="49" t="s">
        <v>630</v>
      </c>
    </row>
    <row r="97" spans="1:16" ht="12.75" customHeight="1" thickBot="1" x14ac:dyDescent="0.25">
      <c r="A97" s="16" t="str">
        <f t="shared" si="6"/>
        <v> AOEB 2 </v>
      </c>
      <c r="B97" s="6" t="str">
        <f t="shared" si="7"/>
        <v>I</v>
      </c>
      <c r="C97" s="16">
        <f t="shared" si="8"/>
        <v>44435.694000000003</v>
      </c>
      <c r="D97" t="str">
        <f t="shared" si="9"/>
        <v>vis</v>
      </c>
      <c r="E97" s="46">
        <f>VLOOKUP(C97,Active!C$21:E$961,3,FALSE)</f>
        <v>104.99833275855687</v>
      </c>
      <c r="F97" s="6" t="s">
        <v>167</v>
      </c>
      <c r="G97" t="str">
        <f t="shared" si="10"/>
        <v>44435.694</v>
      </c>
      <c r="H97" s="16">
        <f t="shared" si="11"/>
        <v>105</v>
      </c>
      <c r="I97" s="47" t="s">
        <v>757</v>
      </c>
      <c r="J97" s="48" t="s">
        <v>758</v>
      </c>
      <c r="K97" s="47">
        <v>105</v>
      </c>
      <c r="L97" s="47" t="s">
        <v>402</v>
      </c>
      <c r="M97" s="48" t="s">
        <v>234</v>
      </c>
      <c r="N97" s="48"/>
      <c r="O97" s="49" t="s">
        <v>759</v>
      </c>
      <c r="P97" s="49" t="s">
        <v>630</v>
      </c>
    </row>
    <row r="98" spans="1:16" ht="12.75" customHeight="1" thickBot="1" x14ac:dyDescent="0.25">
      <c r="A98" s="16" t="str">
        <f t="shared" si="6"/>
        <v> BBS 49 </v>
      </c>
      <c r="B98" s="6" t="str">
        <f t="shared" si="7"/>
        <v>I</v>
      </c>
      <c r="C98" s="16">
        <f t="shared" si="8"/>
        <v>44447.436000000002</v>
      </c>
      <c r="D98" t="str">
        <f t="shared" si="9"/>
        <v>vis</v>
      </c>
      <c r="E98" s="46">
        <f>VLOOKUP(C98,Active!C$21:E$961,3,FALSE)</f>
        <v>110.00133532703686</v>
      </c>
      <c r="F98" s="6" t="s">
        <v>167</v>
      </c>
      <c r="G98" t="str">
        <f t="shared" si="10"/>
        <v>44447.436</v>
      </c>
      <c r="H98" s="16">
        <f t="shared" si="11"/>
        <v>110</v>
      </c>
      <c r="I98" s="47" t="s">
        <v>760</v>
      </c>
      <c r="J98" s="48" t="s">
        <v>761</v>
      </c>
      <c r="K98" s="47">
        <v>110</v>
      </c>
      <c r="L98" s="47" t="s">
        <v>374</v>
      </c>
      <c r="M98" s="48" t="s">
        <v>234</v>
      </c>
      <c r="N98" s="48"/>
      <c r="O98" s="49" t="s">
        <v>622</v>
      </c>
      <c r="P98" s="49" t="s">
        <v>762</v>
      </c>
    </row>
    <row r="99" spans="1:16" ht="12.75" customHeight="1" thickBot="1" x14ac:dyDescent="0.25">
      <c r="A99" s="16" t="str">
        <f t="shared" si="6"/>
        <v> BBS 50 </v>
      </c>
      <c r="B99" s="6" t="str">
        <f t="shared" si="7"/>
        <v>I</v>
      </c>
      <c r="C99" s="16">
        <f t="shared" si="8"/>
        <v>44487.338000000003</v>
      </c>
      <c r="D99" t="str">
        <f t="shared" si="9"/>
        <v>vis</v>
      </c>
      <c r="E99" s="46">
        <f>VLOOKUP(C99,Active!C$21:E$961,3,FALSE)</f>
        <v>127.00268164687378</v>
      </c>
      <c r="F99" s="6" t="s">
        <v>167</v>
      </c>
      <c r="G99" t="str">
        <f t="shared" si="10"/>
        <v>44487.338</v>
      </c>
      <c r="H99" s="16">
        <f t="shared" si="11"/>
        <v>127</v>
      </c>
      <c r="I99" s="47" t="s">
        <v>763</v>
      </c>
      <c r="J99" s="48" t="s">
        <v>764</v>
      </c>
      <c r="K99" s="47">
        <v>127</v>
      </c>
      <c r="L99" s="47" t="s">
        <v>328</v>
      </c>
      <c r="M99" s="48" t="s">
        <v>234</v>
      </c>
      <c r="N99" s="48"/>
      <c r="O99" s="49" t="s">
        <v>622</v>
      </c>
      <c r="P99" s="49" t="s">
        <v>765</v>
      </c>
    </row>
    <row r="100" spans="1:16" ht="12.75" customHeight="1" thickBot="1" x14ac:dyDescent="0.25">
      <c r="A100" s="16" t="str">
        <f t="shared" si="6"/>
        <v> BBS 50 </v>
      </c>
      <c r="B100" s="6" t="str">
        <f t="shared" si="7"/>
        <v>I</v>
      </c>
      <c r="C100" s="16">
        <f t="shared" si="8"/>
        <v>44487.35</v>
      </c>
      <c r="D100" t="str">
        <f t="shared" si="9"/>
        <v>vis</v>
      </c>
      <c r="E100" s="46">
        <f>VLOOKUP(C100,Active!C$21:E$961,3,FALSE)</f>
        <v>127.00779457744758</v>
      </c>
      <c r="F100" s="6" t="s">
        <v>167</v>
      </c>
      <c r="G100" t="str">
        <f t="shared" si="10"/>
        <v>44487.350</v>
      </c>
      <c r="H100" s="16">
        <f t="shared" si="11"/>
        <v>127</v>
      </c>
      <c r="I100" s="47" t="s">
        <v>766</v>
      </c>
      <c r="J100" s="48" t="s">
        <v>767</v>
      </c>
      <c r="K100" s="47">
        <v>127</v>
      </c>
      <c r="L100" s="47" t="s">
        <v>768</v>
      </c>
      <c r="M100" s="48" t="s">
        <v>234</v>
      </c>
      <c r="N100" s="48"/>
      <c r="O100" s="49" t="s">
        <v>558</v>
      </c>
      <c r="P100" s="49" t="s">
        <v>765</v>
      </c>
    </row>
    <row r="101" spans="1:16" ht="13.5" thickBot="1" x14ac:dyDescent="0.25">
      <c r="A101" s="16" t="str">
        <f t="shared" si="6"/>
        <v> AAP 260.230 </v>
      </c>
      <c r="B101" s="6" t="str">
        <f t="shared" si="7"/>
        <v>II</v>
      </c>
      <c r="C101" s="16">
        <f t="shared" si="8"/>
        <v>44499.813600000001</v>
      </c>
      <c r="D101" t="str">
        <f t="shared" si="9"/>
        <v>vis</v>
      </c>
      <c r="E101" s="46">
        <f>VLOOKUP(C101,Active!C$21:E$961,3,FALSE)</f>
        <v>132.31825470455792</v>
      </c>
      <c r="F101" s="6" t="s">
        <v>167</v>
      </c>
      <c r="G101" t="str">
        <f t="shared" si="10"/>
        <v>44499.8136</v>
      </c>
      <c r="H101" s="16">
        <f t="shared" si="11"/>
        <v>132.5</v>
      </c>
      <c r="I101" s="47" t="s">
        <v>769</v>
      </c>
      <c r="J101" s="48" t="s">
        <v>770</v>
      </c>
      <c r="K101" s="47">
        <v>132.5</v>
      </c>
      <c r="L101" s="47" t="s">
        <v>771</v>
      </c>
      <c r="M101" s="48" t="s">
        <v>772</v>
      </c>
      <c r="N101" s="48"/>
      <c r="O101" s="49" t="s">
        <v>773</v>
      </c>
      <c r="P101" s="49" t="s">
        <v>411</v>
      </c>
    </row>
    <row r="102" spans="1:16" ht="13.5" thickBot="1" x14ac:dyDescent="0.25">
      <c r="A102" s="16" t="str">
        <f t="shared" si="6"/>
        <v> AAP 260.230 </v>
      </c>
      <c r="B102" s="6" t="str">
        <f t="shared" si="7"/>
        <v>I</v>
      </c>
      <c r="C102" s="16">
        <f t="shared" si="8"/>
        <v>44517.8433</v>
      </c>
      <c r="D102" t="str">
        <f t="shared" si="9"/>
        <v>vis</v>
      </c>
      <c r="E102" s="46">
        <f>VLOOKUP(C102,Active!C$21:E$961,3,FALSE)</f>
        <v>140.00030507152536</v>
      </c>
      <c r="F102" s="6" t="s">
        <v>167</v>
      </c>
      <c r="G102" t="str">
        <f t="shared" si="10"/>
        <v>44517.8433</v>
      </c>
      <c r="H102" s="16">
        <f t="shared" si="11"/>
        <v>140</v>
      </c>
      <c r="I102" s="47" t="s">
        <v>774</v>
      </c>
      <c r="J102" s="48" t="s">
        <v>775</v>
      </c>
      <c r="K102" s="47">
        <v>140</v>
      </c>
      <c r="L102" s="47" t="s">
        <v>776</v>
      </c>
      <c r="M102" s="48" t="s">
        <v>772</v>
      </c>
      <c r="N102" s="48"/>
      <c r="O102" s="49" t="s">
        <v>773</v>
      </c>
      <c r="P102" s="49" t="s">
        <v>411</v>
      </c>
    </row>
    <row r="103" spans="1:16" ht="13.5" thickBot="1" x14ac:dyDescent="0.25">
      <c r="A103" s="16" t="str">
        <f t="shared" si="6"/>
        <v> AOEB 2 </v>
      </c>
      <c r="B103" s="6" t="str">
        <f t="shared" si="7"/>
        <v>I</v>
      </c>
      <c r="C103" s="16">
        <f t="shared" si="8"/>
        <v>44529.57</v>
      </c>
      <c r="D103" t="str">
        <f t="shared" si="9"/>
        <v>vis</v>
      </c>
      <c r="E103" s="46">
        <f>VLOOKUP(C103,Active!C$21:E$961,3,FALSE)</f>
        <v>144.99678865352152</v>
      </c>
      <c r="F103" s="6" t="s">
        <v>167</v>
      </c>
      <c r="G103" t="str">
        <f t="shared" si="10"/>
        <v>44529.570</v>
      </c>
      <c r="H103" s="16">
        <f t="shared" si="11"/>
        <v>145</v>
      </c>
      <c r="I103" s="47" t="s">
        <v>777</v>
      </c>
      <c r="J103" s="48" t="s">
        <v>778</v>
      </c>
      <c r="K103" s="47">
        <v>145</v>
      </c>
      <c r="L103" s="47" t="s">
        <v>674</v>
      </c>
      <c r="M103" s="48" t="s">
        <v>234</v>
      </c>
      <c r="N103" s="48"/>
      <c r="O103" s="49" t="s">
        <v>779</v>
      </c>
      <c r="P103" s="49" t="s">
        <v>630</v>
      </c>
    </row>
    <row r="104" spans="1:16" ht="13.5" thickBot="1" x14ac:dyDescent="0.25">
      <c r="A104" s="16" t="str">
        <f t="shared" si="6"/>
        <v> BBS 51 </v>
      </c>
      <c r="B104" s="6" t="str">
        <f t="shared" si="7"/>
        <v>I</v>
      </c>
      <c r="C104" s="16">
        <f t="shared" si="8"/>
        <v>44541.313999999998</v>
      </c>
      <c r="D104" t="str">
        <f t="shared" si="9"/>
        <v>vis</v>
      </c>
      <c r="E104" s="46">
        <f>VLOOKUP(C104,Active!C$21:E$961,3,FALSE)</f>
        <v>150.00064337709765</v>
      </c>
      <c r="F104" s="6" t="s">
        <v>167</v>
      </c>
      <c r="G104" t="str">
        <f t="shared" si="10"/>
        <v>44541.314</v>
      </c>
      <c r="H104" s="16">
        <f t="shared" si="11"/>
        <v>150</v>
      </c>
      <c r="I104" s="47" t="s">
        <v>780</v>
      </c>
      <c r="J104" s="48" t="s">
        <v>781</v>
      </c>
      <c r="K104" s="47">
        <v>150</v>
      </c>
      <c r="L104" s="47" t="s">
        <v>203</v>
      </c>
      <c r="M104" s="48" t="s">
        <v>234</v>
      </c>
      <c r="N104" s="48"/>
      <c r="O104" s="49" t="s">
        <v>460</v>
      </c>
      <c r="P104" s="49" t="s">
        <v>782</v>
      </c>
    </row>
    <row r="105" spans="1:16" ht="13.5" thickBot="1" x14ac:dyDescent="0.25">
      <c r="A105" s="16" t="str">
        <f t="shared" si="6"/>
        <v> BBS 51 </v>
      </c>
      <c r="B105" s="6" t="str">
        <f t="shared" si="7"/>
        <v>I</v>
      </c>
      <c r="C105" s="16">
        <f t="shared" si="8"/>
        <v>44541.324999999997</v>
      </c>
      <c r="D105" t="str">
        <f t="shared" si="9"/>
        <v>vis</v>
      </c>
      <c r="E105" s="46">
        <f>VLOOKUP(C105,Active!C$21:E$961,3,FALSE)</f>
        <v>150.00533023012491</v>
      </c>
      <c r="F105" s="6" t="s">
        <v>167</v>
      </c>
      <c r="G105" t="str">
        <f t="shared" si="10"/>
        <v>44541.325</v>
      </c>
      <c r="H105" s="16">
        <f t="shared" si="11"/>
        <v>150</v>
      </c>
      <c r="I105" s="47" t="s">
        <v>783</v>
      </c>
      <c r="J105" s="48" t="s">
        <v>784</v>
      </c>
      <c r="K105" s="47">
        <v>150</v>
      </c>
      <c r="L105" s="47" t="s">
        <v>290</v>
      </c>
      <c r="M105" s="48" t="s">
        <v>234</v>
      </c>
      <c r="N105" s="48"/>
      <c r="O105" s="49" t="s">
        <v>558</v>
      </c>
      <c r="P105" s="49" t="s">
        <v>782</v>
      </c>
    </row>
    <row r="106" spans="1:16" ht="13.5" thickBot="1" x14ac:dyDescent="0.25">
      <c r="A106" s="16" t="str">
        <f t="shared" si="6"/>
        <v> AOEB 2 </v>
      </c>
      <c r="B106" s="6" t="str">
        <f t="shared" si="7"/>
        <v>I</v>
      </c>
      <c r="C106" s="16">
        <f t="shared" si="8"/>
        <v>44780.705999999998</v>
      </c>
      <c r="D106" t="str">
        <f t="shared" si="9"/>
        <v>vis</v>
      </c>
      <c r="E106" s="46">
        <f>VLOOKUP(C106,Active!C$21:E$961,3,FALSE)</f>
        <v>252.00019974515462</v>
      </c>
      <c r="F106" s="6" t="s">
        <v>167</v>
      </c>
      <c r="G106" t="str">
        <f t="shared" si="10"/>
        <v>44780.706</v>
      </c>
      <c r="H106" s="16">
        <f t="shared" si="11"/>
        <v>252</v>
      </c>
      <c r="I106" s="47" t="s">
        <v>785</v>
      </c>
      <c r="J106" s="48" t="s">
        <v>786</v>
      </c>
      <c r="K106" s="47">
        <v>252</v>
      </c>
      <c r="L106" s="47" t="s">
        <v>636</v>
      </c>
      <c r="M106" s="48" t="s">
        <v>234</v>
      </c>
      <c r="N106" s="48"/>
      <c r="O106" s="49" t="s">
        <v>787</v>
      </c>
      <c r="P106" s="49" t="s">
        <v>630</v>
      </c>
    </row>
    <row r="107" spans="1:16" ht="13.5" thickBot="1" x14ac:dyDescent="0.25">
      <c r="A107" s="16" t="str">
        <f t="shared" si="6"/>
        <v> AOEB 2 </v>
      </c>
      <c r="B107" s="6" t="str">
        <f t="shared" si="7"/>
        <v>I</v>
      </c>
      <c r="C107" s="16">
        <f t="shared" si="8"/>
        <v>44794.794999999998</v>
      </c>
      <c r="D107" t="str">
        <f t="shared" si="9"/>
        <v>vis</v>
      </c>
      <c r="E107" s="46">
        <f>VLOOKUP(C107,Active!C$21:E$961,3,FALSE)</f>
        <v>258.00320631876423</v>
      </c>
      <c r="F107" s="6" t="s">
        <v>167</v>
      </c>
      <c r="G107" t="str">
        <f t="shared" si="10"/>
        <v>44794.795</v>
      </c>
      <c r="H107" s="16">
        <f t="shared" si="11"/>
        <v>258</v>
      </c>
      <c r="I107" s="47" t="s">
        <v>788</v>
      </c>
      <c r="J107" s="48" t="s">
        <v>789</v>
      </c>
      <c r="K107" s="47">
        <v>258</v>
      </c>
      <c r="L107" s="47" t="s">
        <v>397</v>
      </c>
      <c r="M107" s="48" t="s">
        <v>234</v>
      </c>
      <c r="N107" s="48"/>
      <c r="O107" s="49" t="s">
        <v>375</v>
      </c>
      <c r="P107" s="49" t="s">
        <v>630</v>
      </c>
    </row>
    <row r="108" spans="1:16" ht="13.5" thickBot="1" x14ac:dyDescent="0.25">
      <c r="A108" s="16" t="str">
        <f t="shared" si="6"/>
        <v> AOEB 2 </v>
      </c>
      <c r="B108" s="6" t="str">
        <f t="shared" si="7"/>
        <v>I</v>
      </c>
      <c r="C108" s="16">
        <f t="shared" si="8"/>
        <v>44834.692999999999</v>
      </c>
      <c r="D108" t="str">
        <f t="shared" si="9"/>
        <v>vis</v>
      </c>
      <c r="E108" s="46">
        <f>VLOOKUP(C108,Active!C$21:E$961,3,FALSE)</f>
        <v>275.00284832840885</v>
      </c>
      <c r="F108" s="6" t="s">
        <v>167</v>
      </c>
      <c r="G108" t="str">
        <f t="shared" si="10"/>
        <v>44834.693</v>
      </c>
      <c r="H108" s="16">
        <f t="shared" si="11"/>
        <v>275</v>
      </c>
      <c r="I108" s="47" t="s">
        <v>790</v>
      </c>
      <c r="J108" s="48" t="s">
        <v>791</v>
      </c>
      <c r="K108" s="47">
        <v>275</v>
      </c>
      <c r="L108" s="47" t="s">
        <v>417</v>
      </c>
      <c r="M108" s="48" t="s">
        <v>234</v>
      </c>
      <c r="N108" s="48"/>
      <c r="O108" s="49" t="s">
        <v>375</v>
      </c>
      <c r="P108" s="49" t="s">
        <v>630</v>
      </c>
    </row>
    <row r="109" spans="1:16" ht="13.5" thickBot="1" x14ac:dyDescent="0.25">
      <c r="A109" s="16" t="str">
        <f t="shared" si="6"/>
        <v>IBVS 2189 </v>
      </c>
      <c r="B109" s="6" t="str">
        <f t="shared" si="7"/>
        <v>I</v>
      </c>
      <c r="C109" s="16">
        <f t="shared" si="8"/>
        <v>44853.462099999997</v>
      </c>
      <c r="D109" t="str">
        <f t="shared" si="9"/>
        <v>vis</v>
      </c>
      <c r="E109" s="46">
        <f>VLOOKUP(C109,Active!C$21:E$961,3,FALSE)</f>
        <v>282.99994043435834</v>
      </c>
      <c r="F109" s="6" t="s">
        <v>167</v>
      </c>
      <c r="G109" t="str">
        <f t="shared" si="10"/>
        <v>44853.4621</v>
      </c>
      <c r="H109" s="16">
        <f t="shared" si="11"/>
        <v>283</v>
      </c>
      <c r="I109" s="47" t="s">
        <v>792</v>
      </c>
      <c r="J109" s="48" t="s">
        <v>793</v>
      </c>
      <c r="K109" s="47">
        <v>283</v>
      </c>
      <c r="L109" s="47" t="s">
        <v>490</v>
      </c>
      <c r="M109" s="48" t="s">
        <v>220</v>
      </c>
      <c r="N109" s="48" t="s">
        <v>221</v>
      </c>
      <c r="O109" s="49" t="s">
        <v>794</v>
      </c>
      <c r="P109" s="50" t="s">
        <v>795</v>
      </c>
    </row>
    <row r="110" spans="1:16" ht="13.5" thickBot="1" x14ac:dyDescent="0.25">
      <c r="A110" s="16" t="str">
        <f t="shared" si="6"/>
        <v> BRNO 26 </v>
      </c>
      <c r="B110" s="6" t="str">
        <f t="shared" si="7"/>
        <v>I</v>
      </c>
      <c r="C110" s="16">
        <f t="shared" si="8"/>
        <v>44853.463000000003</v>
      </c>
      <c r="D110" t="str">
        <f t="shared" si="9"/>
        <v>vis</v>
      </c>
      <c r="E110" s="46">
        <f>VLOOKUP(C110,Active!C$21:E$961,3,FALSE)</f>
        <v>283.00032390415424</v>
      </c>
      <c r="F110" s="6" t="s">
        <v>167</v>
      </c>
      <c r="G110" t="str">
        <f t="shared" si="10"/>
        <v>44853.463</v>
      </c>
      <c r="H110" s="16">
        <f t="shared" si="11"/>
        <v>283</v>
      </c>
      <c r="I110" s="47" t="s">
        <v>796</v>
      </c>
      <c r="J110" s="48" t="s">
        <v>797</v>
      </c>
      <c r="K110" s="47">
        <v>283</v>
      </c>
      <c r="L110" s="47" t="s">
        <v>211</v>
      </c>
      <c r="M110" s="48" t="s">
        <v>169</v>
      </c>
      <c r="N110" s="48"/>
      <c r="O110" s="49" t="s">
        <v>798</v>
      </c>
      <c r="P110" s="49" t="s">
        <v>799</v>
      </c>
    </row>
    <row r="111" spans="1:16" ht="13.5" thickBot="1" x14ac:dyDescent="0.25">
      <c r="A111" s="16" t="str">
        <f t="shared" si="6"/>
        <v> BBS 57 </v>
      </c>
      <c r="B111" s="6" t="str">
        <f t="shared" si="7"/>
        <v>I</v>
      </c>
      <c r="C111" s="16">
        <f t="shared" si="8"/>
        <v>44886.32</v>
      </c>
      <c r="D111" t="str">
        <f t="shared" si="9"/>
        <v>vis</v>
      </c>
      <c r="E111" s="46">
        <f>VLOOKUP(C111,Active!C$21:E$961,3,FALSE)</f>
        <v>296.99995389841001</v>
      </c>
      <c r="F111" s="6" t="s">
        <v>167</v>
      </c>
      <c r="G111" t="str">
        <f t="shared" si="10"/>
        <v>44886.320</v>
      </c>
      <c r="H111" s="16">
        <f t="shared" si="11"/>
        <v>297</v>
      </c>
      <c r="I111" s="47" t="s">
        <v>800</v>
      </c>
      <c r="J111" s="48" t="s">
        <v>801</v>
      </c>
      <c r="K111" s="47">
        <v>297</v>
      </c>
      <c r="L111" s="47" t="s">
        <v>324</v>
      </c>
      <c r="M111" s="48" t="s">
        <v>220</v>
      </c>
      <c r="N111" s="48" t="s">
        <v>221</v>
      </c>
      <c r="O111" s="49" t="s">
        <v>460</v>
      </c>
      <c r="P111" s="49" t="s">
        <v>802</v>
      </c>
    </row>
    <row r="112" spans="1:16" ht="13.5" thickBot="1" x14ac:dyDescent="0.25">
      <c r="A112" s="16" t="str">
        <f t="shared" si="6"/>
        <v> AOEB 2 </v>
      </c>
      <c r="B112" s="6" t="str">
        <f t="shared" si="7"/>
        <v>I</v>
      </c>
      <c r="C112" s="16">
        <f t="shared" si="8"/>
        <v>44888.667000000001</v>
      </c>
      <c r="D112" t="str">
        <f t="shared" si="9"/>
        <v>vis</v>
      </c>
      <c r="E112" s="46">
        <f>VLOOKUP(C112,Active!C$21:E$961,3,FALSE)</f>
        <v>297.99995790353961</v>
      </c>
      <c r="F112" s="6" t="s">
        <v>167</v>
      </c>
      <c r="G112" t="str">
        <f t="shared" si="10"/>
        <v>44888.667</v>
      </c>
      <c r="H112" s="16">
        <f t="shared" si="11"/>
        <v>298</v>
      </c>
      <c r="I112" s="47" t="s">
        <v>803</v>
      </c>
      <c r="J112" s="48" t="s">
        <v>804</v>
      </c>
      <c r="K112" s="47">
        <v>298</v>
      </c>
      <c r="L112" s="47" t="s">
        <v>324</v>
      </c>
      <c r="M112" s="48" t="s">
        <v>234</v>
      </c>
      <c r="N112" s="48"/>
      <c r="O112" s="49" t="s">
        <v>759</v>
      </c>
      <c r="P112" s="49" t="s">
        <v>630</v>
      </c>
    </row>
    <row r="113" spans="1:16" ht="13.5" thickBot="1" x14ac:dyDescent="0.25">
      <c r="A113" s="16" t="str">
        <f t="shared" si="6"/>
        <v> VSSC 59.17 </v>
      </c>
      <c r="B113" s="6" t="str">
        <f t="shared" si="7"/>
        <v>I</v>
      </c>
      <c r="C113" s="16">
        <f t="shared" si="8"/>
        <v>44893.35</v>
      </c>
      <c r="D113" t="str">
        <f t="shared" si="9"/>
        <v>vis</v>
      </c>
      <c r="E113" s="46">
        <f>VLOOKUP(C113,Active!C$21:E$961,3,FALSE)</f>
        <v>299.9952790607685</v>
      </c>
      <c r="F113" s="6" t="s">
        <v>167</v>
      </c>
      <c r="G113" t="str">
        <f t="shared" si="10"/>
        <v>44893.350</v>
      </c>
      <c r="H113" s="16">
        <f t="shared" si="11"/>
        <v>300</v>
      </c>
      <c r="I113" s="47" t="s">
        <v>805</v>
      </c>
      <c r="J113" s="48" t="s">
        <v>806</v>
      </c>
      <c r="K113" s="47">
        <v>300</v>
      </c>
      <c r="L113" s="47" t="s">
        <v>646</v>
      </c>
      <c r="M113" s="48" t="s">
        <v>234</v>
      </c>
      <c r="N113" s="48"/>
      <c r="O113" s="49" t="s">
        <v>590</v>
      </c>
      <c r="P113" s="49" t="s">
        <v>807</v>
      </c>
    </row>
    <row r="114" spans="1:16" ht="13.5" thickBot="1" x14ac:dyDescent="0.25">
      <c r="A114" s="16" t="str">
        <f t="shared" si="6"/>
        <v> AJ 94.1035 </v>
      </c>
      <c r="B114" s="6" t="str">
        <f t="shared" si="7"/>
        <v>I</v>
      </c>
      <c r="C114" s="16">
        <f t="shared" si="8"/>
        <v>45106.936800000003</v>
      </c>
      <c r="D114" t="str">
        <f t="shared" si="9"/>
        <v>vis</v>
      </c>
      <c r="E114" s="46">
        <f>VLOOKUP(C114,Active!C$21:E$961,3,FALSE)</f>
        <v>390.99981908747532</v>
      </c>
      <c r="F114" s="6" t="s">
        <v>167</v>
      </c>
      <c r="G114" t="str">
        <f t="shared" si="10"/>
        <v>45106.9368</v>
      </c>
      <c r="H114" s="16">
        <f t="shared" si="11"/>
        <v>391</v>
      </c>
      <c r="I114" s="47" t="s">
        <v>808</v>
      </c>
      <c r="J114" s="48" t="s">
        <v>809</v>
      </c>
      <c r="K114" s="47">
        <v>391</v>
      </c>
      <c r="L114" s="47" t="s">
        <v>810</v>
      </c>
      <c r="M114" s="48" t="s">
        <v>220</v>
      </c>
      <c r="N114" s="48" t="s">
        <v>221</v>
      </c>
      <c r="O114" s="49" t="s">
        <v>811</v>
      </c>
      <c r="P114" s="49" t="s">
        <v>812</v>
      </c>
    </row>
    <row r="115" spans="1:16" ht="13.5" thickBot="1" x14ac:dyDescent="0.25">
      <c r="A115" s="16" t="str">
        <f t="shared" si="6"/>
        <v> AJ 94.1035 </v>
      </c>
      <c r="B115" s="6" t="str">
        <f t="shared" si="7"/>
        <v>I</v>
      </c>
      <c r="C115" s="16">
        <f t="shared" si="8"/>
        <v>45139.794399999999</v>
      </c>
      <c r="D115" t="str">
        <f t="shared" si="9"/>
        <v>vis</v>
      </c>
      <c r="E115" s="46">
        <f>VLOOKUP(C115,Active!C$21:E$961,3,FALSE)</f>
        <v>404.99970472825959</v>
      </c>
      <c r="F115" s="6" t="s">
        <v>167</v>
      </c>
      <c r="G115" t="str">
        <f t="shared" si="10"/>
        <v>45139.7944</v>
      </c>
      <c r="H115" s="16">
        <f t="shared" si="11"/>
        <v>405</v>
      </c>
      <c r="I115" s="47" t="s">
        <v>813</v>
      </c>
      <c r="J115" s="48" t="s">
        <v>814</v>
      </c>
      <c r="K115" s="47">
        <v>405</v>
      </c>
      <c r="L115" s="47" t="s">
        <v>815</v>
      </c>
      <c r="M115" s="48" t="s">
        <v>220</v>
      </c>
      <c r="N115" s="48" t="s">
        <v>221</v>
      </c>
      <c r="O115" s="49" t="s">
        <v>811</v>
      </c>
      <c r="P115" s="49" t="s">
        <v>812</v>
      </c>
    </row>
    <row r="116" spans="1:16" ht="13.5" thickBot="1" x14ac:dyDescent="0.25">
      <c r="A116" s="16" t="str">
        <f t="shared" si="6"/>
        <v> AOEB 2 </v>
      </c>
      <c r="B116" s="6" t="str">
        <f t="shared" si="7"/>
        <v>I</v>
      </c>
      <c r="C116" s="16">
        <f t="shared" si="8"/>
        <v>45193.784</v>
      </c>
      <c r="D116" t="str">
        <f t="shared" si="9"/>
        <v>vis</v>
      </c>
      <c r="E116" s="46">
        <f>VLOOKUP(C116,Active!C$21:E$961,3,FALSE)</f>
        <v>428.00346111313848</v>
      </c>
      <c r="F116" s="6" t="s">
        <v>167</v>
      </c>
      <c r="G116" t="str">
        <f t="shared" si="10"/>
        <v>45193.784</v>
      </c>
      <c r="H116" s="16">
        <f t="shared" si="11"/>
        <v>428</v>
      </c>
      <c r="I116" s="47" t="s">
        <v>816</v>
      </c>
      <c r="J116" s="48" t="s">
        <v>817</v>
      </c>
      <c r="K116" s="47">
        <v>428</v>
      </c>
      <c r="L116" s="47" t="s">
        <v>397</v>
      </c>
      <c r="M116" s="48" t="s">
        <v>234</v>
      </c>
      <c r="N116" s="48"/>
      <c r="O116" s="49" t="s">
        <v>616</v>
      </c>
      <c r="P116" s="49" t="s">
        <v>630</v>
      </c>
    </row>
    <row r="117" spans="1:16" ht="13.5" thickBot="1" x14ac:dyDescent="0.25">
      <c r="A117" s="16" t="str">
        <f t="shared" si="6"/>
        <v> AOEB 2 </v>
      </c>
      <c r="B117" s="6" t="str">
        <f t="shared" si="7"/>
        <v>I</v>
      </c>
      <c r="C117" s="16">
        <f t="shared" si="8"/>
        <v>45578.675999999999</v>
      </c>
      <c r="D117" t="str">
        <f t="shared" si="9"/>
        <v>vis</v>
      </c>
      <c r="E117" s="46">
        <f>VLOOKUP(C117,Active!C$21:E$961,3,FALSE)</f>
        <v>591.9973007135186</v>
      </c>
      <c r="F117" s="6" t="s">
        <v>167</v>
      </c>
      <c r="G117" t="str">
        <f t="shared" si="10"/>
        <v>45578.676</v>
      </c>
      <c r="H117" s="16">
        <f t="shared" si="11"/>
        <v>592</v>
      </c>
      <c r="I117" s="47" t="s">
        <v>818</v>
      </c>
      <c r="J117" s="48" t="s">
        <v>819</v>
      </c>
      <c r="K117" s="47">
        <v>592</v>
      </c>
      <c r="L117" s="47" t="s">
        <v>659</v>
      </c>
      <c r="M117" s="48" t="s">
        <v>234</v>
      </c>
      <c r="N117" s="48"/>
      <c r="O117" s="49" t="s">
        <v>616</v>
      </c>
      <c r="P117" s="49" t="s">
        <v>630</v>
      </c>
    </row>
    <row r="118" spans="1:16" ht="13.5" thickBot="1" x14ac:dyDescent="0.25">
      <c r="A118" s="16" t="str">
        <f t="shared" si="6"/>
        <v> AOEB 2 </v>
      </c>
      <c r="B118" s="6" t="str">
        <f t="shared" si="7"/>
        <v>I</v>
      </c>
      <c r="C118" s="16">
        <f t="shared" si="8"/>
        <v>45578.680999999997</v>
      </c>
      <c r="D118" t="str">
        <f t="shared" si="9"/>
        <v>vis</v>
      </c>
      <c r="E118" s="46">
        <f>VLOOKUP(C118,Active!C$21:E$961,3,FALSE)</f>
        <v>591.99943110125741</v>
      </c>
      <c r="F118" s="6" t="s">
        <v>167</v>
      </c>
      <c r="G118" t="str">
        <f t="shared" si="10"/>
        <v>45578.681</v>
      </c>
      <c r="H118" s="16">
        <f t="shared" si="11"/>
        <v>592</v>
      </c>
      <c r="I118" s="47" t="s">
        <v>820</v>
      </c>
      <c r="J118" s="48" t="s">
        <v>821</v>
      </c>
      <c r="K118" s="47">
        <v>592</v>
      </c>
      <c r="L118" s="47" t="s">
        <v>346</v>
      </c>
      <c r="M118" s="48" t="s">
        <v>234</v>
      </c>
      <c r="N118" s="48"/>
      <c r="O118" s="49" t="s">
        <v>375</v>
      </c>
      <c r="P118" s="49" t="s">
        <v>630</v>
      </c>
    </row>
    <row r="119" spans="1:16" ht="13.5" thickBot="1" x14ac:dyDescent="0.25">
      <c r="A119" s="16" t="str">
        <f t="shared" si="6"/>
        <v> AOEB 2 </v>
      </c>
      <c r="B119" s="6" t="str">
        <f t="shared" si="7"/>
        <v>I</v>
      </c>
      <c r="C119" s="16">
        <f t="shared" si="8"/>
        <v>45923.686000000002</v>
      </c>
      <c r="D119" t="str">
        <f t="shared" si="9"/>
        <v>vis</v>
      </c>
      <c r="E119" s="46">
        <f>VLOOKUP(C119,Active!C$21:E$961,3,FALSE)</f>
        <v>738.99831554502327</v>
      </c>
      <c r="F119" s="6" t="s">
        <v>167</v>
      </c>
      <c r="G119" t="str">
        <f t="shared" si="10"/>
        <v>45923.686</v>
      </c>
      <c r="H119" s="16">
        <f t="shared" si="11"/>
        <v>739</v>
      </c>
      <c r="I119" s="47" t="s">
        <v>822</v>
      </c>
      <c r="J119" s="48" t="s">
        <v>823</v>
      </c>
      <c r="K119" s="47">
        <v>739</v>
      </c>
      <c r="L119" s="47" t="s">
        <v>402</v>
      </c>
      <c r="M119" s="48" t="s">
        <v>234</v>
      </c>
      <c r="N119" s="48"/>
      <c r="O119" s="49" t="s">
        <v>616</v>
      </c>
      <c r="P119" s="49" t="s">
        <v>630</v>
      </c>
    </row>
    <row r="120" spans="1:16" ht="13.5" thickBot="1" x14ac:dyDescent="0.25">
      <c r="A120" s="16" t="str">
        <f t="shared" si="6"/>
        <v> AOEB 2 </v>
      </c>
      <c r="B120" s="6" t="str">
        <f t="shared" si="7"/>
        <v>I</v>
      </c>
      <c r="C120" s="16">
        <f t="shared" si="8"/>
        <v>45937.777999999998</v>
      </c>
      <c r="D120" t="str">
        <f t="shared" si="9"/>
        <v>vis</v>
      </c>
      <c r="E120" s="46">
        <f>VLOOKUP(C120,Active!C$21:E$961,3,FALSE)</f>
        <v>745.00260035127553</v>
      </c>
      <c r="F120" s="6" t="s">
        <v>167</v>
      </c>
      <c r="G120" t="str">
        <f t="shared" si="10"/>
        <v>45937.778</v>
      </c>
      <c r="H120" s="16">
        <f t="shared" si="11"/>
        <v>745</v>
      </c>
      <c r="I120" s="47" t="s">
        <v>824</v>
      </c>
      <c r="J120" s="48" t="s">
        <v>825</v>
      </c>
      <c r="K120" s="47">
        <v>745</v>
      </c>
      <c r="L120" s="47" t="s">
        <v>328</v>
      </c>
      <c r="M120" s="48" t="s">
        <v>234</v>
      </c>
      <c r="N120" s="48"/>
      <c r="O120" s="49" t="s">
        <v>375</v>
      </c>
      <c r="P120" s="49" t="s">
        <v>630</v>
      </c>
    </row>
    <row r="121" spans="1:16" ht="13.5" thickBot="1" x14ac:dyDescent="0.25">
      <c r="A121" s="16" t="str">
        <f t="shared" si="6"/>
        <v> AOEB 2 </v>
      </c>
      <c r="B121" s="6" t="str">
        <f t="shared" si="7"/>
        <v>I</v>
      </c>
      <c r="C121" s="16">
        <f t="shared" si="8"/>
        <v>45944.805999999997</v>
      </c>
      <c r="D121" t="str">
        <f t="shared" si="9"/>
        <v>vis</v>
      </c>
      <c r="E121" s="46">
        <f>VLOOKUP(C121,Active!C$21:E$961,3,FALSE)</f>
        <v>747.99707335853793</v>
      </c>
      <c r="F121" s="6" t="s">
        <v>167</v>
      </c>
      <c r="G121" t="str">
        <f t="shared" si="10"/>
        <v>45944.806</v>
      </c>
      <c r="H121" s="16">
        <f t="shared" si="11"/>
        <v>748</v>
      </c>
      <c r="I121" s="47" t="s">
        <v>826</v>
      </c>
      <c r="J121" s="48" t="s">
        <v>827</v>
      </c>
      <c r="K121" s="47">
        <v>748</v>
      </c>
      <c r="L121" s="47" t="s">
        <v>500</v>
      </c>
      <c r="M121" s="48" t="s">
        <v>234</v>
      </c>
      <c r="N121" s="48"/>
      <c r="O121" s="49" t="s">
        <v>539</v>
      </c>
      <c r="P121" s="49" t="s">
        <v>630</v>
      </c>
    </row>
    <row r="122" spans="1:16" ht="13.5" thickBot="1" x14ac:dyDescent="0.25">
      <c r="A122" s="16" t="str">
        <f t="shared" si="6"/>
        <v> BRNO 27 </v>
      </c>
      <c r="B122" s="6" t="str">
        <f t="shared" si="7"/>
        <v>I</v>
      </c>
      <c r="C122" s="16">
        <f t="shared" si="8"/>
        <v>45968.290999999997</v>
      </c>
      <c r="D122" t="str">
        <f t="shared" si="9"/>
        <v>vis</v>
      </c>
      <c r="E122" s="46">
        <f>VLOOKUP(C122,Active!C$21:E$961,3,FALSE)</f>
        <v>758.00350457304751</v>
      </c>
      <c r="F122" s="6" t="s">
        <v>167</v>
      </c>
      <c r="G122" t="str">
        <f t="shared" si="10"/>
        <v>45968.291</v>
      </c>
      <c r="H122" s="16">
        <f t="shared" si="11"/>
        <v>758</v>
      </c>
      <c r="I122" s="47" t="s">
        <v>828</v>
      </c>
      <c r="J122" s="48" t="s">
        <v>829</v>
      </c>
      <c r="K122" s="47">
        <v>758</v>
      </c>
      <c r="L122" s="47" t="s">
        <v>397</v>
      </c>
      <c r="M122" s="48" t="s">
        <v>234</v>
      </c>
      <c r="N122" s="48"/>
      <c r="O122" s="49" t="s">
        <v>830</v>
      </c>
      <c r="P122" s="49" t="s">
        <v>831</v>
      </c>
    </row>
    <row r="123" spans="1:16" ht="13.5" thickBot="1" x14ac:dyDescent="0.25">
      <c r="A123" s="16" t="str">
        <f t="shared" si="6"/>
        <v> AOEB 2 </v>
      </c>
      <c r="B123" s="6" t="str">
        <f t="shared" si="7"/>
        <v>I</v>
      </c>
      <c r="C123" s="16">
        <f t="shared" si="8"/>
        <v>45977.667000000001</v>
      </c>
      <c r="D123" t="str">
        <f t="shared" si="9"/>
        <v>vis</v>
      </c>
      <c r="E123" s="46">
        <f>VLOOKUP(C123,Active!C$21:E$961,3,FALSE)</f>
        <v>761.99840766298905</v>
      </c>
      <c r="F123" s="6" t="s">
        <v>167</v>
      </c>
      <c r="G123" t="str">
        <f t="shared" si="10"/>
        <v>45977.667</v>
      </c>
      <c r="H123" s="16">
        <f t="shared" si="11"/>
        <v>762</v>
      </c>
      <c r="I123" s="47" t="s">
        <v>832</v>
      </c>
      <c r="J123" s="48" t="s">
        <v>833</v>
      </c>
      <c r="K123" s="47">
        <v>762</v>
      </c>
      <c r="L123" s="47" t="s">
        <v>402</v>
      </c>
      <c r="M123" s="48" t="s">
        <v>234</v>
      </c>
      <c r="N123" s="48"/>
      <c r="O123" s="49" t="s">
        <v>375</v>
      </c>
      <c r="P123" s="49" t="s">
        <v>630</v>
      </c>
    </row>
    <row r="124" spans="1:16" ht="13.5" thickBot="1" x14ac:dyDescent="0.25">
      <c r="A124" s="16" t="str">
        <f t="shared" si="6"/>
        <v> AOEB 2 </v>
      </c>
      <c r="B124" s="6" t="str">
        <f t="shared" si="7"/>
        <v>I</v>
      </c>
      <c r="C124" s="16">
        <f t="shared" si="8"/>
        <v>46017.567999999999</v>
      </c>
      <c r="D124" t="str">
        <f t="shared" si="9"/>
        <v>vis</v>
      </c>
      <c r="E124" s="46">
        <f>VLOOKUP(C124,Active!C$21:E$961,3,FALSE)</f>
        <v>778.99932790527635</v>
      </c>
      <c r="F124" s="6" t="s">
        <v>167</v>
      </c>
      <c r="G124" t="str">
        <f t="shared" si="10"/>
        <v>46017.568</v>
      </c>
      <c r="H124" s="16">
        <f t="shared" si="11"/>
        <v>779</v>
      </c>
      <c r="I124" s="47" t="s">
        <v>834</v>
      </c>
      <c r="J124" s="48" t="s">
        <v>835</v>
      </c>
      <c r="K124" s="47">
        <v>779</v>
      </c>
      <c r="L124" s="47" t="s">
        <v>286</v>
      </c>
      <c r="M124" s="48" t="s">
        <v>234</v>
      </c>
      <c r="N124" s="48"/>
      <c r="O124" s="49" t="s">
        <v>375</v>
      </c>
      <c r="P124" s="49" t="s">
        <v>630</v>
      </c>
    </row>
    <row r="125" spans="1:16" ht="13.5" thickBot="1" x14ac:dyDescent="0.25">
      <c r="A125" s="16" t="str">
        <f t="shared" si="6"/>
        <v> AOEB 2 </v>
      </c>
      <c r="B125" s="6" t="str">
        <f t="shared" si="7"/>
        <v>I</v>
      </c>
      <c r="C125" s="16">
        <f t="shared" si="8"/>
        <v>46017.578999999998</v>
      </c>
      <c r="D125" t="str">
        <f t="shared" si="9"/>
        <v>vis</v>
      </c>
      <c r="E125" s="46">
        <f>VLOOKUP(C125,Active!C$21:E$961,3,FALSE)</f>
        <v>779.0040147583037</v>
      </c>
      <c r="F125" s="6" t="s">
        <v>167</v>
      </c>
      <c r="G125" t="str">
        <f t="shared" si="10"/>
        <v>46017.579</v>
      </c>
      <c r="H125" s="16">
        <f t="shared" si="11"/>
        <v>779</v>
      </c>
      <c r="I125" s="47" t="s">
        <v>836</v>
      </c>
      <c r="J125" s="48" t="s">
        <v>837</v>
      </c>
      <c r="K125" s="47">
        <v>779</v>
      </c>
      <c r="L125" s="47" t="s">
        <v>369</v>
      </c>
      <c r="M125" s="48" t="s">
        <v>234</v>
      </c>
      <c r="N125" s="48"/>
      <c r="O125" s="49" t="s">
        <v>616</v>
      </c>
      <c r="P125" s="49" t="s">
        <v>630</v>
      </c>
    </row>
    <row r="126" spans="1:16" ht="13.5" thickBot="1" x14ac:dyDescent="0.25">
      <c r="A126" s="16" t="str">
        <f t="shared" si="6"/>
        <v> BBS 77 </v>
      </c>
      <c r="B126" s="6" t="str">
        <f t="shared" si="7"/>
        <v>I</v>
      </c>
      <c r="C126" s="16">
        <f t="shared" si="8"/>
        <v>46219.409500000002</v>
      </c>
      <c r="D126" t="str">
        <f t="shared" si="9"/>
        <v>vis</v>
      </c>
      <c r="E126" s="46">
        <f>VLOOKUP(C126,Active!C$21:E$961,3,FALSE)</f>
        <v>864.99945930759316</v>
      </c>
      <c r="F126" s="6" t="s">
        <v>167</v>
      </c>
      <c r="G126" t="str">
        <f t="shared" si="10"/>
        <v>46219.4095</v>
      </c>
      <c r="H126" s="16">
        <f t="shared" si="11"/>
        <v>865</v>
      </c>
      <c r="I126" s="47" t="s">
        <v>838</v>
      </c>
      <c r="J126" s="48" t="s">
        <v>839</v>
      </c>
      <c r="K126" s="47">
        <v>865</v>
      </c>
      <c r="L126" s="47" t="s">
        <v>409</v>
      </c>
      <c r="M126" s="48" t="s">
        <v>220</v>
      </c>
      <c r="N126" s="48" t="s">
        <v>221</v>
      </c>
      <c r="O126" s="49" t="s">
        <v>460</v>
      </c>
      <c r="P126" s="49" t="s">
        <v>840</v>
      </c>
    </row>
    <row r="127" spans="1:16" ht="13.5" thickBot="1" x14ac:dyDescent="0.25">
      <c r="A127" s="16" t="str">
        <f t="shared" si="6"/>
        <v> BRNO 27 </v>
      </c>
      <c r="B127" s="6" t="str">
        <f t="shared" si="7"/>
        <v>I</v>
      </c>
      <c r="C127" s="16">
        <f t="shared" si="8"/>
        <v>46280.43</v>
      </c>
      <c r="D127" t="str">
        <f t="shared" si="9"/>
        <v>vis</v>
      </c>
      <c r="E127" s="46">
        <f>VLOOKUP(C127,Active!C$21:E$961,3,FALSE)</f>
        <v>890.99892432462332</v>
      </c>
      <c r="F127" s="6" t="s">
        <v>167</v>
      </c>
      <c r="G127" t="str">
        <f t="shared" si="10"/>
        <v>46280.430</v>
      </c>
      <c r="H127" s="16">
        <f t="shared" si="11"/>
        <v>891</v>
      </c>
      <c r="I127" s="47" t="s">
        <v>841</v>
      </c>
      <c r="J127" s="48" t="s">
        <v>842</v>
      </c>
      <c r="K127" s="47">
        <v>891</v>
      </c>
      <c r="L127" s="47" t="s">
        <v>168</v>
      </c>
      <c r="M127" s="48" t="s">
        <v>234</v>
      </c>
      <c r="N127" s="48"/>
      <c r="O127" s="49" t="s">
        <v>843</v>
      </c>
      <c r="P127" s="49" t="s">
        <v>831</v>
      </c>
    </row>
    <row r="128" spans="1:16" ht="13.5" thickBot="1" x14ac:dyDescent="0.25">
      <c r="A128" s="16" t="str">
        <f t="shared" si="6"/>
        <v> BRNO 27 </v>
      </c>
      <c r="B128" s="6" t="str">
        <f t="shared" si="7"/>
        <v>I</v>
      </c>
      <c r="C128" s="16">
        <f t="shared" si="8"/>
        <v>46294.506999999998</v>
      </c>
      <c r="D128" t="str">
        <f t="shared" si="9"/>
        <v>vis</v>
      </c>
      <c r="E128" s="46">
        <f>VLOOKUP(C128,Active!C$21:E$961,3,FALSE)</f>
        <v>896.99681796765606</v>
      </c>
      <c r="F128" s="6" t="s">
        <v>167</v>
      </c>
      <c r="G128" t="str">
        <f t="shared" si="10"/>
        <v>46294.507</v>
      </c>
      <c r="H128" s="16">
        <f t="shared" si="11"/>
        <v>897</v>
      </c>
      <c r="I128" s="47" t="s">
        <v>844</v>
      </c>
      <c r="J128" s="48" t="s">
        <v>845</v>
      </c>
      <c r="K128" s="47">
        <v>897</v>
      </c>
      <c r="L128" s="47" t="s">
        <v>500</v>
      </c>
      <c r="M128" s="48" t="s">
        <v>234</v>
      </c>
      <c r="N128" s="48"/>
      <c r="O128" s="49" t="s">
        <v>846</v>
      </c>
      <c r="P128" s="49" t="s">
        <v>831</v>
      </c>
    </row>
    <row r="129" spans="1:16" ht="13.5" thickBot="1" x14ac:dyDescent="0.25">
      <c r="A129" s="16" t="str">
        <f t="shared" si="6"/>
        <v> BRNO 27 </v>
      </c>
      <c r="B129" s="6" t="str">
        <f t="shared" si="7"/>
        <v>I</v>
      </c>
      <c r="C129" s="16">
        <f t="shared" si="8"/>
        <v>46294.508000000002</v>
      </c>
      <c r="D129" t="str">
        <f t="shared" si="9"/>
        <v>vis</v>
      </c>
      <c r="E129" s="46">
        <f>VLOOKUP(C129,Active!C$21:E$961,3,FALSE)</f>
        <v>896.99724404520566</v>
      </c>
      <c r="F129" s="6" t="s">
        <v>167</v>
      </c>
      <c r="G129" t="str">
        <f t="shared" si="10"/>
        <v>46294.508</v>
      </c>
      <c r="H129" s="16">
        <f t="shared" si="11"/>
        <v>897</v>
      </c>
      <c r="I129" s="47" t="s">
        <v>847</v>
      </c>
      <c r="J129" s="48" t="s">
        <v>848</v>
      </c>
      <c r="K129" s="47">
        <v>897</v>
      </c>
      <c r="L129" s="47" t="s">
        <v>659</v>
      </c>
      <c r="M129" s="48" t="s">
        <v>234</v>
      </c>
      <c r="N129" s="48"/>
      <c r="O129" s="49" t="s">
        <v>830</v>
      </c>
      <c r="P129" s="49" t="s">
        <v>831</v>
      </c>
    </row>
    <row r="130" spans="1:16" ht="13.5" thickBot="1" x14ac:dyDescent="0.25">
      <c r="A130" s="16" t="str">
        <f t="shared" si="6"/>
        <v> BRNO 27 </v>
      </c>
      <c r="B130" s="6" t="str">
        <f t="shared" si="7"/>
        <v>I</v>
      </c>
      <c r="C130" s="16">
        <f t="shared" si="8"/>
        <v>46294.510999999999</v>
      </c>
      <c r="D130" t="str">
        <f t="shared" si="9"/>
        <v>vis</v>
      </c>
      <c r="E130" s="46">
        <f>VLOOKUP(C130,Active!C$21:E$961,3,FALSE)</f>
        <v>896.99852227784834</v>
      </c>
      <c r="F130" s="6" t="s">
        <v>167</v>
      </c>
      <c r="G130" t="str">
        <f t="shared" si="10"/>
        <v>46294.511</v>
      </c>
      <c r="H130" s="16">
        <f t="shared" si="11"/>
        <v>897</v>
      </c>
      <c r="I130" s="47" t="s">
        <v>849</v>
      </c>
      <c r="J130" s="48" t="s">
        <v>850</v>
      </c>
      <c r="K130" s="47">
        <v>897</v>
      </c>
      <c r="L130" s="47" t="s">
        <v>168</v>
      </c>
      <c r="M130" s="48" t="s">
        <v>234</v>
      </c>
      <c r="N130" s="48"/>
      <c r="O130" s="49" t="s">
        <v>851</v>
      </c>
      <c r="P130" s="49" t="s">
        <v>831</v>
      </c>
    </row>
    <row r="131" spans="1:16" ht="13.5" thickBot="1" x14ac:dyDescent="0.25">
      <c r="A131" s="16" t="str">
        <f t="shared" si="6"/>
        <v> BRNO 27 </v>
      </c>
      <c r="B131" s="6" t="str">
        <f t="shared" si="7"/>
        <v>I</v>
      </c>
      <c r="C131" s="16">
        <f t="shared" si="8"/>
        <v>46294.512999999999</v>
      </c>
      <c r="D131" t="str">
        <f t="shared" si="9"/>
        <v>vis</v>
      </c>
      <c r="E131" s="46">
        <f>VLOOKUP(C131,Active!C$21:E$961,3,FALSE)</f>
        <v>896.99937443294448</v>
      </c>
      <c r="F131" s="6" t="s">
        <v>167</v>
      </c>
      <c r="G131" t="str">
        <f t="shared" si="10"/>
        <v>46294.513</v>
      </c>
      <c r="H131" s="16">
        <f t="shared" si="11"/>
        <v>897</v>
      </c>
      <c r="I131" s="47" t="s">
        <v>852</v>
      </c>
      <c r="J131" s="48" t="s">
        <v>853</v>
      </c>
      <c r="K131" s="47">
        <v>897</v>
      </c>
      <c r="L131" s="47" t="s">
        <v>346</v>
      </c>
      <c r="M131" s="48" t="s">
        <v>234</v>
      </c>
      <c r="N131" s="48"/>
      <c r="O131" s="49" t="s">
        <v>854</v>
      </c>
      <c r="P131" s="49" t="s">
        <v>831</v>
      </c>
    </row>
    <row r="132" spans="1:16" ht="13.5" thickBot="1" x14ac:dyDescent="0.25">
      <c r="A132" s="16" t="str">
        <f t="shared" si="6"/>
        <v> BRNO 27 </v>
      </c>
      <c r="B132" s="6" t="str">
        <f t="shared" si="7"/>
        <v>I</v>
      </c>
      <c r="C132" s="16">
        <f t="shared" si="8"/>
        <v>46294.514999999999</v>
      </c>
      <c r="D132" t="str">
        <f t="shared" si="9"/>
        <v>vis</v>
      </c>
      <c r="E132" s="46">
        <f>VLOOKUP(C132,Active!C$21:E$961,3,FALSE)</f>
        <v>897.00022658804062</v>
      </c>
      <c r="F132" s="6" t="s">
        <v>167</v>
      </c>
      <c r="G132" t="str">
        <f t="shared" si="10"/>
        <v>46294.515</v>
      </c>
      <c r="H132" s="16">
        <f t="shared" si="11"/>
        <v>897</v>
      </c>
      <c r="I132" s="47" t="s">
        <v>855</v>
      </c>
      <c r="J132" s="48" t="s">
        <v>856</v>
      </c>
      <c r="K132" s="47">
        <v>897</v>
      </c>
      <c r="L132" s="47" t="s">
        <v>211</v>
      </c>
      <c r="M132" s="48" t="s">
        <v>234</v>
      </c>
      <c r="N132" s="48"/>
      <c r="O132" s="49" t="s">
        <v>857</v>
      </c>
      <c r="P132" s="49" t="s">
        <v>831</v>
      </c>
    </row>
    <row r="133" spans="1:16" ht="13.5" thickBot="1" x14ac:dyDescent="0.25">
      <c r="A133" s="16" t="str">
        <f t="shared" si="6"/>
        <v> BRNO 27 </v>
      </c>
      <c r="B133" s="6" t="str">
        <f t="shared" si="7"/>
        <v>I</v>
      </c>
      <c r="C133" s="16">
        <f t="shared" si="8"/>
        <v>46294.517</v>
      </c>
      <c r="D133" t="str">
        <f t="shared" si="9"/>
        <v>vis</v>
      </c>
      <c r="E133" s="46">
        <f>VLOOKUP(C133,Active!C$21:E$961,3,FALSE)</f>
        <v>897.00107874313676</v>
      </c>
      <c r="F133" s="6" t="s">
        <v>167</v>
      </c>
      <c r="G133" t="str">
        <f t="shared" si="10"/>
        <v>46294.517</v>
      </c>
      <c r="H133" s="16">
        <f t="shared" si="11"/>
        <v>897</v>
      </c>
      <c r="I133" s="47" t="s">
        <v>858</v>
      </c>
      <c r="J133" s="48" t="s">
        <v>859</v>
      </c>
      <c r="K133" s="47">
        <v>897</v>
      </c>
      <c r="L133" s="47" t="s">
        <v>374</v>
      </c>
      <c r="M133" s="48" t="s">
        <v>234</v>
      </c>
      <c r="N133" s="48"/>
      <c r="O133" s="49" t="s">
        <v>860</v>
      </c>
      <c r="P133" s="49" t="s">
        <v>831</v>
      </c>
    </row>
    <row r="134" spans="1:16" ht="13.5" thickBot="1" x14ac:dyDescent="0.25">
      <c r="A134" s="16" t="str">
        <f t="shared" si="6"/>
        <v> BRNO 27 </v>
      </c>
      <c r="B134" s="6" t="str">
        <f t="shared" si="7"/>
        <v>I</v>
      </c>
      <c r="C134" s="16">
        <f t="shared" si="8"/>
        <v>46294.517999999996</v>
      </c>
      <c r="D134" t="str">
        <f t="shared" si="9"/>
        <v>vis</v>
      </c>
      <c r="E134" s="46">
        <f>VLOOKUP(C134,Active!C$21:E$961,3,FALSE)</f>
        <v>897.00150482068329</v>
      </c>
      <c r="F134" s="6" t="s">
        <v>167</v>
      </c>
      <c r="G134" t="str">
        <f t="shared" si="10"/>
        <v>46294.518</v>
      </c>
      <c r="H134" s="16">
        <f t="shared" si="11"/>
        <v>897</v>
      </c>
      <c r="I134" s="47" t="s">
        <v>861</v>
      </c>
      <c r="J134" s="48" t="s">
        <v>862</v>
      </c>
      <c r="K134" s="47">
        <v>897</v>
      </c>
      <c r="L134" s="47" t="s">
        <v>319</v>
      </c>
      <c r="M134" s="48" t="s">
        <v>234</v>
      </c>
      <c r="N134" s="48"/>
      <c r="O134" s="49" t="s">
        <v>863</v>
      </c>
      <c r="P134" s="49" t="s">
        <v>831</v>
      </c>
    </row>
    <row r="135" spans="1:16" ht="13.5" thickBot="1" x14ac:dyDescent="0.25">
      <c r="A135" s="16" t="str">
        <f t="shared" si="6"/>
        <v> BRNO 27 </v>
      </c>
      <c r="B135" s="6" t="str">
        <f t="shared" si="7"/>
        <v>I</v>
      </c>
      <c r="C135" s="16">
        <f t="shared" si="8"/>
        <v>46294.517999999996</v>
      </c>
      <c r="D135" t="str">
        <f t="shared" si="9"/>
        <v>vis</v>
      </c>
      <c r="E135" s="46">
        <f>VLOOKUP(C135,Active!C$21:E$961,3,FALSE)</f>
        <v>897.00150482068329</v>
      </c>
      <c r="F135" s="6" t="s">
        <v>167</v>
      </c>
      <c r="G135" t="str">
        <f t="shared" si="10"/>
        <v>46294.518</v>
      </c>
      <c r="H135" s="16">
        <f t="shared" si="11"/>
        <v>897</v>
      </c>
      <c r="I135" s="47" t="s">
        <v>861</v>
      </c>
      <c r="J135" s="48" t="s">
        <v>862</v>
      </c>
      <c r="K135" s="47">
        <v>897</v>
      </c>
      <c r="L135" s="47" t="s">
        <v>319</v>
      </c>
      <c r="M135" s="48" t="s">
        <v>234</v>
      </c>
      <c r="N135" s="48"/>
      <c r="O135" s="49" t="s">
        <v>864</v>
      </c>
      <c r="P135" s="49" t="s">
        <v>831</v>
      </c>
    </row>
    <row r="136" spans="1:16" ht="13.5" thickBot="1" x14ac:dyDescent="0.25">
      <c r="A136" s="16" t="str">
        <f t="shared" si="6"/>
        <v> BRNO 27 </v>
      </c>
      <c r="B136" s="6" t="str">
        <f t="shared" si="7"/>
        <v>I</v>
      </c>
      <c r="C136" s="16">
        <f t="shared" si="8"/>
        <v>46294.517999999996</v>
      </c>
      <c r="D136" t="str">
        <f t="shared" si="9"/>
        <v>vis</v>
      </c>
      <c r="E136" s="46">
        <f>VLOOKUP(C136,Active!C$21:E$961,3,FALSE)</f>
        <v>897.00150482068329</v>
      </c>
      <c r="F136" s="6" t="s">
        <v>167</v>
      </c>
      <c r="G136" t="str">
        <f t="shared" si="10"/>
        <v>46294.518</v>
      </c>
      <c r="H136" s="16">
        <f t="shared" si="11"/>
        <v>897</v>
      </c>
      <c r="I136" s="47" t="s">
        <v>861</v>
      </c>
      <c r="J136" s="48" t="s">
        <v>862</v>
      </c>
      <c r="K136" s="47">
        <v>897</v>
      </c>
      <c r="L136" s="47" t="s">
        <v>319</v>
      </c>
      <c r="M136" s="48" t="s">
        <v>234</v>
      </c>
      <c r="N136" s="48"/>
      <c r="O136" s="49" t="s">
        <v>865</v>
      </c>
      <c r="P136" s="49" t="s">
        <v>831</v>
      </c>
    </row>
    <row r="137" spans="1:16" ht="13.5" thickBot="1" x14ac:dyDescent="0.25">
      <c r="A137" s="16" t="str">
        <f t="shared" si="6"/>
        <v> BRNO 27 </v>
      </c>
      <c r="B137" s="6" t="str">
        <f t="shared" si="7"/>
        <v>I</v>
      </c>
      <c r="C137" s="16">
        <f t="shared" si="8"/>
        <v>46294.519</v>
      </c>
      <c r="D137" t="str">
        <f t="shared" si="9"/>
        <v>vis</v>
      </c>
      <c r="E137" s="46">
        <f>VLOOKUP(C137,Active!C$21:E$961,3,FALSE)</f>
        <v>897.0019308982329</v>
      </c>
      <c r="F137" s="6" t="s">
        <v>167</v>
      </c>
      <c r="G137" t="str">
        <f t="shared" si="10"/>
        <v>46294.519</v>
      </c>
      <c r="H137" s="16">
        <f t="shared" si="11"/>
        <v>897</v>
      </c>
      <c r="I137" s="47" t="s">
        <v>866</v>
      </c>
      <c r="J137" s="48" t="s">
        <v>867</v>
      </c>
      <c r="K137" s="47">
        <v>897</v>
      </c>
      <c r="L137" s="47" t="s">
        <v>229</v>
      </c>
      <c r="M137" s="48" t="s">
        <v>234</v>
      </c>
      <c r="N137" s="48"/>
      <c r="O137" s="49" t="s">
        <v>868</v>
      </c>
      <c r="P137" s="49" t="s">
        <v>831</v>
      </c>
    </row>
    <row r="138" spans="1:16" ht="13.5" thickBot="1" x14ac:dyDescent="0.25">
      <c r="A138" s="16" t="str">
        <f t="shared" si="6"/>
        <v> BRNO 27 </v>
      </c>
      <c r="B138" s="6" t="str">
        <f t="shared" si="7"/>
        <v>I</v>
      </c>
      <c r="C138" s="16">
        <f t="shared" si="8"/>
        <v>46294.521000000001</v>
      </c>
      <c r="D138" t="str">
        <f t="shared" si="9"/>
        <v>vis</v>
      </c>
      <c r="E138" s="46">
        <f>VLOOKUP(C138,Active!C$21:E$961,3,FALSE)</f>
        <v>897.00278305332915</v>
      </c>
      <c r="F138" s="6" t="s">
        <v>167</v>
      </c>
      <c r="G138" t="str">
        <f t="shared" si="10"/>
        <v>46294.521</v>
      </c>
      <c r="H138" s="16">
        <f t="shared" si="11"/>
        <v>897</v>
      </c>
      <c r="I138" s="47" t="s">
        <v>871</v>
      </c>
      <c r="J138" s="48" t="s">
        <v>872</v>
      </c>
      <c r="K138" s="47">
        <v>897</v>
      </c>
      <c r="L138" s="47" t="s">
        <v>417</v>
      </c>
      <c r="M138" s="48" t="s">
        <v>234</v>
      </c>
      <c r="N138" s="48"/>
      <c r="O138" s="49" t="s">
        <v>873</v>
      </c>
      <c r="P138" s="49" t="s">
        <v>831</v>
      </c>
    </row>
    <row r="139" spans="1:16" ht="13.5" thickBot="1" x14ac:dyDescent="0.25">
      <c r="A139" s="16" t="str">
        <f t="shared" ref="A139:A202" si="12">P139</f>
        <v> BRNO 27 </v>
      </c>
      <c r="B139" s="6" t="str">
        <f t="shared" ref="B139:B202" si="13">IF(H139=INT(H139),"I","II")</f>
        <v>I</v>
      </c>
      <c r="C139" s="16">
        <f t="shared" ref="C139:C202" si="14">1*G139</f>
        <v>46294.521999999997</v>
      </c>
      <c r="D139" t="str">
        <f t="shared" ref="D139:D202" si="15">VLOOKUP(F139,I$1:J$5,2,FALSE)</f>
        <v>vis</v>
      </c>
      <c r="E139" s="46">
        <f>VLOOKUP(C139,Active!C$21:E$961,3,FALSE)</f>
        <v>897.00320913087558</v>
      </c>
      <c r="F139" s="6" t="s">
        <v>167</v>
      </c>
      <c r="G139" t="str">
        <f t="shared" ref="G139:G202" si="16">MID(I139,3,LEN(I139)-3)</f>
        <v>46294.522</v>
      </c>
      <c r="H139" s="16">
        <f t="shared" ref="H139:H202" si="17">1*K139</f>
        <v>897</v>
      </c>
      <c r="I139" s="47" t="s">
        <v>874</v>
      </c>
      <c r="J139" s="48" t="s">
        <v>875</v>
      </c>
      <c r="K139" s="47">
        <v>897</v>
      </c>
      <c r="L139" s="47" t="s">
        <v>397</v>
      </c>
      <c r="M139" s="48" t="s">
        <v>234</v>
      </c>
      <c r="N139" s="48"/>
      <c r="O139" s="49" t="s">
        <v>876</v>
      </c>
      <c r="P139" s="49" t="s">
        <v>831</v>
      </c>
    </row>
    <row r="140" spans="1:16" ht="13.5" thickBot="1" x14ac:dyDescent="0.25">
      <c r="A140" s="16" t="str">
        <f t="shared" si="12"/>
        <v> BRNO 27 </v>
      </c>
      <c r="B140" s="6" t="str">
        <f t="shared" si="13"/>
        <v>I</v>
      </c>
      <c r="C140" s="16">
        <f t="shared" si="14"/>
        <v>46294.521999999997</v>
      </c>
      <c r="D140" t="str">
        <f t="shared" si="15"/>
        <v>vis</v>
      </c>
      <c r="E140" s="46">
        <f>VLOOKUP(C140,Active!C$21:E$961,3,FALSE)</f>
        <v>897.00320913087558</v>
      </c>
      <c r="F140" s="6" t="s">
        <v>167</v>
      </c>
      <c r="G140" t="str">
        <f t="shared" si="16"/>
        <v>46294.522</v>
      </c>
      <c r="H140" s="16">
        <f t="shared" si="17"/>
        <v>897</v>
      </c>
      <c r="I140" s="47" t="s">
        <v>874</v>
      </c>
      <c r="J140" s="48" t="s">
        <v>875</v>
      </c>
      <c r="K140" s="47">
        <v>897</v>
      </c>
      <c r="L140" s="47" t="s">
        <v>397</v>
      </c>
      <c r="M140" s="48" t="s">
        <v>234</v>
      </c>
      <c r="N140" s="48"/>
      <c r="O140" s="49" t="s">
        <v>877</v>
      </c>
      <c r="P140" s="49" t="s">
        <v>831</v>
      </c>
    </row>
    <row r="141" spans="1:16" ht="13.5" thickBot="1" x14ac:dyDescent="0.25">
      <c r="A141" s="16" t="str">
        <f t="shared" si="12"/>
        <v> BRNO 27 </v>
      </c>
      <c r="B141" s="6" t="str">
        <f t="shared" si="13"/>
        <v>I</v>
      </c>
      <c r="C141" s="16">
        <f t="shared" si="14"/>
        <v>46294.523999999998</v>
      </c>
      <c r="D141" t="str">
        <f t="shared" si="15"/>
        <v>vis</v>
      </c>
      <c r="E141" s="46">
        <f>VLOOKUP(C141,Active!C$21:E$961,3,FALSE)</f>
        <v>897.00406128597183</v>
      </c>
      <c r="F141" s="6" t="s">
        <v>167</v>
      </c>
      <c r="G141" t="str">
        <f t="shared" si="16"/>
        <v>46294.524</v>
      </c>
      <c r="H141" s="16">
        <f t="shared" si="17"/>
        <v>897</v>
      </c>
      <c r="I141" s="47" t="s">
        <v>878</v>
      </c>
      <c r="J141" s="48" t="s">
        <v>879</v>
      </c>
      <c r="K141" s="47">
        <v>897</v>
      </c>
      <c r="L141" s="47" t="s">
        <v>421</v>
      </c>
      <c r="M141" s="48" t="s">
        <v>234</v>
      </c>
      <c r="N141" s="48"/>
      <c r="O141" s="49" t="s">
        <v>880</v>
      </c>
      <c r="P141" s="49" t="s">
        <v>831</v>
      </c>
    </row>
    <row r="142" spans="1:16" ht="13.5" thickBot="1" x14ac:dyDescent="0.25">
      <c r="A142" s="16" t="str">
        <f t="shared" si="12"/>
        <v> BRNO 27 </v>
      </c>
      <c r="B142" s="6" t="str">
        <f t="shared" si="13"/>
        <v>I</v>
      </c>
      <c r="C142" s="16">
        <f t="shared" si="14"/>
        <v>46294.529000000002</v>
      </c>
      <c r="D142" t="str">
        <f t="shared" si="15"/>
        <v>vis</v>
      </c>
      <c r="E142" s="46">
        <f>VLOOKUP(C142,Active!C$21:E$961,3,FALSE)</f>
        <v>897.00619167371372</v>
      </c>
      <c r="F142" s="6" t="s">
        <v>167</v>
      </c>
      <c r="G142" t="str">
        <f t="shared" si="16"/>
        <v>46294.529</v>
      </c>
      <c r="H142" s="16">
        <f t="shared" si="17"/>
        <v>897</v>
      </c>
      <c r="I142" s="47" t="s">
        <v>881</v>
      </c>
      <c r="J142" s="48" t="s">
        <v>882</v>
      </c>
      <c r="K142" s="47">
        <v>897</v>
      </c>
      <c r="L142" s="47" t="s">
        <v>883</v>
      </c>
      <c r="M142" s="48" t="s">
        <v>234</v>
      </c>
      <c r="N142" s="48"/>
      <c r="O142" s="49" t="s">
        <v>884</v>
      </c>
      <c r="P142" s="49" t="s">
        <v>831</v>
      </c>
    </row>
    <row r="143" spans="1:16" ht="13.5" thickBot="1" x14ac:dyDescent="0.25">
      <c r="A143" s="16" t="str">
        <f t="shared" si="12"/>
        <v> AOEB 2 </v>
      </c>
      <c r="B143" s="6" t="str">
        <f t="shared" si="13"/>
        <v>I</v>
      </c>
      <c r="C143" s="16">
        <f t="shared" si="14"/>
        <v>46308.603000000003</v>
      </c>
      <c r="D143" t="str">
        <f t="shared" si="15"/>
        <v>vis</v>
      </c>
      <c r="E143" s="46">
        <f>VLOOKUP(C143,Active!C$21:E$961,3,FALSE)</f>
        <v>903.00280708410378</v>
      </c>
      <c r="F143" s="6" t="s">
        <v>167</v>
      </c>
      <c r="G143" t="str">
        <f t="shared" si="16"/>
        <v>46308.603</v>
      </c>
      <c r="H143" s="16">
        <f t="shared" si="17"/>
        <v>903</v>
      </c>
      <c r="I143" s="47" t="s">
        <v>885</v>
      </c>
      <c r="J143" s="48" t="s">
        <v>886</v>
      </c>
      <c r="K143" s="47">
        <v>903</v>
      </c>
      <c r="L143" s="47" t="s">
        <v>417</v>
      </c>
      <c r="M143" s="48" t="s">
        <v>234</v>
      </c>
      <c r="N143" s="48"/>
      <c r="O143" s="49" t="s">
        <v>887</v>
      </c>
      <c r="P143" s="49" t="s">
        <v>630</v>
      </c>
    </row>
    <row r="144" spans="1:16" ht="13.5" thickBot="1" x14ac:dyDescent="0.25">
      <c r="A144" s="16" t="str">
        <f t="shared" si="12"/>
        <v> AOEB 2 </v>
      </c>
      <c r="B144" s="6" t="str">
        <f t="shared" si="13"/>
        <v>I</v>
      </c>
      <c r="C144" s="16">
        <f t="shared" si="14"/>
        <v>46329.718000000001</v>
      </c>
      <c r="D144" t="str">
        <f t="shared" si="15"/>
        <v>vis</v>
      </c>
      <c r="E144" s="46">
        <f>VLOOKUP(C144,Active!C$21:E$961,3,FALSE)</f>
        <v>911.99943450987951</v>
      </c>
      <c r="F144" s="6" t="s">
        <v>167</v>
      </c>
      <c r="G144" t="str">
        <f t="shared" si="16"/>
        <v>46329.718</v>
      </c>
      <c r="H144" s="16">
        <f t="shared" si="17"/>
        <v>912</v>
      </c>
      <c r="I144" s="47" t="s">
        <v>888</v>
      </c>
      <c r="J144" s="48" t="s">
        <v>889</v>
      </c>
      <c r="K144" s="47">
        <v>912</v>
      </c>
      <c r="L144" s="47" t="s">
        <v>346</v>
      </c>
      <c r="M144" s="48" t="s">
        <v>234</v>
      </c>
      <c r="N144" s="48"/>
      <c r="O144" s="49" t="s">
        <v>539</v>
      </c>
      <c r="P144" s="49" t="s">
        <v>630</v>
      </c>
    </row>
    <row r="145" spans="1:16" ht="13.5" thickBot="1" x14ac:dyDescent="0.25">
      <c r="A145" s="16" t="str">
        <f t="shared" si="12"/>
        <v> AOEB 2 </v>
      </c>
      <c r="B145" s="6" t="str">
        <f t="shared" si="13"/>
        <v>I</v>
      </c>
      <c r="C145" s="16">
        <f t="shared" si="14"/>
        <v>46355.533000000003</v>
      </c>
      <c r="D145" t="str">
        <f t="shared" si="15"/>
        <v>vis</v>
      </c>
      <c r="E145" s="46">
        <f>VLOOKUP(C145,Active!C$21:E$961,3,FALSE)</f>
        <v>922.99862641120296</v>
      </c>
      <c r="F145" s="6" t="s">
        <v>167</v>
      </c>
      <c r="G145" t="str">
        <f t="shared" si="16"/>
        <v>46355.533</v>
      </c>
      <c r="H145" s="16">
        <f t="shared" si="17"/>
        <v>923</v>
      </c>
      <c r="I145" s="47" t="s">
        <v>890</v>
      </c>
      <c r="J145" s="48" t="s">
        <v>891</v>
      </c>
      <c r="K145" s="47">
        <v>923</v>
      </c>
      <c r="L145" s="47" t="s">
        <v>168</v>
      </c>
      <c r="M145" s="48" t="s">
        <v>234</v>
      </c>
      <c r="N145" s="48"/>
      <c r="O145" s="49" t="s">
        <v>616</v>
      </c>
      <c r="P145" s="49" t="s">
        <v>630</v>
      </c>
    </row>
    <row r="146" spans="1:16" ht="13.5" thickBot="1" x14ac:dyDescent="0.25">
      <c r="A146" s="16" t="str">
        <f t="shared" si="12"/>
        <v> AOEB 2 </v>
      </c>
      <c r="B146" s="6" t="str">
        <f t="shared" si="13"/>
        <v>I</v>
      </c>
      <c r="C146" s="16">
        <f t="shared" si="14"/>
        <v>46369.610999999997</v>
      </c>
      <c r="D146" t="str">
        <f t="shared" si="15"/>
        <v>vis</v>
      </c>
      <c r="E146" s="46">
        <f>VLOOKUP(C146,Active!C$21:E$961,3,FALSE)</f>
        <v>928.99694613178224</v>
      </c>
      <c r="F146" s="6" t="s">
        <v>167</v>
      </c>
      <c r="G146" t="str">
        <f t="shared" si="16"/>
        <v>46369.611</v>
      </c>
      <c r="H146" s="16">
        <f t="shared" si="17"/>
        <v>929</v>
      </c>
      <c r="I146" s="47" t="s">
        <v>892</v>
      </c>
      <c r="J146" s="48" t="s">
        <v>893</v>
      </c>
      <c r="K146" s="47">
        <v>929</v>
      </c>
      <c r="L146" s="47" t="s">
        <v>500</v>
      </c>
      <c r="M146" s="48" t="s">
        <v>234</v>
      </c>
      <c r="N146" s="48"/>
      <c r="O146" s="49" t="s">
        <v>616</v>
      </c>
      <c r="P146" s="49" t="s">
        <v>630</v>
      </c>
    </row>
    <row r="147" spans="1:16" ht="13.5" thickBot="1" x14ac:dyDescent="0.25">
      <c r="A147" s="16" t="str">
        <f t="shared" si="12"/>
        <v> BBS 80 </v>
      </c>
      <c r="B147" s="6" t="str">
        <f t="shared" si="13"/>
        <v>II</v>
      </c>
      <c r="C147" s="16">
        <f t="shared" si="14"/>
        <v>46614.44</v>
      </c>
      <c r="D147" t="str">
        <f t="shared" si="15"/>
        <v>vis</v>
      </c>
      <c r="E147" s="46">
        <f>VLOOKUP(C147,Active!C$21:E$961,3,FALSE)</f>
        <v>1033.3130861282548</v>
      </c>
      <c r="F147" s="6" t="s">
        <v>167</v>
      </c>
      <c r="G147" t="str">
        <f t="shared" si="16"/>
        <v>46614.440</v>
      </c>
      <c r="H147" s="16">
        <f t="shared" si="17"/>
        <v>1033.5</v>
      </c>
      <c r="I147" s="47" t="s">
        <v>894</v>
      </c>
      <c r="J147" s="48" t="s">
        <v>895</v>
      </c>
      <c r="K147" s="47">
        <v>1033.5</v>
      </c>
      <c r="L147" s="47" t="s">
        <v>896</v>
      </c>
      <c r="M147" s="48" t="s">
        <v>220</v>
      </c>
      <c r="N147" s="48" t="s">
        <v>221</v>
      </c>
      <c r="O147" s="49" t="s">
        <v>460</v>
      </c>
      <c r="P147" s="49" t="s">
        <v>897</v>
      </c>
    </row>
    <row r="148" spans="1:16" ht="13.5" thickBot="1" x14ac:dyDescent="0.25">
      <c r="A148" s="16" t="str">
        <f t="shared" si="12"/>
        <v> BBS 80 </v>
      </c>
      <c r="B148" s="6" t="str">
        <f t="shared" si="13"/>
        <v>I</v>
      </c>
      <c r="C148" s="16">
        <f t="shared" si="14"/>
        <v>46639.519999999997</v>
      </c>
      <c r="D148" t="str">
        <f t="shared" si="15"/>
        <v>vis</v>
      </c>
      <c r="E148" s="46">
        <f>VLOOKUP(C148,Active!C$21:E$961,3,FALSE)</f>
        <v>1043.9991110318033</v>
      </c>
      <c r="F148" s="6" t="s">
        <v>167</v>
      </c>
      <c r="G148" t="str">
        <f t="shared" si="16"/>
        <v>46639.520</v>
      </c>
      <c r="H148" s="16">
        <f t="shared" si="17"/>
        <v>1044</v>
      </c>
      <c r="I148" s="47" t="s">
        <v>898</v>
      </c>
      <c r="J148" s="48" t="s">
        <v>899</v>
      </c>
      <c r="K148" s="47">
        <v>1044</v>
      </c>
      <c r="L148" s="47" t="s">
        <v>286</v>
      </c>
      <c r="M148" s="48" t="s">
        <v>220</v>
      </c>
      <c r="N148" s="48" t="s">
        <v>221</v>
      </c>
      <c r="O148" s="49" t="s">
        <v>460</v>
      </c>
      <c r="P148" s="49" t="s">
        <v>897</v>
      </c>
    </row>
    <row r="149" spans="1:16" ht="13.5" thickBot="1" x14ac:dyDescent="0.25">
      <c r="A149" s="16" t="str">
        <f t="shared" si="12"/>
        <v> BRNO 28 </v>
      </c>
      <c r="B149" s="6" t="str">
        <f t="shared" si="13"/>
        <v>I</v>
      </c>
      <c r="C149" s="16">
        <f t="shared" si="14"/>
        <v>46672.38</v>
      </c>
      <c r="D149" t="str">
        <f t="shared" si="15"/>
        <v>vis</v>
      </c>
      <c r="E149" s="46">
        <f>VLOOKUP(C149,Active!C$21:E$961,3,FALSE)</f>
        <v>1058.0000192587049</v>
      </c>
      <c r="F149" s="6" t="s">
        <v>167</v>
      </c>
      <c r="G149" t="str">
        <f t="shared" si="16"/>
        <v>46672.380</v>
      </c>
      <c r="H149" s="16">
        <f t="shared" si="17"/>
        <v>1058</v>
      </c>
      <c r="I149" s="47" t="s">
        <v>900</v>
      </c>
      <c r="J149" s="48" t="s">
        <v>901</v>
      </c>
      <c r="K149" s="47">
        <v>1058</v>
      </c>
      <c r="L149" s="47" t="s">
        <v>636</v>
      </c>
      <c r="M149" s="48" t="s">
        <v>234</v>
      </c>
      <c r="N149" s="48"/>
      <c r="O149" s="49" t="s">
        <v>902</v>
      </c>
      <c r="P149" s="49" t="s">
        <v>903</v>
      </c>
    </row>
    <row r="150" spans="1:16" ht="13.5" thickBot="1" x14ac:dyDescent="0.25">
      <c r="A150" s="16" t="str">
        <f t="shared" si="12"/>
        <v> BRNO 28 </v>
      </c>
      <c r="B150" s="6" t="str">
        <f t="shared" si="13"/>
        <v>I</v>
      </c>
      <c r="C150" s="16">
        <f t="shared" si="14"/>
        <v>46672.387000000002</v>
      </c>
      <c r="D150" t="str">
        <f t="shared" si="15"/>
        <v>vis</v>
      </c>
      <c r="E150" s="46">
        <f>VLOOKUP(C150,Active!C$21:E$961,3,FALSE)</f>
        <v>1058.003001801543</v>
      </c>
      <c r="F150" s="6" t="s">
        <v>167</v>
      </c>
      <c r="G150" t="str">
        <f t="shared" si="16"/>
        <v>46672.387</v>
      </c>
      <c r="H150" s="16">
        <f t="shared" si="17"/>
        <v>1058</v>
      </c>
      <c r="I150" s="47" t="s">
        <v>904</v>
      </c>
      <c r="J150" s="48" t="s">
        <v>905</v>
      </c>
      <c r="K150" s="47">
        <v>1058</v>
      </c>
      <c r="L150" s="47" t="s">
        <v>417</v>
      </c>
      <c r="M150" s="48" t="s">
        <v>234</v>
      </c>
      <c r="N150" s="48"/>
      <c r="O150" s="49" t="s">
        <v>906</v>
      </c>
      <c r="P150" s="49" t="s">
        <v>903</v>
      </c>
    </row>
    <row r="151" spans="1:16" ht="13.5" thickBot="1" x14ac:dyDescent="0.25">
      <c r="A151" s="16" t="str">
        <f t="shared" si="12"/>
        <v> BRNO 28 </v>
      </c>
      <c r="B151" s="6" t="str">
        <f t="shared" si="13"/>
        <v>I</v>
      </c>
      <c r="C151" s="16">
        <f t="shared" si="14"/>
        <v>46672.387000000002</v>
      </c>
      <c r="D151" t="str">
        <f t="shared" si="15"/>
        <v>vis</v>
      </c>
      <c r="E151" s="46">
        <f>VLOOKUP(C151,Active!C$21:E$961,3,FALSE)</f>
        <v>1058.003001801543</v>
      </c>
      <c r="F151" s="6" t="s">
        <v>167</v>
      </c>
      <c r="G151" t="str">
        <f t="shared" si="16"/>
        <v>46672.387</v>
      </c>
      <c r="H151" s="16">
        <f t="shared" si="17"/>
        <v>1058</v>
      </c>
      <c r="I151" s="47" t="s">
        <v>904</v>
      </c>
      <c r="J151" s="48" t="s">
        <v>905</v>
      </c>
      <c r="K151" s="47">
        <v>1058</v>
      </c>
      <c r="L151" s="47" t="s">
        <v>417</v>
      </c>
      <c r="M151" s="48" t="s">
        <v>234</v>
      </c>
      <c r="N151" s="48"/>
      <c r="O151" s="49" t="s">
        <v>907</v>
      </c>
      <c r="P151" s="49" t="s">
        <v>903</v>
      </c>
    </row>
    <row r="152" spans="1:16" ht="13.5" thickBot="1" x14ac:dyDescent="0.25">
      <c r="A152" s="16" t="str">
        <f t="shared" si="12"/>
        <v> BBS 81 </v>
      </c>
      <c r="B152" s="6" t="str">
        <f t="shared" si="13"/>
        <v>I</v>
      </c>
      <c r="C152" s="16">
        <f t="shared" si="14"/>
        <v>46686.442999999999</v>
      </c>
      <c r="D152" t="str">
        <f t="shared" si="15"/>
        <v>vis</v>
      </c>
      <c r="E152" s="46">
        <f>VLOOKUP(C152,Active!C$21:E$961,3,FALSE)</f>
        <v>1063.9919478160677</v>
      </c>
      <c r="F152" s="6" t="s">
        <v>167</v>
      </c>
      <c r="G152" t="str">
        <f t="shared" si="16"/>
        <v>46686.443</v>
      </c>
      <c r="H152" s="16">
        <f t="shared" si="17"/>
        <v>1064</v>
      </c>
      <c r="I152" s="47" t="s">
        <v>908</v>
      </c>
      <c r="J152" s="48" t="s">
        <v>909</v>
      </c>
      <c r="K152" s="47">
        <v>1064</v>
      </c>
      <c r="L152" s="47" t="s">
        <v>710</v>
      </c>
      <c r="M152" s="48" t="s">
        <v>234</v>
      </c>
      <c r="N152" s="48"/>
      <c r="O152" s="49" t="s">
        <v>910</v>
      </c>
      <c r="P152" s="49" t="s">
        <v>911</v>
      </c>
    </row>
    <row r="153" spans="1:16" ht="13.5" thickBot="1" x14ac:dyDescent="0.25">
      <c r="A153" s="16" t="str">
        <f t="shared" si="12"/>
        <v> AOEB 2 </v>
      </c>
      <c r="B153" s="6" t="str">
        <f t="shared" si="13"/>
        <v>I</v>
      </c>
      <c r="C153" s="16">
        <f t="shared" si="14"/>
        <v>46714.625999999997</v>
      </c>
      <c r="D153" t="str">
        <f t="shared" si="15"/>
        <v>vis</v>
      </c>
      <c r="E153" s="46">
        <f>VLOOKUP(C153,Active!C$21:E$961,3,FALSE)</f>
        <v>1076.0000913510257</v>
      </c>
      <c r="F153" s="6" t="s">
        <v>167</v>
      </c>
      <c r="G153" t="str">
        <f t="shared" si="16"/>
        <v>46714.626</v>
      </c>
      <c r="H153" s="16">
        <f t="shared" si="17"/>
        <v>1076</v>
      </c>
      <c r="I153" s="47" t="s">
        <v>912</v>
      </c>
      <c r="J153" s="48" t="s">
        <v>913</v>
      </c>
      <c r="K153" s="47">
        <v>1076</v>
      </c>
      <c r="L153" s="47" t="s">
        <v>636</v>
      </c>
      <c r="M153" s="48" t="s">
        <v>234</v>
      </c>
      <c r="N153" s="48"/>
      <c r="O153" s="49" t="s">
        <v>616</v>
      </c>
      <c r="P153" s="49" t="s">
        <v>630</v>
      </c>
    </row>
    <row r="154" spans="1:16" ht="13.5" thickBot="1" x14ac:dyDescent="0.25">
      <c r="A154" s="16" t="str">
        <f t="shared" si="12"/>
        <v> VSSC 67.8 </v>
      </c>
      <c r="B154" s="6" t="str">
        <f t="shared" si="13"/>
        <v>I</v>
      </c>
      <c r="C154" s="16">
        <f t="shared" si="14"/>
        <v>46719.321000000004</v>
      </c>
      <c r="D154" t="str">
        <f t="shared" si="15"/>
        <v>vis</v>
      </c>
      <c r="E154" s="46">
        <f>VLOOKUP(C154,Active!C$21:E$961,3,FALSE)</f>
        <v>1078.0005254388345</v>
      </c>
      <c r="F154" s="6" t="s">
        <v>167</v>
      </c>
      <c r="G154" t="str">
        <f t="shared" si="16"/>
        <v>46719.321</v>
      </c>
      <c r="H154" s="16">
        <f t="shared" si="17"/>
        <v>1078</v>
      </c>
      <c r="I154" s="47" t="s">
        <v>914</v>
      </c>
      <c r="J154" s="48" t="s">
        <v>915</v>
      </c>
      <c r="K154" s="47">
        <v>1078</v>
      </c>
      <c r="L154" s="47" t="s">
        <v>211</v>
      </c>
      <c r="M154" s="48" t="s">
        <v>234</v>
      </c>
      <c r="N154" s="48"/>
      <c r="O154" s="49" t="s">
        <v>916</v>
      </c>
      <c r="P154" s="49" t="s">
        <v>917</v>
      </c>
    </row>
    <row r="155" spans="1:16" ht="13.5" thickBot="1" x14ac:dyDescent="0.25">
      <c r="A155" s="16" t="str">
        <f t="shared" si="12"/>
        <v> VSSC 67.8 </v>
      </c>
      <c r="B155" s="6" t="str">
        <f t="shared" si="13"/>
        <v>I</v>
      </c>
      <c r="C155" s="16">
        <f t="shared" si="14"/>
        <v>46719.324000000001</v>
      </c>
      <c r="D155" t="str">
        <f t="shared" si="15"/>
        <v>vis</v>
      </c>
      <c r="E155" s="46">
        <f>VLOOKUP(C155,Active!C$21:E$961,3,FALSE)</f>
        <v>1078.0018036714773</v>
      </c>
      <c r="F155" s="6" t="s">
        <v>167</v>
      </c>
      <c r="G155" t="str">
        <f t="shared" si="16"/>
        <v>46719.324</v>
      </c>
      <c r="H155" s="16">
        <f t="shared" si="17"/>
        <v>1078</v>
      </c>
      <c r="I155" s="47" t="s">
        <v>918</v>
      </c>
      <c r="J155" s="48" t="s">
        <v>919</v>
      </c>
      <c r="K155" s="47">
        <v>1078</v>
      </c>
      <c r="L155" s="47" t="s">
        <v>319</v>
      </c>
      <c r="M155" s="48" t="s">
        <v>234</v>
      </c>
      <c r="N155" s="48"/>
      <c r="O155" s="49" t="s">
        <v>920</v>
      </c>
      <c r="P155" s="49" t="s">
        <v>917</v>
      </c>
    </row>
    <row r="156" spans="1:16" ht="13.5" thickBot="1" x14ac:dyDescent="0.25">
      <c r="A156" s="16" t="str">
        <f t="shared" si="12"/>
        <v> VSSC 67.8 </v>
      </c>
      <c r="B156" s="6" t="str">
        <f t="shared" si="13"/>
        <v>I</v>
      </c>
      <c r="C156" s="16">
        <f t="shared" si="14"/>
        <v>46719.326000000001</v>
      </c>
      <c r="D156" t="str">
        <f t="shared" si="15"/>
        <v>vis</v>
      </c>
      <c r="E156" s="46">
        <f>VLOOKUP(C156,Active!C$21:E$961,3,FALSE)</f>
        <v>1078.0026558265733</v>
      </c>
      <c r="F156" s="6" t="s">
        <v>167</v>
      </c>
      <c r="G156" t="str">
        <f t="shared" si="16"/>
        <v>46719.326</v>
      </c>
      <c r="H156" s="16">
        <f t="shared" si="17"/>
        <v>1078</v>
      </c>
      <c r="I156" s="47" t="s">
        <v>921</v>
      </c>
      <c r="J156" s="48" t="s">
        <v>922</v>
      </c>
      <c r="K156" s="47">
        <v>1078</v>
      </c>
      <c r="L156" s="47" t="s">
        <v>328</v>
      </c>
      <c r="M156" s="48" t="s">
        <v>234</v>
      </c>
      <c r="N156" s="48"/>
      <c r="O156" s="49" t="s">
        <v>923</v>
      </c>
      <c r="P156" s="49" t="s">
        <v>917</v>
      </c>
    </row>
    <row r="157" spans="1:16" ht="13.5" thickBot="1" x14ac:dyDescent="0.25">
      <c r="A157" s="16" t="str">
        <f t="shared" si="12"/>
        <v> AOEB 2 </v>
      </c>
      <c r="B157" s="6" t="str">
        <f t="shared" si="13"/>
        <v>I</v>
      </c>
      <c r="C157" s="16">
        <f t="shared" si="14"/>
        <v>46979.826999999997</v>
      </c>
      <c r="D157" t="str">
        <f t="shared" si="15"/>
        <v>vis</v>
      </c>
      <c r="E157" s="46">
        <f>VLOOKUP(C157,Active!C$21:E$961,3,FALSE)</f>
        <v>1188.9962831551177</v>
      </c>
      <c r="F157" s="6" t="s">
        <v>167</v>
      </c>
      <c r="G157" t="str">
        <f t="shared" si="16"/>
        <v>46979.827</v>
      </c>
      <c r="H157" s="16">
        <f t="shared" si="17"/>
        <v>1189</v>
      </c>
      <c r="I157" s="47" t="s">
        <v>924</v>
      </c>
      <c r="J157" s="48" t="s">
        <v>925</v>
      </c>
      <c r="K157" s="47">
        <v>1189</v>
      </c>
      <c r="L157" s="47" t="s">
        <v>194</v>
      </c>
      <c r="M157" s="48" t="s">
        <v>234</v>
      </c>
      <c r="N157" s="48"/>
      <c r="O157" s="49" t="s">
        <v>539</v>
      </c>
      <c r="P157" s="49" t="s">
        <v>630</v>
      </c>
    </row>
    <row r="158" spans="1:16" ht="13.5" thickBot="1" x14ac:dyDescent="0.25">
      <c r="A158" s="16" t="str">
        <f t="shared" si="12"/>
        <v>BAVM 50 </v>
      </c>
      <c r="B158" s="6" t="str">
        <f t="shared" si="13"/>
        <v>I</v>
      </c>
      <c r="C158" s="16">
        <f t="shared" si="14"/>
        <v>47024.432999999997</v>
      </c>
      <c r="D158" t="str">
        <f t="shared" si="15"/>
        <v>vis</v>
      </c>
      <c r="E158" s="46">
        <f>VLOOKUP(C158,Active!C$21:E$961,3,FALSE)</f>
        <v>1208.0018982606916</v>
      </c>
      <c r="F158" s="6" t="s">
        <v>167</v>
      </c>
      <c r="G158" t="str">
        <f t="shared" si="16"/>
        <v>47024.433</v>
      </c>
      <c r="H158" s="16">
        <f t="shared" si="17"/>
        <v>1208</v>
      </c>
      <c r="I158" s="47" t="s">
        <v>933</v>
      </c>
      <c r="J158" s="48" t="s">
        <v>934</v>
      </c>
      <c r="K158" s="47">
        <v>1208</v>
      </c>
      <c r="L158" s="47" t="s">
        <v>319</v>
      </c>
      <c r="M158" s="48" t="s">
        <v>234</v>
      </c>
      <c r="N158" s="48"/>
      <c r="O158" s="49" t="s">
        <v>935</v>
      </c>
      <c r="P158" s="50" t="s">
        <v>936</v>
      </c>
    </row>
    <row r="159" spans="1:16" ht="13.5" thickBot="1" x14ac:dyDescent="0.25">
      <c r="A159" s="16" t="str">
        <f t="shared" si="12"/>
        <v> BRNO 30 </v>
      </c>
      <c r="B159" s="6" t="str">
        <f t="shared" si="13"/>
        <v>I</v>
      </c>
      <c r="C159" s="16">
        <f t="shared" si="14"/>
        <v>47031.466999999997</v>
      </c>
      <c r="D159" t="str">
        <f t="shared" si="15"/>
        <v>vis</v>
      </c>
      <c r="E159" s="46">
        <f>VLOOKUP(C159,Active!C$21:E$961,3,FALSE)</f>
        <v>1210.9989277332422</v>
      </c>
      <c r="F159" s="6" t="s">
        <v>167</v>
      </c>
      <c r="G159" t="str">
        <f t="shared" si="16"/>
        <v>47031.467</v>
      </c>
      <c r="H159" s="16">
        <f t="shared" si="17"/>
        <v>1211</v>
      </c>
      <c r="I159" s="47" t="s">
        <v>937</v>
      </c>
      <c r="J159" s="48" t="s">
        <v>938</v>
      </c>
      <c r="K159" s="47">
        <v>1211</v>
      </c>
      <c r="L159" s="47" t="s">
        <v>168</v>
      </c>
      <c r="M159" s="48" t="s">
        <v>234</v>
      </c>
      <c r="N159" s="48"/>
      <c r="O159" s="49" t="s">
        <v>907</v>
      </c>
      <c r="P159" s="49" t="s">
        <v>939</v>
      </c>
    </row>
    <row r="160" spans="1:16" ht="13.5" thickBot="1" x14ac:dyDescent="0.25">
      <c r="A160" s="16" t="str">
        <f t="shared" si="12"/>
        <v> BRNO 30 </v>
      </c>
      <c r="B160" s="6" t="str">
        <f t="shared" si="13"/>
        <v>I</v>
      </c>
      <c r="C160" s="16">
        <f t="shared" si="14"/>
        <v>47031.474999999999</v>
      </c>
      <c r="D160" t="str">
        <f t="shared" si="15"/>
        <v>vis</v>
      </c>
      <c r="E160" s="46">
        <f>VLOOKUP(C160,Active!C$21:E$961,3,FALSE)</f>
        <v>1211.002336353627</v>
      </c>
      <c r="F160" s="6" t="s">
        <v>167</v>
      </c>
      <c r="G160" t="str">
        <f t="shared" si="16"/>
        <v>47031.475</v>
      </c>
      <c r="H160" s="16">
        <f t="shared" si="17"/>
        <v>1211</v>
      </c>
      <c r="I160" s="47" t="s">
        <v>940</v>
      </c>
      <c r="J160" s="48" t="s">
        <v>941</v>
      </c>
      <c r="K160" s="47">
        <v>1211</v>
      </c>
      <c r="L160" s="47" t="s">
        <v>229</v>
      </c>
      <c r="M160" s="48" t="s">
        <v>234</v>
      </c>
      <c r="N160" s="48"/>
      <c r="O160" s="49" t="s">
        <v>942</v>
      </c>
      <c r="P160" s="49" t="s">
        <v>939</v>
      </c>
    </row>
    <row r="161" spans="1:16" ht="13.5" thickBot="1" x14ac:dyDescent="0.25">
      <c r="A161" s="16" t="str">
        <f t="shared" si="12"/>
        <v> BRNO 30 </v>
      </c>
      <c r="B161" s="6" t="str">
        <f t="shared" si="13"/>
        <v>I</v>
      </c>
      <c r="C161" s="16">
        <f t="shared" si="14"/>
        <v>47031.474999999999</v>
      </c>
      <c r="D161" t="str">
        <f t="shared" si="15"/>
        <v>vis</v>
      </c>
      <c r="E161" s="46">
        <f>VLOOKUP(C161,Active!C$21:E$961,3,FALSE)</f>
        <v>1211.002336353627</v>
      </c>
      <c r="F161" s="6" t="s">
        <v>167</v>
      </c>
      <c r="G161" t="str">
        <f t="shared" si="16"/>
        <v>47031.475</v>
      </c>
      <c r="H161" s="16">
        <f t="shared" si="17"/>
        <v>1211</v>
      </c>
      <c r="I161" s="47" t="s">
        <v>940</v>
      </c>
      <c r="J161" s="48" t="s">
        <v>941</v>
      </c>
      <c r="K161" s="47">
        <v>1211</v>
      </c>
      <c r="L161" s="47" t="s">
        <v>229</v>
      </c>
      <c r="M161" s="48" t="s">
        <v>234</v>
      </c>
      <c r="N161" s="48"/>
      <c r="O161" s="49" t="s">
        <v>943</v>
      </c>
      <c r="P161" s="49" t="s">
        <v>939</v>
      </c>
    </row>
    <row r="162" spans="1:16" ht="13.5" thickBot="1" x14ac:dyDescent="0.25">
      <c r="A162" s="16" t="str">
        <f t="shared" si="12"/>
        <v> BRNO 30 </v>
      </c>
      <c r="B162" s="6" t="str">
        <f t="shared" si="13"/>
        <v>I</v>
      </c>
      <c r="C162" s="16">
        <f t="shared" si="14"/>
        <v>47031.478999999999</v>
      </c>
      <c r="D162" t="str">
        <f t="shared" si="15"/>
        <v>vis</v>
      </c>
      <c r="E162" s="46">
        <f>VLOOKUP(C162,Active!C$21:E$961,3,FALSE)</f>
        <v>1211.0040406638193</v>
      </c>
      <c r="F162" s="6" t="s">
        <v>167</v>
      </c>
      <c r="G162" t="str">
        <f t="shared" si="16"/>
        <v>47031.479</v>
      </c>
      <c r="H162" s="16">
        <f t="shared" si="17"/>
        <v>1211</v>
      </c>
      <c r="I162" s="47" t="s">
        <v>944</v>
      </c>
      <c r="J162" s="48" t="s">
        <v>945</v>
      </c>
      <c r="K162" s="47">
        <v>1211</v>
      </c>
      <c r="L162" s="47" t="s">
        <v>369</v>
      </c>
      <c r="M162" s="48" t="s">
        <v>234</v>
      </c>
      <c r="N162" s="48"/>
      <c r="O162" s="49" t="s">
        <v>946</v>
      </c>
      <c r="P162" s="49" t="s">
        <v>939</v>
      </c>
    </row>
    <row r="163" spans="1:16" ht="13.5" thickBot="1" x14ac:dyDescent="0.25">
      <c r="A163" s="16" t="str">
        <f t="shared" si="12"/>
        <v> BRNO 30 </v>
      </c>
      <c r="B163" s="6" t="str">
        <f t="shared" si="13"/>
        <v>I</v>
      </c>
      <c r="C163" s="16">
        <f t="shared" si="14"/>
        <v>47038.499000000003</v>
      </c>
      <c r="D163" t="str">
        <f t="shared" si="15"/>
        <v>vis</v>
      </c>
      <c r="E163" s="46">
        <f>VLOOKUP(C163,Active!C$21:E$961,3,FALSE)</f>
        <v>1213.9951050507</v>
      </c>
      <c r="F163" s="6" t="s">
        <v>167</v>
      </c>
      <c r="G163" t="str">
        <f t="shared" si="16"/>
        <v>47038.499</v>
      </c>
      <c r="H163" s="16">
        <f t="shared" si="17"/>
        <v>1214</v>
      </c>
      <c r="I163" s="47" t="s">
        <v>947</v>
      </c>
      <c r="J163" s="48" t="s">
        <v>948</v>
      </c>
      <c r="K163" s="47">
        <v>1214</v>
      </c>
      <c r="L163" s="47" t="s">
        <v>646</v>
      </c>
      <c r="M163" s="48" t="s">
        <v>234</v>
      </c>
      <c r="N163" s="48"/>
      <c r="O163" s="49" t="s">
        <v>907</v>
      </c>
      <c r="P163" s="49" t="s">
        <v>939</v>
      </c>
    </row>
    <row r="164" spans="1:16" ht="13.5" thickBot="1" x14ac:dyDescent="0.25">
      <c r="A164" s="16" t="str">
        <f t="shared" si="12"/>
        <v>IBVS 3169 </v>
      </c>
      <c r="B164" s="6" t="str">
        <f t="shared" si="13"/>
        <v>I</v>
      </c>
      <c r="C164" s="16">
        <f t="shared" si="14"/>
        <v>47052.594599999997</v>
      </c>
      <c r="D164" t="str">
        <f t="shared" si="15"/>
        <v>vis</v>
      </c>
      <c r="E164" s="46">
        <f>VLOOKUP(C164,Active!C$21:E$961,3,FALSE)</f>
        <v>1220.0009237361235</v>
      </c>
      <c r="F164" s="6" t="s">
        <v>167</v>
      </c>
      <c r="G164" t="str">
        <f t="shared" si="16"/>
        <v>47052.5946</v>
      </c>
      <c r="H164" s="16">
        <f t="shared" si="17"/>
        <v>1220</v>
      </c>
      <c r="I164" s="47" t="s">
        <v>949</v>
      </c>
      <c r="J164" s="48" t="s">
        <v>950</v>
      </c>
      <c r="K164" s="47">
        <v>1220</v>
      </c>
      <c r="L164" s="47" t="s">
        <v>951</v>
      </c>
      <c r="M164" s="48" t="s">
        <v>220</v>
      </c>
      <c r="N164" s="48" t="s">
        <v>221</v>
      </c>
      <c r="O164" s="49" t="s">
        <v>952</v>
      </c>
      <c r="P164" s="50" t="s">
        <v>953</v>
      </c>
    </row>
    <row r="165" spans="1:16" ht="13.5" thickBot="1" x14ac:dyDescent="0.25">
      <c r="A165" s="16" t="str">
        <f t="shared" si="12"/>
        <v> BBS 88 </v>
      </c>
      <c r="B165" s="6" t="str">
        <f t="shared" si="13"/>
        <v>II</v>
      </c>
      <c r="C165" s="16">
        <f t="shared" si="14"/>
        <v>47304.430999999997</v>
      </c>
      <c r="D165" t="str">
        <f t="shared" si="15"/>
        <v>vis</v>
      </c>
      <c r="E165" s="46">
        <f>VLOOKUP(C165,Active!C$21:E$961,3,FALSE)</f>
        <v>1327.3027595423684</v>
      </c>
      <c r="F165" s="6" t="s">
        <v>167</v>
      </c>
      <c r="G165" t="str">
        <f t="shared" si="16"/>
        <v>47304.431</v>
      </c>
      <c r="H165" s="16">
        <f t="shared" si="17"/>
        <v>1327.5</v>
      </c>
      <c r="I165" s="47" t="s">
        <v>954</v>
      </c>
      <c r="J165" s="48" t="s">
        <v>955</v>
      </c>
      <c r="K165" s="47">
        <v>1327.5</v>
      </c>
      <c r="L165" s="47" t="s">
        <v>956</v>
      </c>
      <c r="M165" s="48" t="s">
        <v>220</v>
      </c>
      <c r="N165" s="48" t="s">
        <v>221</v>
      </c>
      <c r="O165" s="49" t="s">
        <v>460</v>
      </c>
      <c r="P165" s="49" t="s">
        <v>957</v>
      </c>
    </row>
    <row r="166" spans="1:16" ht="13.5" thickBot="1" x14ac:dyDescent="0.25">
      <c r="A166" s="16" t="str">
        <f t="shared" si="12"/>
        <v> BBS 89/100 </v>
      </c>
      <c r="B166" s="6" t="str">
        <f t="shared" si="13"/>
        <v>I</v>
      </c>
      <c r="C166" s="16">
        <f t="shared" si="14"/>
        <v>47362.383000000002</v>
      </c>
      <c r="D166" t="str">
        <f t="shared" si="15"/>
        <v>vis</v>
      </c>
      <c r="E166" s="46">
        <f>VLOOKUP(C166,Active!C$21:E$961,3,FALSE)</f>
        <v>1351.9948056033986</v>
      </c>
      <c r="F166" s="6" t="s">
        <v>167</v>
      </c>
      <c r="G166" t="str">
        <f t="shared" si="16"/>
        <v>47362.383</v>
      </c>
      <c r="H166" s="16">
        <f t="shared" si="17"/>
        <v>1352</v>
      </c>
      <c r="I166" s="47" t="s">
        <v>958</v>
      </c>
      <c r="J166" s="48" t="s">
        <v>959</v>
      </c>
      <c r="K166" s="47">
        <v>1352</v>
      </c>
      <c r="L166" s="47" t="s">
        <v>960</v>
      </c>
      <c r="M166" s="48" t="s">
        <v>234</v>
      </c>
      <c r="N166" s="48"/>
      <c r="O166" s="49" t="s">
        <v>910</v>
      </c>
      <c r="P166" s="49" t="s">
        <v>961</v>
      </c>
    </row>
    <row r="167" spans="1:16" ht="13.5" thickBot="1" x14ac:dyDescent="0.25">
      <c r="A167" s="16" t="str">
        <f t="shared" si="12"/>
        <v> AOEB 2 </v>
      </c>
      <c r="B167" s="6" t="str">
        <f t="shared" si="13"/>
        <v>I</v>
      </c>
      <c r="C167" s="16">
        <f t="shared" si="14"/>
        <v>47411.669000000002</v>
      </c>
      <c r="D167" t="str">
        <f t="shared" si="15"/>
        <v>vis</v>
      </c>
      <c r="E167" s="46">
        <f>VLOOKUP(C167,Active!C$21:E$961,3,FALSE)</f>
        <v>1372.9944636335586</v>
      </c>
      <c r="F167" s="6" t="s">
        <v>167</v>
      </c>
      <c r="G167" t="str">
        <f t="shared" si="16"/>
        <v>47411.669</v>
      </c>
      <c r="H167" s="16">
        <f t="shared" si="17"/>
        <v>1373</v>
      </c>
      <c r="I167" s="47" t="s">
        <v>962</v>
      </c>
      <c r="J167" s="48" t="s">
        <v>963</v>
      </c>
      <c r="K167" s="47">
        <v>1373</v>
      </c>
      <c r="L167" s="47" t="s">
        <v>496</v>
      </c>
      <c r="M167" s="48" t="s">
        <v>234</v>
      </c>
      <c r="N167" s="48"/>
      <c r="O167" s="49" t="s">
        <v>964</v>
      </c>
      <c r="P167" s="49" t="s">
        <v>630</v>
      </c>
    </row>
    <row r="168" spans="1:16" ht="13.5" thickBot="1" x14ac:dyDescent="0.25">
      <c r="A168" s="16" t="str">
        <f t="shared" si="12"/>
        <v> AOEB 2 </v>
      </c>
      <c r="B168" s="6" t="str">
        <f t="shared" si="13"/>
        <v>I</v>
      </c>
      <c r="C168" s="16">
        <f t="shared" si="14"/>
        <v>47465.66</v>
      </c>
      <c r="D168" t="str">
        <f t="shared" si="15"/>
        <v>vis</v>
      </c>
      <c r="E168" s="46">
        <f>VLOOKUP(C168,Active!C$21:E$961,3,FALSE)</f>
        <v>1395.9988165270051</v>
      </c>
      <c r="F168" s="6" t="s">
        <v>167</v>
      </c>
      <c r="G168" t="str">
        <f t="shared" si="16"/>
        <v>47465.660</v>
      </c>
      <c r="H168" s="16">
        <f t="shared" si="17"/>
        <v>1396</v>
      </c>
      <c r="I168" s="47" t="s">
        <v>965</v>
      </c>
      <c r="J168" s="48" t="s">
        <v>966</v>
      </c>
      <c r="K168" s="47">
        <v>1396</v>
      </c>
      <c r="L168" s="47" t="s">
        <v>168</v>
      </c>
      <c r="M168" s="48" t="s">
        <v>234</v>
      </c>
      <c r="N168" s="48"/>
      <c r="O168" s="49" t="s">
        <v>964</v>
      </c>
      <c r="P168" s="49" t="s">
        <v>630</v>
      </c>
    </row>
    <row r="169" spans="1:16" ht="13.5" thickBot="1" x14ac:dyDescent="0.25">
      <c r="A169" s="16" t="str">
        <f t="shared" si="12"/>
        <v> BRNO 30 </v>
      </c>
      <c r="B169" s="6" t="str">
        <f t="shared" si="13"/>
        <v>I</v>
      </c>
      <c r="C169" s="16">
        <f t="shared" si="14"/>
        <v>47470.353999999999</v>
      </c>
      <c r="D169" t="str">
        <f t="shared" si="15"/>
        <v>vis</v>
      </c>
      <c r="E169" s="46">
        <f>VLOOKUP(C169,Active!C$21:E$961,3,FALSE)</f>
        <v>1397.9988245372613</v>
      </c>
      <c r="F169" s="6" t="s">
        <v>167</v>
      </c>
      <c r="G169" t="str">
        <f t="shared" si="16"/>
        <v>47470.354</v>
      </c>
      <c r="H169" s="16">
        <f t="shared" si="17"/>
        <v>1398</v>
      </c>
      <c r="I169" s="47" t="s">
        <v>967</v>
      </c>
      <c r="J169" s="48" t="s">
        <v>968</v>
      </c>
      <c r="K169" s="47">
        <v>1398</v>
      </c>
      <c r="L169" s="47" t="s">
        <v>168</v>
      </c>
      <c r="M169" s="48" t="s">
        <v>234</v>
      </c>
      <c r="N169" s="48"/>
      <c r="O169" s="49" t="s">
        <v>969</v>
      </c>
      <c r="P169" s="49" t="s">
        <v>939</v>
      </c>
    </row>
    <row r="170" spans="1:16" ht="13.5" thickBot="1" x14ac:dyDescent="0.25">
      <c r="A170" s="16" t="str">
        <f t="shared" si="12"/>
        <v> AOEB 2 </v>
      </c>
      <c r="B170" s="6" t="str">
        <f t="shared" si="13"/>
        <v>I</v>
      </c>
      <c r="C170" s="16">
        <f t="shared" si="14"/>
        <v>47716.794999999998</v>
      </c>
      <c r="D170" t="str">
        <f t="shared" si="15"/>
        <v>vis</v>
      </c>
      <c r="E170" s="46">
        <f>VLOOKUP(C170,Active!C$21:E$961,3,FALSE)</f>
        <v>1503.0018015410885</v>
      </c>
      <c r="F170" s="6" t="s">
        <v>167</v>
      </c>
      <c r="G170" t="str">
        <f t="shared" si="16"/>
        <v>47716.795</v>
      </c>
      <c r="H170" s="16">
        <f t="shared" si="17"/>
        <v>1503</v>
      </c>
      <c r="I170" s="47" t="s">
        <v>970</v>
      </c>
      <c r="J170" s="48" t="s">
        <v>971</v>
      </c>
      <c r="K170" s="47">
        <v>1503</v>
      </c>
      <c r="L170" s="47" t="s">
        <v>319</v>
      </c>
      <c r="M170" s="48" t="s">
        <v>234</v>
      </c>
      <c r="N170" s="48"/>
      <c r="O170" s="49" t="s">
        <v>539</v>
      </c>
      <c r="P170" s="49" t="s">
        <v>630</v>
      </c>
    </row>
    <row r="171" spans="1:16" ht="13.5" thickBot="1" x14ac:dyDescent="0.25">
      <c r="A171" s="16" t="str">
        <f t="shared" si="12"/>
        <v> BBS 93 </v>
      </c>
      <c r="B171" s="6" t="str">
        <f t="shared" si="13"/>
        <v>I</v>
      </c>
      <c r="C171" s="16">
        <f t="shared" si="14"/>
        <v>47721.49</v>
      </c>
      <c r="D171" t="str">
        <f t="shared" si="15"/>
        <v>vis</v>
      </c>
      <c r="E171" s="46">
        <f>VLOOKUP(C171,Active!C$21:E$961,3,FALSE)</f>
        <v>1505.0022356288944</v>
      </c>
      <c r="F171" s="6" t="s">
        <v>167</v>
      </c>
      <c r="G171" t="str">
        <f t="shared" si="16"/>
        <v>47721.490</v>
      </c>
      <c r="H171" s="16">
        <f t="shared" si="17"/>
        <v>1505</v>
      </c>
      <c r="I171" s="47" t="s">
        <v>972</v>
      </c>
      <c r="J171" s="48" t="s">
        <v>973</v>
      </c>
      <c r="K171" s="47">
        <v>1505</v>
      </c>
      <c r="L171" s="47" t="s">
        <v>229</v>
      </c>
      <c r="M171" s="48" t="s">
        <v>234</v>
      </c>
      <c r="N171" s="48"/>
      <c r="O171" s="49" t="s">
        <v>974</v>
      </c>
      <c r="P171" s="49" t="s">
        <v>975</v>
      </c>
    </row>
    <row r="172" spans="1:16" ht="13.5" thickBot="1" x14ac:dyDescent="0.25">
      <c r="A172" s="16" t="str">
        <f t="shared" si="12"/>
        <v> BBS 93 </v>
      </c>
      <c r="B172" s="6" t="str">
        <f t="shared" si="13"/>
        <v>I</v>
      </c>
      <c r="C172" s="16">
        <f t="shared" si="14"/>
        <v>47728.521999999997</v>
      </c>
      <c r="D172" t="str">
        <f t="shared" si="15"/>
        <v>vis</v>
      </c>
      <c r="E172" s="46">
        <f>VLOOKUP(C172,Active!C$21:E$961,3,FALSE)</f>
        <v>1507.9984129463489</v>
      </c>
      <c r="F172" s="6" t="s">
        <v>167</v>
      </c>
      <c r="G172" t="str">
        <f t="shared" si="16"/>
        <v>47728.522</v>
      </c>
      <c r="H172" s="16">
        <f t="shared" si="17"/>
        <v>1508</v>
      </c>
      <c r="I172" s="47" t="s">
        <v>980</v>
      </c>
      <c r="J172" s="48" t="s">
        <v>977</v>
      </c>
      <c r="K172" s="47">
        <v>1508</v>
      </c>
      <c r="L172" s="47" t="s">
        <v>402</v>
      </c>
      <c r="M172" s="48" t="s">
        <v>234</v>
      </c>
      <c r="N172" s="48"/>
      <c r="O172" s="49" t="s">
        <v>974</v>
      </c>
      <c r="P172" s="49" t="s">
        <v>975</v>
      </c>
    </row>
    <row r="173" spans="1:16" ht="13.5" thickBot="1" x14ac:dyDescent="0.25">
      <c r="A173" s="16" t="str">
        <f t="shared" si="12"/>
        <v> BRNO 30 </v>
      </c>
      <c r="B173" s="6" t="str">
        <f t="shared" si="13"/>
        <v>I</v>
      </c>
      <c r="C173" s="16">
        <f t="shared" si="14"/>
        <v>47782.500999999997</v>
      </c>
      <c r="D173" t="str">
        <f t="shared" si="15"/>
        <v>vis</v>
      </c>
      <c r="E173" s="46">
        <f>VLOOKUP(C173,Active!C$21:E$961,3,FALSE)</f>
        <v>1530.9976529092187</v>
      </c>
      <c r="F173" s="6" t="s">
        <v>167</v>
      </c>
      <c r="G173" t="str">
        <f t="shared" si="16"/>
        <v>47782.501</v>
      </c>
      <c r="H173" s="16">
        <f t="shared" si="17"/>
        <v>1531</v>
      </c>
      <c r="I173" s="47" t="s">
        <v>981</v>
      </c>
      <c r="J173" s="48" t="s">
        <v>982</v>
      </c>
      <c r="K173" s="47">
        <v>1531</v>
      </c>
      <c r="L173" s="47" t="s">
        <v>659</v>
      </c>
      <c r="M173" s="48" t="s">
        <v>234</v>
      </c>
      <c r="N173" s="48"/>
      <c r="O173" s="49" t="s">
        <v>983</v>
      </c>
      <c r="P173" s="49" t="s">
        <v>939</v>
      </c>
    </row>
    <row r="174" spans="1:16" ht="13.5" thickBot="1" x14ac:dyDescent="0.25">
      <c r="A174" s="16" t="str">
        <f t="shared" si="12"/>
        <v> AOEB 2 </v>
      </c>
      <c r="B174" s="6" t="str">
        <f t="shared" si="13"/>
        <v>I</v>
      </c>
      <c r="C174" s="16">
        <f t="shared" si="14"/>
        <v>47803.63</v>
      </c>
      <c r="D174" t="str">
        <f t="shared" si="15"/>
        <v>vis</v>
      </c>
      <c r="E174" s="46">
        <f>VLOOKUP(C174,Active!C$21:E$961,3,FALSE)</f>
        <v>1540.0002454206674</v>
      </c>
      <c r="F174" s="6" t="s">
        <v>167</v>
      </c>
      <c r="G174" t="str">
        <f t="shared" si="16"/>
        <v>47803.630</v>
      </c>
      <c r="H174" s="16">
        <f t="shared" si="17"/>
        <v>1540</v>
      </c>
      <c r="I174" s="47" t="s">
        <v>984</v>
      </c>
      <c r="J174" s="48" t="s">
        <v>985</v>
      </c>
      <c r="K174" s="47">
        <v>1540</v>
      </c>
      <c r="L174" s="47" t="s">
        <v>211</v>
      </c>
      <c r="M174" s="48" t="s">
        <v>234</v>
      </c>
      <c r="N174" s="48"/>
      <c r="O174" s="49" t="s">
        <v>616</v>
      </c>
      <c r="P174" s="49" t="s">
        <v>630</v>
      </c>
    </row>
    <row r="175" spans="1:16" ht="13.5" thickBot="1" x14ac:dyDescent="0.25">
      <c r="A175" s="16" t="str">
        <f t="shared" si="12"/>
        <v> BBS 93 </v>
      </c>
      <c r="B175" s="6" t="str">
        <f t="shared" si="13"/>
        <v>I</v>
      </c>
      <c r="C175" s="16">
        <f t="shared" si="14"/>
        <v>47815.370999999999</v>
      </c>
      <c r="D175" t="str">
        <f t="shared" si="15"/>
        <v>vis</v>
      </c>
      <c r="E175" s="46">
        <f>VLOOKUP(C175,Active!C$21:E$961,3,FALSE)</f>
        <v>1545.0028219116009</v>
      </c>
      <c r="F175" s="6" t="s">
        <v>167</v>
      </c>
      <c r="G175" t="str">
        <f t="shared" si="16"/>
        <v>47815.371</v>
      </c>
      <c r="H175" s="16">
        <f t="shared" si="17"/>
        <v>1545</v>
      </c>
      <c r="I175" s="47" t="s">
        <v>986</v>
      </c>
      <c r="J175" s="48" t="s">
        <v>987</v>
      </c>
      <c r="K175" s="47">
        <v>1545</v>
      </c>
      <c r="L175" s="47" t="s">
        <v>417</v>
      </c>
      <c r="M175" s="48" t="s">
        <v>234</v>
      </c>
      <c r="N175" s="48"/>
      <c r="O175" s="49" t="s">
        <v>974</v>
      </c>
      <c r="P175" s="49" t="s">
        <v>975</v>
      </c>
    </row>
    <row r="176" spans="1:16" ht="13.5" thickBot="1" x14ac:dyDescent="0.25">
      <c r="A176" s="16" t="str">
        <f t="shared" si="12"/>
        <v> AOEB 2 </v>
      </c>
      <c r="B176" s="6" t="str">
        <f t="shared" si="13"/>
        <v>I</v>
      </c>
      <c r="C176" s="16">
        <f t="shared" si="14"/>
        <v>47857.597000000002</v>
      </c>
      <c r="D176" t="str">
        <f t="shared" si="15"/>
        <v>vis</v>
      </c>
      <c r="E176" s="46">
        <f>VLOOKUP(C176,Active!C$21:E$961,3,FALSE)</f>
        <v>1562.9943724529633</v>
      </c>
      <c r="F176" s="6" t="s">
        <v>167</v>
      </c>
      <c r="G176" t="str">
        <f t="shared" si="16"/>
        <v>47857.597</v>
      </c>
      <c r="H176" s="16">
        <f t="shared" si="17"/>
        <v>1563</v>
      </c>
      <c r="I176" s="47" t="s">
        <v>988</v>
      </c>
      <c r="J176" s="48" t="s">
        <v>989</v>
      </c>
      <c r="K176" s="47">
        <v>1563</v>
      </c>
      <c r="L176" s="47" t="s">
        <v>496</v>
      </c>
      <c r="M176" s="48" t="s">
        <v>234</v>
      </c>
      <c r="N176" s="48"/>
      <c r="O176" s="49" t="s">
        <v>964</v>
      </c>
      <c r="P176" s="49" t="s">
        <v>630</v>
      </c>
    </row>
    <row r="177" spans="1:16" ht="13.5" thickBot="1" x14ac:dyDescent="0.25">
      <c r="A177" s="16" t="str">
        <f t="shared" si="12"/>
        <v> AOEB 2 </v>
      </c>
      <c r="B177" s="6" t="str">
        <f t="shared" si="13"/>
        <v>I</v>
      </c>
      <c r="C177" s="16">
        <f t="shared" si="14"/>
        <v>47864.646999999997</v>
      </c>
      <c r="D177" t="str">
        <f t="shared" si="15"/>
        <v>vis</v>
      </c>
      <c r="E177" s="46">
        <f>VLOOKUP(C177,Active!C$21:E$961,3,FALSE)</f>
        <v>1565.9982191662803</v>
      </c>
      <c r="F177" s="6" t="s">
        <v>167</v>
      </c>
      <c r="G177" t="str">
        <f t="shared" si="16"/>
        <v>47864.647</v>
      </c>
      <c r="H177" s="16">
        <f t="shared" si="17"/>
        <v>1566</v>
      </c>
      <c r="I177" s="47" t="s">
        <v>990</v>
      </c>
      <c r="J177" s="48" t="s">
        <v>991</v>
      </c>
      <c r="K177" s="47">
        <v>1566</v>
      </c>
      <c r="L177" s="47" t="s">
        <v>402</v>
      </c>
      <c r="M177" s="48" t="s">
        <v>234</v>
      </c>
      <c r="N177" s="48"/>
      <c r="O177" s="49" t="s">
        <v>992</v>
      </c>
      <c r="P177" s="49" t="s">
        <v>630</v>
      </c>
    </row>
    <row r="178" spans="1:16" ht="13.5" thickBot="1" x14ac:dyDescent="0.25">
      <c r="A178" s="16" t="str">
        <f t="shared" si="12"/>
        <v>IBVS 4263 </v>
      </c>
      <c r="B178" s="6" t="str">
        <f t="shared" si="13"/>
        <v>I</v>
      </c>
      <c r="C178" s="16">
        <f t="shared" si="14"/>
        <v>48066.489500000003</v>
      </c>
      <c r="D178" t="str">
        <f t="shared" si="15"/>
        <v>vis</v>
      </c>
      <c r="E178" s="46">
        <f>VLOOKUP(C178,Active!C$21:E$961,3,FALSE)</f>
        <v>1651.9987766461466</v>
      </c>
      <c r="F178" s="6" t="s">
        <v>167</v>
      </c>
      <c r="G178" t="str">
        <f t="shared" si="16"/>
        <v>48066.4895</v>
      </c>
      <c r="H178" s="16">
        <f t="shared" si="17"/>
        <v>1652</v>
      </c>
      <c r="I178" s="47" t="s">
        <v>993</v>
      </c>
      <c r="J178" s="48" t="s">
        <v>994</v>
      </c>
      <c r="K178" s="47">
        <v>1652</v>
      </c>
      <c r="L178" s="47" t="s">
        <v>316</v>
      </c>
      <c r="M178" s="48" t="s">
        <v>220</v>
      </c>
      <c r="N178" s="48" t="s">
        <v>995</v>
      </c>
      <c r="O178" s="49" t="s">
        <v>996</v>
      </c>
      <c r="P178" s="50" t="s">
        <v>997</v>
      </c>
    </row>
    <row r="179" spans="1:16" ht="13.5" thickBot="1" x14ac:dyDescent="0.25">
      <c r="A179" s="16" t="str">
        <f t="shared" si="12"/>
        <v> BRNO 31 </v>
      </c>
      <c r="B179" s="6" t="str">
        <f t="shared" si="13"/>
        <v>I</v>
      </c>
      <c r="C179" s="16">
        <f t="shared" si="14"/>
        <v>48120.464999999997</v>
      </c>
      <c r="D179" t="str">
        <f t="shared" si="15"/>
        <v>vis</v>
      </c>
      <c r="E179" s="46">
        <f>VLOOKUP(C179,Active!C$21:E$961,3,FALSE)</f>
        <v>1674.9965253375956</v>
      </c>
      <c r="F179" s="6" t="s">
        <v>167</v>
      </c>
      <c r="G179" t="str">
        <f t="shared" si="16"/>
        <v>48120.465</v>
      </c>
      <c r="H179" s="16">
        <f t="shared" si="17"/>
        <v>1675</v>
      </c>
      <c r="I179" s="47" t="s">
        <v>998</v>
      </c>
      <c r="J179" s="48" t="s">
        <v>999</v>
      </c>
      <c r="K179" s="47">
        <v>1675</v>
      </c>
      <c r="L179" s="47" t="s">
        <v>674</v>
      </c>
      <c r="M179" s="48" t="s">
        <v>234</v>
      </c>
      <c r="N179" s="48"/>
      <c r="O179" s="49" t="s">
        <v>1000</v>
      </c>
      <c r="P179" s="49" t="s">
        <v>1001</v>
      </c>
    </row>
    <row r="180" spans="1:16" ht="13.5" thickBot="1" x14ac:dyDescent="0.25">
      <c r="A180" s="16" t="str">
        <f t="shared" si="12"/>
        <v> BRNO 31 </v>
      </c>
      <c r="B180" s="6" t="str">
        <f t="shared" si="13"/>
        <v>I</v>
      </c>
      <c r="C180" s="16">
        <f t="shared" si="14"/>
        <v>48120.466</v>
      </c>
      <c r="D180" t="str">
        <f t="shared" si="15"/>
        <v>vis</v>
      </c>
      <c r="E180" s="46">
        <f>VLOOKUP(C180,Active!C$21:E$961,3,FALSE)</f>
        <v>1674.9969514151453</v>
      </c>
      <c r="F180" s="6" t="s">
        <v>167</v>
      </c>
      <c r="G180" t="str">
        <f t="shared" si="16"/>
        <v>48120.466</v>
      </c>
      <c r="H180" s="16">
        <f t="shared" si="17"/>
        <v>1675</v>
      </c>
      <c r="I180" s="47" t="s">
        <v>1002</v>
      </c>
      <c r="J180" s="48" t="s">
        <v>1003</v>
      </c>
      <c r="K180" s="47">
        <v>1675</v>
      </c>
      <c r="L180" s="47" t="s">
        <v>500</v>
      </c>
      <c r="M180" s="48" t="s">
        <v>234</v>
      </c>
      <c r="N180" s="48"/>
      <c r="O180" s="49" t="s">
        <v>830</v>
      </c>
      <c r="P180" s="49" t="s">
        <v>1001</v>
      </c>
    </row>
    <row r="181" spans="1:16" ht="13.5" thickBot="1" x14ac:dyDescent="0.25">
      <c r="A181" s="16" t="str">
        <f t="shared" si="12"/>
        <v> BRNO 31 </v>
      </c>
      <c r="B181" s="6" t="str">
        <f t="shared" si="13"/>
        <v>I</v>
      </c>
      <c r="C181" s="16">
        <f t="shared" si="14"/>
        <v>48120.468999999997</v>
      </c>
      <c r="D181" t="str">
        <f t="shared" si="15"/>
        <v>vis</v>
      </c>
      <c r="E181" s="46">
        <f>VLOOKUP(C181,Active!C$21:E$961,3,FALSE)</f>
        <v>1674.9982296477879</v>
      </c>
      <c r="F181" s="6" t="s">
        <v>167</v>
      </c>
      <c r="G181" t="str">
        <f t="shared" si="16"/>
        <v>48120.469</v>
      </c>
      <c r="H181" s="16">
        <f t="shared" si="17"/>
        <v>1675</v>
      </c>
      <c r="I181" s="47" t="s">
        <v>1004</v>
      </c>
      <c r="J181" s="48" t="s">
        <v>1005</v>
      </c>
      <c r="K181" s="47">
        <v>1675</v>
      </c>
      <c r="L181" s="47" t="s">
        <v>402</v>
      </c>
      <c r="M181" s="48" t="s">
        <v>234</v>
      </c>
      <c r="N181" s="48"/>
      <c r="O181" s="49" t="s">
        <v>1006</v>
      </c>
      <c r="P181" s="49" t="s">
        <v>1001</v>
      </c>
    </row>
    <row r="182" spans="1:16" ht="13.5" thickBot="1" x14ac:dyDescent="0.25">
      <c r="A182" s="16" t="str">
        <f t="shared" si="12"/>
        <v> BRNO 31 </v>
      </c>
      <c r="B182" s="6" t="str">
        <f t="shared" si="13"/>
        <v>I</v>
      </c>
      <c r="C182" s="16">
        <f t="shared" si="14"/>
        <v>48120.476000000002</v>
      </c>
      <c r="D182" t="str">
        <f t="shared" si="15"/>
        <v>vis</v>
      </c>
      <c r="E182" s="46">
        <f>VLOOKUP(C182,Active!C$21:E$961,3,FALSE)</f>
        <v>1675.0012121906259</v>
      </c>
      <c r="F182" s="6" t="s">
        <v>167</v>
      </c>
      <c r="G182" t="str">
        <f t="shared" si="16"/>
        <v>48120.476</v>
      </c>
      <c r="H182" s="16">
        <f t="shared" si="17"/>
        <v>1675</v>
      </c>
      <c r="I182" s="47" t="s">
        <v>1007</v>
      </c>
      <c r="J182" s="48" t="s">
        <v>1008</v>
      </c>
      <c r="K182" s="47">
        <v>1675</v>
      </c>
      <c r="L182" s="47" t="s">
        <v>374</v>
      </c>
      <c r="M182" s="48" t="s">
        <v>234</v>
      </c>
      <c r="N182" s="48"/>
      <c r="O182" s="49" t="s">
        <v>1009</v>
      </c>
      <c r="P182" s="49" t="s">
        <v>1001</v>
      </c>
    </row>
    <row r="183" spans="1:16" ht="13.5" thickBot="1" x14ac:dyDescent="0.25">
      <c r="A183" s="16" t="str">
        <f t="shared" si="12"/>
        <v> BRNO 31 </v>
      </c>
      <c r="B183" s="6" t="str">
        <f t="shared" si="13"/>
        <v>I</v>
      </c>
      <c r="C183" s="16">
        <f t="shared" si="14"/>
        <v>48120.476000000002</v>
      </c>
      <c r="D183" t="str">
        <f t="shared" si="15"/>
        <v>vis</v>
      </c>
      <c r="E183" s="46">
        <f>VLOOKUP(C183,Active!C$21:E$961,3,FALSE)</f>
        <v>1675.0012121906259</v>
      </c>
      <c r="F183" s="6" t="s">
        <v>167</v>
      </c>
      <c r="G183" t="str">
        <f t="shared" si="16"/>
        <v>48120.476</v>
      </c>
      <c r="H183" s="16">
        <f t="shared" si="17"/>
        <v>1675</v>
      </c>
      <c r="I183" s="47" t="s">
        <v>1007</v>
      </c>
      <c r="J183" s="48" t="s">
        <v>1008</v>
      </c>
      <c r="K183" s="47">
        <v>1675</v>
      </c>
      <c r="L183" s="47" t="s">
        <v>374</v>
      </c>
      <c r="M183" s="48" t="s">
        <v>234</v>
      </c>
      <c r="N183" s="48"/>
      <c r="O183" s="49" t="s">
        <v>1010</v>
      </c>
      <c r="P183" s="49" t="s">
        <v>1001</v>
      </c>
    </row>
    <row r="184" spans="1:16" ht="13.5" thickBot="1" x14ac:dyDescent="0.25">
      <c r="A184" s="16" t="str">
        <f t="shared" si="12"/>
        <v> BRNO 31 </v>
      </c>
      <c r="B184" s="6" t="str">
        <f t="shared" si="13"/>
        <v>I</v>
      </c>
      <c r="C184" s="16">
        <f t="shared" si="14"/>
        <v>48120.476999999999</v>
      </c>
      <c r="D184" t="str">
        <f t="shared" si="15"/>
        <v>vis</v>
      </c>
      <c r="E184" s="46">
        <f>VLOOKUP(C184,Active!C$21:E$961,3,FALSE)</f>
        <v>1675.0016382681724</v>
      </c>
      <c r="F184" s="6" t="s">
        <v>167</v>
      </c>
      <c r="G184" t="str">
        <f t="shared" si="16"/>
        <v>48120.477</v>
      </c>
      <c r="H184" s="16">
        <f t="shared" si="17"/>
        <v>1675</v>
      </c>
      <c r="I184" s="47" t="s">
        <v>1011</v>
      </c>
      <c r="J184" s="48" t="s">
        <v>1012</v>
      </c>
      <c r="K184" s="47">
        <v>1675</v>
      </c>
      <c r="L184" s="47" t="s">
        <v>319</v>
      </c>
      <c r="M184" s="48" t="s">
        <v>234</v>
      </c>
      <c r="N184" s="48"/>
      <c r="O184" s="49" t="s">
        <v>1013</v>
      </c>
      <c r="P184" s="49" t="s">
        <v>1001</v>
      </c>
    </row>
    <row r="185" spans="1:16" ht="13.5" thickBot="1" x14ac:dyDescent="0.25">
      <c r="A185" s="16" t="str">
        <f t="shared" si="12"/>
        <v> BRNO 31 </v>
      </c>
      <c r="B185" s="6" t="str">
        <f t="shared" si="13"/>
        <v>I</v>
      </c>
      <c r="C185" s="16">
        <f t="shared" si="14"/>
        <v>48120.481</v>
      </c>
      <c r="D185" t="str">
        <f t="shared" si="15"/>
        <v>vis</v>
      </c>
      <c r="E185" s="46">
        <f>VLOOKUP(C185,Active!C$21:E$961,3,FALSE)</f>
        <v>1675.0033425783647</v>
      </c>
      <c r="F185" s="6" t="s">
        <v>167</v>
      </c>
      <c r="G185" t="str">
        <f t="shared" si="16"/>
        <v>48120.481</v>
      </c>
      <c r="H185" s="16">
        <f t="shared" si="17"/>
        <v>1675</v>
      </c>
      <c r="I185" s="47" t="s">
        <v>1014</v>
      </c>
      <c r="J185" s="48" t="s">
        <v>1015</v>
      </c>
      <c r="K185" s="47">
        <v>1675</v>
      </c>
      <c r="L185" s="47" t="s">
        <v>397</v>
      </c>
      <c r="M185" s="48" t="s">
        <v>234</v>
      </c>
      <c r="N185" s="48"/>
      <c r="O185" s="49" t="s">
        <v>1016</v>
      </c>
      <c r="P185" s="49" t="s">
        <v>1001</v>
      </c>
    </row>
    <row r="186" spans="1:16" ht="13.5" thickBot="1" x14ac:dyDescent="0.25">
      <c r="A186" s="16" t="str">
        <f t="shared" si="12"/>
        <v> BRNO 31 </v>
      </c>
      <c r="B186" s="6" t="str">
        <f t="shared" si="13"/>
        <v>I</v>
      </c>
      <c r="C186" s="16">
        <f t="shared" si="14"/>
        <v>48127.504999999997</v>
      </c>
      <c r="D186" t="str">
        <f t="shared" si="15"/>
        <v>vis</v>
      </c>
      <c r="E186" s="46">
        <f>VLOOKUP(C186,Active!C$21:E$961,3,FALSE)</f>
        <v>1677.9961112754349</v>
      </c>
      <c r="F186" s="6" t="s">
        <v>167</v>
      </c>
      <c r="G186" t="str">
        <f t="shared" si="16"/>
        <v>48127.505</v>
      </c>
      <c r="H186" s="16">
        <f t="shared" si="17"/>
        <v>1678</v>
      </c>
      <c r="I186" s="47" t="s">
        <v>1017</v>
      </c>
      <c r="J186" s="48" t="s">
        <v>1018</v>
      </c>
      <c r="K186" s="47">
        <v>1678</v>
      </c>
      <c r="L186" s="47" t="s">
        <v>194</v>
      </c>
      <c r="M186" s="48" t="s">
        <v>234</v>
      </c>
      <c r="N186" s="48"/>
      <c r="O186" s="49" t="s">
        <v>1019</v>
      </c>
      <c r="P186" s="49" t="s">
        <v>1001</v>
      </c>
    </row>
    <row r="187" spans="1:16" ht="13.5" thickBot="1" x14ac:dyDescent="0.25">
      <c r="A187" s="16" t="str">
        <f t="shared" si="12"/>
        <v>BAVM 59 </v>
      </c>
      <c r="B187" s="6" t="str">
        <f t="shared" si="13"/>
        <v>I</v>
      </c>
      <c r="C187" s="16">
        <f t="shared" si="14"/>
        <v>48127.506999999998</v>
      </c>
      <c r="D187" t="str">
        <f t="shared" si="15"/>
        <v>vis</v>
      </c>
      <c r="E187" s="46">
        <f>VLOOKUP(C187,Active!C$21:E$961,3,FALSE)</f>
        <v>1677.996963430531</v>
      </c>
      <c r="F187" s="6" t="s">
        <v>167</v>
      </c>
      <c r="G187" t="str">
        <f t="shared" si="16"/>
        <v>48127.507</v>
      </c>
      <c r="H187" s="16">
        <f t="shared" si="17"/>
        <v>1678</v>
      </c>
      <c r="I187" s="47" t="s">
        <v>1020</v>
      </c>
      <c r="J187" s="48" t="s">
        <v>1021</v>
      </c>
      <c r="K187" s="47">
        <v>1678</v>
      </c>
      <c r="L187" s="47" t="s">
        <v>500</v>
      </c>
      <c r="M187" s="48" t="s">
        <v>234</v>
      </c>
      <c r="N187" s="48"/>
      <c r="O187" s="49" t="s">
        <v>1022</v>
      </c>
      <c r="P187" s="50" t="s">
        <v>1023</v>
      </c>
    </row>
    <row r="188" spans="1:16" ht="13.5" thickBot="1" x14ac:dyDescent="0.25">
      <c r="A188" s="16" t="str">
        <f t="shared" si="12"/>
        <v> BBS 98 </v>
      </c>
      <c r="B188" s="6" t="str">
        <f t="shared" si="13"/>
        <v>I</v>
      </c>
      <c r="C188" s="16">
        <f t="shared" si="14"/>
        <v>48458.434300000001</v>
      </c>
      <c r="D188" t="str">
        <f t="shared" si="15"/>
        <v>vis</v>
      </c>
      <c r="E188" s="46">
        <f>VLOOKUP(C188,Active!C$21:E$961,3,FALSE)</f>
        <v>1818.9976559769789</v>
      </c>
      <c r="F188" s="6" t="s">
        <v>167</v>
      </c>
      <c r="G188" t="str">
        <f t="shared" si="16"/>
        <v>48458.4343</v>
      </c>
      <c r="H188" s="16">
        <f t="shared" si="17"/>
        <v>1819</v>
      </c>
      <c r="I188" s="47" t="s">
        <v>1024</v>
      </c>
      <c r="J188" s="48" t="s">
        <v>1025</v>
      </c>
      <c r="K188" s="47">
        <v>1819</v>
      </c>
      <c r="L188" s="47" t="s">
        <v>1026</v>
      </c>
      <c r="M188" s="48" t="s">
        <v>220</v>
      </c>
      <c r="N188" s="48" t="s">
        <v>221</v>
      </c>
      <c r="O188" s="49" t="s">
        <v>460</v>
      </c>
      <c r="P188" s="49" t="s">
        <v>1027</v>
      </c>
    </row>
    <row r="189" spans="1:16" ht="13.5" thickBot="1" x14ac:dyDescent="0.25">
      <c r="A189" s="16" t="str">
        <f t="shared" si="12"/>
        <v> AOEB 2 </v>
      </c>
      <c r="B189" s="6" t="str">
        <f t="shared" si="13"/>
        <v>I</v>
      </c>
      <c r="C189" s="16">
        <f t="shared" si="14"/>
        <v>48493.637999999999</v>
      </c>
      <c r="D189" t="str">
        <f t="shared" si="15"/>
        <v>vis</v>
      </c>
      <c r="E189" s="46">
        <f>VLOOKUP(C189,Active!C$21:E$961,3,FALSE)</f>
        <v>1833.9971621530999</v>
      </c>
      <c r="F189" s="6" t="s">
        <v>167</v>
      </c>
      <c r="G189" t="str">
        <f t="shared" si="16"/>
        <v>48493.638</v>
      </c>
      <c r="H189" s="16">
        <f t="shared" si="17"/>
        <v>1834</v>
      </c>
      <c r="I189" s="47" t="s">
        <v>1028</v>
      </c>
      <c r="J189" s="48" t="s">
        <v>1029</v>
      </c>
      <c r="K189" s="47">
        <v>1834</v>
      </c>
      <c r="L189" s="47" t="s">
        <v>500</v>
      </c>
      <c r="M189" s="48" t="s">
        <v>234</v>
      </c>
      <c r="N189" s="48"/>
      <c r="O189" s="49" t="s">
        <v>375</v>
      </c>
      <c r="P189" s="49" t="s">
        <v>630</v>
      </c>
    </row>
    <row r="190" spans="1:16" ht="13.5" thickBot="1" x14ac:dyDescent="0.25">
      <c r="A190" s="16" t="str">
        <f t="shared" si="12"/>
        <v> BRNO 31 </v>
      </c>
      <c r="B190" s="6" t="str">
        <f t="shared" si="13"/>
        <v>I</v>
      </c>
      <c r="C190" s="16">
        <f t="shared" si="14"/>
        <v>48505.375</v>
      </c>
      <c r="D190" t="str">
        <f t="shared" si="15"/>
        <v>vis</v>
      </c>
      <c r="E190" s="46">
        <f>VLOOKUP(C190,Active!C$21:E$961,3,FALSE)</f>
        <v>1838.9980343338411</v>
      </c>
      <c r="F190" s="6" t="s">
        <v>167</v>
      </c>
      <c r="G190" t="str">
        <f t="shared" si="16"/>
        <v>48505.375</v>
      </c>
      <c r="H190" s="16">
        <f t="shared" si="17"/>
        <v>1839</v>
      </c>
      <c r="I190" s="47" t="s">
        <v>1030</v>
      </c>
      <c r="J190" s="48" t="s">
        <v>1031</v>
      </c>
      <c r="K190" s="47">
        <v>1839</v>
      </c>
      <c r="L190" s="47" t="s">
        <v>504</v>
      </c>
      <c r="M190" s="48" t="s">
        <v>234</v>
      </c>
      <c r="N190" s="48"/>
      <c r="O190" s="49" t="s">
        <v>1032</v>
      </c>
      <c r="P190" s="49" t="s">
        <v>1001</v>
      </c>
    </row>
    <row r="191" spans="1:16" ht="13.5" thickBot="1" x14ac:dyDescent="0.25">
      <c r="A191" s="16" t="str">
        <f t="shared" si="12"/>
        <v> BRNO 31 </v>
      </c>
      <c r="B191" s="6" t="str">
        <f t="shared" si="13"/>
        <v>I</v>
      </c>
      <c r="C191" s="16">
        <f t="shared" si="14"/>
        <v>48512.417000000001</v>
      </c>
      <c r="D191" t="str">
        <f t="shared" si="15"/>
        <v>vis</v>
      </c>
      <c r="E191" s="46">
        <f>VLOOKUP(C191,Active!C$21:E$961,3,FALSE)</f>
        <v>1841.9984724267765</v>
      </c>
      <c r="F191" s="6" t="s">
        <v>167</v>
      </c>
      <c r="G191" t="str">
        <f t="shared" si="16"/>
        <v>48512.417</v>
      </c>
      <c r="H191" s="16">
        <f t="shared" si="17"/>
        <v>1842</v>
      </c>
      <c r="I191" s="47" t="s">
        <v>1033</v>
      </c>
      <c r="J191" s="48" t="s">
        <v>1034</v>
      </c>
      <c r="K191" s="47">
        <v>1842</v>
      </c>
      <c r="L191" s="47" t="s">
        <v>402</v>
      </c>
      <c r="M191" s="48" t="s">
        <v>234</v>
      </c>
      <c r="N191" s="48"/>
      <c r="O191" s="49" t="s">
        <v>1035</v>
      </c>
      <c r="P191" s="49" t="s">
        <v>1001</v>
      </c>
    </row>
    <row r="192" spans="1:16" ht="13.5" thickBot="1" x14ac:dyDescent="0.25">
      <c r="A192" s="16" t="str">
        <f t="shared" si="12"/>
        <v> BRNO 31 </v>
      </c>
      <c r="B192" s="6" t="str">
        <f t="shared" si="13"/>
        <v>I</v>
      </c>
      <c r="C192" s="16">
        <f t="shared" si="14"/>
        <v>48512.42</v>
      </c>
      <c r="D192" t="str">
        <f t="shared" si="15"/>
        <v>vis</v>
      </c>
      <c r="E192" s="46">
        <f>VLOOKUP(C192,Active!C$21:E$961,3,FALSE)</f>
        <v>1841.9997506594191</v>
      </c>
      <c r="F192" s="6" t="s">
        <v>167</v>
      </c>
      <c r="G192" t="str">
        <f t="shared" si="16"/>
        <v>48512.420</v>
      </c>
      <c r="H192" s="16">
        <f t="shared" si="17"/>
        <v>1842</v>
      </c>
      <c r="I192" s="47" t="s">
        <v>1036</v>
      </c>
      <c r="J192" s="48" t="s">
        <v>1037</v>
      </c>
      <c r="K192" s="47">
        <v>1842</v>
      </c>
      <c r="L192" s="47" t="s">
        <v>346</v>
      </c>
      <c r="M192" s="48" t="s">
        <v>234</v>
      </c>
      <c r="N192" s="48"/>
      <c r="O192" s="49" t="s">
        <v>1038</v>
      </c>
      <c r="P192" s="49" t="s">
        <v>1001</v>
      </c>
    </row>
    <row r="193" spans="1:16" ht="13.5" thickBot="1" x14ac:dyDescent="0.25">
      <c r="A193" s="16" t="str">
        <f t="shared" si="12"/>
        <v> BBS 102 </v>
      </c>
      <c r="B193" s="6" t="str">
        <f t="shared" si="13"/>
        <v>I</v>
      </c>
      <c r="C193" s="16">
        <f t="shared" si="14"/>
        <v>48850.382700000002</v>
      </c>
      <c r="D193" t="str">
        <f t="shared" si="15"/>
        <v>vis</v>
      </c>
      <c r="E193" s="46">
        <f>VLOOKUP(C193,Active!C$21:E$961,3,FALSE)</f>
        <v>1985.9980691869853</v>
      </c>
      <c r="F193" s="6" t="s">
        <v>167</v>
      </c>
      <c r="G193" t="str">
        <f t="shared" si="16"/>
        <v>48850.3827</v>
      </c>
      <c r="H193" s="16">
        <f t="shared" si="17"/>
        <v>1986</v>
      </c>
      <c r="I193" s="47" t="s">
        <v>1039</v>
      </c>
      <c r="J193" s="48" t="s">
        <v>1040</v>
      </c>
      <c r="K193" s="47">
        <v>1986</v>
      </c>
      <c r="L193" s="47" t="s">
        <v>1041</v>
      </c>
      <c r="M193" s="48" t="s">
        <v>220</v>
      </c>
      <c r="N193" s="48" t="s">
        <v>1042</v>
      </c>
      <c r="O193" s="49" t="s">
        <v>460</v>
      </c>
      <c r="P193" s="49" t="s">
        <v>1043</v>
      </c>
    </row>
    <row r="194" spans="1:16" ht="13.5" thickBot="1" x14ac:dyDescent="0.25">
      <c r="A194" s="16" t="str">
        <f t="shared" si="12"/>
        <v> BRNO 31 </v>
      </c>
      <c r="B194" s="6" t="str">
        <f t="shared" si="13"/>
        <v>I</v>
      </c>
      <c r="C194" s="16">
        <f t="shared" si="14"/>
        <v>48857.430999999997</v>
      </c>
      <c r="D194" t="str">
        <f t="shared" si="15"/>
        <v>vis</v>
      </c>
      <c r="E194" s="46">
        <f>VLOOKUP(C194,Active!C$21:E$961,3,FALSE)</f>
        <v>1989.0011915684704</v>
      </c>
      <c r="F194" s="6" t="s">
        <v>167</v>
      </c>
      <c r="G194" t="str">
        <f t="shared" si="16"/>
        <v>48857.431</v>
      </c>
      <c r="H194" s="16">
        <f t="shared" si="17"/>
        <v>1989</v>
      </c>
      <c r="I194" s="47" t="s">
        <v>1044</v>
      </c>
      <c r="J194" s="48" t="s">
        <v>1045</v>
      </c>
      <c r="K194" s="47">
        <v>1989</v>
      </c>
      <c r="L194" s="47" t="s">
        <v>374</v>
      </c>
      <c r="M194" s="48" t="s">
        <v>234</v>
      </c>
      <c r="N194" s="48"/>
      <c r="O194" s="49" t="s">
        <v>1006</v>
      </c>
      <c r="P194" s="49" t="s">
        <v>1001</v>
      </c>
    </row>
    <row r="195" spans="1:16" ht="13.5" thickBot="1" x14ac:dyDescent="0.25">
      <c r="A195" s="16" t="str">
        <f t="shared" si="12"/>
        <v> BRNO 31 </v>
      </c>
      <c r="B195" s="6" t="str">
        <f t="shared" si="13"/>
        <v>I</v>
      </c>
      <c r="C195" s="16">
        <f t="shared" si="14"/>
        <v>48864.478999999999</v>
      </c>
      <c r="D195" t="str">
        <f t="shared" si="15"/>
        <v>vis</v>
      </c>
      <c r="E195" s="46">
        <f>VLOOKUP(C195,Active!C$21:E$961,3,FALSE)</f>
        <v>1992.0041861266941</v>
      </c>
      <c r="F195" s="6" t="s">
        <v>167</v>
      </c>
      <c r="G195" t="str">
        <f t="shared" si="16"/>
        <v>48864.479</v>
      </c>
      <c r="H195" s="16">
        <f t="shared" si="17"/>
        <v>1992</v>
      </c>
      <c r="I195" s="47" t="s">
        <v>1046</v>
      </c>
      <c r="J195" s="48" t="s">
        <v>1047</v>
      </c>
      <c r="K195" s="47">
        <v>1992</v>
      </c>
      <c r="L195" s="47" t="s">
        <v>421</v>
      </c>
      <c r="M195" s="48" t="s">
        <v>234</v>
      </c>
      <c r="N195" s="48"/>
      <c r="O195" s="49" t="s">
        <v>1048</v>
      </c>
      <c r="P195" s="49" t="s">
        <v>1001</v>
      </c>
    </row>
    <row r="196" spans="1:16" ht="13.5" thickBot="1" x14ac:dyDescent="0.25">
      <c r="A196" s="16" t="str">
        <f t="shared" si="12"/>
        <v> BRNO 31 </v>
      </c>
      <c r="B196" s="6" t="str">
        <f t="shared" si="13"/>
        <v>I</v>
      </c>
      <c r="C196" s="16">
        <f t="shared" si="14"/>
        <v>49202.434000000001</v>
      </c>
      <c r="D196" t="str">
        <f t="shared" si="15"/>
        <v>vis</v>
      </c>
      <c r="E196" s="46">
        <f>VLOOKUP(C196,Active!C$21:E$961,3,FALSE)</f>
        <v>2135.9992238571399</v>
      </c>
      <c r="F196" s="6" t="s">
        <v>167</v>
      </c>
      <c r="G196" t="str">
        <f t="shared" si="16"/>
        <v>49202.434</v>
      </c>
      <c r="H196" s="16">
        <f t="shared" si="17"/>
        <v>2136</v>
      </c>
      <c r="I196" s="47" t="s">
        <v>1049</v>
      </c>
      <c r="J196" s="48" t="s">
        <v>1050</v>
      </c>
      <c r="K196" s="47">
        <v>2136</v>
      </c>
      <c r="L196" s="47" t="s">
        <v>286</v>
      </c>
      <c r="M196" s="48" t="s">
        <v>234</v>
      </c>
      <c r="N196" s="48"/>
      <c r="O196" s="49" t="s">
        <v>1051</v>
      </c>
      <c r="P196" s="49" t="s">
        <v>1001</v>
      </c>
    </row>
    <row r="197" spans="1:16" ht="13.5" thickBot="1" x14ac:dyDescent="0.25">
      <c r="A197" s="16" t="str">
        <f t="shared" si="12"/>
        <v> BRNO 31 </v>
      </c>
      <c r="B197" s="6" t="str">
        <f t="shared" si="13"/>
        <v>I</v>
      </c>
      <c r="C197" s="16">
        <f t="shared" si="14"/>
        <v>49216.512000000002</v>
      </c>
      <c r="D197" t="str">
        <f t="shared" si="15"/>
        <v>vis</v>
      </c>
      <c r="E197" s="46">
        <f>VLOOKUP(C197,Active!C$21:E$961,3,FALSE)</f>
        <v>2141.9975435777224</v>
      </c>
      <c r="F197" s="6" t="s">
        <v>167</v>
      </c>
      <c r="G197" t="str">
        <f t="shared" si="16"/>
        <v>49216.512</v>
      </c>
      <c r="H197" s="16">
        <f t="shared" si="17"/>
        <v>2142</v>
      </c>
      <c r="I197" s="47" t="s">
        <v>1052</v>
      </c>
      <c r="J197" s="48" t="s">
        <v>1053</v>
      </c>
      <c r="K197" s="47">
        <v>2142</v>
      </c>
      <c r="L197" s="47" t="s">
        <v>659</v>
      </c>
      <c r="M197" s="48" t="s">
        <v>234</v>
      </c>
      <c r="N197" s="48"/>
      <c r="O197" s="49" t="s">
        <v>1054</v>
      </c>
      <c r="P197" s="49" t="s">
        <v>1001</v>
      </c>
    </row>
    <row r="198" spans="1:16" ht="13.5" thickBot="1" x14ac:dyDescent="0.25">
      <c r="A198" s="16" t="str">
        <f t="shared" si="12"/>
        <v> AOEB 2 </v>
      </c>
      <c r="B198" s="6" t="str">
        <f t="shared" si="13"/>
        <v>I</v>
      </c>
      <c r="C198" s="16">
        <f t="shared" si="14"/>
        <v>49237.63</v>
      </c>
      <c r="D198" t="str">
        <f t="shared" si="15"/>
        <v>vis</v>
      </c>
      <c r="E198" s="46">
        <f>VLOOKUP(C198,Active!C$21:E$961,3,FALSE)</f>
        <v>2150.9954492361408</v>
      </c>
      <c r="F198" s="6" t="s">
        <v>167</v>
      </c>
      <c r="G198" t="str">
        <f t="shared" si="16"/>
        <v>49237.630</v>
      </c>
      <c r="H198" s="16">
        <f t="shared" si="17"/>
        <v>2151</v>
      </c>
      <c r="I198" s="47" t="s">
        <v>1055</v>
      </c>
      <c r="J198" s="48" t="s">
        <v>1056</v>
      </c>
      <c r="K198" s="47">
        <v>2151</v>
      </c>
      <c r="L198" s="47" t="s">
        <v>646</v>
      </c>
      <c r="M198" s="48" t="s">
        <v>234</v>
      </c>
      <c r="N198" s="48"/>
      <c r="O198" s="49" t="s">
        <v>616</v>
      </c>
      <c r="P198" s="49" t="s">
        <v>630</v>
      </c>
    </row>
    <row r="199" spans="1:16" ht="13.5" thickBot="1" x14ac:dyDescent="0.25">
      <c r="A199" s="16" t="str">
        <f t="shared" si="12"/>
        <v>IBVS 4009 </v>
      </c>
      <c r="B199" s="6" t="str">
        <f t="shared" si="13"/>
        <v>I</v>
      </c>
      <c r="C199" s="16">
        <f t="shared" si="14"/>
        <v>49251.7117</v>
      </c>
      <c r="D199" t="str">
        <f t="shared" si="15"/>
        <v>vis</v>
      </c>
      <c r="E199" s="46">
        <f>VLOOKUP(C199,Active!C$21:E$961,3,FALSE)</f>
        <v>2156.9953454436513</v>
      </c>
      <c r="F199" s="6" t="s">
        <v>167</v>
      </c>
      <c r="G199" t="str">
        <f t="shared" si="16"/>
        <v>49251.7117</v>
      </c>
      <c r="H199" s="16">
        <f t="shared" si="17"/>
        <v>2157</v>
      </c>
      <c r="I199" s="47" t="s">
        <v>1057</v>
      </c>
      <c r="J199" s="48" t="s">
        <v>1058</v>
      </c>
      <c r="K199" s="47">
        <v>2157</v>
      </c>
      <c r="L199" s="47" t="s">
        <v>1059</v>
      </c>
      <c r="M199" s="48" t="s">
        <v>220</v>
      </c>
      <c r="N199" s="48" t="s">
        <v>221</v>
      </c>
      <c r="O199" s="49" t="s">
        <v>1060</v>
      </c>
      <c r="P199" s="50" t="s">
        <v>1061</v>
      </c>
    </row>
    <row r="200" spans="1:16" ht="13.5" thickBot="1" x14ac:dyDescent="0.25">
      <c r="A200" s="16" t="str">
        <f t="shared" si="12"/>
        <v> AOEB 2 </v>
      </c>
      <c r="B200" s="6" t="str">
        <f t="shared" si="13"/>
        <v>I</v>
      </c>
      <c r="C200" s="16">
        <f t="shared" si="14"/>
        <v>49251.724999999999</v>
      </c>
      <c r="D200" t="str">
        <f t="shared" si="15"/>
        <v>vis</v>
      </c>
      <c r="E200" s="46">
        <f>VLOOKUP(C200,Active!C$21:E$961,3,FALSE)</f>
        <v>2157.0010122750386</v>
      </c>
      <c r="F200" s="6" t="s">
        <v>167</v>
      </c>
      <c r="G200" t="str">
        <f t="shared" si="16"/>
        <v>49251.725</v>
      </c>
      <c r="H200" s="16">
        <f t="shared" si="17"/>
        <v>2157</v>
      </c>
      <c r="I200" s="47" t="s">
        <v>1062</v>
      </c>
      <c r="J200" s="48" t="s">
        <v>1063</v>
      </c>
      <c r="K200" s="47">
        <v>2157</v>
      </c>
      <c r="L200" s="47" t="s">
        <v>203</v>
      </c>
      <c r="M200" s="48" t="s">
        <v>234</v>
      </c>
      <c r="N200" s="48"/>
      <c r="O200" s="49" t="s">
        <v>887</v>
      </c>
      <c r="P200" s="49" t="s">
        <v>630</v>
      </c>
    </row>
    <row r="201" spans="1:16" ht="13.5" thickBot="1" x14ac:dyDescent="0.25">
      <c r="A201" s="16" t="str">
        <f t="shared" si="12"/>
        <v> AOEB 2 </v>
      </c>
      <c r="B201" s="6" t="str">
        <f t="shared" si="13"/>
        <v>I</v>
      </c>
      <c r="C201" s="16">
        <f t="shared" si="14"/>
        <v>49284.574999999997</v>
      </c>
      <c r="D201" t="str">
        <f t="shared" si="15"/>
        <v>vis</v>
      </c>
      <c r="E201" s="46">
        <f>VLOOKUP(C201,Active!C$21:E$961,3,FALSE)</f>
        <v>2170.9976597264595</v>
      </c>
      <c r="F201" s="6" t="s">
        <v>167</v>
      </c>
      <c r="G201" t="str">
        <f t="shared" si="16"/>
        <v>49284.575</v>
      </c>
      <c r="H201" s="16">
        <f t="shared" si="17"/>
        <v>2171</v>
      </c>
      <c r="I201" s="47" t="s">
        <v>1064</v>
      </c>
      <c r="J201" s="48" t="s">
        <v>1065</v>
      </c>
      <c r="K201" s="47">
        <v>2171</v>
      </c>
      <c r="L201" s="47" t="s">
        <v>504</v>
      </c>
      <c r="M201" s="48" t="s">
        <v>234</v>
      </c>
      <c r="N201" s="48"/>
      <c r="O201" s="49" t="s">
        <v>375</v>
      </c>
      <c r="P201" s="49" t="s">
        <v>630</v>
      </c>
    </row>
    <row r="202" spans="1:16" ht="13.5" thickBot="1" x14ac:dyDescent="0.25">
      <c r="A202" s="16" t="str">
        <f t="shared" si="12"/>
        <v> BBS 107 </v>
      </c>
      <c r="B202" s="6" t="str">
        <f t="shared" si="13"/>
        <v>II</v>
      </c>
      <c r="C202" s="16">
        <f t="shared" si="14"/>
        <v>49550.494599999998</v>
      </c>
      <c r="D202" t="str">
        <f t="shared" si="15"/>
        <v>vis</v>
      </c>
      <c r="E202" s="46">
        <f>VLOOKUP(C202,Active!C$21:E$961,3,FALSE)</f>
        <v>2284.3000308565361</v>
      </c>
      <c r="F202" s="6" t="s">
        <v>167</v>
      </c>
      <c r="G202" t="str">
        <f t="shared" si="16"/>
        <v>49550.4946</v>
      </c>
      <c r="H202" s="16">
        <f t="shared" si="17"/>
        <v>2284.5</v>
      </c>
      <c r="I202" s="47" t="s">
        <v>1066</v>
      </c>
      <c r="J202" s="48" t="s">
        <v>1067</v>
      </c>
      <c r="K202" s="47">
        <v>2284.5</v>
      </c>
      <c r="L202" s="47" t="s">
        <v>1068</v>
      </c>
      <c r="M202" s="48" t="s">
        <v>220</v>
      </c>
      <c r="N202" s="48" t="s">
        <v>1042</v>
      </c>
      <c r="O202" s="49" t="s">
        <v>460</v>
      </c>
      <c r="P202" s="49" t="s">
        <v>1069</v>
      </c>
    </row>
    <row r="203" spans="1:16" ht="13.5" thickBot="1" x14ac:dyDescent="0.25">
      <c r="A203" s="16" t="str">
        <f t="shared" ref="A203:A266" si="18">P203</f>
        <v> BRNO 31 </v>
      </c>
      <c r="B203" s="6" t="str">
        <f t="shared" ref="B203:B266" si="19">IF(H203=INT(H203),"I","II")</f>
        <v>I</v>
      </c>
      <c r="C203" s="16">
        <f t="shared" ref="C203:C266" si="20">1*G203</f>
        <v>49554.482000000004</v>
      </c>
      <c r="D203" t="str">
        <f t="shared" ref="D203:D266" si="21">VLOOKUP(F203,I$1:J$5,2,FALSE)</f>
        <v>vis</v>
      </c>
      <c r="E203" s="46">
        <f>VLOOKUP(C203,Active!C$21:E$961,3,FALSE)</f>
        <v>2285.9989724713878</v>
      </c>
      <c r="F203" s="6" t="s">
        <v>167</v>
      </c>
      <c r="G203" t="str">
        <f t="shared" ref="G203:G266" si="22">MID(I203,3,LEN(I203)-3)</f>
        <v>49554.482</v>
      </c>
      <c r="H203" s="16">
        <f t="shared" ref="H203:H266" si="23">1*K203</f>
        <v>2286</v>
      </c>
      <c r="I203" s="47" t="s">
        <v>1070</v>
      </c>
      <c r="J203" s="48" t="s">
        <v>1071</v>
      </c>
      <c r="K203" s="47">
        <v>2286</v>
      </c>
      <c r="L203" s="47" t="s">
        <v>286</v>
      </c>
      <c r="M203" s="48" t="s">
        <v>234</v>
      </c>
      <c r="N203" s="48"/>
      <c r="O203" s="49" t="s">
        <v>1072</v>
      </c>
      <c r="P203" s="49" t="s">
        <v>1001</v>
      </c>
    </row>
    <row r="204" spans="1:16" ht="13.5" thickBot="1" x14ac:dyDescent="0.25">
      <c r="A204" s="16" t="str">
        <f t="shared" si="18"/>
        <v> BRNO 31 </v>
      </c>
      <c r="B204" s="6" t="str">
        <f t="shared" si="19"/>
        <v>I</v>
      </c>
      <c r="C204" s="16">
        <f t="shared" si="20"/>
        <v>49554.497000000003</v>
      </c>
      <c r="D204" t="str">
        <f t="shared" si="21"/>
        <v>vis</v>
      </c>
      <c r="E204" s="46">
        <f>VLOOKUP(C204,Active!C$21:E$961,3,FALSE)</f>
        <v>2286.0053636346074</v>
      </c>
      <c r="F204" s="6" t="s">
        <v>167</v>
      </c>
      <c r="G204" t="str">
        <f t="shared" si="22"/>
        <v>49554.497</v>
      </c>
      <c r="H204" s="16">
        <f t="shared" si="23"/>
        <v>2286</v>
      </c>
      <c r="I204" s="47" t="s">
        <v>1073</v>
      </c>
      <c r="J204" s="48" t="s">
        <v>1074</v>
      </c>
      <c r="K204" s="47">
        <v>2286</v>
      </c>
      <c r="L204" s="47" t="s">
        <v>290</v>
      </c>
      <c r="M204" s="48" t="s">
        <v>234</v>
      </c>
      <c r="N204" s="48"/>
      <c r="O204" s="49" t="s">
        <v>1051</v>
      </c>
      <c r="P204" s="49" t="s">
        <v>1001</v>
      </c>
    </row>
    <row r="205" spans="1:16" ht="13.5" thickBot="1" x14ac:dyDescent="0.25">
      <c r="A205" s="16" t="str">
        <f t="shared" si="18"/>
        <v>OEJV 0060 </v>
      </c>
      <c r="B205" s="6" t="str">
        <f t="shared" si="19"/>
        <v>I</v>
      </c>
      <c r="C205" s="16">
        <f t="shared" si="20"/>
        <v>49568.563999999998</v>
      </c>
      <c r="D205" t="str">
        <f t="shared" si="21"/>
        <v>vis</v>
      </c>
      <c r="E205" s="46">
        <f>VLOOKUP(C205,Active!C$21:E$961,3,FALSE)</f>
        <v>2291.9989965021591</v>
      </c>
      <c r="F205" s="6" t="s">
        <v>167</v>
      </c>
      <c r="G205" t="str">
        <f t="shared" si="22"/>
        <v>49568.564</v>
      </c>
      <c r="H205" s="16">
        <f t="shared" si="23"/>
        <v>2292</v>
      </c>
      <c r="I205" s="47" t="s">
        <v>1075</v>
      </c>
      <c r="J205" s="48" t="s">
        <v>1076</v>
      </c>
      <c r="K205" s="47">
        <v>2292</v>
      </c>
      <c r="L205" s="47" t="s">
        <v>286</v>
      </c>
      <c r="M205" s="48" t="s">
        <v>234</v>
      </c>
      <c r="N205" s="48"/>
      <c r="O205" s="49" t="s">
        <v>1077</v>
      </c>
      <c r="P205" s="50" t="s">
        <v>1078</v>
      </c>
    </row>
    <row r="206" spans="1:16" ht="13.5" thickBot="1" x14ac:dyDescent="0.25">
      <c r="A206" s="16" t="str">
        <f t="shared" si="18"/>
        <v> AOEB 2 </v>
      </c>
      <c r="B206" s="6" t="str">
        <f t="shared" si="19"/>
        <v>I</v>
      </c>
      <c r="C206" s="16">
        <f t="shared" si="20"/>
        <v>49582.64</v>
      </c>
      <c r="D206" t="str">
        <f t="shared" si="21"/>
        <v>vis</v>
      </c>
      <c r="E206" s="46">
        <f>VLOOKUP(C206,Active!C$21:E$961,3,FALSE)</f>
        <v>2297.9964640676453</v>
      </c>
      <c r="F206" s="6" t="s">
        <v>167</v>
      </c>
      <c r="G206" t="str">
        <f t="shared" si="22"/>
        <v>49582.640</v>
      </c>
      <c r="H206" s="16">
        <f t="shared" si="23"/>
        <v>2298</v>
      </c>
      <c r="I206" s="47" t="s">
        <v>1079</v>
      </c>
      <c r="J206" s="48" t="s">
        <v>1080</v>
      </c>
      <c r="K206" s="47">
        <v>2298</v>
      </c>
      <c r="L206" s="47" t="s">
        <v>674</v>
      </c>
      <c r="M206" s="48" t="s">
        <v>234</v>
      </c>
      <c r="N206" s="48"/>
      <c r="O206" s="49" t="s">
        <v>375</v>
      </c>
      <c r="P206" s="49" t="s">
        <v>630</v>
      </c>
    </row>
    <row r="207" spans="1:16" ht="13.5" thickBot="1" x14ac:dyDescent="0.25">
      <c r="A207" s="16" t="str">
        <f t="shared" si="18"/>
        <v>OEJV 0060 </v>
      </c>
      <c r="B207" s="6" t="str">
        <f t="shared" si="19"/>
        <v>I</v>
      </c>
      <c r="C207" s="16">
        <f t="shared" si="20"/>
        <v>49594.377999999997</v>
      </c>
      <c r="D207" t="str">
        <f t="shared" si="21"/>
        <v>vis</v>
      </c>
      <c r="E207" s="46">
        <f>VLOOKUP(C207,Active!C$21:E$961,3,FALSE)</f>
        <v>2302.9977623259333</v>
      </c>
      <c r="F207" s="6" t="s">
        <v>167</v>
      </c>
      <c r="G207" t="str">
        <f t="shared" si="22"/>
        <v>49594.378</v>
      </c>
      <c r="H207" s="16">
        <f t="shared" si="23"/>
        <v>2303</v>
      </c>
      <c r="I207" s="47" t="s">
        <v>1081</v>
      </c>
      <c r="J207" s="48" t="s">
        <v>1082</v>
      </c>
      <c r="K207" s="47">
        <v>2303</v>
      </c>
      <c r="L207" s="47" t="s">
        <v>504</v>
      </c>
      <c r="M207" s="48" t="s">
        <v>234</v>
      </c>
      <c r="N207" s="48"/>
      <c r="O207" s="49" t="s">
        <v>1077</v>
      </c>
      <c r="P207" s="50" t="s">
        <v>1078</v>
      </c>
    </row>
    <row r="208" spans="1:16" ht="13.5" thickBot="1" x14ac:dyDescent="0.25">
      <c r="A208" s="16" t="str">
        <f t="shared" si="18"/>
        <v>OEJV 0060 </v>
      </c>
      <c r="B208" s="6" t="str">
        <f t="shared" si="19"/>
        <v>I</v>
      </c>
      <c r="C208" s="16">
        <f t="shared" si="20"/>
        <v>49615.500999999997</v>
      </c>
      <c r="D208" t="str">
        <f t="shared" si="21"/>
        <v>vis</v>
      </c>
      <c r="E208" s="46">
        <f>VLOOKUP(C208,Active!C$21:E$961,3,FALSE)</f>
        <v>2311.9977983720937</v>
      </c>
      <c r="F208" s="6" t="s">
        <v>167</v>
      </c>
      <c r="G208" t="str">
        <f t="shared" si="22"/>
        <v>49615.501</v>
      </c>
      <c r="H208" s="16">
        <f t="shared" si="23"/>
        <v>2312</v>
      </c>
      <c r="I208" s="47" t="s">
        <v>1083</v>
      </c>
      <c r="J208" s="48" t="s">
        <v>1084</v>
      </c>
      <c r="K208" s="47">
        <v>2312</v>
      </c>
      <c r="L208" s="47" t="s">
        <v>504</v>
      </c>
      <c r="M208" s="48" t="s">
        <v>234</v>
      </c>
      <c r="N208" s="48"/>
      <c r="O208" s="49" t="s">
        <v>1077</v>
      </c>
      <c r="P208" s="50" t="s">
        <v>1078</v>
      </c>
    </row>
    <row r="209" spans="1:16" ht="13.5" thickBot="1" x14ac:dyDescent="0.25">
      <c r="A209" s="16" t="str">
        <f t="shared" si="18"/>
        <v>OEJV 0060 </v>
      </c>
      <c r="B209" s="6" t="str">
        <f t="shared" si="19"/>
        <v>I</v>
      </c>
      <c r="C209" s="16">
        <f t="shared" si="20"/>
        <v>49688.264999999999</v>
      </c>
      <c r="D209" t="str">
        <f t="shared" si="21"/>
        <v>vis</v>
      </c>
      <c r="E209" s="46">
        <f>VLOOKUP(C209,Active!C$21:E$961,3,FALSE)</f>
        <v>2343.0009050739282</v>
      </c>
      <c r="F209" s="6" t="s">
        <v>167</v>
      </c>
      <c r="G209" t="str">
        <f t="shared" si="22"/>
        <v>49688.265</v>
      </c>
      <c r="H209" s="16">
        <f t="shared" si="23"/>
        <v>2343</v>
      </c>
      <c r="I209" s="47" t="s">
        <v>1089</v>
      </c>
      <c r="J209" s="48" t="s">
        <v>1090</v>
      </c>
      <c r="K209" s="47">
        <v>2343</v>
      </c>
      <c r="L209" s="47" t="s">
        <v>203</v>
      </c>
      <c r="M209" s="48" t="s">
        <v>234</v>
      </c>
      <c r="N209" s="48"/>
      <c r="O209" s="49" t="s">
        <v>1077</v>
      </c>
      <c r="P209" s="50" t="s">
        <v>1078</v>
      </c>
    </row>
    <row r="210" spans="1:16" ht="13.5" thickBot="1" x14ac:dyDescent="0.25">
      <c r="A210" s="16" t="str">
        <f t="shared" si="18"/>
        <v> BBS 109 </v>
      </c>
      <c r="B210" s="6" t="str">
        <f t="shared" si="19"/>
        <v>I</v>
      </c>
      <c r="C210" s="16">
        <f t="shared" si="20"/>
        <v>49895.498800000001</v>
      </c>
      <c r="D210" t="str">
        <f t="shared" si="21"/>
        <v>vis</v>
      </c>
      <c r="E210" s="46">
        <f>VLOOKUP(C210,Active!C$21:E$961,3,FALSE)</f>
        <v>2431.2985744382631</v>
      </c>
      <c r="F210" s="6" t="s">
        <v>167</v>
      </c>
      <c r="G210" t="str">
        <f t="shared" si="22"/>
        <v>49895.4988</v>
      </c>
      <c r="H210" s="16">
        <f t="shared" si="23"/>
        <v>2431</v>
      </c>
      <c r="I210" s="47" t="s">
        <v>1091</v>
      </c>
      <c r="J210" s="48" t="s">
        <v>1092</v>
      </c>
      <c r="K210" s="47">
        <v>2431</v>
      </c>
      <c r="L210" s="47" t="s">
        <v>1093</v>
      </c>
      <c r="M210" s="48" t="s">
        <v>220</v>
      </c>
      <c r="N210" s="48" t="s">
        <v>221</v>
      </c>
      <c r="O210" s="49" t="s">
        <v>460</v>
      </c>
      <c r="P210" s="49" t="s">
        <v>1094</v>
      </c>
    </row>
    <row r="211" spans="1:16" ht="13.5" thickBot="1" x14ac:dyDescent="0.25">
      <c r="A211" s="16" t="str">
        <f t="shared" si="18"/>
        <v>OEJV 0060 </v>
      </c>
      <c r="B211" s="6" t="str">
        <f t="shared" si="19"/>
        <v>I</v>
      </c>
      <c r="C211" s="16">
        <f t="shared" si="20"/>
        <v>49906.525000000001</v>
      </c>
      <c r="D211" t="str">
        <f t="shared" si="21"/>
        <v>vis</v>
      </c>
      <c r="E211" s="46">
        <f>VLOOKUP(C211,Active!C$21:E$961,3,FALSE)</f>
        <v>2435.9965906978937</v>
      </c>
      <c r="F211" s="6" t="s">
        <v>167</v>
      </c>
      <c r="G211" t="str">
        <f t="shared" si="22"/>
        <v>49906.525</v>
      </c>
      <c r="H211" s="16">
        <f t="shared" si="23"/>
        <v>2436</v>
      </c>
      <c r="I211" s="47" t="s">
        <v>1095</v>
      </c>
      <c r="J211" s="48" t="s">
        <v>1096</v>
      </c>
      <c r="K211" s="47">
        <v>2436</v>
      </c>
      <c r="L211" s="47" t="s">
        <v>674</v>
      </c>
      <c r="M211" s="48" t="s">
        <v>234</v>
      </c>
      <c r="N211" s="48"/>
      <c r="O211" s="49" t="s">
        <v>1077</v>
      </c>
      <c r="P211" s="50" t="s">
        <v>1078</v>
      </c>
    </row>
    <row r="212" spans="1:16" ht="13.5" thickBot="1" x14ac:dyDescent="0.25">
      <c r="A212" s="16" t="str">
        <f t="shared" si="18"/>
        <v> AOEB 6 </v>
      </c>
      <c r="B212" s="6" t="str">
        <f t="shared" si="19"/>
        <v>I</v>
      </c>
      <c r="C212" s="16">
        <f t="shared" si="20"/>
        <v>49927.642</v>
      </c>
      <c r="D212" t="str">
        <f t="shared" si="21"/>
        <v>vis</v>
      </c>
      <c r="E212" s="46">
        <f>VLOOKUP(C212,Active!C$21:E$961,3,FALSE)</f>
        <v>2444.9940702787658</v>
      </c>
      <c r="F212" s="6" t="s">
        <v>167</v>
      </c>
      <c r="G212" t="str">
        <f t="shared" si="22"/>
        <v>49927.642</v>
      </c>
      <c r="H212" s="16">
        <f t="shared" si="23"/>
        <v>2445</v>
      </c>
      <c r="I212" s="47" t="s">
        <v>1097</v>
      </c>
      <c r="J212" s="48" t="s">
        <v>1098</v>
      </c>
      <c r="K212" s="47">
        <v>2445</v>
      </c>
      <c r="L212" s="47" t="s">
        <v>200</v>
      </c>
      <c r="M212" s="48" t="s">
        <v>234</v>
      </c>
      <c r="N212" s="48"/>
      <c r="O212" s="49" t="s">
        <v>375</v>
      </c>
      <c r="P212" s="49" t="s">
        <v>1099</v>
      </c>
    </row>
    <row r="213" spans="1:16" ht="13.5" thickBot="1" x14ac:dyDescent="0.25">
      <c r="A213" s="16" t="str">
        <f t="shared" si="18"/>
        <v> AOEB 6 </v>
      </c>
      <c r="B213" s="6" t="str">
        <f t="shared" si="19"/>
        <v>I</v>
      </c>
      <c r="C213" s="16">
        <f t="shared" si="20"/>
        <v>49927.646999999997</v>
      </c>
      <c r="D213" t="str">
        <f t="shared" si="21"/>
        <v>vis</v>
      </c>
      <c r="E213" s="46">
        <f>VLOOKUP(C213,Active!C$21:E$961,3,FALSE)</f>
        <v>2444.9962006665046</v>
      </c>
      <c r="F213" s="6" t="s">
        <v>167</v>
      </c>
      <c r="G213" t="str">
        <f t="shared" si="22"/>
        <v>49927.647</v>
      </c>
      <c r="H213" s="16">
        <f t="shared" si="23"/>
        <v>2445</v>
      </c>
      <c r="I213" s="47" t="s">
        <v>1100</v>
      </c>
      <c r="J213" s="48" t="s">
        <v>1101</v>
      </c>
      <c r="K213" s="47">
        <v>2445</v>
      </c>
      <c r="L213" s="47" t="s">
        <v>194</v>
      </c>
      <c r="M213" s="48" t="s">
        <v>1102</v>
      </c>
      <c r="N213" s="48" t="s">
        <v>1103</v>
      </c>
      <c r="O213" s="49" t="s">
        <v>887</v>
      </c>
      <c r="P213" s="49" t="s">
        <v>1099</v>
      </c>
    </row>
    <row r="214" spans="1:16" ht="13.5" thickBot="1" x14ac:dyDescent="0.25">
      <c r="A214" s="16" t="str">
        <f t="shared" si="18"/>
        <v> AOEB 6 </v>
      </c>
      <c r="B214" s="6" t="str">
        <f t="shared" si="19"/>
        <v>I</v>
      </c>
      <c r="C214" s="16">
        <f t="shared" si="20"/>
        <v>49955.815999999999</v>
      </c>
      <c r="D214" t="str">
        <f t="shared" si="21"/>
        <v>vis</v>
      </c>
      <c r="E214" s="46">
        <f>VLOOKUP(C214,Active!C$21:E$961,3,FALSE)</f>
        <v>2456.9983791157924</v>
      </c>
      <c r="F214" s="6" t="s">
        <v>167</v>
      </c>
      <c r="G214" t="str">
        <f t="shared" si="22"/>
        <v>49955.816</v>
      </c>
      <c r="H214" s="16">
        <f t="shared" si="23"/>
        <v>2457</v>
      </c>
      <c r="I214" s="47" t="s">
        <v>1104</v>
      </c>
      <c r="J214" s="48" t="s">
        <v>1105</v>
      </c>
      <c r="K214" s="47">
        <v>2457</v>
      </c>
      <c r="L214" s="47" t="s">
        <v>402</v>
      </c>
      <c r="M214" s="48" t="s">
        <v>234</v>
      </c>
      <c r="N214" s="48"/>
      <c r="O214" s="49" t="s">
        <v>616</v>
      </c>
      <c r="P214" s="49" t="s">
        <v>1099</v>
      </c>
    </row>
    <row r="215" spans="1:16" ht="13.5" thickBot="1" x14ac:dyDescent="0.25">
      <c r="A215" s="16" t="str">
        <f t="shared" si="18"/>
        <v>IBVS 4300 </v>
      </c>
      <c r="B215" s="6" t="str">
        <f t="shared" si="19"/>
        <v>II</v>
      </c>
      <c r="C215" s="16">
        <f t="shared" si="20"/>
        <v>50043.359799999998</v>
      </c>
      <c r="D215" t="str">
        <f t="shared" si="21"/>
        <v>vis</v>
      </c>
      <c r="E215" s="46">
        <f>VLOOKUP(C215,Active!C$21:E$961,3,FALSE)</f>
        <v>2494.2988267613855</v>
      </c>
      <c r="F215" s="6" t="s">
        <v>167</v>
      </c>
      <c r="G215" t="str">
        <f t="shared" si="22"/>
        <v>50043.3598</v>
      </c>
      <c r="H215" s="16">
        <f t="shared" si="23"/>
        <v>2494.5</v>
      </c>
      <c r="I215" s="47" t="s">
        <v>1106</v>
      </c>
      <c r="J215" s="48" t="s">
        <v>1107</v>
      </c>
      <c r="K215" s="47">
        <v>2494.5</v>
      </c>
      <c r="L215" s="47" t="s">
        <v>1108</v>
      </c>
      <c r="M215" s="48" t="s">
        <v>220</v>
      </c>
      <c r="N215" s="48" t="s">
        <v>221</v>
      </c>
      <c r="O215" s="49" t="s">
        <v>1109</v>
      </c>
      <c r="P215" s="50" t="s">
        <v>1110</v>
      </c>
    </row>
    <row r="216" spans="1:16" ht="13.5" thickBot="1" x14ac:dyDescent="0.25">
      <c r="A216" s="16" t="str">
        <f t="shared" si="18"/>
        <v>OEJV 0060 </v>
      </c>
      <c r="B216" s="6" t="str">
        <f t="shared" si="19"/>
        <v>I</v>
      </c>
      <c r="C216" s="16">
        <f t="shared" si="20"/>
        <v>50197.546000000002</v>
      </c>
      <c r="D216" t="str">
        <f t="shared" si="21"/>
        <v>vis</v>
      </c>
      <c r="E216" s="46">
        <f>VLOOKUP(C216,Active!C$21:E$961,3,FALSE)</f>
        <v>2559.9941047910479</v>
      </c>
      <c r="F216" s="6" t="s">
        <v>167</v>
      </c>
      <c r="G216" t="str">
        <f t="shared" si="22"/>
        <v>50197.546</v>
      </c>
      <c r="H216" s="16">
        <f t="shared" si="23"/>
        <v>2560</v>
      </c>
      <c r="I216" s="47" t="s">
        <v>1111</v>
      </c>
      <c r="J216" s="48" t="s">
        <v>1112</v>
      </c>
      <c r="K216" s="47">
        <v>2560</v>
      </c>
      <c r="L216" s="47" t="s">
        <v>200</v>
      </c>
      <c r="M216" s="48" t="s">
        <v>234</v>
      </c>
      <c r="N216" s="48"/>
      <c r="O216" s="49" t="s">
        <v>1077</v>
      </c>
      <c r="P216" s="50" t="s">
        <v>1078</v>
      </c>
    </row>
    <row r="217" spans="1:16" ht="13.5" thickBot="1" x14ac:dyDescent="0.25">
      <c r="A217" s="16" t="str">
        <f t="shared" si="18"/>
        <v>OEJV 0060 </v>
      </c>
      <c r="B217" s="6" t="str">
        <f t="shared" si="19"/>
        <v>I</v>
      </c>
      <c r="C217" s="16">
        <f t="shared" si="20"/>
        <v>50244.491000000002</v>
      </c>
      <c r="D217" t="str">
        <f t="shared" si="21"/>
        <v>vis</v>
      </c>
      <c r="E217" s="46">
        <f>VLOOKUP(C217,Active!C$21:E$961,3,FALSE)</f>
        <v>2579.9963152813666</v>
      </c>
      <c r="F217" s="6" t="s">
        <v>167</v>
      </c>
      <c r="G217" t="str">
        <f t="shared" si="22"/>
        <v>50244.491</v>
      </c>
      <c r="H217" s="16">
        <f t="shared" si="23"/>
        <v>2580</v>
      </c>
      <c r="I217" s="47" t="s">
        <v>1118</v>
      </c>
      <c r="J217" s="48" t="s">
        <v>1119</v>
      </c>
      <c r="K217" s="47">
        <v>2580</v>
      </c>
      <c r="L217" s="47" t="s">
        <v>194</v>
      </c>
      <c r="M217" s="48" t="s">
        <v>234</v>
      </c>
      <c r="N217" s="48"/>
      <c r="O217" s="49" t="s">
        <v>1077</v>
      </c>
      <c r="P217" s="50" t="s">
        <v>1078</v>
      </c>
    </row>
    <row r="218" spans="1:16" ht="13.5" thickBot="1" x14ac:dyDescent="0.25">
      <c r="A218" s="16" t="str">
        <f t="shared" si="18"/>
        <v> AOEB 6 </v>
      </c>
      <c r="B218" s="6" t="str">
        <f t="shared" si="19"/>
        <v>I</v>
      </c>
      <c r="C218" s="16">
        <f t="shared" si="20"/>
        <v>50279.696000000004</v>
      </c>
      <c r="D218" t="str">
        <f t="shared" si="21"/>
        <v>vis</v>
      </c>
      <c r="E218" s="46">
        <f>VLOOKUP(C218,Active!C$21:E$961,3,FALSE)</f>
        <v>2594.996375358302</v>
      </c>
      <c r="F218" s="6" t="s">
        <v>167</v>
      </c>
      <c r="G218" t="str">
        <f t="shared" si="22"/>
        <v>50279.696</v>
      </c>
      <c r="H218" s="16">
        <f t="shared" si="23"/>
        <v>2595</v>
      </c>
      <c r="I218" s="47" t="s">
        <v>1120</v>
      </c>
      <c r="J218" s="48" t="s">
        <v>1121</v>
      </c>
      <c r="K218" s="47">
        <v>2595</v>
      </c>
      <c r="L218" s="47" t="s">
        <v>194</v>
      </c>
      <c r="M218" s="48" t="s">
        <v>1102</v>
      </c>
      <c r="N218" s="48" t="s">
        <v>1103</v>
      </c>
      <c r="O218" s="49" t="s">
        <v>887</v>
      </c>
      <c r="P218" s="49" t="s">
        <v>1099</v>
      </c>
    </row>
    <row r="219" spans="1:16" ht="13.5" thickBot="1" x14ac:dyDescent="0.25">
      <c r="A219" s="16" t="str">
        <f t="shared" si="18"/>
        <v> AOEB 6 </v>
      </c>
      <c r="B219" s="6" t="str">
        <f t="shared" si="19"/>
        <v>I</v>
      </c>
      <c r="C219" s="16">
        <f t="shared" si="20"/>
        <v>50326.631999999998</v>
      </c>
      <c r="D219" t="str">
        <f t="shared" si="21"/>
        <v>vis</v>
      </c>
      <c r="E219" s="46">
        <f>VLOOKUP(C219,Active!C$21:E$961,3,FALSE)</f>
        <v>2614.9947511506866</v>
      </c>
      <c r="F219" s="6" t="s">
        <v>167</v>
      </c>
      <c r="G219" t="str">
        <f t="shared" si="22"/>
        <v>50326.632</v>
      </c>
      <c r="H219" s="16">
        <f t="shared" si="23"/>
        <v>2615</v>
      </c>
      <c r="I219" s="47" t="s">
        <v>1135</v>
      </c>
      <c r="J219" s="48" t="s">
        <v>1136</v>
      </c>
      <c r="K219" s="47">
        <v>2615</v>
      </c>
      <c r="L219" s="47" t="s">
        <v>960</v>
      </c>
      <c r="M219" s="48" t="s">
        <v>1102</v>
      </c>
      <c r="N219" s="48" t="s">
        <v>1103</v>
      </c>
      <c r="O219" s="49" t="s">
        <v>887</v>
      </c>
      <c r="P219" s="49" t="s">
        <v>1099</v>
      </c>
    </row>
    <row r="220" spans="1:16" ht="13.5" thickBot="1" x14ac:dyDescent="0.25">
      <c r="A220" s="16" t="str">
        <f t="shared" si="18"/>
        <v> AOEB 6 </v>
      </c>
      <c r="B220" s="6" t="str">
        <f t="shared" si="19"/>
        <v>I</v>
      </c>
      <c r="C220" s="16">
        <f t="shared" si="20"/>
        <v>50671.646999999997</v>
      </c>
      <c r="D220" t="str">
        <f t="shared" si="21"/>
        <v>vis</v>
      </c>
      <c r="E220" s="46">
        <f>VLOOKUP(C220,Active!C$21:E$961,3,FALSE)</f>
        <v>2761.99789636993</v>
      </c>
      <c r="F220" s="6" t="s">
        <v>167</v>
      </c>
      <c r="G220" t="str">
        <f t="shared" si="22"/>
        <v>50671.647</v>
      </c>
      <c r="H220" s="16">
        <f t="shared" si="23"/>
        <v>2762</v>
      </c>
      <c r="I220" s="47" t="s">
        <v>1137</v>
      </c>
      <c r="J220" s="48" t="s">
        <v>1138</v>
      </c>
      <c r="K220" s="47">
        <v>2762</v>
      </c>
      <c r="L220" s="47" t="s">
        <v>504</v>
      </c>
      <c r="M220" s="48" t="s">
        <v>234</v>
      </c>
      <c r="N220" s="48"/>
      <c r="O220" s="49" t="s">
        <v>1139</v>
      </c>
      <c r="P220" s="49" t="s">
        <v>1099</v>
      </c>
    </row>
    <row r="221" spans="1:16" ht="13.5" thickBot="1" x14ac:dyDescent="0.25">
      <c r="A221" s="16" t="str">
        <f t="shared" si="18"/>
        <v> AOEB 6 </v>
      </c>
      <c r="B221" s="6" t="str">
        <f t="shared" si="19"/>
        <v>I</v>
      </c>
      <c r="C221" s="16">
        <f t="shared" si="20"/>
        <v>50692.775000000001</v>
      </c>
      <c r="D221" t="str">
        <f t="shared" si="21"/>
        <v>vis</v>
      </c>
      <c r="E221" s="46">
        <f>VLOOKUP(C221,Active!C$21:E$961,3,FALSE)</f>
        <v>2771.0000628038324</v>
      </c>
      <c r="F221" s="6" t="s">
        <v>167</v>
      </c>
      <c r="G221" t="str">
        <f t="shared" si="22"/>
        <v>50692.775</v>
      </c>
      <c r="H221" s="16">
        <f t="shared" si="23"/>
        <v>2771</v>
      </c>
      <c r="I221" s="47" t="s">
        <v>1140</v>
      </c>
      <c r="J221" s="48" t="s">
        <v>1141</v>
      </c>
      <c r="K221" s="47">
        <v>2771</v>
      </c>
      <c r="L221" s="47" t="s">
        <v>636</v>
      </c>
      <c r="M221" s="48" t="s">
        <v>234</v>
      </c>
      <c r="N221" s="48"/>
      <c r="O221" s="49" t="s">
        <v>1142</v>
      </c>
      <c r="P221" s="49" t="s">
        <v>1099</v>
      </c>
    </row>
    <row r="222" spans="1:16" ht="13.5" thickBot="1" x14ac:dyDescent="0.25">
      <c r="A222" s="16" t="str">
        <f t="shared" si="18"/>
        <v> AOEB 6 </v>
      </c>
      <c r="B222" s="6" t="str">
        <f t="shared" si="19"/>
        <v>I</v>
      </c>
      <c r="C222" s="16">
        <f t="shared" si="20"/>
        <v>50725.623</v>
      </c>
      <c r="D222" t="str">
        <f t="shared" si="21"/>
        <v>vis</v>
      </c>
      <c r="E222" s="46">
        <f>VLOOKUP(C222,Active!C$21:E$961,3,FALSE)</f>
        <v>2784.995858100157</v>
      </c>
      <c r="F222" s="6" t="s">
        <v>167</v>
      </c>
      <c r="G222" t="str">
        <f t="shared" si="22"/>
        <v>50725.623</v>
      </c>
      <c r="H222" s="16">
        <f t="shared" si="23"/>
        <v>2785</v>
      </c>
      <c r="I222" s="47" t="s">
        <v>1149</v>
      </c>
      <c r="J222" s="48" t="s">
        <v>1150</v>
      </c>
      <c r="K222" s="47">
        <v>2785</v>
      </c>
      <c r="L222" s="47" t="s">
        <v>513</v>
      </c>
      <c r="M222" s="48" t="s">
        <v>234</v>
      </c>
      <c r="N222" s="48"/>
      <c r="O222" s="49" t="s">
        <v>1139</v>
      </c>
      <c r="P222" s="49" t="s">
        <v>1099</v>
      </c>
    </row>
    <row r="223" spans="1:16" ht="13.5" thickBot="1" x14ac:dyDescent="0.25">
      <c r="A223" s="16" t="str">
        <f t="shared" si="18"/>
        <v> AOEB 6 </v>
      </c>
      <c r="B223" s="6" t="str">
        <f t="shared" si="19"/>
        <v>I</v>
      </c>
      <c r="C223" s="16">
        <f t="shared" si="20"/>
        <v>50779.606</v>
      </c>
      <c r="D223" t="str">
        <f t="shared" si="21"/>
        <v>vis</v>
      </c>
      <c r="E223" s="46">
        <f>VLOOKUP(C223,Active!C$21:E$961,3,FALSE)</f>
        <v>2807.996802373219</v>
      </c>
      <c r="F223" s="6" t="s">
        <v>167</v>
      </c>
      <c r="G223" t="str">
        <f t="shared" si="22"/>
        <v>50779.606</v>
      </c>
      <c r="H223" s="16">
        <f t="shared" si="23"/>
        <v>2808</v>
      </c>
      <c r="I223" s="47" t="s">
        <v>1151</v>
      </c>
      <c r="J223" s="48" t="s">
        <v>1152</v>
      </c>
      <c r="K223" s="47">
        <v>2808</v>
      </c>
      <c r="L223" s="47" t="s">
        <v>674</v>
      </c>
      <c r="M223" s="48" t="s">
        <v>234</v>
      </c>
      <c r="N223" s="48"/>
      <c r="O223" s="49" t="s">
        <v>616</v>
      </c>
      <c r="P223" s="49" t="s">
        <v>1099</v>
      </c>
    </row>
    <row r="224" spans="1:16" ht="13.5" thickBot="1" x14ac:dyDescent="0.25">
      <c r="A224" s="16" t="str">
        <f t="shared" si="18"/>
        <v> AOEB 6 </v>
      </c>
      <c r="B224" s="6" t="str">
        <f t="shared" si="19"/>
        <v>I</v>
      </c>
      <c r="C224" s="16">
        <f t="shared" si="20"/>
        <v>50934.504999999997</v>
      </c>
      <c r="D224" t="str">
        <f t="shared" si="21"/>
        <v>vis</v>
      </c>
      <c r="E224" s="46">
        <f>VLOOKUP(C224,Active!C$21:E$961,3,FALSE)</f>
        <v>2873.9957884790847</v>
      </c>
      <c r="F224" s="6" t="s">
        <v>167</v>
      </c>
      <c r="G224" t="str">
        <f t="shared" si="22"/>
        <v>50934.505</v>
      </c>
      <c r="H224" s="16">
        <f t="shared" si="23"/>
        <v>2874</v>
      </c>
      <c r="I224" s="47" t="s">
        <v>1153</v>
      </c>
      <c r="J224" s="48" t="s">
        <v>1154</v>
      </c>
      <c r="K224" s="47">
        <v>2874</v>
      </c>
      <c r="L224" s="47" t="s">
        <v>513</v>
      </c>
      <c r="M224" s="48" t="s">
        <v>234</v>
      </c>
      <c r="N224" s="48"/>
      <c r="O224" s="49" t="s">
        <v>1155</v>
      </c>
      <c r="P224" s="49" t="s">
        <v>1099</v>
      </c>
    </row>
    <row r="225" spans="1:16" ht="13.5" thickBot="1" x14ac:dyDescent="0.25">
      <c r="A225" s="16" t="str">
        <f t="shared" si="18"/>
        <v> AOEB 6 </v>
      </c>
      <c r="B225" s="6" t="str">
        <f t="shared" si="19"/>
        <v>I</v>
      </c>
      <c r="C225" s="16">
        <f t="shared" si="20"/>
        <v>51328.794000000002</v>
      </c>
      <c r="D225" t="str">
        <f t="shared" si="21"/>
        <v>vis</v>
      </c>
      <c r="E225" s="46">
        <f>VLOOKUP(C225,Active!C$21:E$961,3,FALSE)</f>
        <v>3041.9934787979141</v>
      </c>
      <c r="F225" s="6" t="s">
        <v>167</v>
      </c>
      <c r="G225" t="str">
        <f t="shared" si="22"/>
        <v>51328.794</v>
      </c>
      <c r="H225" s="16">
        <f t="shared" si="23"/>
        <v>3042</v>
      </c>
      <c r="I225" s="47" t="s">
        <v>1171</v>
      </c>
      <c r="J225" s="48" t="s">
        <v>1172</v>
      </c>
      <c r="K225" s="47">
        <v>3042</v>
      </c>
      <c r="L225" s="47" t="s">
        <v>585</v>
      </c>
      <c r="M225" s="48" t="s">
        <v>234</v>
      </c>
      <c r="N225" s="48"/>
      <c r="O225" s="49" t="s">
        <v>1142</v>
      </c>
      <c r="P225" s="49" t="s">
        <v>1099</v>
      </c>
    </row>
    <row r="226" spans="1:16" ht="13.5" thickBot="1" x14ac:dyDescent="0.25">
      <c r="A226" s="16" t="str">
        <f t="shared" si="18"/>
        <v> AOEB 6 </v>
      </c>
      <c r="B226" s="6" t="str">
        <f t="shared" si="19"/>
        <v>I</v>
      </c>
      <c r="C226" s="16">
        <f t="shared" si="20"/>
        <v>51408.591</v>
      </c>
      <c r="D226" t="str">
        <f t="shared" si="21"/>
        <v>vis</v>
      </c>
      <c r="E226" s="46">
        <f>VLOOKUP(C226,Active!C$21:E$961,3,FALSE)</f>
        <v>3075.9931888947499</v>
      </c>
      <c r="F226" s="6" t="s">
        <v>167</v>
      </c>
      <c r="G226" t="str">
        <f t="shared" si="22"/>
        <v>51408.591</v>
      </c>
      <c r="H226" s="16">
        <f t="shared" si="23"/>
        <v>3076</v>
      </c>
      <c r="I226" s="47" t="s">
        <v>1173</v>
      </c>
      <c r="J226" s="48" t="s">
        <v>1174</v>
      </c>
      <c r="K226" s="47">
        <v>3076</v>
      </c>
      <c r="L226" s="47" t="s">
        <v>214</v>
      </c>
      <c r="M226" s="48" t="s">
        <v>234</v>
      </c>
      <c r="N226" s="48"/>
      <c r="O226" s="49" t="s">
        <v>375</v>
      </c>
      <c r="P226" s="49" t="s">
        <v>1099</v>
      </c>
    </row>
    <row r="227" spans="1:16" ht="13.5" thickBot="1" x14ac:dyDescent="0.25">
      <c r="A227" s="16" t="str">
        <f t="shared" si="18"/>
        <v> AOEB 6 </v>
      </c>
      <c r="B227" s="6" t="str">
        <f t="shared" si="19"/>
        <v>I</v>
      </c>
      <c r="C227" s="16">
        <f t="shared" si="20"/>
        <v>51469.614000000001</v>
      </c>
      <c r="D227" t="str">
        <f t="shared" si="21"/>
        <v>vis</v>
      </c>
      <c r="E227" s="46">
        <f>VLOOKUP(C227,Active!C$21:E$961,3,FALSE)</f>
        <v>3101.9937191056511</v>
      </c>
      <c r="F227" s="6" t="s">
        <v>167</v>
      </c>
      <c r="G227" t="str">
        <f t="shared" si="22"/>
        <v>51469.614</v>
      </c>
      <c r="H227" s="16">
        <f t="shared" si="23"/>
        <v>3102</v>
      </c>
      <c r="I227" s="47" t="s">
        <v>1193</v>
      </c>
      <c r="J227" s="48" t="s">
        <v>1194</v>
      </c>
      <c r="K227" s="47">
        <v>3102</v>
      </c>
      <c r="L227" s="47" t="s">
        <v>585</v>
      </c>
      <c r="M227" s="48" t="s">
        <v>234</v>
      </c>
      <c r="N227" s="48"/>
      <c r="O227" s="49" t="s">
        <v>375</v>
      </c>
      <c r="P227" s="49" t="s">
        <v>1099</v>
      </c>
    </row>
    <row r="228" spans="1:16" ht="13.5" thickBot="1" x14ac:dyDescent="0.25">
      <c r="A228" s="16" t="str">
        <f t="shared" si="18"/>
        <v>BAVM 132 </v>
      </c>
      <c r="B228" s="6" t="str">
        <f t="shared" si="19"/>
        <v>I</v>
      </c>
      <c r="C228" s="16">
        <f t="shared" si="20"/>
        <v>51481.3554</v>
      </c>
      <c r="D228" t="str">
        <f t="shared" si="21"/>
        <v>vis</v>
      </c>
      <c r="E228" s="46">
        <f>VLOOKUP(C228,Active!C$21:E$961,3,FALSE)</f>
        <v>3106.9964660276028</v>
      </c>
      <c r="F228" s="6" t="s">
        <v>167</v>
      </c>
      <c r="G228" t="str">
        <f t="shared" si="22"/>
        <v>51481.3554</v>
      </c>
      <c r="H228" s="16">
        <f t="shared" si="23"/>
        <v>3107</v>
      </c>
      <c r="I228" s="47" t="s">
        <v>1195</v>
      </c>
      <c r="J228" s="48" t="s">
        <v>1196</v>
      </c>
      <c r="K228" s="47">
        <v>3107</v>
      </c>
      <c r="L228" s="47" t="s">
        <v>1158</v>
      </c>
      <c r="M228" s="48" t="s">
        <v>220</v>
      </c>
      <c r="N228" s="48" t="s">
        <v>753</v>
      </c>
      <c r="O228" s="49" t="s">
        <v>1197</v>
      </c>
      <c r="P228" s="50" t="s">
        <v>1183</v>
      </c>
    </row>
    <row r="229" spans="1:16" ht="13.5" thickBot="1" x14ac:dyDescent="0.25">
      <c r="A229" s="16" t="str">
        <f t="shared" si="18"/>
        <v>IBVS 5067 </v>
      </c>
      <c r="B229" s="6" t="str">
        <f t="shared" si="19"/>
        <v>I</v>
      </c>
      <c r="C229" s="16">
        <f t="shared" si="20"/>
        <v>51720.745000000003</v>
      </c>
      <c r="D229" t="str">
        <f t="shared" si="21"/>
        <v>vis</v>
      </c>
      <c r="E229" s="46">
        <f>VLOOKUP(C229,Active!C$21:E$961,3,FALSE)</f>
        <v>3208.9949998095453</v>
      </c>
      <c r="F229" s="6" t="s">
        <v>167</v>
      </c>
      <c r="G229" t="str">
        <f t="shared" si="22"/>
        <v>51720.7450</v>
      </c>
      <c r="H229" s="16">
        <f t="shared" si="23"/>
        <v>3209</v>
      </c>
      <c r="I229" s="47" t="s">
        <v>1205</v>
      </c>
      <c r="J229" s="48" t="s">
        <v>1206</v>
      </c>
      <c r="K229" s="47">
        <v>3209</v>
      </c>
      <c r="L229" s="47" t="s">
        <v>1207</v>
      </c>
      <c r="M229" s="48" t="s">
        <v>220</v>
      </c>
      <c r="N229" s="48" t="s">
        <v>221</v>
      </c>
      <c r="O229" s="49" t="s">
        <v>1208</v>
      </c>
      <c r="P229" s="50" t="s">
        <v>1209</v>
      </c>
    </row>
    <row r="230" spans="1:16" ht="13.5" thickBot="1" x14ac:dyDescent="0.25">
      <c r="A230" s="16" t="str">
        <f t="shared" si="18"/>
        <v>IBVS 5434 </v>
      </c>
      <c r="B230" s="6" t="str">
        <f t="shared" si="19"/>
        <v>I</v>
      </c>
      <c r="C230" s="16">
        <f t="shared" si="20"/>
        <v>52767.499100000001</v>
      </c>
      <c r="D230" t="str">
        <f t="shared" si="21"/>
        <v>vis</v>
      </c>
      <c r="E230" s="46">
        <f>VLOOKUP(C230,Active!C$21:E$961,3,FALSE)</f>
        <v>3654.9934200844277</v>
      </c>
      <c r="F230" s="6" t="s">
        <v>167</v>
      </c>
      <c r="G230" t="str">
        <f t="shared" si="22"/>
        <v>52767.4991</v>
      </c>
      <c r="H230" s="16">
        <f t="shared" si="23"/>
        <v>3655</v>
      </c>
      <c r="I230" s="47" t="s">
        <v>1235</v>
      </c>
      <c r="J230" s="48" t="s">
        <v>1236</v>
      </c>
      <c r="K230" s="47">
        <v>3655</v>
      </c>
      <c r="L230" s="47" t="s">
        <v>1237</v>
      </c>
      <c r="M230" s="48" t="s">
        <v>220</v>
      </c>
      <c r="N230" s="48" t="s">
        <v>1238</v>
      </c>
      <c r="O230" s="49" t="s">
        <v>1239</v>
      </c>
      <c r="P230" s="50" t="s">
        <v>1240</v>
      </c>
    </row>
    <row r="231" spans="1:16" ht="13.5" thickBot="1" x14ac:dyDescent="0.25">
      <c r="A231" s="16" t="str">
        <f t="shared" si="18"/>
        <v>BAVM 173 </v>
      </c>
      <c r="B231" s="6" t="str">
        <f t="shared" si="19"/>
        <v>I</v>
      </c>
      <c r="C231" s="16">
        <f t="shared" si="20"/>
        <v>53220.466099999998</v>
      </c>
      <c r="D231" t="str">
        <f t="shared" si="21"/>
        <v>vis</v>
      </c>
      <c r="E231" s="46">
        <f>VLOOKUP(C231,Active!C$21:E$961,3,FALSE)</f>
        <v>3847.9924887641223</v>
      </c>
      <c r="F231" s="6" t="s">
        <v>167</v>
      </c>
      <c r="G231" t="str">
        <f t="shared" si="22"/>
        <v>53220.4661</v>
      </c>
      <c r="H231" s="16">
        <f t="shared" si="23"/>
        <v>3848</v>
      </c>
      <c r="I231" s="47" t="s">
        <v>1249</v>
      </c>
      <c r="J231" s="48" t="s">
        <v>1250</v>
      </c>
      <c r="K231" s="47">
        <v>3848</v>
      </c>
      <c r="L231" s="47" t="s">
        <v>1251</v>
      </c>
      <c r="M231" s="48" t="s">
        <v>220</v>
      </c>
      <c r="N231" s="48" t="s">
        <v>753</v>
      </c>
      <c r="O231" s="49" t="s">
        <v>1252</v>
      </c>
      <c r="P231" s="50" t="s">
        <v>1253</v>
      </c>
    </row>
    <row r="232" spans="1:16" ht="13.5" thickBot="1" x14ac:dyDescent="0.25">
      <c r="A232" s="16" t="str">
        <f t="shared" si="18"/>
        <v>BAVM 174 </v>
      </c>
      <c r="B232" s="6" t="str">
        <f t="shared" si="19"/>
        <v>I</v>
      </c>
      <c r="C232" s="16">
        <f t="shared" si="20"/>
        <v>53267.404000000002</v>
      </c>
      <c r="D232" t="str">
        <f t="shared" si="21"/>
        <v>vis</v>
      </c>
      <c r="E232" s="46">
        <f>VLOOKUP(C232,Active!C$21:E$961,3,FALSE)</f>
        <v>3867.9916741038523</v>
      </c>
      <c r="F232" s="6" t="s">
        <v>167</v>
      </c>
      <c r="G232" t="str">
        <f t="shared" si="22"/>
        <v>53267.404</v>
      </c>
      <c r="H232" s="16">
        <f t="shared" si="23"/>
        <v>3868</v>
      </c>
      <c r="I232" s="47" t="s">
        <v>1258</v>
      </c>
      <c r="J232" s="48" t="s">
        <v>1259</v>
      </c>
      <c r="K232" s="47">
        <v>3868</v>
      </c>
      <c r="L232" s="47" t="s">
        <v>1260</v>
      </c>
      <c r="M232" s="48" t="s">
        <v>234</v>
      </c>
      <c r="N232" s="48"/>
      <c r="O232" s="49" t="s">
        <v>1178</v>
      </c>
      <c r="P232" s="50" t="s">
        <v>1261</v>
      </c>
    </row>
    <row r="233" spans="1:16" ht="13.5" thickBot="1" x14ac:dyDescent="0.25">
      <c r="A233" s="16" t="str">
        <f t="shared" si="18"/>
        <v>BAVM 173 </v>
      </c>
      <c r="B233" s="6" t="str">
        <f t="shared" si="19"/>
        <v>I</v>
      </c>
      <c r="C233" s="16">
        <f t="shared" si="20"/>
        <v>53300.264000000003</v>
      </c>
      <c r="D233" t="str">
        <f t="shared" si="21"/>
        <v>vis</v>
      </c>
      <c r="E233" s="46">
        <f>VLOOKUP(C233,Active!C$21:E$961,3,FALSE)</f>
        <v>3881.992582330754</v>
      </c>
      <c r="F233" s="6" t="s">
        <v>167</v>
      </c>
      <c r="G233" t="str">
        <f t="shared" si="22"/>
        <v>53300.2640</v>
      </c>
      <c r="H233" s="16">
        <f t="shared" si="23"/>
        <v>3882</v>
      </c>
      <c r="I233" s="47" t="s">
        <v>1265</v>
      </c>
      <c r="J233" s="48" t="s">
        <v>1266</v>
      </c>
      <c r="K233" s="47">
        <v>3882</v>
      </c>
      <c r="L233" s="47" t="s">
        <v>1267</v>
      </c>
      <c r="M233" s="48" t="s">
        <v>220</v>
      </c>
      <c r="N233" s="48" t="s">
        <v>753</v>
      </c>
      <c r="O233" s="49" t="s">
        <v>1268</v>
      </c>
      <c r="P233" s="50" t="s">
        <v>1253</v>
      </c>
    </row>
    <row r="234" spans="1:16" ht="13.5" thickBot="1" x14ac:dyDescent="0.25">
      <c r="A234" s="16" t="str">
        <f t="shared" si="18"/>
        <v>BAVM 173 </v>
      </c>
      <c r="B234" s="6" t="str">
        <f t="shared" si="19"/>
        <v>II</v>
      </c>
      <c r="C234" s="16">
        <f t="shared" si="20"/>
        <v>53303.3171</v>
      </c>
      <c r="D234" t="str">
        <f t="shared" si="21"/>
        <v>vis</v>
      </c>
      <c r="E234" s="46">
        <f>VLOOKUP(C234,Active!C$21:E$961,3,FALSE)</f>
        <v>3883.2934396925166</v>
      </c>
      <c r="F234" s="6" t="s">
        <v>167</v>
      </c>
      <c r="G234" t="str">
        <f t="shared" si="22"/>
        <v>53303.3171</v>
      </c>
      <c r="H234" s="16">
        <f t="shared" si="23"/>
        <v>3883.5</v>
      </c>
      <c r="I234" s="47" t="s">
        <v>1271</v>
      </c>
      <c r="J234" s="48" t="s">
        <v>1272</v>
      </c>
      <c r="K234" s="47">
        <v>3883.5</v>
      </c>
      <c r="L234" s="47" t="s">
        <v>1273</v>
      </c>
      <c r="M234" s="48" t="s">
        <v>220</v>
      </c>
      <c r="N234" s="48" t="s">
        <v>753</v>
      </c>
      <c r="O234" s="49" t="s">
        <v>1252</v>
      </c>
      <c r="P234" s="50" t="s">
        <v>1253</v>
      </c>
    </row>
    <row r="235" spans="1:16" ht="13.5" thickBot="1" x14ac:dyDescent="0.25">
      <c r="A235" s="16" t="str">
        <f t="shared" si="18"/>
        <v>BAVM 178 </v>
      </c>
      <c r="B235" s="6" t="str">
        <f t="shared" si="19"/>
        <v>I</v>
      </c>
      <c r="C235" s="16">
        <f t="shared" si="20"/>
        <v>53561.478000000003</v>
      </c>
      <c r="D235" t="str">
        <f t="shared" si="21"/>
        <v>vis</v>
      </c>
      <c r="E235" s="46">
        <f>VLOOKUP(C235,Active!C$21:E$961,3,FALSE)</f>
        <v>3993.2900029510156</v>
      </c>
      <c r="F235" s="6" t="s">
        <v>167</v>
      </c>
      <c r="G235" t="str">
        <f t="shared" si="22"/>
        <v>53561.4780</v>
      </c>
      <c r="H235" s="16">
        <f t="shared" si="23"/>
        <v>3993</v>
      </c>
      <c r="I235" s="47" t="s">
        <v>1277</v>
      </c>
      <c r="J235" s="48" t="s">
        <v>1278</v>
      </c>
      <c r="K235" s="47">
        <v>3993</v>
      </c>
      <c r="L235" s="47" t="s">
        <v>1279</v>
      </c>
      <c r="M235" s="48" t="s">
        <v>1102</v>
      </c>
      <c r="N235" s="48" t="s">
        <v>753</v>
      </c>
      <c r="O235" s="49" t="s">
        <v>1252</v>
      </c>
      <c r="P235" s="50" t="s">
        <v>1280</v>
      </c>
    </row>
    <row r="236" spans="1:16" ht="13.5" thickBot="1" x14ac:dyDescent="0.25">
      <c r="A236" s="16" t="str">
        <f t="shared" si="18"/>
        <v>IBVS 5649 </v>
      </c>
      <c r="B236" s="6" t="str">
        <f t="shared" si="19"/>
        <v>I</v>
      </c>
      <c r="C236" s="16">
        <f t="shared" si="20"/>
        <v>53598.331700000002</v>
      </c>
      <c r="D236" t="str">
        <f t="shared" si="21"/>
        <v>vis</v>
      </c>
      <c r="E236" s="46">
        <f>VLOOKUP(C236,Active!C$21:E$961,3,FALSE)</f>
        <v>4008.992537081318</v>
      </c>
      <c r="F236" s="6" t="s">
        <v>167</v>
      </c>
      <c r="G236" t="str">
        <f t="shared" si="22"/>
        <v>53598.3317</v>
      </c>
      <c r="H236" s="16">
        <f t="shared" si="23"/>
        <v>4009</v>
      </c>
      <c r="I236" s="47" t="s">
        <v>1281</v>
      </c>
      <c r="J236" s="48" t="s">
        <v>1282</v>
      </c>
      <c r="K236" s="47">
        <v>4009</v>
      </c>
      <c r="L236" s="47" t="s">
        <v>1283</v>
      </c>
      <c r="M236" s="48" t="s">
        <v>220</v>
      </c>
      <c r="N236" s="48" t="s">
        <v>221</v>
      </c>
      <c r="O236" s="49" t="s">
        <v>1284</v>
      </c>
      <c r="P236" s="50" t="s">
        <v>1285</v>
      </c>
    </row>
    <row r="237" spans="1:16" ht="13.5" thickBot="1" x14ac:dyDescent="0.25">
      <c r="A237" s="16" t="str">
        <f t="shared" si="18"/>
        <v>BAVM 178 </v>
      </c>
      <c r="B237" s="6" t="str">
        <f t="shared" si="19"/>
        <v>I</v>
      </c>
      <c r="C237" s="16">
        <f t="shared" si="20"/>
        <v>53612.416400000002</v>
      </c>
      <c r="D237" t="str">
        <f t="shared" si="21"/>
        <v>vis</v>
      </c>
      <c r="E237" s="46">
        <f>VLOOKUP(C237,Active!C$21:E$961,3,FALSE)</f>
        <v>4014.9937115214711</v>
      </c>
      <c r="F237" s="6" t="s">
        <v>167</v>
      </c>
      <c r="G237" t="str">
        <f t="shared" si="22"/>
        <v>53612.4164</v>
      </c>
      <c r="H237" s="16">
        <f t="shared" si="23"/>
        <v>4015</v>
      </c>
      <c r="I237" s="47" t="s">
        <v>1294</v>
      </c>
      <c r="J237" s="48" t="s">
        <v>1295</v>
      </c>
      <c r="K237" s="47">
        <v>4015</v>
      </c>
      <c r="L237" s="47" t="s">
        <v>1296</v>
      </c>
      <c r="M237" s="48" t="s">
        <v>1102</v>
      </c>
      <c r="N237" s="48" t="s">
        <v>1297</v>
      </c>
      <c r="O237" s="49" t="s">
        <v>1298</v>
      </c>
      <c r="P237" s="50" t="s">
        <v>1280</v>
      </c>
    </row>
    <row r="238" spans="1:16" ht="13.5" thickBot="1" x14ac:dyDescent="0.25">
      <c r="A238" s="16" t="str">
        <f t="shared" si="18"/>
        <v>BAVM 178 </v>
      </c>
      <c r="B238" s="6" t="str">
        <f t="shared" si="19"/>
        <v>I</v>
      </c>
      <c r="C238" s="16">
        <f t="shared" si="20"/>
        <v>53655.364399999999</v>
      </c>
      <c r="D238" t="str">
        <f t="shared" si="21"/>
        <v>vis</v>
      </c>
      <c r="E238" s="46">
        <f>VLOOKUP(C238,Active!C$21:E$961,3,FALSE)</f>
        <v>4033.2928900524789</v>
      </c>
      <c r="F238" s="6" t="s">
        <v>167</v>
      </c>
      <c r="G238" t="str">
        <f t="shared" si="22"/>
        <v>53655.3644</v>
      </c>
      <c r="H238" s="16">
        <f t="shared" si="23"/>
        <v>4033</v>
      </c>
      <c r="I238" s="47" t="s">
        <v>1305</v>
      </c>
      <c r="J238" s="48" t="s">
        <v>1306</v>
      </c>
      <c r="K238" s="47" t="s">
        <v>1307</v>
      </c>
      <c r="L238" s="47" t="s">
        <v>1308</v>
      </c>
      <c r="M238" s="48" t="s">
        <v>1102</v>
      </c>
      <c r="N238" s="48" t="s">
        <v>167</v>
      </c>
      <c r="O238" s="49" t="s">
        <v>1147</v>
      </c>
      <c r="P238" s="50" t="s">
        <v>1280</v>
      </c>
    </row>
    <row r="239" spans="1:16" ht="13.5" thickBot="1" x14ac:dyDescent="0.25">
      <c r="A239" s="16" t="str">
        <f t="shared" si="18"/>
        <v>IBVS 5713 </v>
      </c>
      <c r="B239" s="6" t="str">
        <f t="shared" si="19"/>
        <v>II</v>
      </c>
      <c r="C239" s="16">
        <f t="shared" si="20"/>
        <v>53899.472600000001</v>
      </c>
      <c r="D239" t="str">
        <f t="shared" si="21"/>
        <v>vis</v>
      </c>
      <c r="E239" s="46">
        <f>VLOOKUP(C239,Active!C$21:E$961,3,FALSE)</f>
        <v>4137.3019133523603</v>
      </c>
      <c r="F239" s="6" t="s">
        <v>167</v>
      </c>
      <c r="G239" t="str">
        <f t="shared" si="22"/>
        <v>53899.4726</v>
      </c>
      <c r="H239" s="16">
        <f t="shared" si="23"/>
        <v>4137.5</v>
      </c>
      <c r="I239" s="47" t="s">
        <v>1309</v>
      </c>
      <c r="J239" s="48" t="s">
        <v>1310</v>
      </c>
      <c r="K239" s="47" t="s">
        <v>1311</v>
      </c>
      <c r="L239" s="47" t="s">
        <v>1312</v>
      </c>
      <c r="M239" s="48" t="s">
        <v>220</v>
      </c>
      <c r="N239" s="48" t="s">
        <v>221</v>
      </c>
      <c r="O239" s="49" t="s">
        <v>460</v>
      </c>
      <c r="P239" s="50" t="s">
        <v>1313</v>
      </c>
    </row>
    <row r="240" spans="1:16" ht="13.5" thickBot="1" x14ac:dyDescent="0.25">
      <c r="A240" s="16" t="str">
        <f t="shared" si="18"/>
        <v>OEJV 0074 </v>
      </c>
      <c r="B240" s="6" t="str">
        <f t="shared" si="19"/>
        <v>II</v>
      </c>
      <c r="C240" s="16">
        <f t="shared" si="20"/>
        <v>54007.405830000003</v>
      </c>
      <c r="D240" t="str">
        <f t="shared" si="21"/>
        <v>vis</v>
      </c>
      <c r="E240" s="46">
        <f>VLOOKUP(C240,Active!C$21:E$961,3,FALSE)</f>
        <v>4183.289839337237</v>
      </c>
      <c r="F240" s="6" t="s">
        <v>167</v>
      </c>
      <c r="G240" t="str">
        <f t="shared" si="22"/>
        <v>54007.40583</v>
      </c>
      <c r="H240" s="16">
        <f t="shared" si="23"/>
        <v>4183.5</v>
      </c>
      <c r="I240" s="47" t="s">
        <v>1314</v>
      </c>
      <c r="J240" s="48" t="s">
        <v>1315</v>
      </c>
      <c r="K240" s="47" t="s">
        <v>1316</v>
      </c>
      <c r="L240" s="47" t="s">
        <v>1317</v>
      </c>
      <c r="M240" s="48" t="s">
        <v>1102</v>
      </c>
      <c r="N240" s="48" t="s">
        <v>1238</v>
      </c>
      <c r="O240" s="49" t="s">
        <v>843</v>
      </c>
      <c r="P240" s="50" t="s">
        <v>1245</v>
      </c>
    </row>
    <row r="241" spans="1:16" ht="13.5" thickBot="1" x14ac:dyDescent="0.25">
      <c r="A241" s="16" t="str">
        <f t="shared" si="18"/>
        <v>IBVS 5835 </v>
      </c>
      <c r="B241" s="6" t="str">
        <f t="shared" si="19"/>
        <v>I</v>
      </c>
      <c r="C241" s="16">
        <f t="shared" si="20"/>
        <v>54323.548300000002</v>
      </c>
      <c r="D241" t="str">
        <f t="shared" si="21"/>
        <v>vis</v>
      </c>
      <c r="E241" s="46">
        <f>VLOOKUP(C241,Active!C$21:E$961,3,FALSE)</f>
        <v>4317.9910477698568</v>
      </c>
      <c r="F241" s="6" t="s">
        <v>167</v>
      </c>
      <c r="G241" t="str">
        <f t="shared" si="22"/>
        <v>54323.5483</v>
      </c>
      <c r="H241" s="16">
        <f t="shared" si="23"/>
        <v>4318</v>
      </c>
      <c r="I241" s="47" t="s">
        <v>1322</v>
      </c>
      <c r="J241" s="48" t="s">
        <v>1323</v>
      </c>
      <c r="K241" s="47" t="s">
        <v>1324</v>
      </c>
      <c r="L241" s="47" t="s">
        <v>1325</v>
      </c>
      <c r="M241" s="48" t="s">
        <v>1102</v>
      </c>
      <c r="N241" s="48" t="s">
        <v>167</v>
      </c>
      <c r="O241" s="49" t="s">
        <v>1239</v>
      </c>
      <c r="P241" s="50" t="s">
        <v>1326</v>
      </c>
    </row>
    <row r="242" spans="1:16" ht="26.25" thickBot="1" x14ac:dyDescent="0.25">
      <c r="A242" s="16" t="str">
        <f t="shared" si="18"/>
        <v>IBVS 5887 </v>
      </c>
      <c r="B242" s="6" t="str">
        <f t="shared" si="19"/>
        <v>I</v>
      </c>
      <c r="C242" s="16">
        <f t="shared" si="20"/>
        <v>54654.472300000001</v>
      </c>
      <c r="D242" t="str">
        <f t="shared" si="21"/>
        <v>vis</v>
      </c>
      <c r="E242" s="46">
        <f>VLOOKUP(C242,Active!C$21:E$961,3,FALSE)</f>
        <v>4458.9903342603948</v>
      </c>
      <c r="F242" s="6" t="s">
        <v>167</v>
      </c>
      <c r="G242" t="str">
        <f t="shared" si="22"/>
        <v>54654.4723</v>
      </c>
      <c r="H242" s="16">
        <f t="shared" si="23"/>
        <v>4459</v>
      </c>
      <c r="I242" s="47" t="s">
        <v>1327</v>
      </c>
      <c r="J242" s="48" t="s">
        <v>1328</v>
      </c>
      <c r="K242" s="47" t="s">
        <v>1329</v>
      </c>
      <c r="L242" s="47" t="s">
        <v>1330</v>
      </c>
      <c r="M242" s="48" t="s">
        <v>220</v>
      </c>
      <c r="N242" s="48" t="s">
        <v>1146</v>
      </c>
      <c r="O242" s="49" t="s">
        <v>1331</v>
      </c>
      <c r="P242" s="50" t="s">
        <v>1332</v>
      </c>
    </row>
    <row r="243" spans="1:16" ht="26.25" thickBot="1" x14ac:dyDescent="0.25">
      <c r="A243" s="16" t="str">
        <f t="shared" si="18"/>
        <v>JAAVSO 36(2);186 </v>
      </c>
      <c r="B243" s="6" t="str">
        <f t="shared" si="19"/>
        <v>I</v>
      </c>
      <c r="C243" s="16">
        <f t="shared" si="20"/>
        <v>54703.764300000003</v>
      </c>
      <c r="D243" t="str">
        <f t="shared" si="21"/>
        <v>vis</v>
      </c>
      <c r="E243" s="46">
        <f>VLOOKUP(C243,Active!C$21:E$961,3,FALSE)</f>
        <v>4479.992548755843</v>
      </c>
      <c r="F243" s="6" t="s">
        <v>167</v>
      </c>
      <c r="G243" t="str">
        <f t="shared" si="22"/>
        <v>54703.7643</v>
      </c>
      <c r="H243" s="16">
        <f t="shared" si="23"/>
        <v>4480</v>
      </c>
      <c r="I243" s="47" t="s">
        <v>1333</v>
      </c>
      <c r="J243" s="48" t="s">
        <v>1334</v>
      </c>
      <c r="K243" s="47" t="s">
        <v>1335</v>
      </c>
      <c r="L243" s="47" t="s">
        <v>1283</v>
      </c>
      <c r="M243" s="48" t="s">
        <v>1102</v>
      </c>
      <c r="N243" s="48" t="s">
        <v>753</v>
      </c>
      <c r="O243" s="49" t="s">
        <v>1336</v>
      </c>
      <c r="P243" s="50" t="s">
        <v>1337</v>
      </c>
    </row>
    <row r="244" spans="1:16" ht="13.5" thickBot="1" x14ac:dyDescent="0.25">
      <c r="A244" s="16" t="str">
        <f t="shared" si="18"/>
        <v> JAAVSO 37;44 </v>
      </c>
      <c r="B244" s="6" t="str">
        <f t="shared" si="19"/>
        <v>I</v>
      </c>
      <c r="C244" s="16">
        <f t="shared" si="20"/>
        <v>54736.616699999999</v>
      </c>
      <c r="D244" t="str">
        <f t="shared" si="21"/>
        <v>vis</v>
      </c>
      <c r="E244" s="46">
        <f>VLOOKUP(C244,Active!C$21:E$961,3,FALSE)</f>
        <v>4493.9902187933776</v>
      </c>
      <c r="F244" s="6" t="s">
        <v>167</v>
      </c>
      <c r="G244" t="str">
        <f t="shared" si="22"/>
        <v>54736.6167</v>
      </c>
      <c r="H244" s="16">
        <f t="shared" si="23"/>
        <v>4494</v>
      </c>
      <c r="I244" s="47" t="s">
        <v>1338</v>
      </c>
      <c r="J244" s="48" t="s">
        <v>1339</v>
      </c>
      <c r="K244" s="47" t="s">
        <v>1340</v>
      </c>
      <c r="L244" s="47" t="s">
        <v>1341</v>
      </c>
      <c r="M244" s="48" t="s">
        <v>1102</v>
      </c>
      <c r="N244" s="48" t="s">
        <v>1103</v>
      </c>
      <c r="O244" s="49" t="s">
        <v>1342</v>
      </c>
      <c r="P244" s="49" t="s">
        <v>1343</v>
      </c>
    </row>
    <row r="245" spans="1:16" ht="13.5" thickBot="1" x14ac:dyDescent="0.25">
      <c r="A245" s="16" t="str">
        <f t="shared" si="18"/>
        <v> JAAVSO 37;44 </v>
      </c>
      <c r="B245" s="6" t="str">
        <f t="shared" si="19"/>
        <v>I</v>
      </c>
      <c r="C245" s="16">
        <f t="shared" si="20"/>
        <v>54736.6204</v>
      </c>
      <c r="D245" t="str">
        <f t="shared" si="21"/>
        <v>vis</v>
      </c>
      <c r="E245" s="46">
        <f>VLOOKUP(C245,Active!C$21:E$961,3,FALSE)</f>
        <v>4493.9917952803062</v>
      </c>
      <c r="F245" s="6" t="s">
        <v>167</v>
      </c>
      <c r="G245" t="str">
        <f t="shared" si="22"/>
        <v>54736.6204</v>
      </c>
      <c r="H245" s="16">
        <f t="shared" si="23"/>
        <v>4494</v>
      </c>
      <c r="I245" s="47" t="s">
        <v>1344</v>
      </c>
      <c r="J245" s="48" t="s">
        <v>1345</v>
      </c>
      <c r="K245" s="47" t="s">
        <v>1340</v>
      </c>
      <c r="L245" s="47" t="s">
        <v>1346</v>
      </c>
      <c r="M245" s="48" t="s">
        <v>1102</v>
      </c>
      <c r="N245" s="48" t="s">
        <v>1103</v>
      </c>
      <c r="O245" s="49" t="s">
        <v>1336</v>
      </c>
      <c r="P245" s="49" t="s">
        <v>1343</v>
      </c>
    </row>
    <row r="246" spans="1:16" ht="13.5" thickBot="1" x14ac:dyDescent="0.25">
      <c r="A246" s="16" t="str">
        <f t="shared" si="18"/>
        <v>BAVM 209 </v>
      </c>
      <c r="B246" s="6" t="str">
        <f t="shared" si="19"/>
        <v>I</v>
      </c>
      <c r="C246" s="16">
        <f t="shared" si="20"/>
        <v>54788.251499999998</v>
      </c>
      <c r="D246" t="str">
        <f t="shared" si="21"/>
        <v>vis</v>
      </c>
      <c r="E246" s="46">
        <f>VLOOKUP(C246,Active!C$21:E$961,3,FALSE)</f>
        <v>4515.9906477682534</v>
      </c>
      <c r="F246" s="6" t="s">
        <v>167</v>
      </c>
      <c r="G246" t="str">
        <f t="shared" si="22"/>
        <v>54788.2515</v>
      </c>
      <c r="H246" s="16">
        <f t="shared" si="23"/>
        <v>4516</v>
      </c>
      <c r="I246" s="47" t="s">
        <v>1347</v>
      </c>
      <c r="J246" s="48" t="s">
        <v>1348</v>
      </c>
      <c r="K246" s="47" t="s">
        <v>1349</v>
      </c>
      <c r="L246" s="47" t="s">
        <v>1350</v>
      </c>
      <c r="M246" s="48" t="s">
        <v>1102</v>
      </c>
      <c r="N246" s="48" t="s">
        <v>1351</v>
      </c>
      <c r="O246" s="49" t="s">
        <v>1352</v>
      </c>
      <c r="P246" s="50" t="s">
        <v>1353</v>
      </c>
    </row>
    <row r="247" spans="1:16" ht="13.5" thickBot="1" x14ac:dyDescent="0.25">
      <c r="A247" s="16" t="str">
        <f t="shared" si="18"/>
        <v> JAAVSO 38;85 </v>
      </c>
      <c r="B247" s="6" t="str">
        <f t="shared" si="19"/>
        <v>I</v>
      </c>
      <c r="C247" s="16">
        <f t="shared" si="20"/>
        <v>54987.744100000004</v>
      </c>
      <c r="D247" t="str">
        <f t="shared" si="21"/>
        <v>vis</v>
      </c>
      <c r="E247" s="46">
        <f>VLOOKUP(C247,Active!C$21:E$961,3,FALSE)</f>
        <v>4600.9899656181015</v>
      </c>
      <c r="F247" s="6" t="s">
        <v>167</v>
      </c>
      <c r="G247" t="str">
        <f t="shared" si="22"/>
        <v>54987.7441</v>
      </c>
      <c r="H247" s="16">
        <f t="shared" si="23"/>
        <v>4601</v>
      </c>
      <c r="I247" s="47" t="s">
        <v>1354</v>
      </c>
      <c r="J247" s="48" t="s">
        <v>1355</v>
      </c>
      <c r="K247" s="47" t="s">
        <v>1356</v>
      </c>
      <c r="L247" s="47" t="s">
        <v>1357</v>
      </c>
      <c r="M247" s="48" t="s">
        <v>1102</v>
      </c>
      <c r="N247" s="48" t="s">
        <v>1103</v>
      </c>
      <c r="O247" s="49" t="s">
        <v>616</v>
      </c>
      <c r="P247" s="49" t="s">
        <v>1358</v>
      </c>
    </row>
    <row r="248" spans="1:16" ht="13.5" thickBot="1" x14ac:dyDescent="0.25">
      <c r="A248" s="16" t="str">
        <f t="shared" si="18"/>
        <v> JAAVSO 38;85 </v>
      </c>
      <c r="B248" s="6" t="str">
        <f t="shared" si="19"/>
        <v>I</v>
      </c>
      <c r="C248" s="16">
        <f t="shared" si="20"/>
        <v>55074.582300000002</v>
      </c>
      <c r="D248" t="str">
        <f t="shared" si="21"/>
        <v>vis</v>
      </c>
      <c r="E248" s="46">
        <f>VLOOKUP(C248,Active!C$21:E$961,3,FALSE)</f>
        <v>4637.9897729458335</v>
      </c>
      <c r="F248" s="6" t="s">
        <v>167</v>
      </c>
      <c r="G248" t="str">
        <f t="shared" si="22"/>
        <v>55074.5823</v>
      </c>
      <c r="H248" s="16">
        <f t="shared" si="23"/>
        <v>4638</v>
      </c>
      <c r="I248" s="47" t="s">
        <v>1359</v>
      </c>
      <c r="J248" s="48" t="s">
        <v>1360</v>
      </c>
      <c r="K248" s="47" t="s">
        <v>1361</v>
      </c>
      <c r="L248" s="47" t="s">
        <v>1362</v>
      </c>
      <c r="M248" s="48" t="s">
        <v>1102</v>
      </c>
      <c r="N248" s="48" t="s">
        <v>1103</v>
      </c>
      <c r="O248" s="49" t="s">
        <v>1363</v>
      </c>
      <c r="P248" s="49" t="s">
        <v>1358</v>
      </c>
    </row>
    <row r="249" spans="1:16" ht="13.5" thickBot="1" x14ac:dyDescent="0.25">
      <c r="A249" s="16" t="str">
        <f t="shared" si="18"/>
        <v>OEJV 0137 </v>
      </c>
      <c r="B249" s="6" t="str">
        <f t="shared" si="19"/>
        <v>I</v>
      </c>
      <c r="C249" s="16">
        <f t="shared" si="20"/>
        <v>55093.358200000002</v>
      </c>
      <c r="D249" t="str">
        <f t="shared" si="21"/>
        <v>vis</v>
      </c>
      <c r="E249" s="46">
        <f>VLOOKUP(C249,Active!C$21:E$961,3,FALSE)</f>
        <v>4645.9897623791103</v>
      </c>
      <c r="F249" s="6" t="s">
        <v>167</v>
      </c>
      <c r="G249" t="str">
        <f t="shared" si="22"/>
        <v>55093.3582</v>
      </c>
      <c r="H249" s="16">
        <f t="shared" si="23"/>
        <v>4646</v>
      </c>
      <c r="I249" s="47" t="s">
        <v>1364</v>
      </c>
      <c r="J249" s="48" t="s">
        <v>1365</v>
      </c>
      <c r="K249" s="47" t="s">
        <v>1366</v>
      </c>
      <c r="L249" s="47" t="s">
        <v>1362</v>
      </c>
      <c r="M249" s="48" t="s">
        <v>1102</v>
      </c>
      <c r="N249" s="48" t="s">
        <v>167</v>
      </c>
      <c r="O249" s="49" t="s">
        <v>1367</v>
      </c>
      <c r="P249" s="50" t="s">
        <v>1368</v>
      </c>
    </row>
    <row r="250" spans="1:16" ht="13.5" thickBot="1" x14ac:dyDescent="0.25">
      <c r="A250" s="16" t="str">
        <f t="shared" si="18"/>
        <v>OEJV 0137 </v>
      </c>
      <c r="B250" s="6" t="str">
        <f t="shared" si="19"/>
        <v>I</v>
      </c>
      <c r="C250" s="16">
        <f t="shared" si="20"/>
        <v>55093.3583</v>
      </c>
      <c r="D250" t="str">
        <f t="shared" si="21"/>
        <v>vis</v>
      </c>
      <c r="E250" s="46">
        <f>VLOOKUP(C250,Active!C$21:E$961,3,FALSE)</f>
        <v>4645.9898049868634</v>
      </c>
      <c r="F250" s="6" t="s">
        <v>167</v>
      </c>
      <c r="G250" t="str">
        <f t="shared" si="22"/>
        <v>55093.3583</v>
      </c>
      <c r="H250" s="16">
        <f t="shared" si="23"/>
        <v>4646</v>
      </c>
      <c r="I250" s="47" t="s">
        <v>1369</v>
      </c>
      <c r="J250" s="48" t="s">
        <v>1365</v>
      </c>
      <c r="K250" s="47" t="s">
        <v>1366</v>
      </c>
      <c r="L250" s="47" t="s">
        <v>1370</v>
      </c>
      <c r="M250" s="48" t="s">
        <v>1102</v>
      </c>
      <c r="N250" s="48" t="s">
        <v>1238</v>
      </c>
      <c r="O250" s="49" t="s">
        <v>1367</v>
      </c>
      <c r="P250" s="50" t="s">
        <v>1368</v>
      </c>
    </row>
    <row r="251" spans="1:16" ht="13.5" thickBot="1" x14ac:dyDescent="0.25">
      <c r="A251" s="16" t="str">
        <f t="shared" si="18"/>
        <v>OEJV 0137 </v>
      </c>
      <c r="B251" s="6" t="str">
        <f t="shared" si="19"/>
        <v>I</v>
      </c>
      <c r="C251" s="16">
        <f t="shared" si="20"/>
        <v>55093.3583</v>
      </c>
      <c r="D251" t="str">
        <f t="shared" si="21"/>
        <v>vis</v>
      </c>
      <c r="E251" s="46">
        <f>VLOOKUP(C251,Active!C$21:E$961,3,FALSE)</f>
        <v>4645.9898049868634</v>
      </c>
      <c r="F251" s="6" t="s">
        <v>167</v>
      </c>
      <c r="G251" t="str">
        <f t="shared" si="22"/>
        <v>55093.3583</v>
      </c>
      <c r="H251" s="16">
        <f t="shared" si="23"/>
        <v>4646</v>
      </c>
      <c r="I251" s="47" t="s">
        <v>1369</v>
      </c>
      <c r="J251" s="48" t="s">
        <v>1365</v>
      </c>
      <c r="K251" s="47" t="s">
        <v>1366</v>
      </c>
      <c r="L251" s="47" t="s">
        <v>1370</v>
      </c>
      <c r="M251" s="48" t="s">
        <v>1102</v>
      </c>
      <c r="N251" s="48" t="s">
        <v>18</v>
      </c>
      <c r="O251" s="49" t="s">
        <v>1367</v>
      </c>
      <c r="P251" s="50" t="s">
        <v>1368</v>
      </c>
    </row>
    <row r="252" spans="1:16" ht="13.5" thickBot="1" x14ac:dyDescent="0.25">
      <c r="A252" s="16" t="str">
        <f t="shared" si="18"/>
        <v>BAVM 215 </v>
      </c>
      <c r="B252" s="6" t="str">
        <f t="shared" si="19"/>
        <v>I</v>
      </c>
      <c r="C252" s="16">
        <f t="shared" si="20"/>
        <v>55492.3459</v>
      </c>
      <c r="D252" t="str">
        <f t="shared" si="21"/>
        <v>vis</v>
      </c>
      <c r="E252" s="46">
        <f>VLOOKUP(C252,Active!C$21:E$961,3,FALSE)</f>
        <v>4815.9894632726709</v>
      </c>
      <c r="F252" s="6" t="s">
        <v>167</v>
      </c>
      <c r="G252" t="str">
        <f t="shared" si="22"/>
        <v>55492.3459</v>
      </c>
      <c r="H252" s="16">
        <f t="shared" si="23"/>
        <v>4816</v>
      </c>
      <c r="I252" s="47" t="s">
        <v>1376</v>
      </c>
      <c r="J252" s="48" t="s">
        <v>1377</v>
      </c>
      <c r="K252" s="47" t="s">
        <v>1378</v>
      </c>
      <c r="L252" s="47" t="s">
        <v>1379</v>
      </c>
      <c r="M252" s="48" t="s">
        <v>1102</v>
      </c>
      <c r="N252" s="48" t="s">
        <v>753</v>
      </c>
      <c r="O252" s="49" t="s">
        <v>1252</v>
      </c>
      <c r="P252" s="50" t="s">
        <v>1380</v>
      </c>
    </row>
    <row r="253" spans="1:16" ht="13.5" thickBot="1" x14ac:dyDescent="0.25">
      <c r="A253" s="16" t="str">
        <f t="shared" si="18"/>
        <v>IBVS 5992 </v>
      </c>
      <c r="B253" s="6" t="str">
        <f t="shared" si="19"/>
        <v>I</v>
      </c>
      <c r="C253" s="16">
        <f t="shared" si="20"/>
        <v>55727.744299999998</v>
      </c>
      <c r="D253" t="str">
        <f t="shared" si="21"/>
        <v>vis</v>
      </c>
      <c r="E253" s="46">
        <f>VLOOKUP(C253,Active!C$21:E$961,3,FALSE)</f>
        <v>4916.2874363450801</v>
      </c>
      <c r="F253" s="6" t="s">
        <v>167</v>
      </c>
      <c r="G253" t="str">
        <f t="shared" si="22"/>
        <v>55727.7443</v>
      </c>
      <c r="H253" s="16">
        <f t="shared" si="23"/>
        <v>4916</v>
      </c>
      <c r="I253" s="47" t="s">
        <v>1381</v>
      </c>
      <c r="J253" s="48" t="s">
        <v>1382</v>
      </c>
      <c r="K253" s="47" t="s">
        <v>1383</v>
      </c>
      <c r="L253" s="47" t="s">
        <v>1384</v>
      </c>
      <c r="M253" s="48" t="s">
        <v>1102</v>
      </c>
      <c r="N253" s="48" t="s">
        <v>167</v>
      </c>
      <c r="O253" s="49" t="s">
        <v>460</v>
      </c>
      <c r="P253" s="50" t="s">
        <v>1385</v>
      </c>
    </row>
    <row r="254" spans="1:16" ht="13.5" thickBot="1" x14ac:dyDescent="0.25">
      <c r="A254" s="16" t="str">
        <f t="shared" si="18"/>
        <v>IBVS 5992 </v>
      </c>
      <c r="B254" s="6" t="str">
        <f t="shared" si="19"/>
        <v>I</v>
      </c>
      <c r="C254" s="16">
        <f t="shared" si="20"/>
        <v>55738.780599999998</v>
      </c>
      <c r="D254" t="str">
        <f t="shared" si="21"/>
        <v>vis</v>
      </c>
      <c r="E254" s="46">
        <f>VLOOKUP(C254,Active!C$21:E$961,3,FALSE)</f>
        <v>4920.9897559879455</v>
      </c>
      <c r="F254" s="6" t="s">
        <v>167</v>
      </c>
      <c r="G254" t="str">
        <f t="shared" si="22"/>
        <v>55738.7806</v>
      </c>
      <c r="H254" s="16">
        <f t="shared" si="23"/>
        <v>4921</v>
      </c>
      <c r="I254" s="47" t="s">
        <v>1386</v>
      </c>
      <c r="J254" s="48" t="s">
        <v>1387</v>
      </c>
      <c r="K254" s="47" t="s">
        <v>1388</v>
      </c>
      <c r="L254" s="47" t="s">
        <v>1362</v>
      </c>
      <c r="M254" s="48" t="s">
        <v>1102</v>
      </c>
      <c r="N254" s="48" t="s">
        <v>167</v>
      </c>
      <c r="O254" s="49" t="s">
        <v>460</v>
      </c>
      <c r="P254" s="50" t="s">
        <v>1385</v>
      </c>
    </row>
    <row r="255" spans="1:16" ht="13.5" thickBot="1" x14ac:dyDescent="0.25">
      <c r="A255" s="16" t="str">
        <f t="shared" si="18"/>
        <v>IBVS 6029 </v>
      </c>
      <c r="B255" s="6" t="str">
        <f t="shared" si="19"/>
        <v>II</v>
      </c>
      <c r="C255" s="16">
        <f t="shared" si="20"/>
        <v>56086.883000000002</v>
      </c>
      <c r="D255" t="str">
        <f t="shared" si="21"/>
        <v>vis</v>
      </c>
      <c r="E255" s="46">
        <f>VLOOKUP(C255,Active!C$21:E$961,3,FALSE)</f>
        <v>5069.3083730288499</v>
      </c>
      <c r="F255" s="6" t="s">
        <v>167</v>
      </c>
      <c r="G255" t="str">
        <f t="shared" si="22"/>
        <v>56086.883</v>
      </c>
      <c r="H255" s="16">
        <f t="shared" si="23"/>
        <v>5069.5</v>
      </c>
      <c r="I255" s="47" t="s">
        <v>1389</v>
      </c>
      <c r="J255" s="48" t="s">
        <v>1390</v>
      </c>
      <c r="K255" s="47" t="s">
        <v>1391</v>
      </c>
      <c r="L255" s="47" t="s">
        <v>1392</v>
      </c>
      <c r="M255" s="48" t="s">
        <v>1102</v>
      </c>
      <c r="N255" s="48" t="s">
        <v>167</v>
      </c>
      <c r="O255" s="49" t="s">
        <v>460</v>
      </c>
      <c r="P255" s="50" t="s">
        <v>1393</v>
      </c>
    </row>
    <row r="256" spans="1:16" ht="13.5" thickBot="1" x14ac:dyDescent="0.25">
      <c r="A256" s="16" t="str">
        <f t="shared" si="18"/>
        <v> JAAVSO 41;122 </v>
      </c>
      <c r="B256" s="6" t="str">
        <f t="shared" si="19"/>
        <v>I</v>
      </c>
      <c r="C256" s="16">
        <f t="shared" si="20"/>
        <v>56170.622600000002</v>
      </c>
      <c r="D256" t="str">
        <f t="shared" si="21"/>
        <v>vis</v>
      </c>
      <c r="E256" s="46">
        <f>VLOOKUP(C256,Active!C$21:E$961,3,FALSE)</f>
        <v>5104.9879364663857</v>
      </c>
      <c r="F256" s="6" t="s">
        <v>167</v>
      </c>
      <c r="G256" t="str">
        <f t="shared" si="22"/>
        <v>56170.6226</v>
      </c>
      <c r="H256" s="16">
        <f t="shared" si="23"/>
        <v>5105</v>
      </c>
      <c r="I256" s="47" t="s">
        <v>1394</v>
      </c>
      <c r="J256" s="48" t="s">
        <v>1395</v>
      </c>
      <c r="K256" s="47" t="s">
        <v>1396</v>
      </c>
      <c r="L256" s="47" t="s">
        <v>1397</v>
      </c>
      <c r="M256" s="48" t="s">
        <v>1102</v>
      </c>
      <c r="N256" s="48" t="s">
        <v>167</v>
      </c>
      <c r="O256" s="49" t="s">
        <v>616</v>
      </c>
      <c r="P256" s="49" t="s">
        <v>1398</v>
      </c>
    </row>
    <row r="257" spans="1:16" ht="13.5" thickBot="1" x14ac:dyDescent="0.25">
      <c r="A257" s="16" t="str">
        <f t="shared" si="18"/>
        <v>BAVM 232 </v>
      </c>
      <c r="B257" s="6" t="str">
        <f t="shared" si="19"/>
        <v>I</v>
      </c>
      <c r="C257" s="16">
        <f t="shared" si="20"/>
        <v>56483.469899999996</v>
      </c>
      <c r="D257" t="str">
        <f t="shared" si="21"/>
        <v>vis</v>
      </c>
      <c r="E257" s="46">
        <f>VLOOKUP(C257,Active!C$21:E$961,3,FALSE)</f>
        <v>5238.285146945198</v>
      </c>
      <c r="F257" s="6" t="s">
        <v>167</v>
      </c>
      <c r="G257" t="str">
        <f t="shared" si="22"/>
        <v>56483.4699</v>
      </c>
      <c r="H257" s="16">
        <f t="shared" si="23"/>
        <v>5238</v>
      </c>
      <c r="I257" s="47" t="s">
        <v>1399</v>
      </c>
      <c r="J257" s="48" t="s">
        <v>1400</v>
      </c>
      <c r="K257" s="47" t="s">
        <v>1401</v>
      </c>
      <c r="L257" s="47" t="s">
        <v>1402</v>
      </c>
      <c r="M257" s="48" t="s">
        <v>1102</v>
      </c>
      <c r="N257" s="48" t="s">
        <v>1297</v>
      </c>
      <c r="O257" s="49" t="s">
        <v>1147</v>
      </c>
      <c r="P257" s="50" t="s">
        <v>1403</v>
      </c>
    </row>
    <row r="258" spans="1:16" ht="13.5" thickBot="1" x14ac:dyDescent="0.25">
      <c r="A258" s="16" t="str">
        <f t="shared" si="18"/>
        <v>BAVM 234 </v>
      </c>
      <c r="B258" s="6" t="str">
        <f t="shared" si="19"/>
        <v>I</v>
      </c>
      <c r="C258" s="16">
        <f t="shared" si="20"/>
        <v>56494.504800000002</v>
      </c>
      <c r="D258" t="str">
        <f t="shared" si="21"/>
        <v>vis</v>
      </c>
      <c r="E258" s="46">
        <f>VLOOKUP(C258,Active!C$21:E$961,3,FALSE)</f>
        <v>5242.9868700794987</v>
      </c>
      <c r="F258" s="6" t="s">
        <v>167</v>
      </c>
      <c r="G258" t="str">
        <f t="shared" si="22"/>
        <v>56494.5048</v>
      </c>
      <c r="H258" s="16">
        <f t="shared" si="23"/>
        <v>5243</v>
      </c>
      <c r="I258" s="47" t="s">
        <v>1404</v>
      </c>
      <c r="J258" s="48" t="s">
        <v>1405</v>
      </c>
      <c r="K258" s="47" t="s">
        <v>1406</v>
      </c>
      <c r="L258" s="47" t="s">
        <v>1407</v>
      </c>
      <c r="M258" s="48" t="s">
        <v>1102</v>
      </c>
      <c r="N258" s="48" t="s">
        <v>1297</v>
      </c>
      <c r="O258" s="49" t="s">
        <v>1147</v>
      </c>
      <c r="P258" s="50" t="s">
        <v>1408</v>
      </c>
    </row>
    <row r="259" spans="1:16" ht="13.5" thickBot="1" x14ac:dyDescent="0.25">
      <c r="A259" s="16" t="str">
        <f t="shared" si="18"/>
        <v> JAAVSO 41;328 </v>
      </c>
      <c r="B259" s="6" t="str">
        <f t="shared" si="19"/>
        <v>I</v>
      </c>
      <c r="C259" s="16">
        <f t="shared" si="20"/>
        <v>56522.668799999999</v>
      </c>
      <c r="D259" t="str">
        <f t="shared" si="21"/>
        <v>vis</v>
      </c>
      <c r="E259" s="46">
        <f>VLOOKUP(C259,Active!C$21:E$961,3,FALSE)</f>
        <v>5254.986918141045</v>
      </c>
      <c r="F259" s="6" t="s">
        <v>167</v>
      </c>
      <c r="G259" t="str">
        <f t="shared" si="22"/>
        <v>56522.6688</v>
      </c>
      <c r="H259" s="16">
        <f t="shared" si="23"/>
        <v>5255</v>
      </c>
      <c r="I259" s="47" t="s">
        <v>1409</v>
      </c>
      <c r="J259" s="48" t="s">
        <v>1410</v>
      </c>
      <c r="K259" s="47" t="s">
        <v>1411</v>
      </c>
      <c r="L259" s="47" t="s">
        <v>1412</v>
      </c>
      <c r="M259" s="48" t="s">
        <v>1102</v>
      </c>
      <c r="N259" s="48" t="s">
        <v>167</v>
      </c>
      <c r="O259" s="49" t="s">
        <v>616</v>
      </c>
      <c r="P259" s="49" t="s">
        <v>1413</v>
      </c>
    </row>
    <row r="260" spans="1:16" ht="13.5" thickBot="1" x14ac:dyDescent="0.25">
      <c r="A260" s="16" t="str">
        <f t="shared" si="18"/>
        <v>BAVM 234 </v>
      </c>
      <c r="B260" s="6" t="str">
        <f t="shared" si="19"/>
        <v>I</v>
      </c>
      <c r="C260" s="16">
        <f t="shared" si="20"/>
        <v>56534.403700000003</v>
      </c>
      <c r="D260" t="str">
        <f t="shared" si="21"/>
        <v>vis</v>
      </c>
      <c r="E260" s="46">
        <f>VLOOKUP(C260,Active!C$21:E$961,3,FALSE)</f>
        <v>5259.9868955589363</v>
      </c>
      <c r="F260" s="6" t="s">
        <v>167</v>
      </c>
      <c r="G260" t="str">
        <f t="shared" si="22"/>
        <v>56534.4037</v>
      </c>
      <c r="H260" s="16">
        <f t="shared" si="23"/>
        <v>5260</v>
      </c>
      <c r="I260" s="47" t="s">
        <v>1414</v>
      </c>
      <c r="J260" s="48" t="s">
        <v>1415</v>
      </c>
      <c r="K260" s="47" t="s">
        <v>1416</v>
      </c>
      <c r="L260" s="47" t="s">
        <v>1407</v>
      </c>
      <c r="M260" s="48" t="s">
        <v>1102</v>
      </c>
      <c r="N260" s="48" t="s">
        <v>1297</v>
      </c>
      <c r="O260" s="49" t="s">
        <v>1147</v>
      </c>
      <c r="P260" s="50" t="s">
        <v>1408</v>
      </c>
    </row>
    <row r="261" spans="1:16" ht="13.5" thickBot="1" x14ac:dyDescent="0.25">
      <c r="A261" s="16" t="str">
        <f t="shared" si="18"/>
        <v>BAVM 238 </v>
      </c>
      <c r="B261" s="6" t="str">
        <f t="shared" si="19"/>
        <v>I</v>
      </c>
      <c r="C261" s="16">
        <f t="shared" si="20"/>
        <v>56886.450100000002</v>
      </c>
      <c r="D261" t="str">
        <f t="shared" si="21"/>
        <v>vis</v>
      </c>
      <c r="E261" s="46">
        <f>VLOOKUP(C261,Active!C$21:E$961,3,FALSE)</f>
        <v>5409.9859624491064</v>
      </c>
      <c r="F261" s="6" t="s">
        <v>167</v>
      </c>
      <c r="G261" t="str">
        <f t="shared" si="22"/>
        <v>56886.4501</v>
      </c>
      <c r="H261" s="16">
        <f t="shared" si="23"/>
        <v>5410</v>
      </c>
      <c r="I261" s="47" t="s">
        <v>1417</v>
      </c>
      <c r="J261" s="48" t="s">
        <v>1418</v>
      </c>
      <c r="K261" s="47" t="s">
        <v>1419</v>
      </c>
      <c r="L261" s="47" t="s">
        <v>1420</v>
      </c>
      <c r="M261" s="48" t="s">
        <v>1102</v>
      </c>
      <c r="N261" s="48" t="s">
        <v>1297</v>
      </c>
      <c r="O261" s="49" t="s">
        <v>1147</v>
      </c>
      <c r="P261" s="50" t="s">
        <v>1421</v>
      </c>
    </row>
    <row r="262" spans="1:16" ht="13.5" thickBot="1" x14ac:dyDescent="0.25">
      <c r="A262" s="16" t="str">
        <f t="shared" si="18"/>
        <v>BAVM 239 </v>
      </c>
      <c r="B262" s="6" t="str">
        <f t="shared" si="19"/>
        <v>I</v>
      </c>
      <c r="C262" s="16">
        <f t="shared" si="20"/>
        <v>56929.398200000003</v>
      </c>
      <c r="D262" t="str">
        <f t="shared" si="21"/>
        <v>vis</v>
      </c>
      <c r="E262" s="46">
        <f>VLOOKUP(C262,Active!C$21:E$961,3,FALSE)</f>
        <v>5428.2851835878701</v>
      </c>
      <c r="F262" s="6" t="s">
        <v>167</v>
      </c>
      <c r="G262" t="str">
        <f t="shared" si="22"/>
        <v>56929.3982</v>
      </c>
      <c r="H262" s="16">
        <f t="shared" si="23"/>
        <v>5428</v>
      </c>
      <c r="I262" s="47" t="s">
        <v>1422</v>
      </c>
      <c r="J262" s="48" t="s">
        <v>1423</v>
      </c>
      <c r="K262" s="47" t="s">
        <v>1424</v>
      </c>
      <c r="L262" s="47" t="s">
        <v>1425</v>
      </c>
      <c r="M262" s="48" t="s">
        <v>1102</v>
      </c>
      <c r="N262" s="48" t="s">
        <v>1297</v>
      </c>
      <c r="O262" s="49" t="s">
        <v>1147</v>
      </c>
      <c r="P262" s="50" t="s">
        <v>1426</v>
      </c>
    </row>
    <row r="263" spans="1:16" ht="13.5" thickBot="1" x14ac:dyDescent="0.25">
      <c r="A263" s="16" t="str">
        <f t="shared" si="18"/>
        <v> PASP 63.149 </v>
      </c>
      <c r="B263" s="6" t="str">
        <f t="shared" si="19"/>
        <v>I</v>
      </c>
      <c r="C263" s="16">
        <f t="shared" si="20"/>
        <v>16400.807000000001</v>
      </c>
      <c r="D263" t="str">
        <f t="shared" si="21"/>
        <v>vis</v>
      </c>
      <c r="E263" s="46">
        <f>VLOOKUP(C263,Active!C$21:E$961,3,FALSE)</f>
        <v>-11840.037578335423</v>
      </c>
      <c r="F263" s="6" t="s">
        <v>167</v>
      </c>
      <c r="G263" t="str">
        <f t="shared" si="22"/>
        <v>16400.807</v>
      </c>
      <c r="H263" s="16">
        <f t="shared" si="23"/>
        <v>-11840</v>
      </c>
      <c r="I263" s="47" t="s">
        <v>170</v>
      </c>
      <c r="J263" s="48" t="s">
        <v>171</v>
      </c>
      <c r="K263" s="47">
        <v>-11840</v>
      </c>
      <c r="L263" s="47" t="s">
        <v>172</v>
      </c>
      <c r="M263" s="48" t="s">
        <v>169</v>
      </c>
      <c r="N263" s="48"/>
      <c r="O263" s="49" t="s">
        <v>173</v>
      </c>
      <c r="P263" s="49" t="s">
        <v>174</v>
      </c>
    </row>
    <row r="264" spans="1:16" ht="13.5" thickBot="1" x14ac:dyDescent="0.25">
      <c r="A264" s="16" t="str">
        <f t="shared" si="18"/>
        <v> PASP 63.149 </v>
      </c>
      <c r="B264" s="6" t="str">
        <f t="shared" si="19"/>
        <v>I</v>
      </c>
      <c r="C264" s="16">
        <f t="shared" si="20"/>
        <v>20001.116000000002</v>
      </c>
      <c r="D264" t="str">
        <f t="shared" si="21"/>
        <v>vis</v>
      </c>
      <c r="E264" s="46">
        <f>VLOOKUP(C264,Active!C$21:E$961,3,FALSE)</f>
        <v>-10306.026747614584</v>
      </c>
      <c r="F264" s="6" t="s">
        <v>167</v>
      </c>
      <c r="G264" t="str">
        <f t="shared" si="22"/>
        <v>20001.116</v>
      </c>
      <c r="H264" s="16">
        <f t="shared" si="23"/>
        <v>-10306</v>
      </c>
      <c r="I264" s="47" t="s">
        <v>175</v>
      </c>
      <c r="J264" s="48" t="s">
        <v>176</v>
      </c>
      <c r="K264" s="47">
        <v>-10306</v>
      </c>
      <c r="L264" s="47" t="s">
        <v>177</v>
      </c>
      <c r="M264" s="48" t="s">
        <v>169</v>
      </c>
      <c r="N264" s="48"/>
      <c r="O264" s="49" t="s">
        <v>173</v>
      </c>
      <c r="P264" s="49" t="s">
        <v>174</v>
      </c>
    </row>
    <row r="265" spans="1:16" ht="13.5" thickBot="1" x14ac:dyDescent="0.25">
      <c r="A265" s="16" t="str">
        <f t="shared" si="18"/>
        <v> PASP 63.149 </v>
      </c>
      <c r="B265" s="6" t="str">
        <f t="shared" si="19"/>
        <v>I</v>
      </c>
      <c r="C265" s="16">
        <f t="shared" si="20"/>
        <v>23200.080000000002</v>
      </c>
      <c r="D265" t="str">
        <f t="shared" si="21"/>
        <v>vis</v>
      </c>
      <c r="E265" s="46">
        <f>VLOOKUP(C265,Active!C$21:E$961,3,FALSE)</f>
        <v>-8943.0200103911775</v>
      </c>
      <c r="F265" s="6" t="s">
        <v>167</v>
      </c>
      <c r="G265" t="str">
        <f t="shared" si="22"/>
        <v>23200.080</v>
      </c>
      <c r="H265" s="16">
        <f t="shared" si="23"/>
        <v>-8943</v>
      </c>
      <c r="I265" s="47" t="s">
        <v>178</v>
      </c>
      <c r="J265" s="48" t="s">
        <v>179</v>
      </c>
      <c r="K265" s="47">
        <v>-8943</v>
      </c>
      <c r="L265" s="47" t="s">
        <v>180</v>
      </c>
      <c r="M265" s="48" t="s">
        <v>169</v>
      </c>
      <c r="N265" s="48"/>
      <c r="O265" s="49" t="s">
        <v>173</v>
      </c>
      <c r="P265" s="49" t="s">
        <v>174</v>
      </c>
    </row>
    <row r="266" spans="1:16" ht="13.5" thickBot="1" x14ac:dyDescent="0.25">
      <c r="A266" s="16" t="str">
        <f t="shared" si="18"/>
        <v> PASP 63.149 </v>
      </c>
      <c r="B266" s="6" t="str">
        <f t="shared" si="19"/>
        <v>I</v>
      </c>
      <c r="C266" s="16">
        <f t="shared" si="20"/>
        <v>26199.543000000001</v>
      </c>
      <c r="D266" t="str">
        <f t="shared" si="21"/>
        <v>vis</v>
      </c>
      <c r="E266" s="46">
        <f>VLOOKUP(C266,Active!C$21:E$961,3,FALSE)</f>
        <v>-7665.0161700690232</v>
      </c>
      <c r="F266" s="6" t="s">
        <v>167</v>
      </c>
      <c r="G266" t="str">
        <f t="shared" si="22"/>
        <v>26199.543</v>
      </c>
      <c r="H266" s="16">
        <f t="shared" si="23"/>
        <v>-7665</v>
      </c>
      <c r="I266" s="47" t="s">
        <v>181</v>
      </c>
      <c r="J266" s="48" t="s">
        <v>182</v>
      </c>
      <c r="K266" s="47">
        <v>-7665</v>
      </c>
      <c r="L266" s="47" t="s">
        <v>183</v>
      </c>
      <c r="M266" s="48" t="s">
        <v>169</v>
      </c>
      <c r="N266" s="48"/>
      <c r="O266" s="49" t="s">
        <v>173</v>
      </c>
      <c r="P266" s="49" t="s">
        <v>174</v>
      </c>
    </row>
    <row r="267" spans="1:16" ht="13.5" thickBot="1" x14ac:dyDescent="0.25">
      <c r="A267" s="16" t="str">
        <f t="shared" ref="A267:A330" si="24">P267</f>
        <v> UAOM 91 </v>
      </c>
      <c r="B267" s="6" t="str">
        <f t="shared" ref="B267:B330" si="25">IF(H267=INT(H267),"I","II")</f>
        <v>I</v>
      </c>
      <c r="C267" s="16">
        <f t="shared" ref="C267:C330" si="26">1*G267</f>
        <v>29194.302</v>
      </c>
      <c r="D267" t="str">
        <f t="shared" ref="D267:D330" si="27">VLOOKUP(F267,I$1:J$5,2,FALSE)</f>
        <v>vis</v>
      </c>
      <c r="E267" s="46">
        <f>VLOOKUP(C267,Active!C$21:E$961,3,FALSE)</f>
        <v>-6389.0165985326057</v>
      </c>
      <c r="F267" s="6" t="s">
        <v>167</v>
      </c>
      <c r="G267" t="str">
        <f t="shared" ref="G267:G330" si="28">MID(I267,3,LEN(I267)-3)</f>
        <v>29194.302</v>
      </c>
      <c r="H267" s="16">
        <f t="shared" ref="H267:H330" si="29">1*K267</f>
        <v>-6389</v>
      </c>
      <c r="I267" s="47" t="s">
        <v>184</v>
      </c>
      <c r="J267" s="48" t="s">
        <v>185</v>
      </c>
      <c r="K267" s="47">
        <v>-6389</v>
      </c>
      <c r="L267" s="47" t="s">
        <v>186</v>
      </c>
      <c r="M267" s="48" t="s">
        <v>187</v>
      </c>
      <c r="N267" s="48"/>
      <c r="O267" s="49" t="s">
        <v>188</v>
      </c>
      <c r="P267" s="49" t="s">
        <v>189</v>
      </c>
    </row>
    <row r="268" spans="1:16" ht="13.5" thickBot="1" x14ac:dyDescent="0.25">
      <c r="A268" s="16" t="str">
        <f t="shared" si="24"/>
        <v> UAOM 91 </v>
      </c>
      <c r="B268" s="6" t="str">
        <f t="shared" si="25"/>
        <v>I</v>
      </c>
      <c r="C268" s="16">
        <f t="shared" si="26"/>
        <v>29539.31</v>
      </c>
      <c r="D268" t="str">
        <f t="shared" si="27"/>
        <v>vis</v>
      </c>
      <c r="E268" s="46">
        <f>VLOOKUP(C268,Active!C$21:E$961,3,FALSE)</f>
        <v>-6242.0164358561969</v>
      </c>
      <c r="F268" s="6" t="s">
        <v>167</v>
      </c>
      <c r="G268" t="str">
        <f t="shared" si="28"/>
        <v>29539.310</v>
      </c>
      <c r="H268" s="16">
        <f t="shared" si="29"/>
        <v>-6242</v>
      </c>
      <c r="I268" s="47" t="s">
        <v>190</v>
      </c>
      <c r="J268" s="48" t="s">
        <v>191</v>
      </c>
      <c r="K268" s="47">
        <v>-6242</v>
      </c>
      <c r="L268" s="47" t="s">
        <v>186</v>
      </c>
      <c r="M268" s="48" t="s">
        <v>187</v>
      </c>
      <c r="N268" s="48"/>
      <c r="O268" s="49" t="s">
        <v>188</v>
      </c>
      <c r="P268" s="49" t="s">
        <v>189</v>
      </c>
    </row>
    <row r="269" spans="1:16" ht="13.5" thickBot="1" x14ac:dyDescent="0.25">
      <c r="A269" s="16" t="str">
        <f t="shared" si="24"/>
        <v> PASP 63.149 </v>
      </c>
      <c r="B269" s="6" t="str">
        <f t="shared" si="25"/>
        <v>I</v>
      </c>
      <c r="C269" s="16">
        <f t="shared" si="26"/>
        <v>29999.35</v>
      </c>
      <c r="D269" t="str">
        <f t="shared" si="27"/>
        <v>vis</v>
      </c>
      <c r="E269" s="46">
        <f>VLOOKUP(C269,Active!C$21:E$961,3,FALSE)</f>
        <v>-6046.0037206795805</v>
      </c>
      <c r="F269" s="6" t="s">
        <v>167</v>
      </c>
      <c r="G269" t="str">
        <f t="shared" si="28"/>
        <v>29999.350</v>
      </c>
      <c r="H269" s="16">
        <f t="shared" si="29"/>
        <v>-6046</v>
      </c>
      <c r="I269" s="47" t="s">
        <v>192</v>
      </c>
      <c r="J269" s="48" t="s">
        <v>193</v>
      </c>
      <c r="K269" s="47">
        <v>-6046</v>
      </c>
      <c r="L269" s="47" t="s">
        <v>194</v>
      </c>
      <c r="M269" s="48" t="s">
        <v>169</v>
      </c>
      <c r="N269" s="48"/>
      <c r="O269" s="49" t="s">
        <v>173</v>
      </c>
      <c r="P269" s="49" t="s">
        <v>174</v>
      </c>
    </row>
    <row r="270" spans="1:16" ht="13.5" thickBot="1" x14ac:dyDescent="0.25">
      <c r="A270" s="16" t="str">
        <f t="shared" si="24"/>
        <v> UAOM 91 </v>
      </c>
      <c r="B270" s="6" t="str">
        <f t="shared" si="25"/>
        <v>I</v>
      </c>
      <c r="C270" s="16">
        <f t="shared" si="26"/>
        <v>30635.345000000001</v>
      </c>
      <c r="D270" t="str">
        <f t="shared" si="27"/>
        <v>vis</v>
      </c>
      <c r="E270" s="46">
        <f>VLOOKUP(C270,Active!C$21:E$961,3,FALSE)</f>
        <v>-5775.0205305466488</v>
      </c>
      <c r="F270" s="6" t="s">
        <v>167</v>
      </c>
      <c r="G270" t="str">
        <f t="shared" si="28"/>
        <v>30635.345</v>
      </c>
      <c r="H270" s="16">
        <f t="shared" si="29"/>
        <v>-5775</v>
      </c>
      <c r="I270" s="47" t="s">
        <v>195</v>
      </c>
      <c r="J270" s="48" t="s">
        <v>196</v>
      </c>
      <c r="K270" s="47">
        <v>-5775</v>
      </c>
      <c r="L270" s="47" t="s">
        <v>197</v>
      </c>
      <c r="M270" s="48" t="s">
        <v>187</v>
      </c>
      <c r="N270" s="48"/>
      <c r="O270" s="49" t="s">
        <v>188</v>
      </c>
      <c r="P270" s="49" t="s">
        <v>189</v>
      </c>
    </row>
    <row r="271" spans="1:16" ht="13.5" thickBot="1" x14ac:dyDescent="0.25">
      <c r="A271" s="16" t="str">
        <f t="shared" si="24"/>
        <v> UAOM 91 </v>
      </c>
      <c r="B271" s="6" t="str">
        <f t="shared" si="25"/>
        <v>I</v>
      </c>
      <c r="C271" s="16">
        <f t="shared" si="26"/>
        <v>31710.300999999999</v>
      </c>
      <c r="D271" t="str">
        <f t="shared" si="27"/>
        <v>vis</v>
      </c>
      <c r="E271" s="46">
        <f>VLOOKUP(C271,Active!C$21:E$961,3,FALSE)</f>
        <v>-5317.0059138711504</v>
      </c>
      <c r="F271" s="6" t="s">
        <v>167</v>
      </c>
      <c r="G271" t="str">
        <f t="shared" si="28"/>
        <v>31710.301</v>
      </c>
      <c r="H271" s="16">
        <f t="shared" si="29"/>
        <v>-5317</v>
      </c>
      <c r="I271" s="47" t="s">
        <v>198</v>
      </c>
      <c r="J271" s="48" t="s">
        <v>199</v>
      </c>
      <c r="K271" s="47">
        <v>-5317</v>
      </c>
      <c r="L271" s="47" t="s">
        <v>200</v>
      </c>
      <c r="M271" s="48" t="s">
        <v>187</v>
      </c>
      <c r="N271" s="48"/>
      <c r="O271" s="49" t="s">
        <v>188</v>
      </c>
      <c r="P271" s="49" t="s">
        <v>189</v>
      </c>
    </row>
    <row r="272" spans="1:16" ht="13.5" thickBot="1" x14ac:dyDescent="0.25">
      <c r="A272" s="16" t="str">
        <f t="shared" si="24"/>
        <v> UAOM 91 </v>
      </c>
      <c r="B272" s="6" t="str">
        <f t="shared" si="25"/>
        <v>I</v>
      </c>
      <c r="C272" s="16">
        <f t="shared" si="26"/>
        <v>31757.257000000001</v>
      </c>
      <c r="D272" t="str">
        <f t="shared" si="27"/>
        <v>vis</v>
      </c>
      <c r="E272" s="46">
        <f>VLOOKUP(C272,Active!C$21:E$961,3,FALSE)</f>
        <v>-5296.9990165278032</v>
      </c>
      <c r="F272" s="6" t="s">
        <v>167</v>
      </c>
      <c r="G272" t="str">
        <f t="shared" si="28"/>
        <v>31757.257</v>
      </c>
      <c r="H272" s="16">
        <f t="shared" si="29"/>
        <v>-5297</v>
      </c>
      <c r="I272" s="47" t="s">
        <v>201</v>
      </c>
      <c r="J272" s="48" t="s">
        <v>202</v>
      </c>
      <c r="K272" s="47">
        <v>-5297</v>
      </c>
      <c r="L272" s="47" t="s">
        <v>203</v>
      </c>
      <c r="M272" s="48" t="s">
        <v>187</v>
      </c>
      <c r="N272" s="48"/>
      <c r="O272" s="49" t="s">
        <v>188</v>
      </c>
      <c r="P272" s="49" t="s">
        <v>189</v>
      </c>
    </row>
    <row r="273" spans="1:16" ht="13.5" thickBot="1" x14ac:dyDescent="0.25">
      <c r="A273" s="16" t="str">
        <f t="shared" si="24"/>
        <v> UAOM 91 </v>
      </c>
      <c r="B273" s="6" t="str">
        <f t="shared" si="25"/>
        <v>I</v>
      </c>
      <c r="C273" s="16">
        <f t="shared" si="26"/>
        <v>32102.253000000001</v>
      </c>
      <c r="D273" t="str">
        <f t="shared" si="27"/>
        <v>vis</v>
      </c>
      <c r="E273" s="46">
        <f>VLOOKUP(C273,Active!C$21:E$961,3,FALSE)</f>
        <v>-5150.003966781971</v>
      </c>
      <c r="F273" s="6" t="s">
        <v>167</v>
      </c>
      <c r="G273" t="str">
        <f t="shared" si="28"/>
        <v>32102.253</v>
      </c>
      <c r="H273" s="16">
        <f t="shared" si="29"/>
        <v>-5150</v>
      </c>
      <c r="I273" s="47" t="s">
        <v>204</v>
      </c>
      <c r="J273" s="48" t="s">
        <v>205</v>
      </c>
      <c r="K273" s="47">
        <v>-5150</v>
      </c>
      <c r="L273" s="47" t="s">
        <v>194</v>
      </c>
      <c r="M273" s="48" t="s">
        <v>187</v>
      </c>
      <c r="N273" s="48"/>
      <c r="O273" s="49" t="s">
        <v>188</v>
      </c>
      <c r="P273" s="49" t="s">
        <v>189</v>
      </c>
    </row>
    <row r="274" spans="1:16" ht="13.5" thickBot="1" x14ac:dyDescent="0.25">
      <c r="A274" s="16" t="str">
        <f t="shared" si="24"/>
        <v> UAOM 91 </v>
      </c>
      <c r="B274" s="6" t="str">
        <f t="shared" si="25"/>
        <v>I</v>
      </c>
      <c r="C274" s="16">
        <f t="shared" si="26"/>
        <v>32454.278999999999</v>
      </c>
      <c r="D274" t="str">
        <f t="shared" si="27"/>
        <v>vis</v>
      </c>
      <c r="E274" s="46">
        <f>VLOOKUP(C274,Active!C$21:E$961,3,FALSE)</f>
        <v>-5000.0135918737806</v>
      </c>
      <c r="F274" s="6" t="s">
        <v>167</v>
      </c>
      <c r="G274" t="str">
        <f t="shared" si="28"/>
        <v>32454.279</v>
      </c>
      <c r="H274" s="16">
        <f t="shared" si="29"/>
        <v>-5000</v>
      </c>
      <c r="I274" s="47" t="s">
        <v>206</v>
      </c>
      <c r="J274" s="48" t="s">
        <v>207</v>
      </c>
      <c r="K274" s="47">
        <v>-5000</v>
      </c>
      <c r="L274" s="47" t="s">
        <v>208</v>
      </c>
      <c r="M274" s="48" t="s">
        <v>187</v>
      </c>
      <c r="N274" s="48"/>
      <c r="O274" s="49" t="s">
        <v>188</v>
      </c>
      <c r="P274" s="49" t="s">
        <v>189</v>
      </c>
    </row>
    <row r="275" spans="1:16" ht="13.5" thickBot="1" x14ac:dyDescent="0.25">
      <c r="A275" s="16" t="str">
        <f t="shared" si="24"/>
        <v> UAOM 91 </v>
      </c>
      <c r="B275" s="6" t="str">
        <f t="shared" si="25"/>
        <v>I</v>
      </c>
      <c r="C275" s="16">
        <f t="shared" si="26"/>
        <v>32508.293000000001</v>
      </c>
      <c r="D275" t="str">
        <f t="shared" si="27"/>
        <v>vis</v>
      </c>
      <c r="E275" s="46">
        <f>VLOOKUP(C275,Active!C$21:E$961,3,FALSE)</f>
        <v>-4976.9994391967302</v>
      </c>
      <c r="F275" s="6" t="s">
        <v>167</v>
      </c>
      <c r="G275" t="str">
        <f t="shared" si="28"/>
        <v>32508.293</v>
      </c>
      <c r="H275" s="16">
        <f t="shared" si="29"/>
        <v>-4977</v>
      </c>
      <c r="I275" s="47" t="s">
        <v>209</v>
      </c>
      <c r="J275" s="48" t="s">
        <v>210</v>
      </c>
      <c r="K275" s="47">
        <v>-4977</v>
      </c>
      <c r="L275" s="47" t="s">
        <v>211</v>
      </c>
      <c r="M275" s="48" t="s">
        <v>187</v>
      </c>
      <c r="N275" s="48"/>
      <c r="O275" s="49" t="s">
        <v>188</v>
      </c>
      <c r="P275" s="49" t="s">
        <v>189</v>
      </c>
    </row>
    <row r="276" spans="1:16" ht="13.5" thickBot="1" x14ac:dyDescent="0.25">
      <c r="A276" s="16" t="str">
        <f t="shared" si="24"/>
        <v> BSAO 6.24 </v>
      </c>
      <c r="B276" s="6" t="str">
        <f t="shared" si="25"/>
        <v>I</v>
      </c>
      <c r="C276" s="16">
        <f t="shared" si="26"/>
        <v>32745.322</v>
      </c>
      <c r="D276" t="str">
        <f t="shared" si="27"/>
        <v>vis</v>
      </c>
      <c r="E276" s="46">
        <f>VLOOKUP(C276,Active!C$21:E$961,3,FALSE)</f>
        <v>-4876.0067040745707</v>
      </c>
      <c r="F276" s="6" t="s">
        <v>167</v>
      </c>
      <c r="G276" t="str">
        <f t="shared" si="28"/>
        <v>32745.322</v>
      </c>
      <c r="H276" s="16">
        <f t="shared" si="29"/>
        <v>-4876</v>
      </c>
      <c r="I276" s="47" t="s">
        <v>212</v>
      </c>
      <c r="J276" s="48" t="s">
        <v>213</v>
      </c>
      <c r="K276" s="47">
        <v>-4876</v>
      </c>
      <c r="L276" s="47" t="s">
        <v>214</v>
      </c>
      <c r="M276" s="48" t="s">
        <v>169</v>
      </c>
      <c r="N276" s="48"/>
      <c r="O276" s="49" t="s">
        <v>215</v>
      </c>
      <c r="P276" s="49" t="s">
        <v>216</v>
      </c>
    </row>
    <row r="277" spans="1:16" ht="13.5" thickBot="1" x14ac:dyDescent="0.25">
      <c r="A277" s="16" t="str">
        <f t="shared" si="24"/>
        <v> ARKA 1.59 </v>
      </c>
      <c r="B277" s="6" t="str">
        <f t="shared" si="25"/>
        <v>I</v>
      </c>
      <c r="C277" s="16">
        <f t="shared" si="26"/>
        <v>32846.244500000001</v>
      </c>
      <c r="D277" t="str">
        <f t="shared" si="27"/>
        <v>vis</v>
      </c>
      <c r="E277" s="46">
        <f>VLOOKUP(C277,Active!C$21:E$961,3,FALSE)</f>
        <v>-4833.0058927377031</v>
      </c>
      <c r="F277" s="6" t="s">
        <v>167</v>
      </c>
      <c r="G277" t="str">
        <f t="shared" si="28"/>
        <v>32846.2445</v>
      </c>
      <c r="H277" s="16">
        <f t="shared" si="29"/>
        <v>-4833</v>
      </c>
      <c r="I277" s="47" t="s">
        <v>217</v>
      </c>
      <c r="J277" s="48" t="s">
        <v>218</v>
      </c>
      <c r="K277" s="47">
        <v>-4833</v>
      </c>
      <c r="L277" s="47" t="s">
        <v>219</v>
      </c>
      <c r="M277" s="48" t="s">
        <v>220</v>
      </c>
      <c r="N277" s="48" t="s">
        <v>221</v>
      </c>
      <c r="O277" s="49" t="s">
        <v>222</v>
      </c>
      <c r="P277" s="49" t="s">
        <v>223</v>
      </c>
    </row>
    <row r="278" spans="1:16" ht="13.5" thickBot="1" x14ac:dyDescent="0.25">
      <c r="A278" s="16" t="str">
        <f t="shared" si="24"/>
        <v> ARKA 1.59 </v>
      </c>
      <c r="B278" s="6" t="str">
        <f t="shared" si="25"/>
        <v>II</v>
      </c>
      <c r="C278" s="16">
        <f t="shared" si="26"/>
        <v>32847.135499999997</v>
      </c>
      <c r="D278" t="str">
        <f t="shared" si="27"/>
        <v>vis</v>
      </c>
      <c r="E278" s="46">
        <f>VLOOKUP(C278,Active!C$21:E$961,3,FALSE)</f>
        <v>-4832.6262576424479</v>
      </c>
      <c r="F278" s="6" t="s">
        <v>167</v>
      </c>
      <c r="G278" t="str">
        <f t="shared" si="28"/>
        <v>32847.1355</v>
      </c>
      <c r="H278" s="16">
        <f t="shared" si="29"/>
        <v>-4832.5</v>
      </c>
      <c r="I278" s="47" t="s">
        <v>224</v>
      </c>
      <c r="J278" s="48" t="s">
        <v>225</v>
      </c>
      <c r="K278" s="47">
        <v>-4832.5</v>
      </c>
      <c r="L278" s="47" t="s">
        <v>226</v>
      </c>
      <c r="M278" s="48" t="s">
        <v>220</v>
      </c>
      <c r="N278" s="48" t="s">
        <v>221</v>
      </c>
      <c r="O278" s="49" t="s">
        <v>222</v>
      </c>
      <c r="P278" s="49" t="s">
        <v>223</v>
      </c>
    </row>
    <row r="279" spans="1:16" ht="13.5" thickBot="1" x14ac:dyDescent="0.25">
      <c r="A279" s="16" t="str">
        <f t="shared" si="24"/>
        <v> PDAO 10.447 </v>
      </c>
      <c r="B279" s="6" t="str">
        <f t="shared" si="25"/>
        <v>I</v>
      </c>
      <c r="C279" s="16">
        <f t="shared" si="26"/>
        <v>33846.080999999998</v>
      </c>
      <c r="D279" t="str">
        <f t="shared" si="27"/>
        <v>vis</v>
      </c>
      <c r="E279" s="46">
        <f>VLOOKUP(C279,Active!C$21:E$961,3,FALSE)</f>
        <v>-4406.9980084283252</v>
      </c>
      <c r="F279" s="6" t="s">
        <v>167</v>
      </c>
      <c r="G279" t="str">
        <f t="shared" si="28"/>
        <v>33846.081</v>
      </c>
      <c r="H279" s="16">
        <f t="shared" si="29"/>
        <v>-4407</v>
      </c>
      <c r="I279" s="47" t="s">
        <v>227</v>
      </c>
      <c r="J279" s="48" t="s">
        <v>228</v>
      </c>
      <c r="K279" s="47">
        <v>-4407</v>
      </c>
      <c r="L279" s="47" t="s">
        <v>229</v>
      </c>
      <c r="M279" s="48" t="s">
        <v>169</v>
      </c>
      <c r="N279" s="48"/>
      <c r="O279" s="49" t="s">
        <v>230</v>
      </c>
      <c r="P279" s="49" t="s">
        <v>231</v>
      </c>
    </row>
    <row r="280" spans="1:16" ht="13.5" thickBot="1" x14ac:dyDescent="0.25">
      <c r="A280" s="16" t="str">
        <f t="shared" si="24"/>
        <v>IBVS 226 </v>
      </c>
      <c r="B280" s="6" t="str">
        <f t="shared" si="25"/>
        <v>I</v>
      </c>
      <c r="C280" s="16">
        <f t="shared" si="26"/>
        <v>37317.277000000002</v>
      </c>
      <c r="D280" t="str">
        <f t="shared" si="27"/>
        <v>vis</v>
      </c>
      <c r="E280" s="46">
        <f>VLOOKUP(C280,Active!C$21:E$961,3,FALSE)</f>
        <v>-2927.9993281609209</v>
      </c>
      <c r="F280" s="6" t="s">
        <v>167</v>
      </c>
      <c r="G280" t="str">
        <f t="shared" si="28"/>
        <v>37317.277</v>
      </c>
      <c r="H280" s="16">
        <f t="shared" si="29"/>
        <v>-2928</v>
      </c>
      <c r="I280" s="47" t="s">
        <v>232</v>
      </c>
      <c r="J280" s="48" t="s">
        <v>233</v>
      </c>
      <c r="K280" s="47">
        <v>-2928</v>
      </c>
      <c r="L280" s="47" t="s">
        <v>203</v>
      </c>
      <c r="M280" s="48" t="s">
        <v>234</v>
      </c>
      <c r="N280" s="48"/>
      <c r="O280" s="49" t="s">
        <v>235</v>
      </c>
      <c r="P280" s="50" t="s">
        <v>236</v>
      </c>
    </row>
    <row r="281" spans="1:16" ht="13.5" thickBot="1" x14ac:dyDescent="0.25">
      <c r="A281" s="16" t="str">
        <f t="shared" si="24"/>
        <v> VA 12.280 </v>
      </c>
      <c r="B281" s="6" t="str">
        <f t="shared" si="25"/>
        <v>II</v>
      </c>
      <c r="C281" s="16">
        <f t="shared" si="26"/>
        <v>37881.362300000001</v>
      </c>
      <c r="D281" t="str">
        <f t="shared" si="27"/>
        <v>vis</v>
      </c>
      <c r="E281" s="46">
        <f>VLOOKUP(C281,Active!C$21:E$961,3,FALSE)</f>
        <v>-2687.6552466805779</v>
      </c>
      <c r="F281" s="6" t="s">
        <v>167</v>
      </c>
      <c r="G281" t="str">
        <f t="shared" si="28"/>
        <v>37881.3623</v>
      </c>
      <c r="H281" s="16">
        <f t="shared" si="29"/>
        <v>-2687.5</v>
      </c>
      <c r="I281" s="47" t="s">
        <v>237</v>
      </c>
      <c r="J281" s="48" t="s">
        <v>238</v>
      </c>
      <c r="K281" s="47">
        <v>-2687.5</v>
      </c>
      <c r="L281" s="47" t="s">
        <v>239</v>
      </c>
      <c r="M281" s="48" t="s">
        <v>220</v>
      </c>
      <c r="N281" s="48" t="s">
        <v>221</v>
      </c>
      <c r="O281" s="49" t="s">
        <v>240</v>
      </c>
      <c r="P281" s="49" t="s">
        <v>241</v>
      </c>
    </row>
    <row r="282" spans="1:16" ht="13.5" thickBot="1" x14ac:dyDescent="0.25">
      <c r="A282" s="16" t="str">
        <f t="shared" si="24"/>
        <v> CATP 54.351 </v>
      </c>
      <c r="B282" s="6" t="str">
        <f t="shared" si="25"/>
        <v>I</v>
      </c>
      <c r="C282" s="16">
        <f t="shared" si="26"/>
        <v>37913.405599999998</v>
      </c>
      <c r="D282" t="str">
        <f t="shared" si="27"/>
        <v>vis</v>
      </c>
      <c r="E282" s="46">
        <f>VLOOKUP(C282,Active!C$21:E$961,3,FALSE)</f>
        <v>-2674.0023159871198</v>
      </c>
      <c r="F282" s="6" t="s">
        <v>167</v>
      </c>
      <c r="G282" t="str">
        <f t="shared" si="28"/>
        <v>37913.4056</v>
      </c>
      <c r="H282" s="16">
        <f t="shared" si="29"/>
        <v>-2674</v>
      </c>
      <c r="I282" s="47" t="s">
        <v>242</v>
      </c>
      <c r="J282" s="48" t="s">
        <v>243</v>
      </c>
      <c r="K282" s="47">
        <v>-2674</v>
      </c>
      <c r="L282" s="47" t="s">
        <v>244</v>
      </c>
      <c r="M282" s="48" t="s">
        <v>220</v>
      </c>
      <c r="N282" s="48" t="s">
        <v>221</v>
      </c>
      <c r="O282" s="49" t="s">
        <v>245</v>
      </c>
      <c r="P282" s="49" t="s">
        <v>246</v>
      </c>
    </row>
    <row r="283" spans="1:16" ht="13.5" thickBot="1" x14ac:dyDescent="0.25">
      <c r="A283" s="16" t="str">
        <f t="shared" si="24"/>
        <v> PRIR 2.85 </v>
      </c>
      <c r="B283" s="6" t="str">
        <f t="shared" si="25"/>
        <v>I</v>
      </c>
      <c r="C283" s="16">
        <f t="shared" si="26"/>
        <v>37913.406900000002</v>
      </c>
      <c r="D283" t="str">
        <f t="shared" si="27"/>
        <v>vis</v>
      </c>
      <c r="E283" s="46">
        <f>VLOOKUP(C283,Active!C$21:E$961,3,FALSE)</f>
        <v>-2674.0017620863059</v>
      </c>
      <c r="F283" s="6" t="s">
        <v>167</v>
      </c>
      <c r="G283" t="str">
        <f t="shared" si="28"/>
        <v>37913.4069</v>
      </c>
      <c r="H283" s="16">
        <f t="shared" si="29"/>
        <v>-2674</v>
      </c>
      <c r="I283" s="47" t="s">
        <v>247</v>
      </c>
      <c r="J283" s="48" t="s">
        <v>248</v>
      </c>
      <c r="K283" s="47">
        <v>-2674</v>
      </c>
      <c r="L283" s="47" t="s">
        <v>249</v>
      </c>
      <c r="M283" s="48" t="s">
        <v>220</v>
      </c>
      <c r="N283" s="48" t="s">
        <v>221</v>
      </c>
      <c r="O283" s="49" t="s">
        <v>240</v>
      </c>
      <c r="P283" s="49" t="s">
        <v>250</v>
      </c>
    </row>
    <row r="284" spans="1:16" ht="13.5" thickBot="1" x14ac:dyDescent="0.25">
      <c r="A284" s="16" t="str">
        <f t="shared" si="24"/>
        <v> HABZ 30 </v>
      </c>
      <c r="B284" s="6" t="str">
        <f t="shared" si="25"/>
        <v>I</v>
      </c>
      <c r="C284" s="16">
        <f t="shared" si="26"/>
        <v>37913.425000000003</v>
      </c>
      <c r="D284" t="str">
        <f t="shared" si="27"/>
        <v>vis</v>
      </c>
      <c r="E284" s="46">
        <f>VLOOKUP(C284,Active!C$21:E$961,3,FALSE)</f>
        <v>-2673.994050082687</v>
      </c>
      <c r="F284" s="6" t="s">
        <v>167</v>
      </c>
      <c r="G284" t="str">
        <f t="shared" si="28"/>
        <v>37913.425</v>
      </c>
      <c r="H284" s="16">
        <f t="shared" si="29"/>
        <v>-2674</v>
      </c>
      <c r="I284" s="47" t="s">
        <v>251</v>
      </c>
      <c r="J284" s="48" t="s">
        <v>252</v>
      </c>
      <c r="K284" s="47">
        <v>-2674</v>
      </c>
      <c r="L284" s="47" t="s">
        <v>253</v>
      </c>
      <c r="M284" s="48" t="s">
        <v>187</v>
      </c>
      <c r="N284" s="48"/>
      <c r="O284" s="49" t="s">
        <v>254</v>
      </c>
      <c r="P284" s="49" t="s">
        <v>255</v>
      </c>
    </row>
    <row r="285" spans="1:16" ht="13.5" thickBot="1" x14ac:dyDescent="0.25">
      <c r="A285" s="16" t="str">
        <f t="shared" si="24"/>
        <v> CATP 54.351 </v>
      </c>
      <c r="B285" s="6" t="str">
        <f t="shared" si="25"/>
        <v>I</v>
      </c>
      <c r="C285" s="16">
        <f t="shared" si="26"/>
        <v>37927.485999999997</v>
      </c>
      <c r="D285" t="str">
        <f t="shared" si="27"/>
        <v>vis</v>
      </c>
      <c r="E285" s="46">
        <f>VLOOKUP(C285,Active!C$21:E$961,3,FALSE)</f>
        <v>-2668.0029736804236</v>
      </c>
      <c r="F285" s="6" t="s">
        <v>167</v>
      </c>
      <c r="G285" t="str">
        <f t="shared" si="28"/>
        <v>37927.4860</v>
      </c>
      <c r="H285" s="16">
        <f t="shared" si="29"/>
        <v>-2668</v>
      </c>
      <c r="I285" s="47" t="s">
        <v>256</v>
      </c>
      <c r="J285" s="48" t="s">
        <v>257</v>
      </c>
      <c r="K285" s="47">
        <v>-2668</v>
      </c>
      <c r="L285" s="47" t="s">
        <v>258</v>
      </c>
      <c r="M285" s="48" t="s">
        <v>220</v>
      </c>
      <c r="N285" s="48" t="s">
        <v>221</v>
      </c>
      <c r="O285" s="49" t="s">
        <v>245</v>
      </c>
      <c r="P285" s="49" t="s">
        <v>246</v>
      </c>
    </row>
    <row r="286" spans="1:16" ht="13.5" thickBot="1" x14ac:dyDescent="0.25">
      <c r="A286" s="16" t="str">
        <f t="shared" si="24"/>
        <v> CATP 54.354 </v>
      </c>
      <c r="B286" s="6" t="str">
        <f t="shared" si="25"/>
        <v>I</v>
      </c>
      <c r="C286" s="16">
        <f t="shared" si="26"/>
        <v>37927.489800000003</v>
      </c>
      <c r="D286" t="str">
        <f t="shared" si="27"/>
        <v>vis</v>
      </c>
      <c r="E286" s="46">
        <f>VLOOKUP(C286,Active!C$21:E$961,3,FALSE)</f>
        <v>-2668.0013545857387</v>
      </c>
      <c r="F286" s="6" t="s">
        <v>167</v>
      </c>
      <c r="G286" t="str">
        <f t="shared" si="28"/>
        <v>37927.4898</v>
      </c>
      <c r="H286" s="16">
        <f t="shared" si="29"/>
        <v>-2668</v>
      </c>
      <c r="I286" s="47" t="s">
        <v>259</v>
      </c>
      <c r="J286" s="48" t="s">
        <v>260</v>
      </c>
      <c r="K286" s="47">
        <v>-2668</v>
      </c>
      <c r="L286" s="47" t="s">
        <v>261</v>
      </c>
      <c r="M286" s="48" t="s">
        <v>220</v>
      </c>
      <c r="N286" s="48" t="s">
        <v>221</v>
      </c>
      <c r="O286" s="49" t="s">
        <v>245</v>
      </c>
      <c r="P286" s="49" t="s">
        <v>262</v>
      </c>
    </row>
    <row r="287" spans="1:16" ht="13.5" thickBot="1" x14ac:dyDescent="0.25">
      <c r="A287" s="16" t="str">
        <f t="shared" si="24"/>
        <v> VA 12.280 </v>
      </c>
      <c r="B287" s="6" t="str">
        <f t="shared" si="25"/>
        <v>II</v>
      </c>
      <c r="C287" s="16">
        <f t="shared" si="26"/>
        <v>37942.3845</v>
      </c>
      <c r="D287" t="str">
        <f t="shared" si="27"/>
        <v>vis</v>
      </c>
      <c r="E287" s="46">
        <f>VLOOKUP(C287,Active!C$21:E$961,3,FALSE)</f>
        <v>-2661.6550573317159</v>
      </c>
      <c r="F287" s="6" t="s">
        <v>167</v>
      </c>
      <c r="G287" t="str">
        <f t="shared" si="28"/>
        <v>37942.3845</v>
      </c>
      <c r="H287" s="16">
        <f t="shared" si="29"/>
        <v>-2661.5</v>
      </c>
      <c r="I287" s="47" t="s">
        <v>263</v>
      </c>
      <c r="J287" s="48" t="s">
        <v>264</v>
      </c>
      <c r="K287" s="47">
        <v>-2661.5</v>
      </c>
      <c r="L287" s="47" t="s">
        <v>265</v>
      </c>
      <c r="M287" s="48" t="s">
        <v>220</v>
      </c>
      <c r="N287" s="48" t="s">
        <v>221</v>
      </c>
      <c r="O287" s="49" t="s">
        <v>240</v>
      </c>
      <c r="P287" s="49" t="s">
        <v>241</v>
      </c>
    </row>
    <row r="288" spans="1:16" ht="13.5" thickBot="1" x14ac:dyDescent="0.25">
      <c r="A288" s="16" t="str">
        <f t="shared" si="24"/>
        <v> CATP 54 </v>
      </c>
      <c r="B288" s="6" t="str">
        <f t="shared" si="25"/>
        <v>I</v>
      </c>
      <c r="C288" s="16">
        <f t="shared" si="26"/>
        <v>37960.346899999997</v>
      </c>
      <c r="D288" t="str">
        <f t="shared" si="27"/>
        <v>vis</v>
      </c>
      <c r="E288" s="46">
        <f>VLOOKUP(C288,Active!C$21:E$961,3,FALSE)</f>
        <v>-2654.0016819837292</v>
      </c>
      <c r="F288" s="6" t="s">
        <v>167</v>
      </c>
      <c r="G288" t="str">
        <f t="shared" si="28"/>
        <v>37960.3469</v>
      </c>
      <c r="H288" s="16">
        <f t="shared" si="29"/>
        <v>-2654</v>
      </c>
      <c r="I288" s="47" t="s">
        <v>266</v>
      </c>
      <c r="J288" s="48" t="s">
        <v>267</v>
      </c>
      <c r="K288" s="47">
        <v>-2654</v>
      </c>
      <c r="L288" s="47" t="s">
        <v>268</v>
      </c>
      <c r="M288" s="48" t="s">
        <v>220</v>
      </c>
      <c r="N288" s="48" t="s">
        <v>221</v>
      </c>
      <c r="O288" s="49" t="s">
        <v>245</v>
      </c>
      <c r="P288" s="49" t="s">
        <v>269</v>
      </c>
    </row>
    <row r="289" spans="1:16" ht="13.5" thickBot="1" x14ac:dyDescent="0.25">
      <c r="A289" s="16" t="str">
        <f t="shared" si="24"/>
        <v> HABZ 30 </v>
      </c>
      <c r="B289" s="6" t="str">
        <f t="shared" si="25"/>
        <v>I</v>
      </c>
      <c r="C289" s="16">
        <f t="shared" si="26"/>
        <v>37960.368000000002</v>
      </c>
      <c r="D289" t="str">
        <f t="shared" si="27"/>
        <v>vis</v>
      </c>
      <c r="E289" s="46">
        <f>VLOOKUP(C289,Active!C$21:E$961,3,FALSE)</f>
        <v>-2653.9926917474645</v>
      </c>
      <c r="F289" s="6" t="s">
        <v>167</v>
      </c>
      <c r="G289" t="str">
        <f t="shared" si="28"/>
        <v>37960.368</v>
      </c>
      <c r="H289" s="16">
        <f t="shared" si="29"/>
        <v>-2654</v>
      </c>
      <c r="I289" s="47" t="s">
        <v>270</v>
      </c>
      <c r="J289" s="48" t="s">
        <v>271</v>
      </c>
      <c r="K289" s="47">
        <v>-2654</v>
      </c>
      <c r="L289" s="47" t="s">
        <v>272</v>
      </c>
      <c r="M289" s="48" t="s">
        <v>187</v>
      </c>
      <c r="N289" s="48"/>
      <c r="O289" s="49" t="s">
        <v>254</v>
      </c>
      <c r="P289" s="49" t="s">
        <v>255</v>
      </c>
    </row>
    <row r="290" spans="1:16" ht="13.5" thickBot="1" x14ac:dyDescent="0.25">
      <c r="A290" s="16" t="str">
        <f t="shared" si="24"/>
        <v> VA 12.280 </v>
      </c>
      <c r="B290" s="6" t="str">
        <f t="shared" si="25"/>
        <v>II</v>
      </c>
      <c r="C290" s="16">
        <f t="shared" si="26"/>
        <v>37961.163699999997</v>
      </c>
      <c r="D290" t="str">
        <f t="shared" si="27"/>
        <v>vis</v>
      </c>
      <c r="E290" s="46">
        <f>VLOOKUP(C290,Active!C$21:E$961,3,FALSE)</f>
        <v>-2653.6536618425321</v>
      </c>
      <c r="F290" s="6" t="s">
        <v>167</v>
      </c>
      <c r="G290" t="str">
        <f t="shared" si="28"/>
        <v>37961.1637</v>
      </c>
      <c r="H290" s="16">
        <f t="shared" si="29"/>
        <v>-2653.5</v>
      </c>
      <c r="I290" s="47" t="s">
        <v>273</v>
      </c>
      <c r="J290" s="48" t="s">
        <v>274</v>
      </c>
      <c r="K290" s="47">
        <v>-2653.5</v>
      </c>
      <c r="L290" s="47" t="s">
        <v>275</v>
      </c>
      <c r="M290" s="48" t="s">
        <v>220</v>
      </c>
      <c r="N290" s="48" t="s">
        <v>221</v>
      </c>
      <c r="O290" s="49" t="s">
        <v>276</v>
      </c>
      <c r="P290" s="49" t="s">
        <v>241</v>
      </c>
    </row>
    <row r="291" spans="1:16" ht="13.5" thickBot="1" x14ac:dyDescent="0.25">
      <c r="A291" s="16" t="str">
        <f t="shared" si="24"/>
        <v> AA 18.10 </v>
      </c>
      <c r="B291" s="6" t="str">
        <f t="shared" si="25"/>
        <v>I</v>
      </c>
      <c r="C291" s="16">
        <f t="shared" si="26"/>
        <v>38251.373899999999</v>
      </c>
      <c r="D291" t="str">
        <f t="shared" si="27"/>
        <v>vis</v>
      </c>
      <c r="E291" s="46">
        <f>VLOOKUP(C291,Active!C$21:E$961,3,FALSE)</f>
        <v>-2530.0016114252862</v>
      </c>
      <c r="F291" s="6" t="s">
        <v>167</v>
      </c>
      <c r="G291" t="str">
        <f t="shared" si="28"/>
        <v>38251.3739</v>
      </c>
      <c r="H291" s="16">
        <f t="shared" si="29"/>
        <v>-2530</v>
      </c>
      <c r="I291" s="47" t="s">
        <v>277</v>
      </c>
      <c r="J291" s="48" t="s">
        <v>278</v>
      </c>
      <c r="K291" s="47">
        <v>-2530</v>
      </c>
      <c r="L291" s="47" t="s">
        <v>279</v>
      </c>
      <c r="M291" s="48" t="s">
        <v>220</v>
      </c>
      <c r="N291" s="48" t="s">
        <v>221</v>
      </c>
      <c r="O291" s="49" t="s">
        <v>280</v>
      </c>
      <c r="P291" s="49" t="s">
        <v>281</v>
      </c>
    </row>
    <row r="292" spans="1:16" ht="13.5" thickBot="1" x14ac:dyDescent="0.25">
      <c r="A292" s="16" t="str">
        <f t="shared" si="24"/>
        <v> VA 12.280 </v>
      </c>
      <c r="B292" s="6" t="str">
        <f t="shared" si="25"/>
        <v>I</v>
      </c>
      <c r="C292" s="16">
        <f t="shared" si="26"/>
        <v>38258.415500000003</v>
      </c>
      <c r="D292" t="str">
        <f t="shared" si="27"/>
        <v>vis</v>
      </c>
      <c r="E292" s="46">
        <f>VLOOKUP(C292,Active!C$21:E$961,3,FALSE)</f>
        <v>-2527.0013437633688</v>
      </c>
      <c r="F292" s="6" t="s">
        <v>167</v>
      </c>
      <c r="G292" t="str">
        <f t="shared" si="28"/>
        <v>38258.4155</v>
      </c>
      <c r="H292" s="16">
        <f t="shared" si="29"/>
        <v>-2527</v>
      </c>
      <c r="I292" s="47" t="s">
        <v>282</v>
      </c>
      <c r="J292" s="48" t="s">
        <v>283</v>
      </c>
      <c r="K292" s="47">
        <v>-2527</v>
      </c>
      <c r="L292" s="47" t="s">
        <v>261</v>
      </c>
      <c r="M292" s="48" t="s">
        <v>220</v>
      </c>
      <c r="N292" s="48" t="s">
        <v>221</v>
      </c>
      <c r="O292" s="49" t="s">
        <v>240</v>
      </c>
      <c r="P292" s="49" t="s">
        <v>241</v>
      </c>
    </row>
    <row r="293" spans="1:16" ht="13.5" thickBot="1" x14ac:dyDescent="0.25">
      <c r="A293" s="16" t="str">
        <f t="shared" si="24"/>
        <v>IBVS 226 </v>
      </c>
      <c r="B293" s="6" t="str">
        <f t="shared" si="25"/>
        <v>I</v>
      </c>
      <c r="C293" s="16">
        <f t="shared" si="26"/>
        <v>38258.417000000001</v>
      </c>
      <c r="D293" t="str">
        <f t="shared" si="27"/>
        <v>vis</v>
      </c>
      <c r="E293" s="46">
        <f>VLOOKUP(C293,Active!C$21:E$961,3,FALSE)</f>
        <v>-2527.0007046470478</v>
      </c>
      <c r="F293" s="6" t="s">
        <v>167</v>
      </c>
      <c r="G293" t="str">
        <f t="shared" si="28"/>
        <v>38258.417</v>
      </c>
      <c r="H293" s="16">
        <f t="shared" si="29"/>
        <v>-2527</v>
      </c>
      <c r="I293" s="47" t="s">
        <v>284</v>
      </c>
      <c r="J293" s="48" t="s">
        <v>285</v>
      </c>
      <c r="K293" s="47">
        <v>-2527</v>
      </c>
      <c r="L293" s="47" t="s">
        <v>286</v>
      </c>
      <c r="M293" s="48" t="s">
        <v>220</v>
      </c>
      <c r="N293" s="48" t="s">
        <v>221</v>
      </c>
      <c r="O293" s="49" t="s">
        <v>287</v>
      </c>
      <c r="P293" s="50" t="s">
        <v>236</v>
      </c>
    </row>
    <row r="294" spans="1:16" ht="13.5" thickBot="1" x14ac:dyDescent="0.25">
      <c r="A294" s="16" t="str">
        <f t="shared" si="24"/>
        <v> HABZ 30 </v>
      </c>
      <c r="B294" s="6" t="str">
        <f t="shared" si="25"/>
        <v>I</v>
      </c>
      <c r="C294" s="16">
        <f t="shared" si="26"/>
        <v>38258.432000000001</v>
      </c>
      <c r="D294" t="str">
        <f t="shared" si="27"/>
        <v>vis</v>
      </c>
      <c r="E294" s="46">
        <f>VLOOKUP(C294,Active!C$21:E$961,3,FALSE)</f>
        <v>-2526.9943134838281</v>
      </c>
      <c r="F294" s="6" t="s">
        <v>167</v>
      </c>
      <c r="G294" t="str">
        <f t="shared" si="28"/>
        <v>38258.432</v>
      </c>
      <c r="H294" s="16">
        <f t="shared" si="29"/>
        <v>-2527</v>
      </c>
      <c r="I294" s="47" t="s">
        <v>288</v>
      </c>
      <c r="J294" s="48" t="s">
        <v>289</v>
      </c>
      <c r="K294" s="47">
        <v>-2527</v>
      </c>
      <c r="L294" s="47" t="s">
        <v>290</v>
      </c>
      <c r="M294" s="48" t="s">
        <v>187</v>
      </c>
      <c r="N294" s="48"/>
      <c r="O294" s="49" t="s">
        <v>254</v>
      </c>
      <c r="P294" s="49" t="s">
        <v>255</v>
      </c>
    </row>
    <row r="295" spans="1:16" ht="13.5" thickBot="1" x14ac:dyDescent="0.25">
      <c r="A295" s="16" t="str">
        <f t="shared" si="24"/>
        <v> VA 12.280 </v>
      </c>
      <c r="B295" s="6" t="str">
        <f t="shared" si="25"/>
        <v>I</v>
      </c>
      <c r="C295" s="16">
        <f t="shared" si="26"/>
        <v>38265.4565</v>
      </c>
      <c r="D295" t="str">
        <f t="shared" si="27"/>
        <v>vis</v>
      </c>
      <c r="E295" s="46">
        <f>VLOOKUP(C295,Active!C$21:E$961,3,FALSE)</f>
        <v>-2524.0013317479834</v>
      </c>
      <c r="F295" s="6" t="s">
        <v>167</v>
      </c>
      <c r="G295" t="str">
        <f t="shared" si="28"/>
        <v>38265.4565</v>
      </c>
      <c r="H295" s="16">
        <f t="shared" si="29"/>
        <v>-2524</v>
      </c>
      <c r="I295" s="47" t="s">
        <v>291</v>
      </c>
      <c r="J295" s="48" t="s">
        <v>292</v>
      </c>
      <c r="K295" s="47">
        <v>-2524</v>
      </c>
      <c r="L295" s="47" t="s">
        <v>293</v>
      </c>
      <c r="M295" s="48" t="s">
        <v>220</v>
      </c>
      <c r="N295" s="48" t="s">
        <v>221</v>
      </c>
      <c r="O295" s="49" t="s">
        <v>240</v>
      </c>
      <c r="P295" s="49" t="s">
        <v>241</v>
      </c>
    </row>
    <row r="296" spans="1:16" ht="13.5" thickBot="1" x14ac:dyDescent="0.25">
      <c r="A296" s="16" t="str">
        <f t="shared" si="24"/>
        <v> VA 12.280 </v>
      </c>
      <c r="B296" s="6" t="str">
        <f t="shared" si="25"/>
        <v>II</v>
      </c>
      <c r="C296" s="16">
        <f t="shared" si="26"/>
        <v>38287.39</v>
      </c>
      <c r="D296" t="str">
        <f t="shared" si="27"/>
        <v>vis</v>
      </c>
      <c r="E296" s="46">
        <f>VLOOKUP(C296,Active!C$21:E$961,3,FALSE)</f>
        <v>-2514.6559598491785</v>
      </c>
      <c r="F296" s="6" t="s">
        <v>167</v>
      </c>
      <c r="G296" t="str">
        <f t="shared" si="28"/>
        <v>38287.3900</v>
      </c>
      <c r="H296" s="16">
        <f t="shared" si="29"/>
        <v>-2514.5</v>
      </c>
      <c r="I296" s="47" t="s">
        <v>294</v>
      </c>
      <c r="J296" s="48" t="s">
        <v>295</v>
      </c>
      <c r="K296" s="47">
        <v>-2514.5</v>
      </c>
      <c r="L296" s="47" t="s">
        <v>296</v>
      </c>
      <c r="M296" s="48" t="s">
        <v>220</v>
      </c>
      <c r="N296" s="48" t="s">
        <v>221</v>
      </c>
      <c r="O296" s="49" t="s">
        <v>240</v>
      </c>
      <c r="P296" s="49" t="s">
        <v>241</v>
      </c>
    </row>
    <row r="297" spans="1:16" ht="13.5" thickBot="1" x14ac:dyDescent="0.25">
      <c r="A297" s="16" t="str">
        <f t="shared" si="24"/>
        <v> AA 18.16 </v>
      </c>
      <c r="B297" s="6" t="str">
        <f t="shared" si="25"/>
        <v>I</v>
      </c>
      <c r="C297" s="16">
        <f t="shared" si="26"/>
        <v>38291.273200000003</v>
      </c>
      <c r="D297" t="str">
        <f t="shared" si="27"/>
        <v>vis</v>
      </c>
      <c r="E297" s="46">
        <f>VLOOKUP(C297,Active!C$21:E$961,3,FALSE)</f>
        <v>-2513.0014155148278</v>
      </c>
      <c r="F297" s="6" t="s">
        <v>167</v>
      </c>
      <c r="G297" t="str">
        <f t="shared" si="28"/>
        <v>38291.2732</v>
      </c>
      <c r="H297" s="16">
        <f t="shared" si="29"/>
        <v>-2513</v>
      </c>
      <c r="I297" s="47" t="s">
        <v>297</v>
      </c>
      <c r="J297" s="48" t="s">
        <v>298</v>
      </c>
      <c r="K297" s="47">
        <v>-2513</v>
      </c>
      <c r="L297" s="47" t="s">
        <v>299</v>
      </c>
      <c r="M297" s="48" t="s">
        <v>220</v>
      </c>
      <c r="N297" s="48" t="s">
        <v>221</v>
      </c>
      <c r="O297" s="49" t="s">
        <v>280</v>
      </c>
      <c r="P297" s="49" t="s">
        <v>300</v>
      </c>
    </row>
    <row r="298" spans="1:16" ht="13.5" thickBot="1" x14ac:dyDescent="0.25">
      <c r="A298" s="16" t="str">
        <f t="shared" si="24"/>
        <v> AA 18.16 </v>
      </c>
      <c r="B298" s="6" t="str">
        <f t="shared" si="25"/>
        <v>II</v>
      </c>
      <c r="C298" s="16">
        <f t="shared" si="26"/>
        <v>38292.085200000001</v>
      </c>
      <c r="D298" t="str">
        <f t="shared" si="27"/>
        <v>vis</v>
      </c>
      <c r="E298" s="46">
        <f>VLOOKUP(C298,Active!C$21:E$961,3,FALSE)</f>
        <v>-2512.6554405458619</v>
      </c>
      <c r="F298" s="6" t="s">
        <v>167</v>
      </c>
      <c r="G298" t="str">
        <f t="shared" si="28"/>
        <v>38292.0852</v>
      </c>
      <c r="H298" s="16">
        <f t="shared" si="29"/>
        <v>-2512.5</v>
      </c>
      <c r="I298" s="47" t="s">
        <v>301</v>
      </c>
      <c r="J298" s="48" t="s">
        <v>302</v>
      </c>
      <c r="K298" s="47">
        <v>-2512.5</v>
      </c>
      <c r="L298" s="47" t="s">
        <v>303</v>
      </c>
      <c r="M298" s="48" t="s">
        <v>220</v>
      </c>
      <c r="N298" s="48" t="s">
        <v>221</v>
      </c>
      <c r="O298" s="49" t="s">
        <v>280</v>
      </c>
      <c r="P298" s="49" t="s">
        <v>300</v>
      </c>
    </row>
    <row r="299" spans="1:16" ht="13.5" thickBot="1" x14ac:dyDescent="0.25">
      <c r="A299" s="16" t="str">
        <f t="shared" si="24"/>
        <v> AA 18.10 </v>
      </c>
      <c r="B299" s="6" t="str">
        <f t="shared" si="25"/>
        <v>II</v>
      </c>
      <c r="C299" s="16">
        <f t="shared" si="26"/>
        <v>38294.431900000003</v>
      </c>
      <c r="D299" t="str">
        <f t="shared" si="27"/>
        <v>vis</v>
      </c>
      <c r="E299" s="46">
        <f>VLOOKUP(C299,Active!C$21:E$961,3,FALSE)</f>
        <v>-2511.6555643639967</v>
      </c>
      <c r="F299" s="6" t="s">
        <v>167</v>
      </c>
      <c r="G299" t="str">
        <f t="shared" si="28"/>
        <v>38294.4319</v>
      </c>
      <c r="H299" s="16">
        <f t="shared" si="29"/>
        <v>-2511.5</v>
      </c>
      <c r="I299" s="47" t="s">
        <v>304</v>
      </c>
      <c r="J299" s="48" t="s">
        <v>305</v>
      </c>
      <c r="K299" s="47">
        <v>-2511.5</v>
      </c>
      <c r="L299" s="47" t="s">
        <v>306</v>
      </c>
      <c r="M299" s="48" t="s">
        <v>220</v>
      </c>
      <c r="N299" s="48" t="s">
        <v>221</v>
      </c>
      <c r="O299" s="49" t="s">
        <v>280</v>
      </c>
      <c r="P299" s="49" t="s">
        <v>281</v>
      </c>
    </row>
    <row r="300" spans="1:16" ht="13.5" thickBot="1" x14ac:dyDescent="0.25">
      <c r="A300" s="16" t="str">
        <f t="shared" si="24"/>
        <v> AN 288.70 </v>
      </c>
      <c r="B300" s="6" t="str">
        <f t="shared" si="25"/>
        <v>I</v>
      </c>
      <c r="C300" s="16">
        <f t="shared" si="26"/>
        <v>38312.404000000002</v>
      </c>
      <c r="D300" t="str">
        <f t="shared" si="27"/>
        <v>vis</v>
      </c>
      <c r="E300" s="46">
        <f>VLOOKUP(C300,Active!C$21:E$961,3,FALSE)</f>
        <v>-2503.9980560637937</v>
      </c>
      <c r="F300" s="6" t="s">
        <v>167</v>
      </c>
      <c r="G300" t="str">
        <f t="shared" si="28"/>
        <v>38312.404</v>
      </c>
      <c r="H300" s="16">
        <f t="shared" si="29"/>
        <v>-2504</v>
      </c>
      <c r="I300" s="47" t="s">
        <v>307</v>
      </c>
      <c r="J300" s="48" t="s">
        <v>308</v>
      </c>
      <c r="K300" s="47">
        <v>-2504</v>
      </c>
      <c r="L300" s="47" t="s">
        <v>229</v>
      </c>
      <c r="M300" s="48" t="s">
        <v>234</v>
      </c>
      <c r="N300" s="48"/>
      <c r="O300" s="49" t="s">
        <v>309</v>
      </c>
      <c r="P300" s="49" t="s">
        <v>310</v>
      </c>
    </row>
    <row r="301" spans="1:16" ht="13.5" thickBot="1" x14ac:dyDescent="0.25">
      <c r="A301" s="16" t="str">
        <f t="shared" si="24"/>
        <v> AA 18.10 </v>
      </c>
      <c r="B301" s="6" t="str">
        <f t="shared" si="25"/>
        <v>II</v>
      </c>
      <c r="C301" s="16">
        <f t="shared" si="26"/>
        <v>38320.248899999999</v>
      </c>
      <c r="D301" t="str">
        <f t="shared" si="27"/>
        <v>vis</v>
      </c>
      <c r="E301" s="46">
        <f>VLOOKUP(C301,Active!C$21:E$961,3,FALSE)</f>
        <v>-2500.65552030758</v>
      </c>
      <c r="F301" s="6" t="s">
        <v>167</v>
      </c>
      <c r="G301" t="str">
        <f t="shared" si="28"/>
        <v>38320.2489</v>
      </c>
      <c r="H301" s="16">
        <f t="shared" si="29"/>
        <v>-2500.5</v>
      </c>
      <c r="I301" s="47" t="s">
        <v>311</v>
      </c>
      <c r="J301" s="48" t="s">
        <v>312</v>
      </c>
      <c r="K301" s="47">
        <v>-2500.5</v>
      </c>
      <c r="L301" s="47" t="s">
        <v>313</v>
      </c>
      <c r="M301" s="48" t="s">
        <v>220</v>
      </c>
      <c r="N301" s="48" t="s">
        <v>221</v>
      </c>
      <c r="O301" s="49" t="s">
        <v>280</v>
      </c>
      <c r="P301" s="49" t="s">
        <v>281</v>
      </c>
    </row>
    <row r="302" spans="1:16" ht="13.5" thickBot="1" x14ac:dyDescent="0.25">
      <c r="A302" s="16" t="str">
        <f t="shared" si="24"/>
        <v> VA 12.280 </v>
      </c>
      <c r="B302" s="6" t="str">
        <f t="shared" si="25"/>
        <v>I</v>
      </c>
      <c r="C302" s="16">
        <f t="shared" si="26"/>
        <v>38650.3632</v>
      </c>
      <c r="D302" t="str">
        <f t="shared" si="27"/>
        <v>vis</v>
      </c>
      <c r="E302" s="46">
        <f>VLOOKUP(C302,Active!C$21:E$961,3,FALSE)</f>
        <v>-2360.0012288076477</v>
      </c>
      <c r="F302" s="6" t="s">
        <v>167</v>
      </c>
      <c r="G302" t="str">
        <f t="shared" si="28"/>
        <v>38650.3632</v>
      </c>
      <c r="H302" s="16">
        <f t="shared" si="29"/>
        <v>-2360</v>
      </c>
      <c r="I302" s="47" t="s">
        <v>314</v>
      </c>
      <c r="J302" s="48" t="s">
        <v>315</v>
      </c>
      <c r="K302" s="47">
        <v>-2360</v>
      </c>
      <c r="L302" s="47" t="s">
        <v>316</v>
      </c>
      <c r="M302" s="48" t="s">
        <v>220</v>
      </c>
      <c r="N302" s="48" t="s">
        <v>221</v>
      </c>
      <c r="O302" s="49" t="s">
        <v>240</v>
      </c>
      <c r="P302" s="49" t="s">
        <v>241</v>
      </c>
    </row>
    <row r="303" spans="1:16" ht="13.5" thickBot="1" x14ac:dyDescent="0.25">
      <c r="A303" s="16" t="str">
        <f t="shared" si="24"/>
        <v> MVS 2.170 </v>
      </c>
      <c r="B303" s="6" t="str">
        <f t="shared" si="25"/>
        <v>I</v>
      </c>
      <c r="C303" s="16">
        <f t="shared" si="26"/>
        <v>38650.370000000003</v>
      </c>
      <c r="D303" t="str">
        <f t="shared" si="27"/>
        <v>vis</v>
      </c>
      <c r="E303" s="46">
        <f>VLOOKUP(C303,Active!C$21:E$961,3,FALSE)</f>
        <v>-2359.9983314803203</v>
      </c>
      <c r="F303" s="6" t="s">
        <v>167</v>
      </c>
      <c r="G303" t="str">
        <f t="shared" si="28"/>
        <v>38650.370</v>
      </c>
      <c r="H303" s="16">
        <f t="shared" si="29"/>
        <v>-2360</v>
      </c>
      <c r="I303" s="47" t="s">
        <v>317</v>
      </c>
      <c r="J303" s="48" t="s">
        <v>318</v>
      </c>
      <c r="K303" s="47">
        <v>-2360</v>
      </c>
      <c r="L303" s="47" t="s">
        <v>319</v>
      </c>
      <c r="M303" s="48" t="s">
        <v>234</v>
      </c>
      <c r="N303" s="48"/>
      <c r="O303" s="49" t="s">
        <v>320</v>
      </c>
      <c r="P303" s="49" t="s">
        <v>321</v>
      </c>
    </row>
    <row r="304" spans="1:16" ht="13.5" thickBot="1" x14ac:dyDescent="0.25">
      <c r="A304" s="16" t="str">
        <f t="shared" si="24"/>
        <v>IBVS 226 </v>
      </c>
      <c r="B304" s="6" t="str">
        <f t="shared" si="25"/>
        <v>I</v>
      </c>
      <c r="C304" s="16">
        <f t="shared" si="26"/>
        <v>38664.447999999997</v>
      </c>
      <c r="D304" t="str">
        <f t="shared" si="27"/>
        <v>vis</v>
      </c>
      <c r="E304" s="46">
        <f>VLOOKUP(C304,Active!C$21:E$961,3,FALSE)</f>
        <v>-2354.000011759741</v>
      </c>
      <c r="F304" s="6" t="s">
        <v>167</v>
      </c>
      <c r="G304" t="str">
        <f t="shared" si="28"/>
        <v>38664.448</v>
      </c>
      <c r="H304" s="16">
        <f t="shared" si="29"/>
        <v>-2354</v>
      </c>
      <c r="I304" s="47" t="s">
        <v>322</v>
      </c>
      <c r="J304" s="48" t="s">
        <v>323</v>
      </c>
      <c r="K304" s="47">
        <v>-2354</v>
      </c>
      <c r="L304" s="47" t="s">
        <v>324</v>
      </c>
      <c r="M304" s="48" t="s">
        <v>220</v>
      </c>
      <c r="N304" s="48" t="s">
        <v>221</v>
      </c>
      <c r="O304" s="49" t="s">
        <v>325</v>
      </c>
      <c r="P304" s="50" t="s">
        <v>236</v>
      </c>
    </row>
    <row r="305" spans="1:16" ht="13.5" thickBot="1" x14ac:dyDescent="0.25">
      <c r="A305" s="16" t="str">
        <f t="shared" si="24"/>
        <v> MVS 2.170 </v>
      </c>
      <c r="B305" s="6" t="str">
        <f t="shared" si="25"/>
        <v>I</v>
      </c>
      <c r="C305" s="16">
        <f t="shared" si="26"/>
        <v>38664.453999999998</v>
      </c>
      <c r="D305" t="str">
        <f t="shared" si="27"/>
        <v>vis</v>
      </c>
      <c r="E305" s="46">
        <f>VLOOKUP(C305,Active!C$21:E$961,3,FALSE)</f>
        <v>-2353.9974552944527</v>
      </c>
      <c r="F305" s="6" t="s">
        <v>167</v>
      </c>
      <c r="G305" t="str">
        <f t="shared" si="28"/>
        <v>38664.454</v>
      </c>
      <c r="H305" s="16">
        <f t="shared" si="29"/>
        <v>-2354</v>
      </c>
      <c r="I305" s="47" t="s">
        <v>326</v>
      </c>
      <c r="J305" s="48" t="s">
        <v>327</v>
      </c>
      <c r="K305" s="47">
        <v>-2354</v>
      </c>
      <c r="L305" s="47" t="s">
        <v>328</v>
      </c>
      <c r="M305" s="48" t="s">
        <v>234</v>
      </c>
      <c r="N305" s="48"/>
      <c r="O305" s="49" t="s">
        <v>320</v>
      </c>
      <c r="P305" s="49" t="s">
        <v>321</v>
      </c>
    </row>
    <row r="306" spans="1:16" ht="13.5" thickBot="1" x14ac:dyDescent="0.25">
      <c r="A306" s="16" t="str">
        <f t="shared" si="24"/>
        <v> VA 12.280 </v>
      </c>
      <c r="B306" s="6" t="str">
        <f t="shared" si="25"/>
        <v>II</v>
      </c>
      <c r="C306" s="16">
        <f t="shared" si="26"/>
        <v>38665.25</v>
      </c>
      <c r="D306" t="str">
        <f t="shared" si="27"/>
        <v>vis</v>
      </c>
      <c r="E306" s="46">
        <f>VLOOKUP(C306,Active!C$21:E$961,3,FALSE)</f>
        <v>-2353.6582975662532</v>
      </c>
      <c r="F306" s="6" t="s">
        <v>167</v>
      </c>
      <c r="G306" t="str">
        <f t="shared" si="28"/>
        <v>38665.2500</v>
      </c>
      <c r="H306" s="16">
        <f t="shared" si="29"/>
        <v>-2353.5</v>
      </c>
      <c r="I306" s="47" t="s">
        <v>329</v>
      </c>
      <c r="J306" s="48" t="s">
        <v>330</v>
      </c>
      <c r="K306" s="47">
        <v>-2353.5</v>
      </c>
      <c r="L306" s="47" t="s">
        <v>331</v>
      </c>
      <c r="M306" s="48" t="s">
        <v>220</v>
      </c>
      <c r="N306" s="48" t="s">
        <v>221</v>
      </c>
      <c r="O306" s="49" t="s">
        <v>240</v>
      </c>
      <c r="P306" s="49" t="s">
        <v>241</v>
      </c>
    </row>
    <row r="307" spans="1:16" ht="13.5" thickBot="1" x14ac:dyDescent="0.25">
      <c r="A307" s="16" t="str">
        <f t="shared" si="24"/>
        <v> AA 18.10 </v>
      </c>
      <c r="B307" s="6" t="str">
        <f t="shared" si="25"/>
        <v>I</v>
      </c>
      <c r="C307" s="16">
        <f t="shared" si="26"/>
        <v>38697.301800000001</v>
      </c>
      <c r="D307" t="str">
        <f t="shared" si="27"/>
        <v>vis</v>
      </c>
      <c r="E307" s="46">
        <f>VLOOKUP(C307,Active!C$21:E$961,3,FALSE)</f>
        <v>-2340.0017452136353</v>
      </c>
      <c r="F307" s="6" t="s">
        <v>167</v>
      </c>
      <c r="G307" t="str">
        <f t="shared" si="28"/>
        <v>38697.3018</v>
      </c>
      <c r="H307" s="16">
        <f t="shared" si="29"/>
        <v>-2340</v>
      </c>
      <c r="I307" s="47" t="s">
        <v>332</v>
      </c>
      <c r="J307" s="48" t="s">
        <v>333</v>
      </c>
      <c r="K307" s="47">
        <v>-2340</v>
      </c>
      <c r="L307" s="47" t="s">
        <v>249</v>
      </c>
      <c r="M307" s="48" t="s">
        <v>220</v>
      </c>
      <c r="N307" s="48" t="s">
        <v>221</v>
      </c>
      <c r="O307" s="49" t="s">
        <v>280</v>
      </c>
      <c r="P307" s="49" t="s">
        <v>281</v>
      </c>
    </row>
    <row r="308" spans="1:16" ht="13.5" thickBot="1" x14ac:dyDescent="0.25">
      <c r="A308" s="16" t="str">
        <f t="shared" si="24"/>
        <v> MVS 2.170 </v>
      </c>
      <c r="B308" s="6" t="str">
        <f t="shared" si="25"/>
        <v>I</v>
      </c>
      <c r="C308" s="16">
        <f t="shared" si="26"/>
        <v>38697.307000000001</v>
      </c>
      <c r="D308" t="str">
        <f t="shared" si="27"/>
        <v>vis</v>
      </c>
      <c r="E308" s="46">
        <f>VLOOKUP(C308,Active!C$21:E$961,3,FALSE)</f>
        <v>-2339.9995296103862</v>
      </c>
      <c r="F308" s="6" t="s">
        <v>167</v>
      </c>
      <c r="G308" t="str">
        <f t="shared" si="28"/>
        <v>38697.307</v>
      </c>
      <c r="H308" s="16">
        <f t="shared" si="29"/>
        <v>-2340</v>
      </c>
      <c r="I308" s="47" t="s">
        <v>334</v>
      </c>
      <c r="J308" s="48" t="s">
        <v>335</v>
      </c>
      <c r="K308" s="47">
        <v>-2340</v>
      </c>
      <c r="L308" s="47" t="s">
        <v>211</v>
      </c>
      <c r="M308" s="48" t="s">
        <v>234</v>
      </c>
      <c r="N308" s="48"/>
      <c r="O308" s="49" t="s">
        <v>320</v>
      </c>
      <c r="P308" s="49" t="s">
        <v>321</v>
      </c>
    </row>
    <row r="309" spans="1:16" ht="13.5" thickBot="1" x14ac:dyDescent="0.25">
      <c r="A309" s="16" t="str">
        <f t="shared" si="24"/>
        <v> AA 18.16 </v>
      </c>
      <c r="B309" s="6" t="str">
        <f t="shared" si="25"/>
        <v>I</v>
      </c>
      <c r="C309" s="16">
        <f t="shared" si="26"/>
        <v>38791.181600000004</v>
      </c>
      <c r="D309" t="str">
        <f t="shared" si="27"/>
        <v>vis</v>
      </c>
      <c r="E309" s="46">
        <f>VLOOKUP(C309,Active!C$21:E$961,3,FALSE)</f>
        <v>-2300.0016702239859</v>
      </c>
      <c r="F309" s="6" t="s">
        <v>167</v>
      </c>
      <c r="G309" t="str">
        <f t="shared" si="28"/>
        <v>38791.1816</v>
      </c>
      <c r="H309" s="16">
        <f t="shared" si="29"/>
        <v>-2300</v>
      </c>
      <c r="I309" s="47" t="s">
        <v>336</v>
      </c>
      <c r="J309" s="48" t="s">
        <v>337</v>
      </c>
      <c r="K309" s="47">
        <v>-2300</v>
      </c>
      <c r="L309" s="47" t="s">
        <v>268</v>
      </c>
      <c r="M309" s="48" t="s">
        <v>220</v>
      </c>
      <c r="N309" s="48" t="s">
        <v>221</v>
      </c>
      <c r="O309" s="49" t="s">
        <v>280</v>
      </c>
      <c r="P309" s="49" t="s">
        <v>300</v>
      </c>
    </row>
    <row r="310" spans="1:16" ht="13.5" thickBot="1" x14ac:dyDescent="0.25">
      <c r="A310" s="16" t="str">
        <f t="shared" si="24"/>
        <v> AA 18.16 </v>
      </c>
      <c r="B310" s="6" t="str">
        <f t="shared" si="25"/>
        <v>II</v>
      </c>
      <c r="C310" s="16">
        <f t="shared" si="26"/>
        <v>38791.987699999998</v>
      </c>
      <c r="D310" t="str">
        <f t="shared" si="27"/>
        <v>vis</v>
      </c>
      <c r="E310" s="46">
        <f>VLOOKUP(C310,Active!C$21:E$961,3,FALSE)</f>
        <v>-2299.6582091125547</v>
      </c>
      <c r="F310" s="6" t="s">
        <v>167</v>
      </c>
      <c r="G310" t="str">
        <f t="shared" si="28"/>
        <v>38791.9877</v>
      </c>
      <c r="H310" s="16">
        <f t="shared" si="29"/>
        <v>-2299.5</v>
      </c>
      <c r="I310" s="47" t="s">
        <v>338</v>
      </c>
      <c r="J310" s="48" t="s">
        <v>339</v>
      </c>
      <c r="K310" s="47">
        <v>-2299.5</v>
      </c>
      <c r="L310" s="47" t="s">
        <v>340</v>
      </c>
      <c r="M310" s="48" t="s">
        <v>220</v>
      </c>
      <c r="N310" s="48" t="s">
        <v>221</v>
      </c>
      <c r="O310" s="49" t="s">
        <v>280</v>
      </c>
      <c r="P310" s="49" t="s">
        <v>300</v>
      </c>
    </row>
    <row r="311" spans="1:16" ht="13.5" thickBot="1" x14ac:dyDescent="0.25">
      <c r="A311" s="16" t="str">
        <f t="shared" si="24"/>
        <v> AA 18.10 </v>
      </c>
      <c r="B311" s="6" t="str">
        <f t="shared" si="25"/>
        <v>II</v>
      </c>
      <c r="C311" s="16">
        <f t="shared" si="26"/>
        <v>38883.519200000002</v>
      </c>
      <c r="D311" t="str">
        <f t="shared" si="27"/>
        <v>vis</v>
      </c>
      <c r="E311" s="46">
        <f>VLOOKUP(C311,Active!C$21:E$961,3,FALSE)</f>
        <v>-2260.658692028846</v>
      </c>
      <c r="F311" s="6" t="s">
        <v>167</v>
      </c>
      <c r="G311" t="str">
        <f t="shared" si="28"/>
        <v>38883.5192</v>
      </c>
      <c r="H311" s="16">
        <f t="shared" si="29"/>
        <v>-2260.5</v>
      </c>
      <c r="I311" s="47" t="s">
        <v>341</v>
      </c>
      <c r="J311" s="48" t="s">
        <v>342</v>
      </c>
      <c r="K311" s="47">
        <v>-2260.5</v>
      </c>
      <c r="L311" s="47" t="s">
        <v>343</v>
      </c>
      <c r="M311" s="48" t="s">
        <v>220</v>
      </c>
      <c r="N311" s="48" t="s">
        <v>221</v>
      </c>
      <c r="O311" s="49" t="s">
        <v>280</v>
      </c>
      <c r="P311" s="49" t="s">
        <v>281</v>
      </c>
    </row>
    <row r="312" spans="1:16" ht="13.5" thickBot="1" x14ac:dyDescent="0.25">
      <c r="A312" s="16" t="str">
        <f t="shared" si="24"/>
        <v>IBVS 226 </v>
      </c>
      <c r="B312" s="6" t="str">
        <f t="shared" si="25"/>
        <v>I</v>
      </c>
      <c r="C312" s="16">
        <f t="shared" si="26"/>
        <v>38941.392</v>
      </c>
      <c r="D312" t="str">
        <f t="shared" si="27"/>
        <v>vis</v>
      </c>
      <c r="E312" s="46">
        <f>VLOOKUP(C312,Active!C$21:E$961,3,FALSE)</f>
        <v>-2236.0003913096193</v>
      </c>
      <c r="F312" s="6" t="s">
        <v>167</v>
      </c>
      <c r="G312" t="str">
        <f t="shared" si="28"/>
        <v>38941.392</v>
      </c>
      <c r="H312" s="16">
        <f t="shared" si="29"/>
        <v>-2236</v>
      </c>
      <c r="I312" s="47" t="s">
        <v>344</v>
      </c>
      <c r="J312" s="48" t="s">
        <v>345</v>
      </c>
      <c r="K312" s="47">
        <v>-2236</v>
      </c>
      <c r="L312" s="47" t="s">
        <v>346</v>
      </c>
      <c r="M312" s="48" t="s">
        <v>220</v>
      </c>
      <c r="N312" s="48" t="s">
        <v>221</v>
      </c>
      <c r="O312" s="49" t="s">
        <v>347</v>
      </c>
      <c r="P312" s="50" t="s">
        <v>236</v>
      </c>
    </row>
    <row r="313" spans="1:16" ht="13.5" thickBot="1" x14ac:dyDescent="0.25">
      <c r="A313" s="16" t="str">
        <f t="shared" si="24"/>
        <v> CATP 98.5 </v>
      </c>
      <c r="B313" s="6" t="str">
        <f t="shared" si="25"/>
        <v>I</v>
      </c>
      <c r="C313" s="16">
        <f t="shared" si="26"/>
        <v>38948.432000000001</v>
      </c>
      <c r="D313" t="str">
        <f t="shared" si="27"/>
        <v>vis</v>
      </c>
      <c r="E313" s="46">
        <f>VLOOKUP(C313,Active!C$21:E$961,3,FALSE)</f>
        <v>-2233.0008053717802</v>
      </c>
      <c r="F313" s="6" t="s">
        <v>167</v>
      </c>
      <c r="G313" t="str">
        <f t="shared" si="28"/>
        <v>38948.4320</v>
      </c>
      <c r="H313" s="16">
        <f t="shared" si="29"/>
        <v>-2233</v>
      </c>
      <c r="I313" s="47" t="s">
        <v>348</v>
      </c>
      <c r="J313" s="48" t="s">
        <v>349</v>
      </c>
      <c r="K313" s="47">
        <v>-2233</v>
      </c>
      <c r="L313" s="47" t="s">
        <v>350</v>
      </c>
      <c r="M313" s="48" t="s">
        <v>220</v>
      </c>
      <c r="N313" s="48" t="s">
        <v>221</v>
      </c>
      <c r="O313" s="49" t="s">
        <v>351</v>
      </c>
      <c r="P313" s="49" t="s">
        <v>352</v>
      </c>
    </row>
    <row r="314" spans="1:16" ht="13.5" thickBot="1" x14ac:dyDescent="0.25">
      <c r="A314" s="16" t="str">
        <f t="shared" si="24"/>
        <v> CATP 98.5 </v>
      </c>
      <c r="B314" s="6" t="str">
        <f t="shared" si="25"/>
        <v>I</v>
      </c>
      <c r="C314" s="16">
        <f t="shared" si="26"/>
        <v>38955.472999999998</v>
      </c>
      <c r="D314" t="str">
        <f t="shared" si="27"/>
        <v>vis</v>
      </c>
      <c r="E314" s="46">
        <f>VLOOKUP(C314,Active!C$21:E$961,3,FALSE)</f>
        <v>-2230.0007933563943</v>
      </c>
      <c r="F314" s="6" t="s">
        <v>167</v>
      </c>
      <c r="G314" t="str">
        <f t="shared" si="28"/>
        <v>38955.4730</v>
      </c>
      <c r="H314" s="16">
        <f t="shared" si="29"/>
        <v>-2230</v>
      </c>
      <c r="I314" s="47" t="s">
        <v>353</v>
      </c>
      <c r="J314" s="48" t="s">
        <v>354</v>
      </c>
      <c r="K314" s="47">
        <v>-2230</v>
      </c>
      <c r="L314" s="47" t="s">
        <v>350</v>
      </c>
      <c r="M314" s="48" t="s">
        <v>220</v>
      </c>
      <c r="N314" s="48" t="s">
        <v>221</v>
      </c>
      <c r="O314" s="49" t="s">
        <v>351</v>
      </c>
      <c r="P314" s="49" t="s">
        <v>352</v>
      </c>
    </row>
    <row r="315" spans="1:16" ht="13.5" thickBot="1" x14ac:dyDescent="0.25">
      <c r="A315" s="16" t="str">
        <f t="shared" si="24"/>
        <v> CATP 98.5 </v>
      </c>
      <c r="B315" s="6" t="str">
        <f t="shared" si="25"/>
        <v>I</v>
      </c>
      <c r="C315" s="16">
        <f t="shared" si="26"/>
        <v>38962.514000000003</v>
      </c>
      <c r="D315" t="str">
        <f t="shared" si="27"/>
        <v>vis</v>
      </c>
      <c r="E315" s="46">
        <f>VLOOKUP(C315,Active!C$21:E$961,3,FALSE)</f>
        <v>-2227.0007813410057</v>
      </c>
      <c r="F315" s="6" t="s">
        <v>167</v>
      </c>
      <c r="G315" t="str">
        <f t="shared" si="28"/>
        <v>38962.5140</v>
      </c>
      <c r="H315" s="16">
        <f t="shared" si="29"/>
        <v>-2227</v>
      </c>
      <c r="I315" s="47" t="s">
        <v>355</v>
      </c>
      <c r="J315" s="48" t="s">
        <v>356</v>
      </c>
      <c r="K315" s="47">
        <v>-2227</v>
      </c>
      <c r="L315" s="47" t="s">
        <v>357</v>
      </c>
      <c r="M315" s="48" t="s">
        <v>220</v>
      </c>
      <c r="N315" s="48" t="s">
        <v>221</v>
      </c>
      <c r="O315" s="49" t="s">
        <v>351</v>
      </c>
      <c r="P315" s="49" t="s">
        <v>352</v>
      </c>
    </row>
    <row r="316" spans="1:16" ht="13.5" thickBot="1" x14ac:dyDescent="0.25">
      <c r="A316" s="16" t="str">
        <f t="shared" si="24"/>
        <v> AA 18.6 </v>
      </c>
      <c r="B316" s="6" t="str">
        <f t="shared" si="25"/>
        <v>I</v>
      </c>
      <c r="C316" s="16">
        <f t="shared" si="26"/>
        <v>39042.3125</v>
      </c>
      <c r="D316" t="str">
        <f t="shared" si="27"/>
        <v>vis</v>
      </c>
      <c r="E316" s="46">
        <f>VLOOKUP(C316,Active!C$21:E$961,3,FALSE)</f>
        <v>-2193.0004321278484</v>
      </c>
      <c r="F316" s="6" t="s">
        <v>167</v>
      </c>
      <c r="G316" t="str">
        <f t="shared" si="28"/>
        <v>39042.3125</v>
      </c>
      <c r="H316" s="16">
        <f t="shared" si="29"/>
        <v>-2193</v>
      </c>
      <c r="I316" s="47" t="s">
        <v>358</v>
      </c>
      <c r="J316" s="48" t="s">
        <v>359</v>
      </c>
      <c r="K316" s="47">
        <v>-2193</v>
      </c>
      <c r="L316" s="47" t="s">
        <v>360</v>
      </c>
      <c r="M316" s="48" t="s">
        <v>220</v>
      </c>
      <c r="N316" s="48" t="s">
        <v>221</v>
      </c>
      <c r="O316" s="49" t="s">
        <v>361</v>
      </c>
      <c r="P316" s="49" t="s">
        <v>362</v>
      </c>
    </row>
    <row r="317" spans="1:16" ht="13.5" thickBot="1" x14ac:dyDescent="0.25">
      <c r="A317" s="16" t="str">
        <f t="shared" si="24"/>
        <v>BAVM 18 </v>
      </c>
      <c r="B317" s="6" t="str">
        <f t="shared" si="25"/>
        <v>I</v>
      </c>
      <c r="C317" s="16">
        <f t="shared" si="26"/>
        <v>39056.392</v>
      </c>
      <c r="D317" t="str">
        <f t="shared" si="27"/>
        <v>vis</v>
      </c>
      <c r="E317" s="46">
        <f>VLOOKUP(C317,Active!C$21:E$961,3,FALSE)</f>
        <v>-2187.0014732909449</v>
      </c>
      <c r="F317" s="6" t="s">
        <v>167</v>
      </c>
      <c r="G317" t="str">
        <f t="shared" si="28"/>
        <v>39056.392</v>
      </c>
      <c r="H317" s="16">
        <f t="shared" si="29"/>
        <v>-2187</v>
      </c>
      <c r="I317" s="47" t="s">
        <v>363</v>
      </c>
      <c r="J317" s="48" t="s">
        <v>364</v>
      </c>
      <c r="K317" s="47">
        <v>-2187</v>
      </c>
      <c r="L317" s="47" t="s">
        <v>168</v>
      </c>
      <c r="M317" s="48" t="s">
        <v>234</v>
      </c>
      <c r="N317" s="48"/>
      <c r="O317" s="49" t="s">
        <v>365</v>
      </c>
      <c r="P317" s="50" t="s">
        <v>366</v>
      </c>
    </row>
    <row r="318" spans="1:16" ht="13.5" thickBot="1" x14ac:dyDescent="0.25">
      <c r="A318" s="16" t="str">
        <f t="shared" si="24"/>
        <v> MVS 8.28 </v>
      </c>
      <c r="B318" s="6" t="str">
        <f t="shared" si="25"/>
        <v>I</v>
      </c>
      <c r="C318" s="16">
        <f t="shared" si="26"/>
        <v>39056.404000000002</v>
      </c>
      <c r="D318" t="str">
        <f t="shared" si="27"/>
        <v>vis</v>
      </c>
      <c r="E318" s="46">
        <f>VLOOKUP(C318,Active!C$21:E$961,3,FALSE)</f>
        <v>-2186.9963603603678</v>
      </c>
      <c r="F318" s="6" t="s">
        <v>167</v>
      </c>
      <c r="G318" t="str">
        <f t="shared" si="28"/>
        <v>39056.404</v>
      </c>
      <c r="H318" s="16">
        <f t="shared" si="29"/>
        <v>-2187</v>
      </c>
      <c r="I318" s="47" t="s">
        <v>367</v>
      </c>
      <c r="J318" s="48" t="s">
        <v>368</v>
      </c>
      <c r="K318" s="47">
        <v>-2187</v>
      </c>
      <c r="L318" s="47" t="s">
        <v>369</v>
      </c>
      <c r="M318" s="48" t="s">
        <v>234</v>
      </c>
      <c r="N318" s="48"/>
      <c r="O318" s="49" t="s">
        <v>370</v>
      </c>
      <c r="P318" s="49" t="s">
        <v>371</v>
      </c>
    </row>
    <row r="319" spans="1:16" ht="13.5" thickBot="1" x14ac:dyDescent="0.25">
      <c r="A319" s="16" t="str">
        <f t="shared" si="24"/>
        <v> VA 12.280 </v>
      </c>
      <c r="B319" s="6" t="str">
        <f t="shared" si="25"/>
        <v>II</v>
      </c>
      <c r="C319" s="16">
        <f t="shared" si="26"/>
        <v>39383.421999999999</v>
      </c>
      <c r="D319" t="str">
        <f t="shared" si="27"/>
        <v>vis</v>
      </c>
      <c r="E319" s="46">
        <f>VLOOKUP(C319,Active!C$21:E$961,3,FALSE)</f>
        <v>-2047.6613327722744</v>
      </c>
      <c r="F319" s="6" t="s">
        <v>167</v>
      </c>
      <c r="G319" t="str">
        <f t="shared" si="28"/>
        <v>39383.4220</v>
      </c>
      <c r="H319" s="16">
        <f t="shared" si="29"/>
        <v>-2047.5</v>
      </c>
      <c r="I319" s="47" t="s">
        <v>384</v>
      </c>
      <c r="J319" s="48" t="s">
        <v>385</v>
      </c>
      <c r="K319" s="47">
        <v>-2047.5</v>
      </c>
      <c r="L319" s="47" t="s">
        <v>386</v>
      </c>
      <c r="M319" s="48" t="s">
        <v>220</v>
      </c>
      <c r="N319" s="48" t="s">
        <v>221</v>
      </c>
      <c r="O319" s="49" t="s">
        <v>240</v>
      </c>
      <c r="P319" s="49" t="s">
        <v>241</v>
      </c>
    </row>
    <row r="320" spans="1:16" ht="13.5" thickBot="1" x14ac:dyDescent="0.25">
      <c r="A320" s="16" t="str">
        <f t="shared" si="24"/>
        <v>BAVM 23 </v>
      </c>
      <c r="B320" s="6" t="str">
        <f t="shared" si="25"/>
        <v>I</v>
      </c>
      <c r="C320" s="16">
        <f t="shared" si="26"/>
        <v>39387.324000000001</v>
      </c>
      <c r="D320" t="str">
        <f t="shared" si="27"/>
        <v>vis</v>
      </c>
      <c r="E320" s="46">
        <f>VLOOKUP(C320,Active!C$21:E$961,3,FALSE)</f>
        <v>-2045.9987781800226</v>
      </c>
      <c r="F320" s="6" t="s">
        <v>167</v>
      </c>
      <c r="G320" t="str">
        <f t="shared" si="28"/>
        <v>39387.324</v>
      </c>
      <c r="H320" s="16">
        <f t="shared" si="29"/>
        <v>-2046</v>
      </c>
      <c r="I320" s="47" t="s">
        <v>387</v>
      </c>
      <c r="J320" s="48" t="s">
        <v>388</v>
      </c>
      <c r="K320" s="47">
        <v>-2046</v>
      </c>
      <c r="L320" s="47" t="s">
        <v>374</v>
      </c>
      <c r="M320" s="48" t="s">
        <v>234</v>
      </c>
      <c r="N320" s="48"/>
      <c r="O320" s="49" t="s">
        <v>365</v>
      </c>
      <c r="P320" s="50" t="s">
        <v>389</v>
      </c>
    </row>
    <row r="321" spans="1:16" ht="13.5" thickBot="1" x14ac:dyDescent="0.25">
      <c r="A321" s="16" t="str">
        <f t="shared" si="24"/>
        <v>IBVS 180 </v>
      </c>
      <c r="B321" s="6" t="str">
        <f t="shared" si="25"/>
        <v>I</v>
      </c>
      <c r="C321" s="16">
        <f t="shared" si="26"/>
        <v>39429.591999999997</v>
      </c>
      <c r="D321" t="str">
        <f t="shared" si="27"/>
        <v>vis</v>
      </c>
      <c r="E321" s="46">
        <f>VLOOKUP(C321,Active!C$21:E$961,3,FALSE)</f>
        <v>-2027.9893323816473</v>
      </c>
      <c r="F321" s="6" t="s">
        <v>167</v>
      </c>
      <c r="G321" t="str">
        <f t="shared" si="28"/>
        <v>39429.592</v>
      </c>
      <c r="H321" s="16">
        <f t="shared" si="29"/>
        <v>-2028</v>
      </c>
      <c r="I321" s="47" t="s">
        <v>390</v>
      </c>
      <c r="J321" s="48" t="s">
        <v>391</v>
      </c>
      <c r="K321" s="47">
        <v>-2028</v>
      </c>
      <c r="L321" s="47" t="s">
        <v>392</v>
      </c>
      <c r="M321" s="48" t="s">
        <v>234</v>
      </c>
      <c r="N321" s="48"/>
      <c r="O321" s="49" t="s">
        <v>382</v>
      </c>
      <c r="P321" s="50" t="s">
        <v>383</v>
      </c>
    </row>
    <row r="322" spans="1:16" ht="13.5" thickBot="1" x14ac:dyDescent="0.25">
      <c r="A322" s="16" t="str">
        <f t="shared" si="24"/>
        <v> MVS 8.28 </v>
      </c>
      <c r="B322" s="6" t="str">
        <f t="shared" si="25"/>
        <v>I</v>
      </c>
      <c r="C322" s="16">
        <f t="shared" si="26"/>
        <v>39441.307000000001</v>
      </c>
      <c r="D322" t="str">
        <f t="shared" si="27"/>
        <v>vis</v>
      </c>
      <c r="E322" s="46">
        <f>VLOOKUP(C322,Active!C$21:E$961,3,FALSE)</f>
        <v>-2022.9978339069605</v>
      </c>
      <c r="F322" s="6" t="s">
        <v>167</v>
      </c>
      <c r="G322" t="str">
        <f t="shared" si="28"/>
        <v>39441.307</v>
      </c>
      <c r="H322" s="16">
        <f t="shared" si="29"/>
        <v>-2023</v>
      </c>
      <c r="I322" s="47" t="s">
        <v>393</v>
      </c>
      <c r="J322" s="48" t="s">
        <v>394</v>
      </c>
      <c r="K322" s="47">
        <v>-2023</v>
      </c>
      <c r="L322" s="47" t="s">
        <v>229</v>
      </c>
      <c r="M322" s="48" t="s">
        <v>234</v>
      </c>
      <c r="N322" s="48"/>
      <c r="O322" s="49" t="s">
        <v>370</v>
      </c>
      <c r="P322" s="49" t="s">
        <v>371</v>
      </c>
    </row>
    <row r="323" spans="1:16" ht="13.5" thickBot="1" x14ac:dyDescent="0.25">
      <c r="A323" s="16" t="str">
        <f t="shared" si="24"/>
        <v> AN 291.112 </v>
      </c>
      <c r="B323" s="6" t="str">
        <f t="shared" si="25"/>
        <v>I</v>
      </c>
      <c r="C323" s="16">
        <f t="shared" si="26"/>
        <v>39638.457000000002</v>
      </c>
      <c r="D323" t="str">
        <f t="shared" si="27"/>
        <v>vis</v>
      </c>
      <c r="E323" s="46">
        <f>VLOOKUP(C323,Active!C$21:E$961,3,FALSE)</f>
        <v>-1938.996645321032</v>
      </c>
      <c r="F323" s="6" t="s">
        <v>167</v>
      </c>
      <c r="G323" t="str">
        <f t="shared" si="28"/>
        <v>39638.457</v>
      </c>
      <c r="H323" s="16">
        <f t="shared" si="29"/>
        <v>-1939</v>
      </c>
      <c r="I323" s="47" t="s">
        <v>395</v>
      </c>
      <c r="J323" s="48" t="s">
        <v>396</v>
      </c>
      <c r="K323" s="47">
        <v>-1939</v>
      </c>
      <c r="L323" s="47" t="s">
        <v>397</v>
      </c>
      <c r="M323" s="48" t="s">
        <v>234</v>
      </c>
      <c r="N323" s="48"/>
      <c r="O323" s="49" t="s">
        <v>398</v>
      </c>
      <c r="P323" s="49" t="s">
        <v>399</v>
      </c>
    </row>
    <row r="324" spans="1:16" ht="13.5" thickBot="1" x14ac:dyDescent="0.25">
      <c r="A324" s="16" t="str">
        <f t="shared" si="24"/>
        <v> AN 291.112 </v>
      </c>
      <c r="B324" s="6" t="str">
        <f t="shared" si="25"/>
        <v>I</v>
      </c>
      <c r="C324" s="16">
        <f t="shared" si="26"/>
        <v>39685.385000000002</v>
      </c>
      <c r="D324" t="str">
        <f t="shared" si="27"/>
        <v>vis</v>
      </c>
      <c r="E324" s="46">
        <f>VLOOKUP(C324,Active!C$21:E$961,3,FALSE)</f>
        <v>-1919.001678149029</v>
      </c>
      <c r="F324" s="6" t="s">
        <v>167</v>
      </c>
      <c r="G324" t="str">
        <f t="shared" si="28"/>
        <v>39685.385</v>
      </c>
      <c r="H324" s="16">
        <f t="shared" si="29"/>
        <v>-1919</v>
      </c>
      <c r="I324" s="47" t="s">
        <v>400</v>
      </c>
      <c r="J324" s="48" t="s">
        <v>401</v>
      </c>
      <c r="K324" s="47">
        <v>-1919</v>
      </c>
      <c r="L324" s="47" t="s">
        <v>402</v>
      </c>
      <c r="M324" s="48" t="s">
        <v>220</v>
      </c>
      <c r="N324" s="48" t="s">
        <v>221</v>
      </c>
      <c r="O324" s="49" t="s">
        <v>235</v>
      </c>
      <c r="P324" s="49" t="s">
        <v>399</v>
      </c>
    </row>
    <row r="325" spans="1:16" ht="13.5" thickBot="1" x14ac:dyDescent="0.25">
      <c r="A325" s="16" t="str">
        <f t="shared" si="24"/>
        <v>IBVS 226 </v>
      </c>
      <c r="B325" s="6" t="str">
        <f t="shared" si="25"/>
        <v>I</v>
      </c>
      <c r="C325" s="16">
        <f t="shared" si="26"/>
        <v>39692.4283</v>
      </c>
      <c r="D325" t="str">
        <f t="shared" si="27"/>
        <v>vis</v>
      </c>
      <c r="E325" s="46">
        <f>VLOOKUP(C325,Active!C$21:E$961,3,FALSE)</f>
        <v>-1916.0006861552829</v>
      </c>
      <c r="F325" s="6" t="s">
        <v>167</v>
      </c>
      <c r="G325" t="str">
        <f t="shared" si="28"/>
        <v>39692.4283</v>
      </c>
      <c r="H325" s="16">
        <f t="shared" si="29"/>
        <v>-1916</v>
      </c>
      <c r="I325" s="47" t="s">
        <v>403</v>
      </c>
      <c r="J325" s="48" t="s">
        <v>404</v>
      </c>
      <c r="K325" s="47">
        <v>-1916</v>
      </c>
      <c r="L325" s="47" t="s">
        <v>405</v>
      </c>
      <c r="M325" s="48" t="s">
        <v>220</v>
      </c>
      <c r="N325" s="48" t="s">
        <v>221</v>
      </c>
      <c r="O325" s="49" t="s">
        <v>406</v>
      </c>
      <c r="P325" s="50" t="s">
        <v>236</v>
      </c>
    </row>
    <row r="326" spans="1:16" ht="13.5" thickBot="1" x14ac:dyDescent="0.25">
      <c r="A326" s="16" t="str">
        <f t="shared" si="24"/>
        <v> AAP 260.230 </v>
      </c>
      <c r="B326" s="6" t="str">
        <f t="shared" si="25"/>
        <v>I</v>
      </c>
      <c r="C326" s="16">
        <f t="shared" si="26"/>
        <v>39692.428599999999</v>
      </c>
      <c r="D326" t="str">
        <f t="shared" si="27"/>
        <v>vis</v>
      </c>
      <c r="E326" s="46">
        <f>VLOOKUP(C326,Active!C$21:E$961,3,FALSE)</f>
        <v>-1916.0005583320185</v>
      </c>
      <c r="F326" s="6" t="s">
        <v>167</v>
      </c>
      <c r="G326" t="str">
        <f t="shared" si="28"/>
        <v>39692.4286</v>
      </c>
      <c r="H326" s="16">
        <f t="shared" si="29"/>
        <v>-1916</v>
      </c>
      <c r="I326" s="47" t="s">
        <v>407</v>
      </c>
      <c r="J326" s="48" t="s">
        <v>408</v>
      </c>
      <c r="K326" s="47">
        <v>-1916</v>
      </c>
      <c r="L326" s="47" t="s">
        <v>409</v>
      </c>
      <c r="M326" s="48" t="s">
        <v>220</v>
      </c>
      <c r="N326" s="48" t="s">
        <v>221</v>
      </c>
      <c r="O326" s="49" t="s">
        <v>410</v>
      </c>
      <c r="P326" s="49" t="s">
        <v>411</v>
      </c>
    </row>
    <row r="327" spans="1:16" ht="13.5" thickBot="1" x14ac:dyDescent="0.25">
      <c r="A327" s="16" t="str">
        <f t="shared" si="24"/>
        <v> AAP 260.230 </v>
      </c>
      <c r="B327" s="6" t="str">
        <f t="shared" si="25"/>
        <v>II</v>
      </c>
      <c r="C327" s="16">
        <f t="shared" si="26"/>
        <v>39695.569799999997</v>
      </c>
      <c r="D327" t="str">
        <f t="shared" si="27"/>
        <v>PE</v>
      </c>
      <c r="E327" s="46">
        <f>VLOOKUP(C327,Active!C$21:E$961,3,FALSE)</f>
        <v>-1914.6621635382778</v>
      </c>
      <c r="F327" s="6" t="str">
        <f>LEFT(M327,1)</f>
        <v>E</v>
      </c>
      <c r="G327" t="str">
        <f t="shared" si="28"/>
        <v>39695.5698</v>
      </c>
      <c r="H327" s="16">
        <f t="shared" si="29"/>
        <v>-1914.5</v>
      </c>
      <c r="I327" s="47" t="s">
        <v>412</v>
      </c>
      <c r="J327" s="48" t="s">
        <v>413</v>
      </c>
      <c r="K327" s="47">
        <v>-1914.5</v>
      </c>
      <c r="L327" s="47" t="s">
        <v>414</v>
      </c>
      <c r="M327" s="48" t="s">
        <v>220</v>
      </c>
      <c r="N327" s="48" t="s">
        <v>221</v>
      </c>
      <c r="O327" s="49" t="s">
        <v>410</v>
      </c>
      <c r="P327" s="49" t="s">
        <v>411</v>
      </c>
    </row>
    <row r="328" spans="1:16" ht="13.5" thickBot="1" x14ac:dyDescent="0.25">
      <c r="A328" s="16" t="str">
        <f t="shared" si="24"/>
        <v> MVS 5.85 </v>
      </c>
      <c r="B328" s="6" t="str">
        <f t="shared" si="25"/>
        <v>I</v>
      </c>
      <c r="C328" s="16">
        <f t="shared" si="26"/>
        <v>40030.394999999997</v>
      </c>
      <c r="D328" t="str">
        <f t="shared" si="27"/>
        <v>vis</v>
      </c>
      <c r="E328" s="46">
        <f>VLOOKUP(C328,Active!C$21:E$961,3,FALSE)</f>
        <v>-1772.0006633175274</v>
      </c>
      <c r="F328" s="6" t="str">
        <f>LEFT(M328,1)</f>
        <v>V</v>
      </c>
      <c r="G328" t="str">
        <f t="shared" si="28"/>
        <v>40030.395</v>
      </c>
      <c r="H328" s="16">
        <f t="shared" si="29"/>
        <v>-1772</v>
      </c>
      <c r="I328" s="47" t="s">
        <v>427</v>
      </c>
      <c r="J328" s="48" t="s">
        <v>428</v>
      </c>
      <c r="K328" s="47">
        <v>-1772</v>
      </c>
      <c r="L328" s="47" t="s">
        <v>286</v>
      </c>
      <c r="M328" s="48" t="s">
        <v>234</v>
      </c>
      <c r="N328" s="48"/>
      <c r="O328" s="49" t="s">
        <v>429</v>
      </c>
      <c r="P328" s="49" t="s">
        <v>430</v>
      </c>
    </row>
    <row r="329" spans="1:16" ht="13.5" thickBot="1" x14ac:dyDescent="0.25">
      <c r="A329" s="16" t="str">
        <f t="shared" si="24"/>
        <v>BAVM 26 </v>
      </c>
      <c r="B329" s="6" t="str">
        <f t="shared" si="25"/>
        <v>I</v>
      </c>
      <c r="C329" s="16">
        <f t="shared" si="26"/>
        <v>40483.362000000001</v>
      </c>
      <c r="D329" t="str">
        <f t="shared" si="27"/>
        <v>vis</v>
      </c>
      <c r="E329" s="46">
        <f>VLOOKUP(C329,Active!C$21:E$961,3,FALSE)</f>
        <v>-1579.0015946378301</v>
      </c>
      <c r="F329" s="6" t="s">
        <v>167</v>
      </c>
      <c r="G329" t="str">
        <f t="shared" si="28"/>
        <v>40483.362</v>
      </c>
      <c r="H329" s="16">
        <f t="shared" si="29"/>
        <v>-1579</v>
      </c>
      <c r="I329" s="47" t="s">
        <v>446</v>
      </c>
      <c r="J329" s="48" t="s">
        <v>447</v>
      </c>
      <c r="K329" s="47">
        <v>-1579</v>
      </c>
      <c r="L329" s="47" t="s">
        <v>402</v>
      </c>
      <c r="M329" s="48" t="s">
        <v>234</v>
      </c>
      <c r="N329" s="48"/>
      <c r="O329" s="49" t="s">
        <v>448</v>
      </c>
      <c r="P329" s="50" t="s">
        <v>449</v>
      </c>
    </row>
    <row r="330" spans="1:16" ht="13.5" thickBot="1" x14ac:dyDescent="0.25">
      <c r="A330" s="16" t="str">
        <f t="shared" si="24"/>
        <v>BAVM 25 </v>
      </c>
      <c r="B330" s="6" t="str">
        <f t="shared" si="25"/>
        <v>I</v>
      </c>
      <c r="C330" s="16">
        <f t="shared" si="26"/>
        <v>40483.368999999999</v>
      </c>
      <c r="D330" t="str">
        <f t="shared" si="27"/>
        <v>vis</v>
      </c>
      <c r="E330" s="46">
        <f>VLOOKUP(C330,Active!C$21:E$961,3,FALSE)</f>
        <v>-1578.998612094995</v>
      </c>
      <c r="F330" s="6" t="s">
        <v>167</v>
      </c>
      <c r="G330" t="str">
        <f t="shared" si="28"/>
        <v>40483.369</v>
      </c>
      <c r="H330" s="16">
        <f t="shared" si="29"/>
        <v>-1579</v>
      </c>
      <c r="I330" s="47" t="s">
        <v>450</v>
      </c>
      <c r="J330" s="48" t="s">
        <v>451</v>
      </c>
      <c r="K330" s="47">
        <v>-1579</v>
      </c>
      <c r="L330" s="47" t="s">
        <v>374</v>
      </c>
      <c r="M330" s="48" t="s">
        <v>234</v>
      </c>
      <c r="N330" s="48"/>
      <c r="O330" s="49" t="s">
        <v>452</v>
      </c>
      <c r="P330" s="50" t="s">
        <v>453</v>
      </c>
    </row>
    <row r="331" spans="1:16" ht="13.5" thickBot="1" x14ac:dyDescent="0.25">
      <c r="A331" s="16" t="str">
        <f t="shared" ref="A331:A392" si="30">P331</f>
        <v> AVSJ 4.89 </v>
      </c>
      <c r="B331" s="6" t="str">
        <f t="shared" ref="B331:B392" si="31">IF(H331=INT(H331),"I","II")</f>
        <v>I</v>
      </c>
      <c r="C331" s="16">
        <f t="shared" ref="C331:C392" si="32">1*G331</f>
        <v>40809.627999999997</v>
      </c>
      <c r="D331" t="str">
        <f t="shared" ref="D331:D392" si="33">VLOOKUP(F331,I$1:J$5,2,FALSE)</f>
        <v>vis</v>
      </c>
      <c r="E331" s="46">
        <f>VLOOKUP(C331,Active!C$21:E$961,3,FALSE)</f>
        <v>-1439.9869773658238</v>
      </c>
      <c r="F331" s="6" t="s">
        <v>167</v>
      </c>
      <c r="G331" t="str">
        <f t="shared" ref="G331:G392" si="34">MID(I331,3,LEN(I331)-3)</f>
        <v>40809.628</v>
      </c>
      <c r="H331" s="16">
        <f t="shared" ref="H331:H392" si="35">1*K331</f>
        <v>-1440</v>
      </c>
      <c r="I331" s="47" t="s">
        <v>466</v>
      </c>
      <c r="J331" s="48" t="s">
        <v>467</v>
      </c>
      <c r="K331" s="47">
        <v>-1440</v>
      </c>
      <c r="L331" s="47" t="s">
        <v>468</v>
      </c>
      <c r="M331" s="48" t="s">
        <v>234</v>
      </c>
      <c r="N331" s="48"/>
      <c r="O331" s="49" t="s">
        <v>456</v>
      </c>
      <c r="P331" s="49" t="s">
        <v>469</v>
      </c>
    </row>
    <row r="332" spans="1:16" ht="13.5" thickBot="1" x14ac:dyDescent="0.25">
      <c r="A332" s="16" t="str">
        <f t="shared" si="30"/>
        <v> AVSJ 4.89 </v>
      </c>
      <c r="B332" s="6" t="str">
        <f t="shared" si="31"/>
        <v>I</v>
      </c>
      <c r="C332" s="16">
        <f t="shared" si="32"/>
        <v>40830.720000000001</v>
      </c>
      <c r="D332" t="str">
        <f t="shared" si="33"/>
        <v>vis</v>
      </c>
      <c r="E332" s="46">
        <f>VLOOKUP(C332,Active!C$21:E$961,3,FALSE)</f>
        <v>-1431.0001497236492</v>
      </c>
      <c r="F332" s="6" t="s">
        <v>167</v>
      </c>
      <c r="G332" t="str">
        <f t="shared" si="34"/>
        <v>40830.720</v>
      </c>
      <c r="H332" s="16">
        <f t="shared" si="35"/>
        <v>-1431</v>
      </c>
      <c r="I332" s="47" t="s">
        <v>470</v>
      </c>
      <c r="J332" s="48" t="s">
        <v>471</v>
      </c>
      <c r="K332" s="47">
        <v>-1431</v>
      </c>
      <c r="L332" s="47" t="s">
        <v>324</v>
      </c>
      <c r="M332" s="48" t="s">
        <v>234</v>
      </c>
      <c r="N332" s="48"/>
      <c r="O332" s="49" t="s">
        <v>472</v>
      </c>
      <c r="P332" s="49" t="s">
        <v>469</v>
      </c>
    </row>
    <row r="333" spans="1:16" ht="13.5" thickBot="1" x14ac:dyDescent="0.25">
      <c r="A333" s="16" t="str">
        <f t="shared" si="30"/>
        <v> AVSJ 5.34 </v>
      </c>
      <c r="B333" s="6" t="str">
        <f t="shared" si="31"/>
        <v>I</v>
      </c>
      <c r="C333" s="16">
        <f t="shared" si="32"/>
        <v>41100.637000000002</v>
      </c>
      <c r="D333" t="str">
        <f t="shared" si="33"/>
        <v>vis</v>
      </c>
      <c r="E333" s="46">
        <f>VLOOKUP(C333,Active!C$21:E$961,3,FALSE)</f>
        <v>-1315.9945762032435</v>
      </c>
      <c r="F333" s="6" t="s">
        <v>167</v>
      </c>
      <c r="G333" t="str">
        <f t="shared" si="34"/>
        <v>41100.637</v>
      </c>
      <c r="H333" s="16">
        <f t="shared" si="35"/>
        <v>-1316</v>
      </c>
      <c r="I333" s="47" t="s">
        <v>473</v>
      </c>
      <c r="J333" s="48" t="s">
        <v>474</v>
      </c>
      <c r="K333" s="47">
        <v>-1316</v>
      </c>
      <c r="L333" s="47" t="s">
        <v>290</v>
      </c>
      <c r="M333" s="48" t="s">
        <v>234</v>
      </c>
      <c r="N333" s="48"/>
      <c r="O333" s="49" t="s">
        <v>475</v>
      </c>
      <c r="P333" s="49" t="s">
        <v>476</v>
      </c>
    </row>
    <row r="334" spans="1:16" ht="13.5" thickBot="1" x14ac:dyDescent="0.25">
      <c r="A334" s="16" t="str">
        <f t="shared" si="30"/>
        <v> ASS 39.129 </v>
      </c>
      <c r="B334" s="6" t="str">
        <f t="shared" si="31"/>
        <v>I</v>
      </c>
      <c r="C334" s="16">
        <f t="shared" si="32"/>
        <v>41128.787300000004</v>
      </c>
      <c r="D334" t="str">
        <f t="shared" si="33"/>
        <v>vis</v>
      </c>
      <c r="E334" s="46">
        <f>VLOOKUP(C334,Active!C$21:E$961,3,FALSE)</f>
        <v>-1304.0003654041029</v>
      </c>
      <c r="F334" s="6" t="s">
        <v>167</v>
      </c>
      <c r="G334" t="str">
        <f t="shared" si="34"/>
        <v>41128.7873</v>
      </c>
      <c r="H334" s="16">
        <f t="shared" si="35"/>
        <v>-1304</v>
      </c>
      <c r="I334" s="47" t="s">
        <v>484</v>
      </c>
      <c r="J334" s="48" t="s">
        <v>485</v>
      </c>
      <c r="K334" s="47">
        <v>-1304</v>
      </c>
      <c r="L334" s="47" t="s">
        <v>433</v>
      </c>
      <c r="M334" s="48" t="s">
        <v>220</v>
      </c>
      <c r="N334" s="48" t="s">
        <v>221</v>
      </c>
      <c r="O334" s="49" t="s">
        <v>486</v>
      </c>
      <c r="P334" s="49" t="s">
        <v>487</v>
      </c>
    </row>
    <row r="335" spans="1:16" ht="13.5" thickBot="1" x14ac:dyDescent="0.25">
      <c r="A335" s="16" t="str">
        <f t="shared" si="30"/>
        <v> ASS 39.129 </v>
      </c>
      <c r="B335" s="6" t="str">
        <f t="shared" si="31"/>
        <v>I</v>
      </c>
      <c r="C335" s="16">
        <f t="shared" si="32"/>
        <v>41135.828999999998</v>
      </c>
      <c r="D335" t="str">
        <f t="shared" si="33"/>
        <v>vis</v>
      </c>
      <c r="E335" s="46">
        <f>VLOOKUP(C335,Active!C$21:E$961,3,FALSE)</f>
        <v>-1301.0000551344349</v>
      </c>
      <c r="F335" s="6" t="s">
        <v>167</v>
      </c>
      <c r="G335" t="str">
        <f t="shared" si="34"/>
        <v>41135.8290</v>
      </c>
      <c r="H335" s="16">
        <f t="shared" si="35"/>
        <v>-1301</v>
      </c>
      <c r="I335" s="47" t="s">
        <v>488</v>
      </c>
      <c r="J335" s="48" t="s">
        <v>489</v>
      </c>
      <c r="K335" s="47">
        <v>-1301</v>
      </c>
      <c r="L335" s="47" t="s">
        <v>490</v>
      </c>
      <c r="M335" s="48" t="s">
        <v>220</v>
      </c>
      <c r="N335" s="48" t="s">
        <v>221</v>
      </c>
      <c r="O335" s="49" t="s">
        <v>486</v>
      </c>
      <c r="P335" s="49" t="s">
        <v>487</v>
      </c>
    </row>
    <row r="336" spans="1:16" ht="13.5" thickBot="1" x14ac:dyDescent="0.25">
      <c r="A336" s="16" t="str">
        <f t="shared" si="30"/>
        <v> AVSJ 5.34 </v>
      </c>
      <c r="B336" s="6" t="str">
        <f t="shared" si="31"/>
        <v>I</v>
      </c>
      <c r="C336" s="16">
        <f t="shared" si="32"/>
        <v>41154.625</v>
      </c>
      <c r="D336" t="str">
        <f t="shared" si="33"/>
        <v>vis</v>
      </c>
      <c r="E336" s="46">
        <f>VLOOKUP(C336,Active!C$21:E$961,3,FALSE)</f>
        <v>-1292.9915015424426</v>
      </c>
      <c r="F336" s="6" t="s">
        <v>167</v>
      </c>
      <c r="G336" t="str">
        <f t="shared" si="34"/>
        <v>41154.625</v>
      </c>
      <c r="H336" s="16">
        <f t="shared" si="35"/>
        <v>-1293</v>
      </c>
      <c r="I336" s="47" t="s">
        <v>491</v>
      </c>
      <c r="J336" s="48" t="s">
        <v>492</v>
      </c>
      <c r="K336" s="47">
        <v>-1293</v>
      </c>
      <c r="L336" s="47" t="s">
        <v>493</v>
      </c>
      <c r="M336" s="48" t="s">
        <v>234</v>
      </c>
      <c r="N336" s="48"/>
      <c r="O336" s="49" t="s">
        <v>475</v>
      </c>
      <c r="P336" s="49" t="s">
        <v>476</v>
      </c>
    </row>
    <row r="337" spans="1:16" ht="13.5" thickBot="1" x14ac:dyDescent="0.25">
      <c r="A337" s="16" t="str">
        <f t="shared" si="30"/>
        <v> AVSJ 5.34 </v>
      </c>
      <c r="B337" s="6" t="str">
        <f t="shared" si="31"/>
        <v>I</v>
      </c>
      <c r="C337" s="16">
        <f t="shared" si="32"/>
        <v>41161.633000000002</v>
      </c>
      <c r="D337" t="str">
        <f t="shared" si="33"/>
        <v>vis</v>
      </c>
      <c r="E337" s="46">
        <f>VLOOKUP(C337,Active!C$21:E$961,3,FALSE)</f>
        <v>-1290.0055500861388</v>
      </c>
      <c r="F337" s="6" t="s">
        <v>167</v>
      </c>
      <c r="G337" t="str">
        <f t="shared" si="34"/>
        <v>41161.633</v>
      </c>
      <c r="H337" s="16">
        <f t="shared" si="35"/>
        <v>-1290</v>
      </c>
      <c r="I337" s="47" t="s">
        <v>494</v>
      </c>
      <c r="J337" s="48" t="s">
        <v>495</v>
      </c>
      <c r="K337" s="47">
        <v>-1290</v>
      </c>
      <c r="L337" s="47" t="s">
        <v>496</v>
      </c>
      <c r="M337" s="48" t="s">
        <v>234</v>
      </c>
      <c r="N337" s="48"/>
      <c r="O337" s="49" t="s">
        <v>497</v>
      </c>
      <c r="P337" s="49" t="s">
        <v>476</v>
      </c>
    </row>
    <row r="338" spans="1:16" ht="13.5" thickBot="1" x14ac:dyDescent="0.25">
      <c r="A338" s="16" t="str">
        <f t="shared" si="30"/>
        <v> ASS 39.129 </v>
      </c>
      <c r="B338" s="6" t="str">
        <f t="shared" si="31"/>
        <v>II</v>
      </c>
      <c r="C338" s="16">
        <f t="shared" si="32"/>
        <v>41178.852700000003</v>
      </c>
      <c r="D338" t="str">
        <f t="shared" si="33"/>
        <v>vis</v>
      </c>
      <c r="E338" s="46">
        <f>VLOOKUP(C338,Active!C$21:E$961,3,FALSE)</f>
        <v>-1282.6686225330409</v>
      </c>
      <c r="F338" s="6" t="s">
        <v>167</v>
      </c>
      <c r="G338" t="str">
        <f t="shared" si="34"/>
        <v>41178.8527</v>
      </c>
      <c r="H338" s="16">
        <f t="shared" si="35"/>
        <v>-1282.5</v>
      </c>
      <c r="I338" s="47" t="s">
        <v>505</v>
      </c>
      <c r="J338" s="48" t="s">
        <v>506</v>
      </c>
      <c r="K338" s="47">
        <v>-1282.5</v>
      </c>
      <c r="L338" s="47" t="s">
        <v>507</v>
      </c>
      <c r="M338" s="48" t="s">
        <v>220</v>
      </c>
      <c r="N338" s="48" t="s">
        <v>221</v>
      </c>
      <c r="O338" s="49" t="s">
        <v>508</v>
      </c>
      <c r="P338" s="49" t="s">
        <v>487</v>
      </c>
    </row>
    <row r="339" spans="1:16" ht="13.5" thickBot="1" x14ac:dyDescent="0.25">
      <c r="A339" s="16" t="str">
        <f t="shared" si="30"/>
        <v> ASS 39.129 </v>
      </c>
      <c r="B339" s="6" t="str">
        <f t="shared" si="31"/>
        <v>I</v>
      </c>
      <c r="C339" s="16">
        <f t="shared" si="32"/>
        <v>41182.768799999998</v>
      </c>
      <c r="D339" t="str">
        <f t="shared" si="33"/>
        <v>vis</v>
      </c>
      <c r="E339" s="46">
        <f>VLOOKUP(C339,Active!C$21:E$961,3,FALSE)</f>
        <v>-1281.0000602473654</v>
      </c>
      <c r="F339" s="6" t="s">
        <v>167</v>
      </c>
      <c r="G339" t="str">
        <f t="shared" si="34"/>
        <v>41182.7688</v>
      </c>
      <c r="H339" s="16">
        <f t="shared" si="35"/>
        <v>-1281</v>
      </c>
      <c r="I339" s="47" t="s">
        <v>509</v>
      </c>
      <c r="J339" s="48" t="s">
        <v>510</v>
      </c>
      <c r="K339" s="47">
        <v>-1281</v>
      </c>
      <c r="L339" s="47" t="s">
        <v>490</v>
      </c>
      <c r="M339" s="48" t="s">
        <v>220</v>
      </c>
      <c r="N339" s="48" t="s">
        <v>221</v>
      </c>
      <c r="O339" s="49" t="s">
        <v>508</v>
      </c>
      <c r="P339" s="49" t="s">
        <v>487</v>
      </c>
    </row>
    <row r="340" spans="1:16" ht="13.5" thickBot="1" x14ac:dyDescent="0.25">
      <c r="A340" s="16" t="str">
        <f t="shared" si="30"/>
        <v> AVSJ 5.34 </v>
      </c>
      <c r="B340" s="6" t="str">
        <f t="shared" si="31"/>
        <v>I</v>
      </c>
      <c r="C340" s="16">
        <f t="shared" si="32"/>
        <v>41506.692000000003</v>
      </c>
      <c r="D340" t="str">
        <f t="shared" si="33"/>
        <v>vis</v>
      </c>
      <c r="E340" s="46">
        <f>VLOOKUP(C340,Active!C$21:E$961,3,FALSE)</f>
        <v>-1142.983657454783</v>
      </c>
      <c r="F340" s="6" t="s">
        <v>167</v>
      </c>
      <c r="G340" t="str">
        <f t="shared" si="34"/>
        <v>41506.692</v>
      </c>
      <c r="H340" s="16">
        <f t="shared" si="35"/>
        <v>-1143</v>
      </c>
      <c r="I340" s="47" t="s">
        <v>526</v>
      </c>
      <c r="J340" s="48" t="s">
        <v>527</v>
      </c>
      <c r="K340" s="47">
        <v>-1143</v>
      </c>
      <c r="L340" s="47" t="s">
        <v>528</v>
      </c>
      <c r="M340" s="48" t="s">
        <v>234</v>
      </c>
      <c r="N340" s="48"/>
      <c r="O340" s="49" t="s">
        <v>475</v>
      </c>
      <c r="P340" s="49" t="s">
        <v>476</v>
      </c>
    </row>
    <row r="341" spans="1:16" ht="13.5" thickBot="1" x14ac:dyDescent="0.25">
      <c r="A341" s="16" t="str">
        <f t="shared" si="30"/>
        <v> JBAA 83.453 </v>
      </c>
      <c r="B341" s="6" t="str">
        <f t="shared" si="31"/>
        <v>I</v>
      </c>
      <c r="C341" s="16">
        <f t="shared" si="32"/>
        <v>41539.521999999997</v>
      </c>
      <c r="D341" t="str">
        <f t="shared" si="33"/>
        <v>vis</v>
      </c>
      <c r="E341" s="46">
        <f>VLOOKUP(C341,Active!C$21:E$961,3,FALSE)</f>
        <v>-1128.9955315543236</v>
      </c>
      <c r="F341" s="6" t="s">
        <v>167</v>
      </c>
      <c r="G341" t="str">
        <f t="shared" si="34"/>
        <v>41539.522</v>
      </c>
      <c r="H341" s="16">
        <f t="shared" si="35"/>
        <v>-1129</v>
      </c>
      <c r="I341" s="47" t="s">
        <v>529</v>
      </c>
      <c r="J341" s="48" t="s">
        <v>530</v>
      </c>
      <c r="K341" s="47">
        <v>-1129</v>
      </c>
      <c r="L341" s="47" t="s">
        <v>421</v>
      </c>
      <c r="M341" s="48" t="s">
        <v>234</v>
      </c>
      <c r="N341" s="48"/>
      <c r="O341" s="49" t="s">
        <v>531</v>
      </c>
      <c r="P341" s="49" t="s">
        <v>532</v>
      </c>
    </row>
    <row r="342" spans="1:16" ht="13.5" thickBot="1" x14ac:dyDescent="0.25">
      <c r="A342" s="16" t="str">
        <f t="shared" si="30"/>
        <v> JBAA 83.453 </v>
      </c>
      <c r="B342" s="6" t="str">
        <f t="shared" si="31"/>
        <v>I</v>
      </c>
      <c r="C342" s="16">
        <f t="shared" si="32"/>
        <v>41539.542000000001</v>
      </c>
      <c r="D342" t="str">
        <f t="shared" si="33"/>
        <v>vis</v>
      </c>
      <c r="E342" s="46">
        <f>VLOOKUP(C342,Active!C$21:E$961,3,FALSE)</f>
        <v>-1128.9870100033622</v>
      </c>
      <c r="F342" s="6" t="s">
        <v>167</v>
      </c>
      <c r="G342" t="str">
        <f t="shared" si="34"/>
        <v>41539.542</v>
      </c>
      <c r="H342" s="16">
        <f t="shared" si="35"/>
        <v>-1129</v>
      </c>
      <c r="I342" s="47" t="s">
        <v>533</v>
      </c>
      <c r="J342" s="48" t="s">
        <v>534</v>
      </c>
      <c r="K342" s="47">
        <v>-1129</v>
      </c>
      <c r="L342" s="47" t="s">
        <v>535</v>
      </c>
      <c r="M342" s="48" t="s">
        <v>234</v>
      </c>
      <c r="N342" s="48"/>
      <c r="O342" s="49" t="s">
        <v>536</v>
      </c>
      <c r="P342" s="49" t="s">
        <v>532</v>
      </c>
    </row>
    <row r="343" spans="1:16" ht="13.5" thickBot="1" x14ac:dyDescent="0.25">
      <c r="A343" s="16" t="str">
        <f t="shared" si="30"/>
        <v> AVSJ 5.86 </v>
      </c>
      <c r="B343" s="6" t="str">
        <f t="shared" si="31"/>
        <v>I</v>
      </c>
      <c r="C343" s="16">
        <f t="shared" si="32"/>
        <v>41851.665000000001</v>
      </c>
      <c r="D343" t="str">
        <f t="shared" si="33"/>
        <v>vis</v>
      </c>
      <c r="E343" s="46">
        <f>VLOOKUP(C343,Active!C$21:E$961,3,FALSE)</f>
        <v>-995.99840749255554</v>
      </c>
      <c r="F343" s="6" t="s">
        <v>167</v>
      </c>
      <c r="G343" t="str">
        <f t="shared" si="34"/>
        <v>41851.665</v>
      </c>
      <c r="H343" s="16">
        <f t="shared" si="35"/>
        <v>-996</v>
      </c>
      <c r="I343" s="47" t="s">
        <v>537</v>
      </c>
      <c r="J343" s="48" t="s">
        <v>538</v>
      </c>
      <c r="K343" s="47">
        <v>-996</v>
      </c>
      <c r="L343" s="47" t="s">
        <v>319</v>
      </c>
      <c r="M343" s="48" t="s">
        <v>234</v>
      </c>
      <c r="N343" s="48"/>
      <c r="O343" s="49" t="s">
        <v>539</v>
      </c>
      <c r="P343" s="49" t="s">
        <v>540</v>
      </c>
    </row>
    <row r="344" spans="1:16" ht="13.5" thickBot="1" x14ac:dyDescent="0.25">
      <c r="A344" s="16" t="str">
        <f t="shared" si="30"/>
        <v> ASS 39.129 </v>
      </c>
      <c r="B344" s="6" t="str">
        <f t="shared" si="31"/>
        <v>II</v>
      </c>
      <c r="C344" s="16">
        <f t="shared" si="32"/>
        <v>41908.756300000001</v>
      </c>
      <c r="D344" t="str">
        <f t="shared" si="33"/>
        <v>vis</v>
      </c>
      <c r="E344" s="46">
        <f>VLOOKUP(C344,Active!C$21:E$961,3,FALSE)</f>
        <v>-971.67308637708106</v>
      </c>
      <c r="F344" s="6" t="s">
        <v>167</v>
      </c>
      <c r="G344" t="str">
        <f t="shared" si="34"/>
        <v>41908.7563</v>
      </c>
      <c r="H344" s="16">
        <f t="shared" si="35"/>
        <v>-971.5</v>
      </c>
      <c r="I344" s="47" t="s">
        <v>546</v>
      </c>
      <c r="J344" s="48" t="s">
        <v>547</v>
      </c>
      <c r="K344" s="47">
        <v>-971.5</v>
      </c>
      <c r="L344" s="47" t="s">
        <v>548</v>
      </c>
      <c r="M344" s="48" t="s">
        <v>220</v>
      </c>
      <c r="N344" s="48" t="s">
        <v>221</v>
      </c>
      <c r="O344" s="49" t="s">
        <v>549</v>
      </c>
      <c r="P344" s="49" t="s">
        <v>487</v>
      </c>
    </row>
    <row r="345" spans="1:16" ht="13.5" thickBot="1" x14ac:dyDescent="0.25">
      <c r="A345" s="16" t="str">
        <f t="shared" si="30"/>
        <v> ASS 39.129 </v>
      </c>
      <c r="B345" s="6" t="str">
        <f t="shared" si="31"/>
        <v>II</v>
      </c>
      <c r="C345" s="16">
        <f t="shared" si="32"/>
        <v>41915.798300000002</v>
      </c>
      <c r="D345" t="str">
        <f t="shared" si="33"/>
        <v>vis</v>
      </c>
      <c r="E345" s="46">
        <f>VLOOKUP(C345,Active!C$21:E$961,3,FALSE)</f>
        <v>-968.67264828414568</v>
      </c>
      <c r="F345" s="6" t="s">
        <v>167</v>
      </c>
      <c r="G345" t="str">
        <f t="shared" si="34"/>
        <v>41915.7983</v>
      </c>
      <c r="H345" s="16">
        <f t="shared" si="35"/>
        <v>-968.5</v>
      </c>
      <c r="I345" s="47" t="s">
        <v>550</v>
      </c>
      <c r="J345" s="48" t="s">
        <v>551</v>
      </c>
      <c r="K345" s="47">
        <v>-968.5</v>
      </c>
      <c r="L345" s="47" t="s">
        <v>552</v>
      </c>
      <c r="M345" s="48" t="s">
        <v>220</v>
      </c>
      <c r="N345" s="48" t="s">
        <v>221</v>
      </c>
      <c r="O345" s="49" t="s">
        <v>549</v>
      </c>
      <c r="P345" s="49" t="s">
        <v>487</v>
      </c>
    </row>
    <row r="346" spans="1:16" ht="13.5" thickBot="1" x14ac:dyDescent="0.25">
      <c r="A346" s="16" t="str">
        <f t="shared" si="30"/>
        <v> ASS 39.129 </v>
      </c>
      <c r="B346" s="6" t="str">
        <f t="shared" si="31"/>
        <v>I</v>
      </c>
      <c r="C346" s="16">
        <f t="shared" si="32"/>
        <v>41926.764900000002</v>
      </c>
      <c r="D346" t="str">
        <f t="shared" si="33"/>
        <v>vis</v>
      </c>
      <c r="E346" s="46">
        <f>VLOOKUP(C346,Active!C$21:E$961,3,FALSE)</f>
        <v>-964.00002624637534</v>
      </c>
      <c r="F346" s="6" t="s">
        <v>167</v>
      </c>
      <c r="G346" t="str">
        <f t="shared" si="34"/>
        <v>41926.7649</v>
      </c>
      <c r="H346" s="16">
        <f t="shared" si="35"/>
        <v>-964</v>
      </c>
      <c r="I346" s="47" t="s">
        <v>559</v>
      </c>
      <c r="J346" s="48" t="s">
        <v>560</v>
      </c>
      <c r="K346" s="47">
        <v>-964</v>
      </c>
      <c r="L346" s="47" t="s">
        <v>490</v>
      </c>
      <c r="M346" s="48" t="s">
        <v>220</v>
      </c>
      <c r="N346" s="48" t="s">
        <v>221</v>
      </c>
      <c r="O346" s="49" t="s">
        <v>549</v>
      </c>
      <c r="P346" s="49" t="s">
        <v>487</v>
      </c>
    </row>
    <row r="347" spans="1:16" ht="13.5" thickBot="1" x14ac:dyDescent="0.25">
      <c r="A347" s="16" t="str">
        <f t="shared" si="30"/>
        <v> JBAA 85.447 </v>
      </c>
      <c r="B347" s="6" t="str">
        <f t="shared" si="31"/>
        <v>I</v>
      </c>
      <c r="C347" s="16">
        <f t="shared" si="32"/>
        <v>41947.888299999999</v>
      </c>
      <c r="D347" t="str">
        <f t="shared" si="33"/>
        <v>vis</v>
      </c>
      <c r="E347" s="46">
        <f>VLOOKUP(C347,Active!C$21:E$961,3,FALSE)</f>
        <v>-954.99981976919707</v>
      </c>
      <c r="F347" s="6" t="s">
        <v>167</v>
      </c>
      <c r="G347" t="str">
        <f t="shared" si="34"/>
        <v>41947.8883</v>
      </c>
      <c r="H347" s="16">
        <f t="shared" si="35"/>
        <v>-955</v>
      </c>
      <c r="I347" s="47" t="s">
        <v>566</v>
      </c>
      <c r="J347" s="48" t="s">
        <v>567</v>
      </c>
      <c r="K347" s="47">
        <v>-955</v>
      </c>
      <c r="L347" s="47" t="s">
        <v>568</v>
      </c>
      <c r="M347" s="48" t="s">
        <v>220</v>
      </c>
      <c r="N347" s="48" t="s">
        <v>221</v>
      </c>
      <c r="O347" s="49" t="s">
        <v>569</v>
      </c>
      <c r="P347" s="49" t="s">
        <v>570</v>
      </c>
    </row>
    <row r="348" spans="1:16" ht="13.5" thickBot="1" x14ac:dyDescent="0.25">
      <c r="A348" s="16" t="str">
        <f t="shared" si="30"/>
        <v> JBAA 85.445 </v>
      </c>
      <c r="B348" s="6" t="str">
        <f t="shared" si="31"/>
        <v>I</v>
      </c>
      <c r="C348" s="16">
        <f t="shared" si="32"/>
        <v>42363.332000000002</v>
      </c>
      <c r="D348" t="str">
        <f t="shared" si="33"/>
        <v>vis</v>
      </c>
      <c r="E348" s="46">
        <f>VLOOKUP(C348,Active!C$21:E$961,3,FALSE)</f>
        <v>-777.98858674593589</v>
      </c>
      <c r="F348" s="6" t="s">
        <v>167</v>
      </c>
      <c r="G348" t="str">
        <f t="shared" si="34"/>
        <v>42363.332</v>
      </c>
      <c r="H348" s="16">
        <f t="shared" si="35"/>
        <v>-778</v>
      </c>
      <c r="I348" s="47" t="s">
        <v>587</v>
      </c>
      <c r="J348" s="48" t="s">
        <v>588</v>
      </c>
      <c r="K348" s="47">
        <v>-778</v>
      </c>
      <c r="L348" s="47" t="s">
        <v>589</v>
      </c>
      <c r="M348" s="48" t="s">
        <v>234</v>
      </c>
      <c r="N348" s="48"/>
      <c r="O348" s="49" t="s">
        <v>590</v>
      </c>
      <c r="P348" s="49" t="s">
        <v>591</v>
      </c>
    </row>
    <row r="349" spans="1:16" ht="13.5" thickBot="1" x14ac:dyDescent="0.25">
      <c r="A349" s="16" t="str">
        <f t="shared" si="30"/>
        <v> BBS 23 </v>
      </c>
      <c r="B349" s="6" t="str">
        <f t="shared" si="31"/>
        <v>I</v>
      </c>
      <c r="C349" s="16">
        <f t="shared" si="32"/>
        <v>42600.392</v>
      </c>
      <c r="D349" t="str">
        <f t="shared" si="33"/>
        <v>vis</v>
      </c>
      <c r="E349" s="46">
        <f>VLOOKUP(C349,Active!C$21:E$961,3,FALSE)</f>
        <v>-676.982643219789</v>
      </c>
      <c r="F349" s="6" t="s">
        <v>167</v>
      </c>
      <c r="G349" t="str">
        <f t="shared" si="34"/>
        <v>42600.392</v>
      </c>
      <c r="H349" s="16">
        <f t="shared" si="35"/>
        <v>-677</v>
      </c>
      <c r="I349" s="47" t="s">
        <v>596</v>
      </c>
      <c r="J349" s="48" t="s">
        <v>597</v>
      </c>
      <c r="K349" s="47">
        <v>-677</v>
      </c>
      <c r="L349" s="47" t="s">
        <v>598</v>
      </c>
      <c r="M349" s="48" t="s">
        <v>234</v>
      </c>
      <c r="N349" s="48"/>
      <c r="O349" s="49" t="s">
        <v>558</v>
      </c>
      <c r="P349" s="49" t="s">
        <v>599</v>
      </c>
    </row>
    <row r="350" spans="1:16" ht="13.5" thickBot="1" x14ac:dyDescent="0.25">
      <c r="A350" s="16" t="str">
        <f t="shared" si="30"/>
        <v> BBS 23 </v>
      </c>
      <c r="B350" s="6" t="str">
        <f t="shared" si="31"/>
        <v>I</v>
      </c>
      <c r="C350" s="16">
        <f t="shared" si="32"/>
        <v>42607.421999999999</v>
      </c>
      <c r="D350" t="str">
        <f t="shared" si="33"/>
        <v>vis</v>
      </c>
      <c r="E350" s="46">
        <f>VLOOKUP(C350,Active!C$21:E$961,3,FALSE)</f>
        <v>-673.98731805743046</v>
      </c>
      <c r="F350" s="6" t="s">
        <v>167</v>
      </c>
      <c r="G350" t="str">
        <f t="shared" si="34"/>
        <v>42607.422</v>
      </c>
      <c r="H350" s="16">
        <f t="shared" si="35"/>
        <v>-674</v>
      </c>
      <c r="I350" s="47" t="s">
        <v>600</v>
      </c>
      <c r="J350" s="48" t="s">
        <v>601</v>
      </c>
      <c r="K350" s="47">
        <v>-674</v>
      </c>
      <c r="L350" s="47" t="s">
        <v>535</v>
      </c>
      <c r="M350" s="48" t="s">
        <v>234</v>
      </c>
      <c r="N350" s="48"/>
      <c r="O350" s="49" t="s">
        <v>558</v>
      </c>
      <c r="P350" s="49" t="s">
        <v>599</v>
      </c>
    </row>
    <row r="351" spans="1:16" ht="13.5" thickBot="1" x14ac:dyDescent="0.25">
      <c r="A351" s="16" t="str">
        <f t="shared" si="30"/>
        <v> BRNO 27 </v>
      </c>
      <c r="B351" s="6" t="str">
        <f t="shared" si="31"/>
        <v>I</v>
      </c>
      <c r="C351" s="16">
        <f t="shared" si="32"/>
        <v>46294.52</v>
      </c>
      <c r="D351" t="str">
        <f t="shared" si="33"/>
        <v>vis</v>
      </c>
      <c r="E351" s="46">
        <f>VLOOKUP(C351,Active!C$21:E$961,3,FALSE)</f>
        <v>897.00235697577943</v>
      </c>
      <c r="F351" s="6" t="s">
        <v>167</v>
      </c>
      <c r="G351" t="str">
        <f t="shared" si="34"/>
        <v>46294.520</v>
      </c>
      <c r="H351" s="16">
        <f t="shared" si="35"/>
        <v>897</v>
      </c>
      <c r="I351" s="47" t="s">
        <v>869</v>
      </c>
      <c r="J351" s="48" t="s">
        <v>870</v>
      </c>
      <c r="K351" s="47">
        <v>897</v>
      </c>
      <c r="L351" s="47" t="s">
        <v>328</v>
      </c>
      <c r="M351" s="48" t="s">
        <v>234</v>
      </c>
      <c r="N351" s="48"/>
      <c r="O351" s="49" t="s">
        <v>843</v>
      </c>
      <c r="P351" s="49" t="s">
        <v>831</v>
      </c>
    </row>
    <row r="352" spans="1:16" ht="13.5" thickBot="1" x14ac:dyDescent="0.25">
      <c r="A352" s="16" t="str">
        <f t="shared" si="30"/>
        <v> AC 1536.23 </v>
      </c>
      <c r="B352" s="6" t="str">
        <f t="shared" si="31"/>
        <v>II</v>
      </c>
      <c r="C352" s="16">
        <f t="shared" si="32"/>
        <v>46999.341999999997</v>
      </c>
      <c r="D352" t="str">
        <f t="shared" si="33"/>
        <v>vis</v>
      </c>
      <c r="E352" s="46">
        <f>VLOOKUP(C352,Active!C$21:E$961,3,FALSE)</f>
        <v>1197.3111865041126</v>
      </c>
      <c r="F352" s="6" t="s">
        <v>167</v>
      </c>
      <c r="G352" t="str">
        <f t="shared" si="34"/>
        <v>46999.342</v>
      </c>
      <c r="H352" s="16">
        <f t="shared" si="35"/>
        <v>1197.5</v>
      </c>
      <c r="I352" s="47" t="s">
        <v>926</v>
      </c>
      <c r="J352" s="48" t="s">
        <v>927</v>
      </c>
      <c r="K352" s="47">
        <v>1197.5</v>
      </c>
      <c r="L352" s="47" t="s">
        <v>928</v>
      </c>
      <c r="M352" s="48" t="s">
        <v>220</v>
      </c>
      <c r="N352" s="48" t="s">
        <v>221</v>
      </c>
      <c r="O352" s="49" t="s">
        <v>929</v>
      </c>
      <c r="P352" s="49" t="s">
        <v>930</v>
      </c>
    </row>
    <row r="353" spans="1:16" ht="13.5" thickBot="1" x14ac:dyDescent="0.25">
      <c r="A353" s="16" t="str">
        <f t="shared" si="30"/>
        <v> AC 1536.23 </v>
      </c>
      <c r="B353" s="6" t="str">
        <f t="shared" si="31"/>
        <v>I</v>
      </c>
      <c r="C353" s="16">
        <f t="shared" si="32"/>
        <v>47010.35</v>
      </c>
      <c r="D353" t="str">
        <f t="shared" si="33"/>
        <v>vis</v>
      </c>
      <c r="E353" s="46">
        <f>VLOOKUP(C353,Active!C$21:E$961,3,FALSE)</f>
        <v>1202.0014481523704</v>
      </c>
      <c r="F353" s="6" t="s">
        <v>167</v>
      </c>
      <c r="G353" t="str">
        <f t="shared" si="34"/>
        <v>47010.350</v>
      </c>
      <c r="H353" s="16">
        <f t="shared" si="35"/>
        <v>1202</v>
      </c>
      <c r="I353" s="47" t="s">
        <v>931</v>
      </c>
      <c r="J353" s="48" t="s">
        <v>932</v>
      </c>
      <c r="K353" s="47">
        <v>1202</v>
      </c>
      <c r="L353" s="47" t="s">
        <v>374</v>
      </c>
      <c r="M353" s="48" t="s">
        <v>220</v>
      </c>
      <c r="N353" s="48" t="s">
        <v>221</v>
      </c>
      <c r="O353" s="49" t="s">
        <v>929</v>
      </c>
      <c r="P353" s="49" t="s">
        <v>930</v>
      </c>
    </row>
    <row r="354" spans="1:16" ht="13.5" thickBot="1" x14ac:dyDescent="0.25">
      <c r="A354" s="16" t="str">
        <f t="shared" si="30"/>
        <v> VSSC 73 </v>
      </c>
      <c r="B354" s="6" t="str">
        <f t="shared" si="31"/>
        <v>I</v>
      </c>
      <c r="C354" s="16">
        <f t="shared" si="32"/>
        <v>47728.5219</v>
      </c>
      <c r="D354" t="str">
        <f t="shared" si="33"/>
        <v>vis</v>
      </c>
      <c r="E354" s="46">
        <f>VLOOKUP(C354,Active!C$21:E$961,3,FALSE)</f>
        <v>1507.9983703385954</v>
      </c>
      <c r="F354" s="6" t="s">
        <v>167</v>
      </c>
      <c r="G354" t="str">
        <f t="shared" si="34"/>
        <v>47728.5219</v>
      </c>
      <c r="H354" s="16">
        <f t="shared" si="35"/>
        <v>1508</v>
      </c>
      <c r="I354" s="47" t="s">
        <v>976</v>
      </c>
      <c r="J354" s="48" t="s">
        <v>977</v>
      </c>
      <c r="K354" s="47">
        <v>1508</v>
      </c>
      <c r="L354" s="47" t="s">
        <v>279</v>
      </c>
      <c r="M354" s="48" t="s">
        <v>220</v>
      </c>
      <c r="N354" s="48" t="s">
        <v>221</v>
      </c>
      <c r="O354" s="49" t="s">
        <v>978</v>
      </c>
      <c r="P354" s="49" t="s">
        <v>979</v>
      </c>
    </row>
    <row r="355" spans="1:16" ht="13.5" thickBot="1" x14ac:dyDescent="0.25">
      <c r="A355" s="16" t="str">
        <f t="shared" si="30"/>
        <v>VSB 47 </v>
      </c>
      <c r="B355" s="6" t="str">
        <f t="shared" si="31"/>
        <v>I</v>
      </c>
      <c r="C355" s="16">
        <f t="shared" si="32"/>
        <v>49685.915999999997</v>
      </c>
      <c r="D355" t="str">
        <f t="shared" si="33"/>
        <v>vis</v>
      </c>
      <c r="E355" s="46">
        <f>VLOOKUP(C355,Active!C$21:E$961,3,FALSE)</f>
        <v>2342.0000489137024</v>
      </c>
      <c r="F355" s="6" t="s">
        <v>167</v>
      </c>
      <c r="G355" t="str">
        <f t="shared" si="34"/>
        <v>49685.916</v>
      </c>
      <c r="H355" s="16">
        <f t="shared" si="35"/>
        <v>2342</v>
      </c>
      <c r="I355" s="47" t="s">
        <v>1085</v>
      </c>
      <c r="J355" s="48" t="s">
        <v>1086</v>
      </c>
      <c r="K355" s="47">
        <v>2342</v>
      </c>
      <c r="L355" s="47" t="s">
        <v>636</v>
      </c>
      <c r="M355" s="48" t="s">
        <v>234</v>
      </c>
      <c r="N355" s="48"/>
      <c r="O355" s="49" t="s">
        <v>1087</v>
      </c>
      <c r="P355" s="50" t="s">
        <v>1088</v>
      </c>
    </row>
    <row r="356" spans="1:16" ht="13.5" thickBot="1" x14ac:dyDescent="0.25">
      <c r="A356" s="16" t="str">
        <f t="shared" si="30"/>
        <v>IBVS 4555/4653 </v>
      </c>
      <c r="B356" s="6" t="str">
        <f t="shared" si="31"/>
        <v>I</v>
      </c>
      <c r="C356" s="16">
        <f t="shared" si="32"/>
        <v>50237.447999999997</v>
      </c>
      <c r="D356" t="str">
        <f t="shared" si="33"/>
        <v>vis</v>
      </c>
      <c r="E356" s="46">
        <f>VLOOKUP(C356,Active!C$21:E$961,3,FALSE)</f>
        <v>2576.9954511108817</v>
      </c>
      <c r="F356" s="6" t="s">
        <v>167</v>
      </c>
      <c r="G356" t="str">
        <f t="shared" si="34"/>
        <v>50237.4480</v>
      </c>
      <c r="H356" s="16">
        <f t="shared" si="35"/>
        <v>2577</v>
      </c>
      <c r="I356" s="47" t="s">
        <v>1113</v>
      </c>
      <c r="J356" s="48" t="s">
        <v>1114</v>
      </c>
      <c r="K356" s="47">
        <v>2577</v>
      </c>
      <c r="L356" s="47" t="s">
        <v>1115</v>
      </c>
      <c r="M356" s="48" t="s">
        <v>220</v>
      </c>
      <c r="N356" s="48" t="s">
        <v>221</v>
      </c>
      <c r="O356" s="49" t="s">
        <v>1116</v>
      </c>
      <c r="P356" s="50" t="s">
        <v>1117</v>
      </c>
    </row>
    <row r="357" spans="1:16" ht="13.5" thickBot="1" x14ac:dyDescent="0.25">
      <c r="A357" s="16" t="str">
        <f t="shared" si="30"/>
        <v> BRNO 32 </v>
      </c>
      <c r="B357" s="6" t="str">
        <f t="shared" si="31"/>
        <v>I</v>
      </c>
      <c r="C357" s="16">
        <f t="shared" si="32"/>
        <v>50291.432800000002</v>
      </c>
      <c r="D357" t="str">
        <f t="shared" si="33"/>
        <v>vis</v>
      </c>
      <c r="E357" s="46">
        <f>VLOOKUP(C357,Active!C$21:E$961,3,FALSE)</f>
        <v>2599.9971623235324</v>
      </c>
      <c r="F357" s="6" t="s">
        <v>167</v>
      </c>
      <c r="G357" t="str">
        <f t="shared" si="34"/>
        <v>50291.4328</v>
      </c>
      <c r="H357" s="16">
        <f t="shared" si="35"/>
        <v>2600</v>
      </c>
      <c r="I357" s="47" t="s">
        <v>1122</v>
      </c>
      <c r="J357" s="48" t="s">
        <v>1123</v>
      </c>
      <c r="K357" s="47">
        <v>2600</v>
      </c>
      <c r="L357" s="47" t="s">
        <v>1124</v>
      </c>
      <c r="M357" s="48" t="s">
        <v>234</v>
      </c>
      <c r="N357" s="48"/>
      <c r="O357" s="49" t="s">
        <v>1125</v>
      </c>
      <c r="P357" s="49" t="s">
        <v>1126</v>
      </c>
    </row>
    <row r="358" spans="1:16" ht="13.5" thickBot="1" x14ac:dyDescent="0.25">
      <c r="A358" s="16" t="str">
        <f t="shared" si="30"/>
        <v> BRNO 32 </v>
      </c>
      <c r="B358" s="6" t="str">
        <f t="shared" si="31"/>
        <v>I</v>
      </c>
      <c r="C358" s="16">
        <f t="shared" si="32"/>
        <v>50291.439700000003</v>
      </c>
      <c r="D358" t="str">
        <f t="shared" si="33"/>
        <v>vis</v>
      </c>
      <c r="E358" s="46">
        <f>VLOOKUP(C358,Active!C$21:E$961,3,FALSE)</f>
        <v>2600.0001022586134</v>
      </c>
      <c r="F358" s="6" t="s">
        <v>167</v>
      </c>
      <c r="G358" t="str">
        <f t="shared" si="34"/>
        <v>50291.4397</v>
      </c>
      <c r="H358" s="16">
        <f t="shared" si="35"/>
        <v>2600</v>
      </c>
      <c r="I358" s="47" t="s">
        <v>1127</v>
      </c>
      <c r="J358" s="48" t="s">
        <v>1128</v>
      </c>
      <c r="K358" s="47">
        <v>2600</v>
      </c>
      <c r="L358" s="47" t="s">
        <v>1129</v>
      </c>
      <c r="M358" s="48" t="s">
        <v>234</v>
      </c>
      <c r="N358" s="48"/>
      <c r="O358" s="49" t="s">
        <v>1130</v>
      </c>
      <c r="P358" s="49" t="s">
        <v>1126</v>
      </c>
    </row>
    <row r="359" spans="1:16" ht="13.5" thickBot="1" x14ac:dyDescent="0.25">
      <c r="A359" s="16" t="str">
        <f t="shared" si="30"/>
        <v> BRNO 32 </v>
      </c>
      <c r="B359" s="6" t="str">
        <f t="shared" si="31"/>
        <v>I</v>
      </c>
      <c r="C359" s="16">
        <f t="shared" si="32"/>
        <v>50305.516199999998</v>
      </c>
      <c r="D359" t="str">
        <f t="shared" si="33"/>
        <v>vis</v>
      </c>
      <c r="E359" s="46">
        <f>VLOOKUP(C359,Active!C$21:E$961,3,FALSE)</f>
        <v>2605.9977828628716</v>
      </c>
      <c r="F359" s="6" t="s">
        <v>167</v>
      </c>
      <c r="G359" t="str">
        <f t="shared" si="34"/>
        <v>50305.5162</v>
      </c>
      <c r="H359" s="16">
        <f t="shared" si="35"/>
        <v>2606</v>
      </c>
      <c r="I359" s="47" t="s">
        <v>1131</v>
      </c>
      <c r="J359" s="48" t="s">
        <v>1132</v>
      </c>
      <c r="K359" s="47">
        <v>2606</v>
      </c>
      <c r="L359" s="47" t="s">
        <v>1133</v>
      </c>
      <c r="M359" s="48" t="s">
        <v>234</v>
      </c>
      <c r="N359" s="48"/>
      <c r="O359" s="49" t="s">
        <v>1134</v>
      </c>
      <c r="P359" s="49" t="s">
        <v>1126</v>
      </c>
    </row>
    <row r="360" spans="1:16" ht="13.5" thickBot="1" x14ac:dyDescent="0.25">
      <c r="A360" s="16" t="str">
        <f t="shared" si="30"/>
        <v>BAVM 117 </v>
      </c>
      <c r="B360" s="6" t="str">
        <f t="shared" si="31"/>
        <v>I</v>
      </c>
      <c r="C360" s="16">
        <f t="shared" si="32"/>
        <v>50693.4784</v>
      </c>
      <c r="D360" t="str">
        <f t="shared" si="33"/>
        <v>vis</v>
      </c>
      <c r="E360" s="46">
        <f>VLOOKUP(C360,Active!C$21:E$961,3,FALSE)</f>
        <v>2771.2997657510869</v>
      </c>
      <c r="F360" s="6" t="s">
        <v>167</v>
      </c>
      <c r="G360" t="str">
        <f t="shared" si="34"/>
        <v>50693.4784</v>
      </c>
      <c r="H360" s="16">
        <f t="shared" si="35"/>
        <v>2771</v>
      </c>
      <c r="I360" s="47" t="s">
        <v>1143</v>
      </c>
      <c r="J360" s="48" t="s">
        <v>1144</v>
      </c>
      <c r="K360" s="47">
        <v>2771</v>
      </c>
      <c r="L360" s="47" t="s">
        <v>1145</v>
      </c>
      <c r="M360" s="48" t="s">
        <v>220</v>
      </c>
      <c r="N360" s="48" t="s">
        <v>1146</v>
      </c>
      <c r="O360" s="49" t="s">
        <v>1147</v>
      </c>
      <c r="P360" s="50" t="s">
        <v>1148</v>
      </c>
    </row>
    <row r="361" spans="1:16" ht="13.5" thickBot="1" x14ac:dyDescent="0.25">
      <c r="A361" s="16" t="str">
        <f t="shared" si="30"/>
        <v>IBVS 4633/4653 </v>
      </c>
      <c r="B361" s="6" t="str">
        <f t="shared" si="31"/>
        <v>I</v>
      </c>
      <c r="C361" s="16">
        <f t="shared" si="32"/>
        <v>50974.405400000003</v>
      </c>
      <c r="D361" t="str">
        <f t="shared" si="33"/>
        <v>vis</v>
      </c>
      <c r="E361" s="46">
        <f>VLOOKUP(C361,Active!C$21:E$961,3,FALSE)</f>
        <v>2890.9964530748466</v>
      </c>
      <c r="F361" s="6" t="s">
        <v>167</v>
      </c>
      <c r="G361" t="str">
        <f t="shared" si="34"/>
        <v>50974.4054</v>
      </c>
      <c r="H361" s="16">
        <f t="shared" si="35"/>
        <v>2891</v>
      </c>
      <c r="I361" s="47" t="s">
        <v>1156</v>
      </c>
      <c r="J361" s="48" t="s">
        <v>1157</v>
      </c>
      <c r="K361" s="47">
        <v>2891</v>
      </c>
      <c r="L361" s="47" t="s">
        <v>1158</v>
      </c>
      <c r="M361" s="48" t="s">
        <v>220</v>
      </c>
      <c r="N361" s="48" t="s">
        <v>995</v>
      </c>
      <c r="O361" s="49" t="s">
        <v>1159</v>
      </c>
      <c r="P361" s="50" t="s">
        <v>1160</v>
      </c>
    </row>
    <row r="362" spans="1:16" ht="13.5" thickBot="1" x14ac:dyDescent="0.25">
      <c r="A362" s="16" t="str">
        <f t="shared" si="30"/>
        <v> BRNO 32 </v>
      </c>
      <c r="B362" s="6" t="str">
        <f t="shared" si="31"/>
        <v>I</v>
      </c>
      <c r="C362" s="16">
        <f t="shared" si="32"/>
        <v>51042.470300000001</v>
      </c>
      <c r="D362" t="str">
        <f t="shared" si="33"/>
        <v>vis</v>
      </c>
      <c r="E362" s="46">
        <f>VLOOKUP(C362,Active!C$21:E$961,3,FALSE)</f>
        <v>2919.9973787709264</v>
      </c>
      <c r="F362" s="6" t="s">
        <v>167</v>
      </c>
      <c r="G362" t="str">
        <f t="shared" si="34"/>
        <v>51042.4703</v>
      </c>
      <c r="H362" s="16">
        <f t="shared" si="35"/>
        <v>2920</v>
      </c>
      <c r="I362" s="47" t="s">
        <v>1161</v>
      </c>
      <c r="J362" s="48" t="s">
        <v>1162</v>
      </c>
      <c r="K362" s="47">
        <v>2920</v>
      </c>
      <c r="L362" s="47" t="s">
        <v>1163</v>
      </c>
      <c r="M362" s="48" t="s">
        <v>234</v>
      </c>
      <c r="N362" s="48"/>
      <c r="O362" s="49" t="s">
        <v>1164</v>
      </c>
      <c r="P362" s="49" t="s">
        <v>1126</v>
      </c>
    </row>
    <row r="363" spans="1:16" ht="13.5" thickBot="1" x14ac:dyDescent="0.25">
      <c r="A363" s="16" t="str">
        <f t="shared" si="30"/>
        <v> BRNO 32 </v>
      </c>
      <c r="B363" s="6" t="str">
        <f t="shared" si="31"/>
        <v>I</v>
      </c>
      <c r="C363" s="16">
        <f t="shared" si="32"/>
        <v>51042.472399999999</v>
      </c>
      <c r="D363" t="str">
        <f t="shared" si="33"/>
        <v>vis</v>
      </c>
      <c r="E363" s="46">
        <f>VLOOKUP(C363,Active!C$21:E$961,3,FALSE)</f>
        <v>2919.9982735337762</v>
      </c>
      <c r="F363" s="6" t="s">
        <v>167</v>
      </c>
      <c r="G363" t="str">
        <f t="shared" si="34"/>
        <v>51042.4724</v>
      </c>
      <c r="H363" s="16">
        <f t="shared" si="35"/>
        <v>2920</v>
      </c>
      <c r="I363" s="47" t="s">
        <v>1165</v>
      </c>
      <c r="J363" s="48" t="s">
        <v>1166</v>
      </c>
      <c r="K363" s="47">
        <v>2920</v>
      </c>
      <c r="L363" s="47" t="s">
        <v>249</v>
      </c>
      <c r="M363" s="48" t="s">
        <v>234</v>
      </c>
      <c r="N363" s="48"/>
      <c r="O363" s="49" t="s">
        <v>1167</v>
      </c>
      <c r="P363" s="49" t="s">
        <v>1126</v>
      </c>
    </row>
    <row r="364" spans="1:16" ht="13.5" thickBot="1" x14ac:dyDescent="0.25">
      <c r="A364" s="16" t="str">
        <f t="shared" si="30"/>
        <v> BRNO 32 </v>
      </c>
      <c r="B364" s="6" t="str">
        <f t="shared" si="31"/>
        <v>I</v>
      </c>
      <c r="C364" s="16">
        <f t="shared" si="32"/>
        <v>51042.4758</v>
      </c>
      <c r="D364" t="str">
        <f t="shared" si="33"/>
        <v>vis</v>
      </c>
      <c r="E364" s="46">
        <f>VLOOKUP(C364,Active!C$21:E$961,3,FALSE)</f>
        <v>2919.99972219744</v>
      </c>
      <c r="F364" s="6" t="s">
        <v>167</v>
      </c>
      <c r="G364" t="str">
        <f t="shared" si="34"/>
        <v>51042.4758</v>
      </c>
      <c r="H364" s="16">
        <f t="shared" si="35"/>
        <v>2920</v>
      </c>
      <c r="I364" s="47" t="s">
        <v>1168</v>
      </c>
      <c r="J364" s="48" t="s">
        <v>1169</v>
      </c>
      <c r="K364" s="47">
        <v>2920</v>
      </c>
      <c r="L364" s="47" t="s">
        <v>815</v>
      </c>
      <c r="M364" s="48" t="s">
        <v>234</v>
      </c>
      <c r="N364" s="48"/>
      <c r="O364" s="49" t="s">
        <v>1170</v>
      </c>
      <c r="P364" s="49" t="s">
        <v>1126</v>
      </c>
    </row>
    <row r="365" spans="1:16" ht="13.5" thickBot="1" x14ac:dyDescent="0.25">
      <c r="A365" s="16" t="str">
        <f t="shared" si="30"/>
        <v>BAVM 131 </v>
      </c>
      <c r="B365" s="6" t="str">
        <f t="shared" si="31"/>
        <v>I</v>
      </c>
      <c r="C365" s="16">
        <f t="shared" si="32"/>
        <v>51427.338000000003</v>
      </c>
      <c r="D365" t="str">
        <f t="shared" si="33"/>
        <v>vis</v>
      </c>
      <c r="E365" s="46">
        <f>VLOOKUP(C365,Active!C$21:E$961,3,FALSE)</f>
        <v>3083.9808646868914</v>
      </c>
      <c r="F365" s="6" t="s">
        <v>167</v>
      </c>
      <c r="G365" t="str">
        <f t="shared" si="34"/>
        <v>51427.338</v>
      </c>
      <c r="H365" s="16">
        <f t="shared" si="35"/>
        <v>3084</v>
      </c>
      <c r="I365" s="47" t="s">
        <v>1175</v>
      </c>
      <c r="J365" s="48" t="s">
        <v>1176</v>
      </c>
      <c r="K365" s="47">
        <v>3084</v>
      </c>
      <c r="L365" s="47" t="s">
        <v>1177</v>
      </c>
      <c r="M365" s="48" t="s">
        <v>234</v>
      </c>
      <c r="N365" s="48"/>
      <c r="O365" s="49" t="s">
        <v>1178</v>
      </c>
      <c r="P365" s="50" t="s">
        <v>1179</v>
      </c>
    </row>
    <row r="366" spans="1:16" ht="13.5" thickBot="1" x14ac:dyDescent="0.25">
      <c r="A366" s="16" t="str">
        <f t="shared" si="30"/>
        <v>BAVM 132 </v>
      </c>
      <c r="B366" s="6" t="str">
        <f t="shared" si="31"/>
        <v>II</v>
      </c>
      <c r="C366" s="16">
        <f t="shared" si="32"/>
        <v>51430.423600000002</v>
      </c>
      <c r="D366" t="str">
        <f t="shared" si="33"/>
        <v>vis</v>
      </c>
      <c r="E366" s="46">
        <f>VLOOKUP(C366,Active!C$21:E$961,3,FALSE)</f>
        <v>3085.2955695689639</v>
      </c>
      <c r="F366" s="6" t="s">
        <v>167</v>
      </c>
      <c r="G366" t="str">
        <f t="shared" si="34"/>
        <v>51430.4236</v>
      </c>
      <c r="H366" s="16">
        <f t="shared" si="35"/>
        <v>3085.5</v>
      </c>
      <c r="I366" s="47" t="s">
        <v>1180</v>
      </c>
      <c r="J366" s="48" t="s">
        <v>1181</v>
      </c>
      <c r="K366" s="47">
        <v>3085.5</v>
      </c>
      <c r="L366" s="47" t="s">
        <v>1182</v>
      </c>
      <c r="M366" s="48" t="s">
        <v>220</v>
      </c>
      <c r="N366" s="48" t="s">
        <v>995</v>
      </c>
      <c r="O366" s="49" t="s">
        <v>1147</v>
      </c>
      <c r="P366" s="50" t="s">
        <v>1183</v>
      </c>
    </row>
    <row r="367" spans="1:16" ht="13.5" thickBot="1" x14ac:dyDescent="0.25">
      <c r="A367" s="16" t="str">
        <f t="shared" si="30"/>
        <v>BAVM 132 </v>
      </c>
      <c r="B367" s="6" t="str">
        <f t="shared" si="31"/>
        <v>II</v>
      </c>
      <c r="C367" s="16">
        <f t="shared" si="32"/>
        <v>51430.424299999999</v>
      </c>
      <c r="D367" t="str">
        <f t="shared" si="33"/>
        <v>vis</v>
      </c>
      <c r="E367" s="46">
        <f>VLOOKUP(C367,Active!C$21:E$961,3,FALSE)</f>
        <v>3085.2958678232462</v>
      </c>
      <c r="F367" s="6" t="s">
        <v>167</v>
      </c>
      <c r="G367" t="str">
        <f t="shared" si="34"/>
        <v>51430.4243</v>
      </c>
      <c r="H367" s="16">
        <f t="shared" si="35"/>
        <v>3085.5</v>
      </c>
      <c r="I367" s="47" t="s">
        <v>1184</v>
      </c>
      <c r="J367" s="48" t="s">
        <v>1185</v>
      </c>
      <c r="K367" s="47">
        <v>3085.5</v>
      </c>
      <c r="L367" s="47" t="s">
        <v>1186</v>
      </c>
      <c r="M367" s="48" t="s">
        <v>220</v>
      </c>
      <c r="N367" s="48" t="s">
        <v>1146</v>
      </c>
      <c r="O367" s="49" t="s">
        <v>1147</v>
      </c>
      <c r="P367" s="50" t="s">
        <v>1183</v>
      </c>
    </row>
    <row r="368" spans="1:16" ht="13.5" thickBot="1" x14ac:dyDescent="0.25">
      <c r="A368" s="16" t="str">
        <f t="shared" si="30"/>
        <v>BAVM 132 </v>
      </c>
      <c r="B368" s="6" t="str">
        <f t="shared" si="31"/>
        <v>I</v>
      </c>
      <c r="C368" s="16">
        <f t="shared" si="32"/>
        <v>51434.412400000001</v>
      </c>
      <c r="D368" t="str">
        <f t="shared" si="33"/>
        <v>vis</v>
      </c>
      <c r="E368" s="46">
        <f>VLOOKUP(C368,Active!C$21:E$961,3,FALSE)</f>
        <v>3086.9951076923799</v>
      </c>
      <c r="F368" s="6" t="s">
        <v>167</v>
      </c>
      <c r="G368" t="str">
        <f t="shared" si="34"/>
        <v>51434.4124</v>
      </c>
      <c r="H368" s="16">
        <f t="shared" si="35"/>
        <v>3087</v>
      </c>
      <c r="I368" s="47" t="s">
        <v>1187</v>
      </c>
      <c r="J368" s="48" t="s">
        <v>1188</v>
      </c>
      <c r="K368" s="47">
        <v>3087</v>
      </c>
      <c r="L368" s="47" t="s">
        <v>1189</v>
      </c>
      <c r="M368" s="48" t="s">
        <v>220</v>
      </c>
      <c r="N368" s="48" t="s">
        <v>995</v>
      </c>
      <c r="O368" s="49" t="s">
        <v>1147</v>
      </c>
      <c r="P368" s="50" t="s">
        <v>1183</v>
      </c>
    </row>
    <row r="369" spans="1:16" ht="13.5" thickBot="1" x14ac:dyDescent="0.25">
      <c r="A369" s="16" t="str">
        <f t="shared" si="30"/>
        <v>BAVM 132 </v>
      </c>
      <c r="B369" s="6" t="str">
        <f t="shared" si="31"/>
        <v>I</v>
      </c>
      <c r="C369" s="16">
        <f t="shared" si="32"/>
        <v>51434.412900000003</v>
      </c>
      <c r="D369" t="str">
        <f t="shared" si="33"/>
        <v>vis</v>
      </c>
      <c r="E369" s="46">
        <f>VLOOKUP(C369,Active!C$21:E$961,3,FALSE)</f>
        <v>3086.9953207311546</v>
      </c>
      <c r="F369" s="6" t="s">
        <v>167</v>
      </c>
      <c r="G369" t="str">
        <f t="shared" si="34"/>
        <v>51434.4129</v>
      </c>
      <c r="H369" s="16">
        <f t="shared" si="35"/>
        <v>3087</v>
      </c>
      <c r="I369" s="47" t="s">
        <v>1190</v>
      </c>
      <c r="J369" s="48" t="s">
        <v>1191</v>
      </c>
      <c r="K369" s="47">
        <v>3087</v>
      </c>
      <c r="L369" s="47" t="s">
        <v>1192</v>
      </c>
      <c r="M369" s="48" t="s">
        <v>220</v>
      </c>
      <c r="N369" s="48" t="s">
        <v>1146</v>
      </c>
      <c r="O369" s="49" t="s">
        <v>1147</v>
      </c>
      <c r="P369" s="50" t="s">
        <v>1183</v>
      </c>
    </row>
    <row r="370" spans="1:16" ht="13.5" thickBot="1" x14ac:dyDescent="0.25">
      <c r="A370" s="16" t="str">
        <f t="shared" si="30"/>
        <v>BAVM 131 </v>
      </c>
      <c r="B370" s="6" t="str">
        <f t="shared" si="31"/>
        <v>I</v>
      </c>
      <c r="C370" s="16">
        <f t="shared" si="32"/>
        <v>51678.474000000002</v>
      </c>
      <c r="D370" t="str">
        <f t="shared" si="33"/>
        <v>vis</v>
      </c>
      <c r="E370" s="46">
        <f>VLOOKUP(C370,Active!C$21:E$961,3,FALSE)</f>
        <v>3190.9842757785245</v>
      </c>
      <c r="F370" s="6" t="s">
        <v>167</v>
      </c>
      <c r="G370" t="str">
        <f t="shared" si="34"/>
        <v>51678.474</v>
      </c>
      <c r="H370" s="16">
        <f t="shared" si="35"/>
        <v>3191</v>
      </c>
      <c r="I370" s="47" t="s">
        <v>1198</v>
      </c>
      <c r="J370" s="48" t="s">
        <v>1199</v>
      </c>
      <c r="K370" s="47">
        <v>3191</v>
      </c>
      <c r="L370" s="47" t="s">
        <v>1200</v>
      </c>
      <c r="M370" s="48" t="s">
        <v>234</v>
      </c>
      <c r="N370" s="48"/>
      <c r="O370" s="49" t="s">
        <v>1178</v>
      </c>
      <c r="P370" s="50" t="s">
        <v>1179</v>
      </c>
    </row>
    <row r="371" spans="1:16" ht="13.5" thickBot="1" x14ac:dyDescent="0.25">
      <c r="A371" s="16" t="str">
        <f t="shared" si="30"/>
        <v> BBS 123 </v>
      </c>
      <c r="B371" s="6" t="str">
        <f t="shared" si="31"/>
        <v>II</v>
      </c>
      <c r="C371" s="16">
        <f t="shared" si="32"/>
        <v>51714.402999999998</v>
      </c>
      <c r="D371" t="str">
        <f t="shared" si="33"/>
        <v>vis</v>
      </c>
      <c r="E371" s="46">
        <f>VLOOKUP(C371,Active!C$21:E$961,3,FALSE)</f>
        <v>3206.2928160002007</v>
      </c>
      <c r="F371" s="6" t="s">
        <v>167</v>
      </c>
      <c r="G371" t="str">
        <f t="shared" si="34"/>
        <v>51714.403</v>
      </c>
      <c r="H371" s="16">
        <f t="shared" si="35"/>
        <v>3206.5</v>
      </c>
      <c r="I371" s="47" t="s">
        <v>1201</v>
      </c>
      <c r="J371" s="48" t="s">
        <v>1202</v>
      </c>
      <c r="K371" s="47">
        <v>3206.5</v>
      </c>
      <c r="L371" s="47" t="s">
        <v>1203</v>
      </c>
      <c r="M371" s="48" t="s">
        <v>220</v>
      </c>
      <c r="N371" s="48" t="s">
        <v>221</v>
      </c>
      <c r="O371" s="49" t="s">
        <v>460</v>
      </c>
      <c r="P371" s="49" t="s">
        <v>1204</v>
      </c>
    </row>
    <row r="372" spans="1:16" ht="13.5" thickBot="1" x14ac:dyDescent="0.25">
      <c r="A372" s="16" t="str">
        <f t="shared" si="30"/>
        <v>BAVM 143 </v>
      </c>
      <c r="B372" s="6" t="str">
        <f t="shared" si="31"/>
        <v>I</v>
      </c>
      <c r="C372" s="16">
        <f t="shared" si="32"/>
        <v>51725.444000000003</v>
      </c>
      <c r="D372" t="str">
        <f t="shared" si="33"/>
        <v>vis</v>
      </c>
      <c r="E372" s="46">
        <f>VLOOKUP(C372,Active!C$21:E$961,3,FALSE)</f>
        <v>3210.9971382075437</v>
      </c>
      <c r="F372" s="6" t="s">
        <v>167</v>
      </c>
      <c r="G372" t="str">
        <f t="shared" si="34"/>
        <v>51725.444</v>
      </c>
      <c r="H372" s="16">
        <f t="shared" si="35"/>
        <v>3211</v>
      </c>
      <c r="I372" s="47" t="s">
        <v>1210</v>
      </c>
      <c r="J372" s="48" t="s">
        <v>1211</v>
      </c>
      <c r="K372" s="47">
        <v>3211</v>
      </c>
      <c r="L372" s="47" t="s">
        <v>500</v>
      </c>
      <c r="M372" s="48" t="s">
        <v>234</v>
      </c>
      <c r="N372" s="48"/>
      <c r="O372" s="49" t="s">
        <v>1178</v>
      </c>
      <c r="P372" s="50" t="s">
        <v>1212</v>
      </c>
    </row>
    <row r="373" spans="1:16" ht="13.5" thickBot="1" x14ac:dyDescent="0.25">
      <c r="A373" s="16" t="str">
        <f t="shared" si="30"/>
        <v> AOEB 11 </v>
      </c>
      <c r="B373" s="6" t="str">
        <f t="shared" si="31"/>
        <v>I</v>
      </c>
      <c r="C373" s="16">
        <f t="shared" si="32"/>
        <v>51734.832999999999</v>
      </c>
      <c r="D373" t="str">
        <f t="shared" si="33"/>
        <v>vis</v>
      </c>
      <c r="E373" s="46">
        <f>VLOOKUP(C373,Active!C$21:E$961,3,FALSE)</f>
        <v>3214.9975803056054</v>
      </c>
      <c r="F373" s="6" t="s">
        <v>167</v>
      </c>
      <c r="G373" t="str">
        <f t="shared" si="34"/>
        <v>51734.833</v>
      </c>
      <c r="H373" s="16">
        <f t="shared" si="35"/>
        <v>3215</v>
      </c>
      <c r="I373" s="47" t="s">
        <v>1213</v>
      </c>
      <c r="J373" s="48" t="s">
        <v>1214</v>
      </c>
      <c r="K373" s="47">
        <v>3215</v>
      </c>
      <c r="L373" s="47" t="s">
        <v>659</v>
      </c>
      <c r="M373" s="48" t="s">
        <v>234</v>
      </c>
      <c r="N373" s="48"/>
      <c r="O373" s="49" t="s">
        <v>375</v>
      </c>
      <c r="P373" s="49" t="s">
        <v>1215</v>
      </c>
    </row>
    <row r="374" spans="1:16" ht="13.5" thickBot="1" x14ac:dyDescent="0.25">
      <c r="A374" s="16" t="str">
        <f t="shared" si="30"/>
        <v> AOEB 11 </v>
      </c>
      <c r="B374" s="6" t="str">
        <f t="shared" si="31"/>
        <v>I</v>
      </c>
      <c r="C374" s="16">
        <f t="shared" si="32"/>
        <v>51814.624199999998</v>
      </c>
      <c r="D374" t="str">
        <f t="shared" si="33"/>
        <v>vis</v>
      </c>
      <c r="E374" s="46">
        <f>VLOOKUP(C374,Active!C$21:E$961,3,FALSE)</f>
        <v>3248.9948191526632</v>
      </c>
      <c r="F374" s="6" t="s">
        <v>167</v>
      </c>
      <c r="G374" t="str">
        <f t="shared" si="34"/>
        <v>51814.6242</v>
      </c>
      <c r="H374" s="16">
        <f t="shared" si="35"/>
        <v>3249</v>
      </c>
      <c r="I374" s="47" t="s">
        <v>1216</v>
      </c>
      <c r="J374" s="48" t="s">
        <v>1217</v>
      </c>
      <c r="K374" s="47">
        <v>3249</v>
      </c>
      <c r="L374" s="47" t="s">
        <v>1218</v>
      </c>
      <c r="M374" s="48" t="s">
        <v>1102</v>
      </c>
      <c r="N374" s="48" t="s">
        <v>1103</v>
      </c>
      <c r="O374" s="49" t="s">
        <v>1219</v>
      </c>
      <c r="P374" s="49" t="s">
        <v>1215</v>
      </c>
    </row>
    <row r="375" spans="1:16" ht="13.5" thickBot="1" x14ac:dyDescent="0.25">
      <c r="A375" s="16" t="str">
        <f t="shared" si="30"/>
        <v> AOEB 11 </v>
      </c>
      <c r="B375" s="6" t="str">
        <f t="shared" si="31"/>
        <v>I</v>
      </c>
      <c r="C375" s="16">
        <f t="shared" si="32"/>
        <v>51814.625999999997</v>
      </c>
      <c r="D375" t="str">
        <f t="shared" si="33"/>
        <v>vis</v>
      </c>
      <c r="E375" s="46">
        <f>VLOOKUP(C375,Active!C$21:E$961,3,FALSE)</f>
        <v>3248.9955860922491</v>
      </c>
      <c r="F375" s="6" t="s">
        <v>167</v>
      </c>
      <c r="G375" t="str">
        <f t="shared" si="34"/>
        <v>51814.626</v>
      </c>
      <c r="H375" s="16">
        <f t="shared" si="35"/>
        <v>3249</v>
      </c>
      <c r="I375" s="47" t="s">
        <v>1220</v>
      </c>
      <c r="J375" s="48" t="s">
        <v>1221</v>
      </c>
      <c r="K375" s="47">
        <v>3249</v>
      </c>
      <c r="L375" s="47" t="s">
        <v>513</v>
      </c>
      <c r="M375" s="48" t="s">
        <v>234</v>
      </c>
      <c r="N375" s="48"/>
      <c r="O375" s="49" t="s">
        <v>1222</v>
      </c>
      <c r="P375" s="49" t="s">
        <v>1215</v>
      </c>
    </row>
    <row r="376" spans="1:16" ht="13.5" thickBot="1" x14ac:dyDescent="0.25">
      <c r="A376" s="16" t="str">
        <f t="shared" si="30"/>
        <v> BBS 126 </v>
      </c>
      <c r="B376" s="6" t="str">
        <f t="shared" si="31"/>
        <v>II</v>
      </c>
      <c r="C376" s="16">
        <f t="shared" si="32"/>
        <v>52120.43</v>
      </c>
      <c r="D376" t="str">
        <f t="shared" si="33"/>
        <v>vis</v>
      </c>
      <c r="E376" s="46">
        <f>VLOOKUP(C376,Active!C$21:E$961,3,FALSE)</f>
        <v>3379.2918045773181</v>
      </c>
      <c r="F376" s="6" t="s">
        <v>167</v>
      </c>
      <c r="G376" t="str">
        <f t="shared" si="34"/>
        <v>52120.430</v>
      </c>
      <c r="H376" s="16">
        <f t="shared" si="35"/>
        <v>3379.5</v>
      </c>
      <c r="I376" s="47" t="s">
        <v>1223</v>
      </c>
      <c r="J376" s="48" t="s">
        <v>1224</v>
      </c>
      <c r="K376" s="47">
        <v>3379.5</v>
      </c>
      <c r="L376" s="47" t="s">
        <v>1225</v>
      </c>
      <c r="M376" s="48" t="s">
        <v>220</v>
      </c>
      <c r="N376" s="48" t="s">
        <v>221</v>
      </c>
      <c r="O376" s="49" t="s">
        <v>460</v>
      </c>
      <c r="P376" s="49" t="s">
        <v>1226</v>
      </c>
    </row>
    <row r="377" spans="1:16" ht="13.5" thickBot="1" x14ac:dyDescent="0.25">
      <c r="A377" s="16" t="str">
        <f t="shared" si="30"/>
        <v>BAVM 154 </v>
      </c>
      <c r="B377" s="6" t="str">
        <f t="shared" si="31"/>
        <v>I</v>
      </c>
      <c r="C377" s="16">
        <f t="shared" si="32"/>
        <v>52185.446000000004</v>
      </c>
      <c r="D377" t="str">
        <f t="shared" si="33"/>
        <v>vis</v>
      </c>
      <c r="E377" s="46">
        <f>VLOOKUP(C377,Active!C$21:E$961,3,FALSE)</f>
        <v>3406.9936624373381</v>
      </c>
      <c r="F377" s="6" t="s">
        <v>167</v>
      </c>
      <c r="G377" t="str">
        <f t="shared" si="34"/>
        <v>52185.446</v>
      </c>
      <c r="H377" s="16">
        <f t="shared" si="35"/>
        <v>3407</v>
      </c>
      <c r="I377" s="47" t="s">
        <v>1227</v>
      </c>
      <c r="J377" s="48" t="s">
        <v>1228</v>
      </c>
      <c r="K377" s="47">
        <v>3407</v>
      </c>
      <c r="L377" s="47" t="s">
        <v>585</v>
      </c>
      <c r="M377" s="48" t="s">
        <v>234</v>
      </c>
      <c r="N377" s="48"/>
      <c r="O377" s="49" t="s">
        <v>1178</v>
      </c>
      <c r="P377" s="50" t="s">
        <v>1229</v>
      </c>
    </row>
    <row r="378" spans="1:16" ht="13.5" thickBot="1" x14ac:dyDescent="0.25">
      <c r="A378" s="16" t="str">
        <f t="shared" si="30"/>
        <v>BAVM 154 </v>
      </c>
      <c r="B378" s="6" t="str">
        <f t="shared" si="31"/>
        <v>I</v>
      </c>
      <c r="C378" s="16">
        <f t="shared" si="32"/>
        <v>52415.455999999998</v>
      </c>
      <c r="D378" t="str">
        <f t="shared" si="33"/>
        <v>vis</v>
      </c>
      <c r="E378" s="46">
        <f>VLOOKUP(C378,Active!C$21:E$961,3,FALSE)</f>
        <v>3504.9957592501651</v>
      </c>
      <c r="F378" s="6" t="s">
        <v>167</v>
      </c>
      <c r="G378" t="str">
        <f t="shared" si="34"/>
        <v>52415.456</v>
      </c>
      <c r="H378" s="16">
        <f t="shared" si="35"/>
        <v>3505</v>
      </c>
      <c r="I378" s="47" t="s">
        <v>1230</v>
      </c>
      <c r="J378" s="48" t="s">
        <v>1231</v>
      </c>
      <c r="K378" s="47">
        <v>3505</v>
      </c>
      <c r="L378" s="47" t="s">
        <v>513</v>
      </c>
      <c r="M378" s="48" t="s">
        <v>234</v>
      </c>
      <c r="N378" s="48"/>
      <c r="O378" s="49" t="s">
        <v>1178</v>
      </c>
      <c r="P378" s="50" t="s">
        <v>1229</v>
      </c>
    </row>
    <row r="379" spans="1:16" ht="13.5" thickBot="1" x14ac:dyDescent="0.25">
      <c r="A379" s="16" t="str">
        <f t="shared" si="30"/>
        <v> AOEB 11 </v>
      </c>
      <c r="B379" s="6" t="str">
        <f t="shared" si="31"/>
        <v>I</v>
      </c>
      <c r="C379" s="16">
        <f t="shared" si="32"/>
        <v>52525.759599999998</v>
      </c>
      <c r="D379" t="str">
        <f t="shared" si="33"/>
        <v>vis</v>
      </c>
      <c r="E379" s="46">
        <f>VLOOKUP(C379,Active!C$21:E$961,3,FALSE)</f>
        <v>3551.9936466724666</v>
      </c>
      <c r="F379" s="6" t="s">
        <v>167</v>
      </c>
      <c r="G379" t="str">
        <f t="shared" si="34"/>
        <v>52525.7596</v>
      </c>
      <c r="H379" s="16">
        <f t="shared" si="35"/>
        <v>3552</v>
      </c>
      <c r="I379" s="47" t="s">
        <v>1232</v>
      </c>
      <c r="J379" s="48" t="s">
        <v>1233</v>
      </c>
      <c r="K379" s="47">
        <v>3552</v>
      </c>
      <c r="L379" s="47" t="s">
        <v>1234</v>
      </c>
      <c r="M379" s="48" t="s">
        <v>1102</v>
      </c>
      <c r="N379" s="48" t="s">
        <v>1103</v>
      </c>
      <c r="O379" s="49" t="s">
        <v>616</v>
      </c>
      <c r="P379" s="49" t="s">
        <v>1215</v>
      </c>
    </row>
    <row r="380" spans="1:16" ht="13.5" thickBot="1" x14ac:dyDescent="0.25">
      <c r="A380" s="16" t="str">
        <f t="shared" si="30"/>
        <v>OEJV 0074 </v>
      </c>
      <c r="B380" s="6" t="str">
        <f t="shared" si="31"/>
        <v>I</v>
      </c>
      <c r="C380" s="16">
        <f t="shared" si="32"/>
        <v>52875.447</v>
      </c>
      <c r="D380" t="str">
        <f t="shared" si="33"/>
        <v>vis</v>
      </c>
      <c r="E380" s="46" t="e">
        <f>VLOOKUP(C380,Active!C$21:E$961,3,FALSE)</f>
        <v>#N/A</v>
      </c>
      <c r="F380" s="6" t="s">
        <v>167</v>
      </c>
      <c r="G380" t="str">
        <f t="shared" si="34"/>
        <v>52875.447</v>
      </c>
      <c r="H380" s="16">
        <f t="shared" si="35"/>
        <v>3701</v>
      </c>
      <c r="I380" s="47" t="s">
        <v>1241</v>
      </c>
      <c r="J380" s="48" t="s">
        <v>1242</v>
      </c>
      <c r="K380" s="47">
        <v>3701</v>
      </c>
      <c r="L380" s="47" t="s">
        <v>1243</v>
      </c>
      <c r="M380" s="48" t="s">
        <v>234</v>
      </c>
      <c r="N380" s="48"/>
      <c r="O380" s="49" t="s">
        <v>1244</v>
      </c>
      <c r="P380" s="50" t="s">
        <v>1245</v>
      </c>
    </row>
    <row r="381" spans="1:16" ht="13.5" thickBot="1" x14ac:dyDescent="0.25">
      <c r="A381" s="16" t="str">
        <f t="shared" si="30"/>
        <v> AOEB 11 </v>
      </c>
      <c r="B381" s="6" t="str">
        <f t="shared" si="31"/>
        <v>I</v>
      </c>
      <c r="C381" s="16">
        <f t="shared" si="32"/>
        <v>52950.563800000004</v>
      </c>
      <c r="D381" t="str">
        <f t="shared" si="33"/>
        <v>vis</v>
      </c>
      <c r="E381" s="46">
        <f>VLOOKUP(C381,Active!C$21:E$961,3,FALSE)</f>
        <v>3732.9931785836748</v>
      </c>
      <c r="F381" s="6" t="s">
        <v>167</v>
      </c>
      <c r="G381" t="str">
        <f t="shared" si="34"/>
        <v>52950.5638</v>
      </c>
      <c r="H381" s="16">
        <f t="shared" si="35"/>
        <v>3733</v>
      </c>
      <c r="I381" s="47" t="s">
        <v>1246</v>
      </c>
      <c r="J381" s="48" t="s">
        <v>1247</v>
      </c>
      <c r="K381" s="47">
        <v>3733</v>
      </c>
      <c r="L381" s="47" t="s">
        <v>1248</v>
      </c>
      <c r="M381" s="48" t="s">
        <v>1102</v>
      </c>
      <c r="N381" s="48" t="s">
        <v>1103</v>
      </c>
      <c r="O381" s="49" t="s">
        <v>616</v>
      </c>
      <c r="P381" s="49" t="s">
        <v>1215</v>
      </c>
    </row>
    <row r="382" spans="1:16" ht="13.5" thickBot="1" x14ac:dyDescent="0.25">
      <c r="A382" s="16" t="str">
        <f t="shared" si="30"/>
        <v> AOEB 11 </v>
      </c>
      <c r="B382" s="6" t="str">
        <f t="shared" si="31"/>
        <v>I</v>
      </c>
      <c r="C382" s="16">
        <f t="shared" si="32"/>
        <v>53255.6708</v>
      </c>
      <c r="D382" t="str">
        <f t="shared" si="33"/>
        <v>vis</v>
      </c>
      <c r="E382" s="46">
        <f>VLOOKUP(C382,Active!C$21:E$961,3,FALSE)</f>
        <v>3862.9924210177928</v>
      </c>
      <c r="F382" s="6" t="s">
        <v>167</v>
      </c>
      <c r="G382" t="str">
        <f t="shared" si="34"/>
        <v>53255.6708</v>
      </c>
      <c r="H382" s="16">
        <f t="shared" si="35"/>
        <v>3863</v>
      </c>
      <c r="I382" s="47" t="s">
        <v>1254</v>
      </c>
      <c r="J382" s="48" t="s">
        <v>1255</v>
      </c>
      <c r="K382" s="47">
        <v>3863</v>
      </c>
      <c r="L382" s="47" t="s">
        <v>1256</v>
      </c>
      <c r="M382" s="48" t="s">
        <v>1102</v>
      </c>
      <c r="N382" s="48" t="s">
        <v>1103</v>
      </c>
      <c r="O382" s="49" t="s">
        <v>1257</v>
      </c>
      <c r="P382" s="49" t="s">
        <v>1215</v>
      </c>
    </row>
    <row r="383" spans="1:16" ht="13.5" thickBot="1" x14ac:dyDescent="0.25">
      <c r="A383" s="16" t="str">
        <f t="shared" si="30"/>
        <v> AOEB 11 </v>
      </c>
      <c r="B383" s="6" t="str">
        <f t="shared" si="31"/>
        <v>I</v>
      </c>
      <c r="C383" s="16">
        <f t="shared" si="32"/>
        <v>53269.752999999997</v>
      </c>
      <c r="D383" t="str">
        <f t="shared" si="33"/>
        <v>vis</v>
      </c>
      <c r="E383" s="46">
        <f>VLOOKUP(C383,Active!C$21:E$961,3,FALSE)</f>
        <v>3868.992530264075</v>
      </c>
      <c r="F383" s="6" t="s">
        <v>167</v>
      </c>
      <c r="G383" t="str">
        <f t="shared" si="34"/>
        <v>53269.753</v>
      </c>
      <c r="H383" s="16">
        <f t="shared" si="35"/>
        <v>3869</v>
      </c>
      <c r="I383" s="47" t="s">
        <v>1262</v>
      </c>
      <c r="J383" s="48" t="s">
        <v>1263</v>
      </c>
      <c r="K383" s="47">
        <v>3869</v>
      </c>
      <c r="L383" s="47" t="s">
        <v>1264</v>
      </c>
      <c r="M383" s="48" t="s">
        <v>1102</v>
      </c>
      <c r="N383" s="48" t="s">
        <v>1103</v>
      </c>
      <c r="O383" s="49" t="s">
        <v>887</v>
      </c>
      <c r="P383" s="49" t="s">
        <v>1215</v>
      </c>
    </row>
    <row r="384" spans="1:16" ht="13.5" thickBot="1" x14ac:dyDescent="0.25">
      <c r="A384" s="16" t="str">
        <f t="shared" si="30"/>
        <v> AOEB 11 </v>
      </c>
      <c r="B384" s="6" t="str">
        <f t="shared" si="31"/>
        <v>I</v>
      </c>
      <c r="C384" s="16">
        <f t="shared" si="32"/>
        <v>53302.61</v>
      </c>
      <c r="D384" t="str">
        <f t="shared" si="33"/>
        <v>vis</v>
      </c>
      <c r="E384" s="46">
        <f>VLOOKUP(C384,Active!C$21:E$961,3,FALSE)</f>
        <v>3882.992160258334</v>
      </c>
      <c r="F384" s="6" t="s">
        <v>167</v>
      </c>
      <c r="G384" t="str">
        <f t="shared" si="34"/>
        <v>53302.610</v>
      </c>
      <c r="H384" s="16">
        <f t="shared" si="35"/>
        <v>3883</v>
      </c>
      <c r="I384" s="47" t="s">
        <v>1269</v>
      </c>
      <c r="J384" s="48" t="s">
        <v>1270</v>
      </c>
      <c r="K384" s="47">
        <v>3883</v>
      </c>
      <c r="L384" s="47" t="s">
        <v>1264</v>
      </c>
      <c r="M384" s="48" t="s">
        <v>1102</v>
      </c>
      <c r="N384" s="48" t="s">
        <v>1103</v>
      </c>
      <c r="O384" s="49" t="s">
        <v>887</v>
      </c>
      <c r="P384" s="49" t="s">
        <v>1215</v>
      </c>
    </row>
    <row r="385" spans="1:16" ht="13.5" thickBot="1" x14ac:dyDescent="0.25">
      <c r="A385" s="16" t="str">
        <f t="shared" si="30"/>
        <v> AOEB 11 </v>
      </c>
      <c r="B385" s="6" t="str">
        <f t="shared" si="31"/>
        <v>I</v>
      </c>
      <c r="C385" s="16">
        <f t="shared" si="32"/>
        <v>53553.738299999997</v>
      </c>
      <c r="D385" t="str">
        <f t="shared" si="33"/>
        <v>vis</v>
      </c>
      <c r="E385" s="46">
        <f>VLOOKUP(C385,Active!C$21:E$961,3,FALSE)</f>
        <v>3989.9922905528465</v>
      </c>
      <c r="F385" s="6" t="s">
        <v>167</v>
      </c>
      <c r="G385" t="str">
        <f t="shared" si="34"/>
        <v>53553.7383</v>
      </c>
      <c r="H385" s="16">
        <f t="shared" si="35"/>
        <v>3990</v>
      </c>
      <c r="I385" s="47" t="s">
        <v>1274</v>
      </c>
      <c r="J385" s="48" t="s">
        <v>1275</v>
      </c>
      <c r="K385" s="47">
        <v>3990</v>
      </c>
      <c r="L385" s="47" t="s">
        <v>1276</v>
      </c>
      <c r="M385" s="48" t="s">
        <v>1102</v>
      </c>
      <c r="N385" s="48" t="s">
        <v>1103</v>
      </c>
      <c r="O385" s="49" t="s">
        <v>1257</v>
      </c>
      <c r="P385" s="49" t="s">
        <v>1215</v>
      </c>
    </row>
    <row r="386" spans="1:16" ht="13.5" thickBot="1" x14ac:dyDescent="0.25">
      <c r="A386" s="16" t="str">
        <f t="shared" si="30"/>
        <v>VSB 44 </v>
      </c>
      <c r="B386" s="6" t="str">
        <f t="shared" si="31"/>
        <v>I</v>
      </c>
      <c r="C386" s="16">
        <f t="shared" si="32"/>
        <v>53610.066200000001</v>
      </c>
      <c r="D386" t="str">
        <f t="shared" si="33"/>
        <v>vis</v>
      </c>
      <c r="E386" s="46">
        <f>VLOOKUP(C386,Active!C$21:E$961,3,FALSE)</f>
        <v>4013.9923440681882</v>
      </c>
      <c r="F386" s="6" t="s">
        <v>167</v>
      </c>
      <c r="G386" t="str">
        <f t="shared" si="34"/>
        <v>53610.0662</v>
      </c>
      <c r="H386" s="16">
        <f t="shared" si="35"/>
        <v>4014</v>
      </c>
      <c r="I386" s="47" t="s">
        <v>1286</v>
      </c>
      <c r="J386" s="48" t="s">
        <v>1287</v>
      </c>
      <c r="K386" s="47">
        <v>4014</v>
      </c>
      <c r="L386" s="47" t="s">
        <v>1288</v>
      </c>
      <c r="M386" s="48" t="s">
        <v>220</v>
      </c>
      <c r="N386" s="48" t="s">
        <v>221</v>
      </c>
      <c r="O386" s="49" t="s">
        <v>1289</v>
      </c>
      <c r="P386" s="50" t="s">
        <v>1290</v>
      </c>
    </row>
    <row r="387" spans="1:16" ht="13.5" thickBot="1" x14ac:dyDescent="0.25">
      <c r="A387" s="16" t="str">
        <f t="shared" si="30"/>
        <v>OEJV 0074 </v>
      </c>
      <c r="B387" s="6" t="str">
        <f t="shared" si="31"/>
        <v>I</v>
      </c>
      <c r="C387" s="16">
        <f t="shared" si="32"/>
        <v>53612.411999999997</v>
      </c>
      <c r="D387" t="str">
        <f t="shared" si="33"/>
        <v>vis</v>
      </c>
      <c r="E387" s="46" t="e">
        <f>VLOOKUP(C387,Active!C$21:E$961,3,FALSE)</f>
        <v>#N/A</v>
      </c>
      <c r="F387" s="6" t="s">
        <v>167</v>
      </c>
      <c r="G387" t="str">
        <f t="shared" si="34"/>
        <v>53612.412</v>
      </c>
      <c r="H387" s="16">
        <f t="shared" si="35"/>
        <v>4015</v>
      </c>
      <c r="I387" s="47" t="s">
        <v>1291</v>
      </c>
      <c r="J387" s="48" t="s">
        <v>1292</v>
      </c>
      <c r="K387" s="47">
        <v>4015</v>
      </c>
      <c r="L387" s="47" t="s">
        <v>710</v>
      </c>
      <c r="M387" s="48" t="s">
        <v>234</v>
      </c>
      <c r="N387" s="48"/>
      <c r="O387" s="49" t="s">
        <v>1293</v>
      </c>
      <c r="P387" s="50" t="s">
        <v>1245</v>
      </c>
    </row>
    <row r="388" spans="1:16" ht="13.5" thickBot="1" x14ac:dyDescent="0.25">
      <c r="A388" s="16" t="str">
        <f t="shared" si="30"/>
        <v>BAVM 179 </v>
      </c>
      <c r="B388" s="6" t="str">
        <f t="shared" si="31"/>
        <v>I</v>
      </c>
      <c r="C388" s="16">
        <f t="shared" si="32"/>
        <v>53619.453000000001</v>
      </c>
      <c r="D388" t="str">
        <f t="shared" si="33"/>
        <v>vis</v>
      </c>
      <c r="E388" s="46">
        <f>VLOOKUP(C388,Active!C$21:E$961,3,FALSE)</f>
        <v>4017.9918487956465</v>
      </c>
      <c r="F388" s="6" t="s">
        <v>167</v>
      </c>
      <c r="G388" t="str">
        <f t="shared" si="34"/>
        <v>53619.453</v>
      </c>
      <c r="H388" s="16">
        <f t="shared" si="35"/>
        <v>4018</v>
      </c>
      <c r="I388" s="47" t="s">
        <v>1299</v>
      </c>
      <c r="J388" s="48" t="s">
        <v>1300</v>
      </c>
      <c r="K388" s="47" t="s">
        <v>1301</v>
      </c>
      <c r="L388" s="47" t="s">
        <v>710</v>
      </c>
      <c r="M388" s="48" t="s">
        <v>234</v>
      </c>
      <c r="N388" s="48"/>
      <c r="O388" s="49" t="s">
        <v>1178</v>
      </c>
      <c r="P388" s="50" t="s">
        <v>1302</v>
      </c>
    </row>
    <row r="389" spans="1:16" ht="13.5" thickBot="1" x14ac:dyDescent="0.25">
      <c r="A389" s="16" t="str">
        <f t="shared" si="30"/>
        <v>OEJV 0074 </v>
      </c>
      <c r="B389" s="6" t="str">
        <f t="shared" si="31"/>
        <v>I</v>
      </c>
      <c r="C389" s="16">
        <f t="shared" si="32"/>
        <v>53619.457999999999</v>
      </c>
      <c r="D389" t="str">
        <f t="shared" si="33"/>
        <v>vis</v>
      </c>
      <c r="E389" s="46" t="e">
        <f>VLOOKUP(C389,Active!C$21:E$961,3,FALSE)</f>
        <v>#N/A</v>
      </c>
      <c r="F389" s="6" t="s">
        <v>167</v>
      </c>
      <c r="G389" t="str">
        <f t="shared" si="34"/>
        <v>53619.458</v>
      </c>
      <c r="H389" s="16">
        <f t="shared" si="35"/>
        <v>4018</v>
      </c>
      <c r="I389" s="47" t="s">
        <v>1303</v>
      </c>
      <c r="J389" s="48" t="s">
        <v>1304</v>
      </c>
      <c r="K389" s="47" t="s">
        <v>1301</v>
      </c>
      <c r="L389" s="47" t="s">
        <v>200</v>
      </c>
      <c r="M389" s="48" t="s">
        <v>234</v>
      </c>
      <c r="N389" s="48"/>
      <c r="O389" s="49" t="s">
        <v>1293</v>
      </c>
      <c r="P389" s="50" t="s">
        <v>1245</v>
      </c>
    </row>
    <row r="390" spans="1:16" ht="13.5" thickBot="1" x14ac:dyDescent="0.25">
      <c r="A390" s="16" t="str">
        <f t="shared" si="30"/>
        <v> AOEB 12 </v>
      </c>
      <c r="B390" s="6" t="str">
        <f t="shared" si="31"/>
        <v>I</v>
      </c>
      <c r="C390" s="16">
        <f t="shared" si="32"/>
        <v>54297.732000000004</v>
      </c>
      <c r="D390" t="str">
        <f t="shared" si="33"/>
        <v>vis</v>
      </c>
      <c r="E390" s="46">
        <f>VLOOKUP(C390,Active!C$21:E$961,3,FALSE)</f>
        <v>4306.9913019677224</v>
      </c>
      <c r="F390" s="6" t="s">
        <v>167</v>
      </c>
      <c r="G390" t="str">
        <f t="shared" si="34"/>
        <v>54297.732</v>
      </c>
      <c r="H390" s="16">
        <f t="shared" si="35"/>
        <v>4307</v>
      </c>
      <c r="I390" s="47" t="s">
        <v>1318</v>
      </c>
      <c r="J390" s="48" t="s">
        <v>1319</v>
      </c>
      <c r="K390" s="47" t="s">
        <v>1320</v>
      </c>
      <c r="L390" s="47" t="s">
        <v>1260</v>
      </c>
      <c r="M390" s="48" t="s">
        <v>234</v>
      </c>
      <c r="N390" s="48"/>
      <c r="O390" s="49" t="s">
        <v>1142</v>
      </c>
      <c r="P390" s="49" t="s">
        <v>1321</v>
      </c>
    </row>
    <row r="391" spans="1:16" ht="13.5" thickBot="1" x14ac:dyDescent="0.25">
      <c r="A391" s="16" t="str">
        <f t="shared" si="30"/>
        <v>BAVM 212 </v>
      </c>
      <c r="B391" s="6" t="str">
        <f t="shared" si="31"/>
        <v>I</v>
      </c>
      <c r="C391" s="16">
        <f t="shared" si="32"/>
        <v>55096.4061</v>
      </c>
      <c r="D391" t="str">
        <f t="shared" si="33"/>
        <v>vis</v>
      </c>
      <c r="E391" s="46">
        <f>VLOOKUP(C391,Active!C$21:E$961,3,FALSE)</f>
        <v>4647.2884041376228</v>
      </c>
      <c r="F391" s="6" t="s">
        <v>167</v>
      </c>
      <c r="G391" t="str">
        <f t="shared" si="34"/>
        <v>55096.4061</v>
      </c>
      <c r="H391" s="16">
        <f t="shared" si="35"/>
        <v>4647</v>
      </c>
      <c r="I391" s="47" t="s">
        <v>1371</v>
      </c>
      <c r="J391" s="48" t="s">
        <v>1372</v>
      </c>
      <c r="K391" s="47" t="s">
        <v>1373</v>
      </c>
      <c r="L391" s="47" t="s">
        <v>1374</v>
      </c>
      <c r="M391" s="48" t="s">
        <v>1102</v>
      </c>
      <c r="N391" s="48" t="s">
        <v>1297</v>
      </c>
      <c r="O391" s="49" t="s">
        <v>1147</v>
      </c>
      <c r="P391" s="50" t="s">
        <v>1375</v>
      </c>
    </row>
    <row r="392" spans="1:16" ht="26.25" thickBot="1" x14ac:dyDescent="0.25">
      <c r="A392" s="16" t="str">
        <f t="shared" si="30"/>
        <v>BAVM 241 (=IBVS 6157) </v>
      </c>
      <c r="B392" s="6" t="str">
        <f t="shared" si="31"/>
        <v>I</v>
      </c>
      <c r="C392" s="16">
        <f t="shared" si="32"/>
        <v>57220.422599999998</v>
      </c>
      <c r="D392" t="str">
        <f t="shared" si="33"/>
        <v>vis</v>
      </c>
      <c r="E392" s="46">
        <f>VLOOKUP(C392,Active!C$21:E$961,3,FALSE)</f>
        <v>5552.2841463446857</v>
      </c>
      <c r="F392" s="6" t="s">
        <v>167</v>
      </c>
      <c r="G392" t="str">
        <f t="shared" si="34"/>
        <v>57220.4226</v>
      </c>
      <c r="H392" s="16">
        <f t="shared" si="35"/>
        <v>5552</v>
      </c>
      <c r="I392" s="47" t="s">
        <v>1427</v>
      </c>
      <c r="J392" s="48" t="s">
        <v>1428</v>
      </c>
      <c r="K392" s="47" t="s">
        <v>1429</v>
      </c>
      <c r="L392" s="47" t="s">
        <v>1430</v>
      </c>
      <c r="M392" s="48" t="s">
        <v>1102</v>
      </c>
      <c r="N392" s="48" t="s">
        <v>1297</v>
      </c>
      <c r="O392" s="49" t="s">
        <v>1147</v>
      </c>
      <c r="P392" s="50" t="s">
        <v>1431</v>
      </c>
    </row>
    <row r="393" spans="1:16" x14ac:dyDescent="0.2">
      <c r="B393" s="6"/>
      <c r="E393" s="46"/>
      <c r="F393" s="6"/>
    </row>
    <row r="394" spans="1:16" x14ac:dyDescent="0.2">
      <c r="B394" s="6"/>
      <c r="E394" s="46"/>
      <c r="F394" s="6"/>
    </row>
    <row r="395" spans="1:16" x14ac:dyDescent="0.2">
      <c r="B395" s="6"/>
      <c r="E395" s="46"/>
      <c r="F395" s="6"/>
    </row>
    <row r="396" spans="1:16" x14ac:dyDescent="0.2">
      <c r="B396" s="6"/>
      <c r="E396" s="46"/>
      <c r="F396" s="6"/>
    </row>
    <row r="397" spans="1:16" x14ac:dyDescent="0.2">
      <c r="B397" s="6"/>
      <c r="E397" s="46"/>
      <c r="F397" s="6"/>
    </row>
    <row r="398" spans="1:16" x14ac:dyDescent="0.2">
      <c r="B398" s="6"/>
      <c r="E398" s="46"/>
      <c r="F398" s="6"/>
    </row>
    <row r="399" spans="1:16" x14ac:dyDescent="0.2">
      <c r="B399" s="6"/>
      <c r="E399" s="46"/>
      <c r="F399" s="6"/>
    </row>
    <row r="400" spans="1:16" x14ac:dyDescent="0.2">
      <c r="B400" s="6"/>
      <c r="E400" s="46"/>
      <c r="F400" s="6"/>
    </row>
    <row r="401" spans="2:6" x14ac:dyDescent="0.2">
      <c r="B401" s="6"/>
      <c r="E401" s="46"/>
      <c r="F401" s="6"/>
    </row>
    <row r="402" spans="2:6" x14ac:dyDescent="0.2">
      <c r="B402" s="6"/>
      <c r="E402" s="46"/>
      <c r="F402" s="6"/>
    </row>
    <row r="403" spans="2:6" x14ac:dyDescent="0.2">
      <c r="B403" s="6"/>
      <c r="E403" s="46"/>
      <c r="F403" s="6"/>
    </row>
    <row r="404" spans="2:6" x14ac:dyDescent="0.2">
      <c r="B404" s="6"/>
      <c r="E404" s="46"/>
      <c r="F404" s="6"/>
    </row>
    <row r="405" spans="2:6" x14ac:dyDescent="0.2">
      <c r="B405" s="6"/>
      <c r="E405" s="46"/>
      <c r="F405" s="6"/>
    </row>
    <row r="406" spans="2:6" x14ac:dyDescent="0.2">
      <c r="B406" s="6"/>
      <c r="E406" s="46"/>
      <c r="F406" s="6"/>
    </row>
    <row r="407" spans="2:6" x14ac:dyDescent="0.2">
      <c r="B407" s="6"/>
      <c r="E407" s="46"/>
      <c r="F407" s="6"/>
    </row>
    <row r="408" spans="2:6" x14ac:dyDescent="0.2">
      <c r="B408" s="6"/>
      <c r="E408" s="46"/>
      <c r="F408" s="6"/>
    </row>
    <row r="409" spans="2:6" x14ac:dyDescent="0.2">
      <c r="B409" s="6"/>
      <c r="E409" s="46"/>
      <c r="F409" s="6"/>
    </row>
    <row r="410" spans="2:6" x14ac:dyDescent="0.2">
      <c r="B410" s="6"/>
      <c r="E410" s="46"/>
      <c r="F410" s="6"/>
    </row>
    <row r="411" spans="2:6" x14ac:dyDescent="0.2">
      <c r="B411" s="6"/>
      <c r="E411" s="46"/>
      <c r="F411" s="6"/>
    </row>
    <row r="412" spans="2:6" x14ac:dyDescent="0.2">
      <c r="B412" s="6"/>
      <c r="E412" s="46"/>
      <c r="F412" s="6"/>
    </row>
    <row r="413" spans="2:6" x14ac:dyDescent="0.2">
      <c r="B413" s="6"/>
      <c r="E413" s="46"/>
      <c r="F413" s="6"/>
    </row>
    <row r="414" spans="2:6" x14ac:dyDescent="0.2">
      <c r="B414" s="6"/>
      <c r="E414" s="46"/>
      <c r="F414" s="6"/>
    </row>
    <row r="415" spans="2:6" x14ac:dyDescent="0.2">
      <c r="B415" s="6"/>
      <c r="E415" s="46"/>
      <c r="F415" s="6"/>
    </row>
    <row r="416" spans="2:6" x14ac:dyDescent="0.2">
      <c r="B416" s="6"/>
      <c r="E416" s="46"/>
      <c r="F416" s="6"/>
    </row>
    <row r="417" spans="2:6" x14ac:dyDescent="0.2">
      <c r="B417" s="6"/>
      <c r="E417" s="46"/>
      <c r="F417" s="6"/>
    </row>
    <row r="418" spans="2:6" x14ac:dyDescent="0.2">
      <c r="B418" s="6"/>
      <c r="E418" s="46"/>
      <c r="F418" s="6"/>
    </row>
    <row r="419" spans="2:6" x14ac:dyDescent="0.2">
      <c r="B419" s="6"/>
      <c r="E419" s="46"/>
      <c r="F419" s="6"/>
    </row>
    <row r="420" spans="2:6" x14ac:dyDescent="0.2">
      <c r="B420" s="6"/>
      <c r="E420" s="46"/>
      <c r="F420" s="6"/>
    </row>
    <row r="421" spans="2:6" x14ac:dyDescent="0.2">
      <c r="B421" s="6"/>
      <c r="E421" s="46"/>
      <c r="F421" s="6"/>
    </row>
    <row r="422" spans="2:6" x14ac:dyDescent="0.2">
      <c r="B422" s="6"/>
      <c r="E422" s="46"/>
      <c r="F422" s="6"/>
    </row>
    <row r="423" spans="2:6" x14ac:dyDescent="0.2">
      <c r="B423" s="6"/>
      <c r="E423" s="46"/>
      <c r="F423" s="6"/>
    </row>
    <row r="424" spans="2:6" x14ac:dyDescent="0.2">
      <c r="B424" s="6"/>
      <c r="E424" s="46"/>
      <c r="F424" s="6"/>
    </row>
    <row r="425" spans="2:6" x14ac:dyDescent="0.2">
      <c r="B425" s="6"/>
      <c r="E425" s="46"/>
      <c r="F425" s="6"/>
    </row>
    <row r="426" spans="2:6" x14ac:dyDescent="0.2">
      <c r="B426" s="6"/>
      <c r="E426" s="46"/>
      <c r="F426" s="6"/>
    </row>
    <row r="427" spans="2:6" x14ac:dyDescent="0.2">
      <c r="B427" s="6"/>
      <c r="E427" s="46"/>
      <c r="F427" s="6"/>
    </row>
    <row r="428" spans="2:6" x14ac:dyDescent="0.2">
      <c r="B428" s="6"/>
      <c r="E428" s="46"/>
      <c r="F428" s="6"/>
    </row>
    <row r="429" spans="2:6" x14ac:dyDescent="0.2">
      <c r="B429" s="6"/>
      <c r="E429" s="46"/>
      <c r="F429" s="6"/>
    </row>
    <row r="430" spans="2:6" x14ac:dyDescent="0.2">
      <c r="B430" s="6"/>
      <c r="E430" s="46"/>
      <c r="F430" s="6"/>
    </row>
    <row r="431" spans="2:6" x14ac:dyDescent="0.2">
      <c r="B431" s="6"/>
      <c r="E431" s="46"/>
      <c r="F431" s="6"/>
    </row>
    <row r="432" spans="2:6" x14ac:dyDescent="0.2">
      <c r="B432" s="6"/>
      <c r="E432" s="46"/>
      <c r="F432" s="6"/>
    </row>
    <row r="433" spans="2:6" x14ac:dyDescent="0.2">
      <c r="B433" s="6"/>
      <c r="E433" s="46"/>
      <c r="F433" s="6"/>
    </row>
    <row r="434" spans="2:6" x14ac:dyDescent="0.2">
      <c r="B434" s="6"/>
      <c r="E434" s="46"/>
      <c r="F434" s="6"/>
    </row>
    <row r="435" spans="2:6" x14ac:dyDescent="0.2">
      <c r="B435" s="6"/>
      <c r="E435" s="46"/>
      <c r="F435" s="6"/>
    </row>
    <row r="436" spans="2:6" x14ac:dyDescent="0.2">
      <c r="B436" s="6"/>
      <c r="E436" s="46"/>
      <c r="F436" s="6"/>
    </row>
    <row r="437" spans="2:6" x14ac:dyDescent="0.2">
      <c r="B437" s="6"/>
      <c r="E437" s="46"/>
      <c r="F437" s="6"/>
    </row>
    <row r="438" spans="2:6" x14ac:dyDescent="0.2">
      <c r="B438" s="6"/>
      <c r="E438" s="46"/>
      <c r="F438" s="6"/>
    </row>
    <row r="439" spans="2:6" x14ac:dyDescent="0.2">
      <c r="B439" s="6"/>
      <c r="E439" s="46"/>
      <c r="F439" s="6"/>
    </row>
    <row r="440" spans="2:6" x14ac:dyDescent="0.2">
      <c r="B440" s="6"/>
      <c r="E440" s="46"/>
      <c r="F440" s="6"/>
    </row>
    <row r="441" spans="2:6" x14ac:dyDescent="0.2">
      <c r="B441" s="6"/>
      <c r="E441" s="46"/>
      <c r="F441" s="6"/>
    </row>
    <row r="442" spans="2:6" x14ac:dyDescent="0.2">
      <c r="B442" s="6"/>
      <c r="E442" s="46"/>
      <c r="F442" s="6"/>
    </row>
    <row r="443" spans="2:6" x14ac:dyDescent="0.2">
      <c r="B443" s="6"/>
      <c r="E443" s="46"/>
      <c r="F443" s="6"/>
    </row>
    <row r="444" spans="2:6" x14ac:dyDescent="0.2">
      <c r="B444" s="6"/>
      <c r="E444" s="46"/>
      <c r="F444" s="6"/>
    </row>
    <row r="445" spans="2:6" x14ac:dyDescent="0.2">
      <c r="B445" s="6"/>
      <c r="E445" s="46"/>
      <c r="F445" s="6"/>
    </row>
    <row r="446" spans="2:6" x14ac:dyDescent="0.2">
      <c r="B446" s="6"/>
      <c r="E446" s="46"/>
      <c r="F446" s="6"/>
    </row>
    <row r="447" spans="2:6" x14ac:dyDescent="0.2">
      <c r="B447" s="6"/>
      <c r="E447" s="46"/>
      <c r="F447" s="6"/>
    </row>
    <row r="448" spans="2:6" x14ac:dyDescent="0.2">
      <c r="B448" s="6"/>
      <c r="E448" s="46"/>
      <c r="F448" s="6"/>
    </row>
    <row r="449" spans="2:6" x14ac:dyDescent="0.2">
      <c r="B449" s="6"/>
      <c r="E449" s="46"/>
      <c r="F449" s="6"/>
    </row>
    <row r="450" spans="2:6" x14ac:dyDescent="0.2">
      <c r="B450" s="6"/>
      <c r="E450" s="46"/>
      <c r="F450" s="6"/>
    </row>
    <row r="451" spans="2:6" x14ac:dyDescent="0.2">
      <c r="B451" s="6"/>
      <c r="E451" s="46"/>
      <c r="F451" s="6"/>
    </row>
    <row r="452" spans="2:6" x14ac:dyDescent="0.2">
      <c r="B452" s="6"/>
      <c r="E452" s="46"/>
      <c r="F452" s="6"/>
    </row>
    <row r="453" spans="2:6" x14ac:dyDescent="0.2">
      <c r="B453" s="6"/>
      <c r="E453" s="46"/>
      <c r="F453" s="6"/>
    </row>
    <row r="454" spans="2:6" x14ac:dyDescent="0.2">
      <c r="B454" s="6"/>
      <c r="E454" s="46"/>
      <c r="F454" s="6"/>
    </row>
    <row r="455" spans="2:6" x14ac:dyDescent="0.2">
      <c r="B455" s="6"/>
      <c r="E455" s="46"/>
      <c r="F455" s="6"/>
    </row>
    <row r="456" spans="2:6" x14ac:dyDescent="0.2">
      <c r="B456" s="6"/>
      <c r="E456" s="46"/>
      <c r="F456" s="6"/>
    </row>
    <row r="457" spans="2:6" x14ac:dyDescent="0.2">
      <c r="B457" s="6"/>
      <c r="E457" s="46"/>
      <c r="F457" s="6"/>
    </row>
    <row r="458" spans="2:6" x14ac:dyDescent="0.2">
      <c r="B458" s="6"/>
      <c r="E458" s="46"/>
      <c r="F458" s="6"/>
    </row>
    <row r="459" spans="2:6" x14ac:dyDescent="0.2">
      <c r="B459" s="6"/>
      <c r="E459" s="46"/>
      <c r="F459" s="6"/>
    </row>
    <row r="460" spans="2:6" x14ac:dyDescent="0.2">
      <c r="B460" s="6"/>
      <c r="E460" s="46"/>
      <c r="F460" s="6"/>
    </row>
    <row r="461" spans="2:6" x14ac:dyDescent="0.2">
      <c r="B461" s="6"/>
      <c r="E461" s="46"/>
      <c r="F461" s="6"/>
    </row>
    <row r="462" spans="2:6" x14ac:dyDescent="0.2">
      <c r="B462" s="6"/>
      <c r="E462" s="46"/>
      <c r="F462" s="6"/>
    </row>
    <row r="463" spans="2:6" x14ac:dyDescent="0.2">
      <c r="B463" s="6"/>
      <c r="E463" s="46"/>
      <c r="F463" s="6"/>
    </row>
    <row r="464" spans="2:6" x14ac:dyDescent="0.2">
      <c r="B464" s="6"/>
      <c r="E464" s="46"/>
      <c r="F464" s="6"/>
    </row>
    <row r="465" spans="2:6" x14ac:dyDescent="0.2">
      <c r="B465" s="6"/>
      <c r="E465" s="46"/>
      <c r="F465" s="6"/>
    </row>
    <row r="466" spans="2:6" x14ac:dyDescent="0.2">
      <c r="B466" s="6"/>
      <c r="E466" s="46"/>
      <c r="F466" s="6"/>
    </row>
    <row r="467" spans="2:6" x14ac:dyDescent="0.2">
      <c r="B467" s="6"/>
      <c r="E467" s="46"/>
      <c r="F467" s="6"/>
    </row>
    <row r="468" spans="2:6" x14ac:dyDescent="0.2">
      <c r="B468" s="6"/>
      <c r="E468" s="46"/>
      <c r="F468" s="6"/>
    </row>
    <row r="469" spans="2:6" x14ac:dyDescent="0.2">
      <c r="B469" s="6"/>
      <c r="E469" s="46"/>
      <c r="F469" s="6"/>
    </row>
    <row r="470" spans="2:6" x14ac:dyDescent="0.2">
      <c r="B470" s="6"/>
      <c r="E470" s="46"/>
      <c r="F470" s="6"/>
    </row>
    <row r="471" spans="2:6" x14ac:dyDescent="0.2">
      <c r="B471" s="6"/>
      <c r="E471" s="46"/>
      <c r="F471" s="6"/>
    </row>
    <row r="472" spans="2:6" x14ac:dyDescent="0.2">
      <c r="B472" s="6"/>
      <c r="E472" s="46"/>
      <c r="F472" s="6"/>
    </row>
    <row r="473" spans="2:6" x14ac:dyDescent="0.2">
      <c r="B473" s="6"/>
      <c r="E473" s="46"/>
      <c r="F473" s="6"/>
    </row>
    <row r="474" spans="2:6" x14ac:dyDescent="0.2">
      <c r="B474" s="6"/>
      <c r="E474" s="46"/>
      <c r="F474" s="6"/>
    </row>
    <row r="475" spans="2:6" x14ac:dyDescent="0.2">
      <c r="B475" s="6"/>
      <c r="E475" s="46"/>
      <c r="F475" s="6"/>
    </row>
    <row r="476" spans="2:6" x14ac:dyDescent="0.2">
      <c r="B476" s="6"/>
      <c r="E476" s="46"/>
      <c r="F476" s="6"/>
    </row>
    <row r="477" spans="2:6" x14ac:dyDescent="0.2">
      <c r="B477" s="6"/>
      <c r="E477" s="46"/>
      <c r="F477" s="6"/>
    </row>
    <row r="478" spans="2:6" x14ac:dyDescent="0.2">
      <c r="B478" s="6"/>
      <c r="E478" s="46"/>
      <c r="F478" s="6"/>
    </row>
    <row r="479" spans="2:6" x14ac:dyDescent="0.2">
      <c r="B479" s="6"/>
      <c r="E479" s="46"/>
      <c r="F479" s="6"/>
    </row>
    <row r="480" spans="2:6" x14ac:dyDescent="0.2">
      <c r="B480" s="6"/>
      <c r="E480" s="46"/>
      <c r="F480" s="6"/>
    </row>
    <row r="481" spans="2:6" x14ac:dyDescent="0.2">
      <c r="B481" s="6"/>
      <c r="E481" s="46"/>
      <c r="F481" s="6"/>
    </row>
    <row r="482" spans="2:6" x14ac:dyDescent="0.2">
      <c r="B482" s="6"/>
      <c r="E482" s="46"/>
      <c r="F482" s="6"/>
    </row>
    <row r="483" spans="2:6" x14ac:dyDescent="0.2">
      <c r="B483" s="6"/>
      <c r="E483" s="46"/>
      <c r="F483" s="6"/>
    </row>
    <row r="484" spans="2:6" x14ac:dyDescent="0.2">
      <c r="B484" s="6"/>
      <c r="E484" s="46"/>
      <c r="F484" s="6"/>
    </row>
    <row r="485" spans="2:6" x14ac:dyDescent="0.2">
      <c r="B485" s="6"/>
      <c r="E485" s="46"/>
      <c r="F485" s="6"/>
    </row>
    <row r="486" spans="2:6" x14ac:dyDescent="0.2">
      <c r="B486" s="6"/>
      <c r="E486" s="46"/>
      <c r="F486" s="6"/>
    </row>
    <row r="487" spans="2:6" x14ac:dyDescent="0.2">
      <c r="B487" s="6"/>
      <c r="F487" s="6"/>
    </row>
    <row r="488" spans="2:6" x14ac:dyDescent="0.2">
      <c r="B488" s="6"/>
      <c r="F488" s="6"/>
    </row>
    <row r="489" spans="2:6" x14ac:dyDescent="0.2">
      <c r="B489" s="6"/>
      <c r="F489" s="6"/>
    </row>
    <row r="490" spans="2:6" x14ac:dyDescent="0.2">
      <c r="B490" s="6"/>
      <c r="F490" s="6"/>
    </row>
    <row r="491" spans="2:6" x14ac:dyDescent="0.2">
      <c r="B491" s="6"/>
      <c r="F491" s="6"/>
    </row>
    <row r="492" spans="2:6" x14ac:dyDescent="0.2">
      <c r="B492" s="6"/>
      <c r="F492" s="6"/>
    </row>
    <row r="493" spans="2:6" x14ac:dyDescent="0.2">
      <c r="B493" s="6"/>
      <c r="F493" s="6"/>
    </row>
    <row r="494" spans="2:6" x14ac:dyDescent="0.2">
      <c r="B494" s="6"/>
      <c r="F494" s="6"/>
    </row>
    <row r="495" spans="2:6" x14ac:dyDescent="0.2">
      <c r="B495" s="6"/>
      <c r="F495" s="6"/>
    </row>
    <row r="496" spans="2:6" x14ac:dyDescent="0.2">
      <c r="B496" s="6"/>
      <c r="F496" s="6"/>
    </row>
    <row r="497" spans="2:6" x14ac:dyDescent="0.2">
      <c r="B497" s="6"/>
      <c r="F497" s="6"/>
    </row>
    <row r="498" spans="2:6" x14ac:dyDescent="0.2">
      <c r="B498" s="6"/>
      <c r="F498" s="6"/>
    </row>
    <row r="499" spans="2:6" x14ac:dyDescent="0.2">
      <c r="B499" s="6"/>
      <c r="F499" s="6"/>
    </row>
    <row r="500" spans="2:6" x14ac:dyDescent="0.2">
      <c r="B500" s="6"/>
      <c r="F500" s="6"/>
    </row>
    <row r="501" spans="2:6" x14ac:dyDescent="0.2">
      <c r="B501" s="6"/>
      <c r="F501" s="6"/>
    </row>
    <row r="502" spans="2:6" x14ac:dyDescent="0.2">
      <c r="B502" s="6"/>
      <c r="F502" s="6"/>
    </row>
    <row r="503" spans="2:6" x14ac:dyDescent="0.2">
      <c r="B503" s="6"/>
      <c r="F503" s="6"/>
    </row>
    <row r="504" spans="2:6" x14ac:dyDescent="0.2">
      <c r="B504" s="6"/>
      <c r="F504" s="6"/>
    </row>
    <row r="505" spans="2:6" x14ac:dyDescent="0.2">
      <c r="B505" s="6"/>
      <c r="F505" s="6"/>
    </row>
    <row r="506" spans="2:6" x14ac:dyDescent="0.2">
      <c r="B506" s="6"/>
      <c r="F506" s="6"/>
    </row>
    <row r="507" spans="2:6" x14ac:dyDescent="0.2">
      <c r="B507" s="6"/>
      <c r="F507" s="6"/>
    </row>
    <row r="508" spans="2:6" x14ac:dyDescent="0.2">
      <c r="B508" s="6"/>
      <c r="F508" s="6"/>
    </row>
    <row r="509" spans="2:6" x14ac:dyDescent="0.2">
      <c r="B509" s="6"/>
      <c r="F509" s="6"/>
    </row>
    <row r="510" spans="2:6" x14ac:dyDescent="0.2">
      <c r="B510" s="6"/>
      <c r="F510" s="6"/>
    </row>
    <row r="511" spans="2:6" x14ac:dyDescent="0.2">
      <c r="B511" s="6"/>
      <c r="F511" s="6"/>
    </row>
    <row r="512" spans="2:6" x14ac:dyDescent="0.2">
      <c r="B512" s="6"/>
      <c r="F512" s="6"/>
    </row>
    <row r="513" spans="2:6" x14ac:dyDescent="0.2">
      <c r="B513" s="6"/>
      <c r="F513" s="6"/>
    </row>
    <row r="514" spans="2:6" x14ac:dyDescent="0.2">
      <c r="B514" s="6"/>
      <c r="F514" s="6"/>
    </row>
    <row r="515" spans="2:6" x14ac:dyDescent="0.2">
      <c r="B515" s="6"/>
      <c r="F515" s="6"/>
    </row>
    <row r="516" spans="2:6" x14ac:dyDescent="0.2">
      <c r="B516" s="6"/>
      <c r="F516" s="6"/>
    </row>
    <row r="517" spans="2:6" x14ac:dyDescent="0.2">
      <c r="B517" s="6"/>
      <c r="F517" s="6"/>
    </row>
    <row r="518" spans="2:6" x14ac:dyDescent="0.2">
      <c r="B518" s="6"/>
      <c r="F518" s="6"/>
    </row>
    <row r="519" spans="2:6" x14ac:dyDescent="0.2">
      <c r="B519" s="6"/>
      <c r="F519" s="6"/>
    </row>
    <row r="520" spans="2:6" x14ac:dyDescent="0.2">
      <c r="B520" s="6"/>
      <c r="F520" s="6"/>
    </row>
    <row r="521" spans="2:6" x14ac:dyDescent="0.2">
      <c r="B521" s="6"/>
      <c r="F521" s="6"/>
    </row>
    <row r="522" spans="2:6" x14ac:dyDescent="0.2">
      <c r="B522" s="6"/>
      <c r="F522" s="6"/>
    </row>
    <row r="523" spans="2:6" x14ac:dyDescent="0.2">
      <c r="B523" s="6"/>
      <c r="F523" s="6"/>
    </row>
    <row r="524" spans="2:6" x14ac:dyDescent="0.2">
      <c r="B524" s="6"/>
      <c r="F524" s="6"/>
    </row>
    <row r="525" spans="2:6" x14ac:dyDescent="0.2">
      <c r="B525" s="6"/>
      <c r="F525" s="6"/>
    </row>
    <row r="526" spans="2:6" x14ac:dyDescent="0.2">
      <c r="B526" s="6"/>
      <c r="F526" s="6"/>
    </row>
    <row r="527" spans="2:6" x14ac:dyDescent="0.2">
      <c r="B527" s="6"/>
      <c r="F527" s="6"/>
    </row>
    <row r="528" spans="2:6" x14ac:dyDescent="0.2">
      <c r="B528" s="6"/>
      <c r="F528" s="6"/>
    </row>
    <row r="529" spans="2:6" x14ac:dyDescent="0.2">
      <c r="B529" s="6"/>
      <c r="F529" s="6"/>
    </row>
    <row r="530" spans="2:6" x14ac:dyDescent="0.2">
      <c r="B530" s="6"/>
      <c r="F530" s="6"/>
    </row>
    <row r="531" spans="2:6" x14ac:dyDescent="0.2">
      <c r="B531" s="6"/>
      <c r="F531" s="6"/>
    </row>
    <row r="532" spans="2:6" x14ac:dyDescent="0.2">
      <c r="B532" s="6"/>
      <c r="F532" s="6"/>
    </row>
    <row r="533" spans="2:6" x14ac:dyDescent="0.2">
      <c r="B533" s="6"/>
      <c r="F533" s="6"/>
    </row>
    <row r="534" spans="2:6" x14ac:dyDescent="0.2">
      <c r="B534" s="6"/>
      <c r="F534" s="6"/>
    </row>
    <row r="535" spans="2:6" x14ac:dyDescent="0.2">
      <c r="B535" s="6"/>
      <c r="F535" s="6"/>
    </row>
    <row r="536" spans="2:6" x14ac:dyDescent="0.2">
      <c r="B536" s="6"/>
      <c r="F536" s="6"/>
    </row>
    <row r="537" spans="2:6" x14ac:dyDescent="0.2">
      <c r="B537" s="6"/>
      <c r="F537" s="6"/>
    </row>
    <row r="538" spans="2:6" x14ac:dyDescent="0.2">
      <c r="B538" s="6"/>
      <c r="F538" s="6"/>
    </row>
    <row r="539" spans="2:6" x14ac:dyDescent="0.2">
      <c r="B539" s="6"/>
      <c r="F539" s="6"/>
    </row>
    <row r="540" spans="2:6" x14ac:dyDescent="0.2">
      <c r="B540" s="6"/>
      <c r="F540" s="6"/>
    </row>
    <row r="541" spans="2:6" x14ac:dyDescent="0.2">
      <c r="B541" s="6"/>
      <c r="F541" s="6"/>
    </row>
    <row r="542" spans="2:6" x14ac:dyDescent="0.2">
      <c r="B542" s="6"/>
      <c r="F542" s="6"/>
    </row>
    <row r="543" spans="2:6" x14ac:dyDescent="0.2">
      <c r="B543" s="6"/>
      <c r="F543" s="6"/>
    </row>
    <row r="544" spans="2:6" x14ac:dyDescent="0.2">
      <c r="B544" s="6"/>
      <c r="F544" s="6"/>
    </row>
    <row r="545" spans="2:6" x14ac:dyDescent="0.2">
      <c r="B545" s="6"/>
      <c r="F545" s="6"/>
    </row>
    <row r="546" spans="2:6" x14ac:dyDescent="0.2">
      <c r="B546" s="6"/>
      <c r="F546" s="6"/>
    </row>
    <row r="547" spans="2:6" x14ac:dyDescent="0.2">
      <c r="B547" s="6"/>
      <c r="F547" s="6"/>
    </row>
    <row r="548" spans="2:6" x14ac:dyDescent="0.2">
      <c r="B548" s="6"/>
      <c r="F548" s="6"/>
    </row>
    <row r="549" spans="2:6" x14ac:dyDescent="0.2">
      <c r="B549" s="6"/>
      <c r="F549" s="6"/>
    </row>
    <row r="550" spans="2:6" x14ac:dyDescent="0.2">
      <c r="B550" s="6"/>
      <c r="F550" s="6"/>
    </row>
    <row r="551" spans="2:6" x14ac:dyDescent="0.2">
      <c r="B551" s="6"/>
      <c r="F551" s="6"/>
    </row>
    <row r="552" spans="2:6" x14ac:dyDescent="0.2">
      <c r="B552" s="6"/>
      <c r="F552" s="6"/>
    </row>
    <row r="553" spans="2:6" x14ac:dyDescent="0.2">
      <c r="B553" s="6"/>
      <c r="F553" s="6"/>
    </row>
    <row r="554" spans="2:6" x14ac:dyDescent="0.2">
      <c r="B554" s="6"/>
      <c r="F554" s="6"/>
    </row>
    <row r="555" spans="2:6" x14ac:dyDescent="0.2">
      <c r="B555" s="6"/>
      <c r="F555" s="6"/>
    </row>
    <row r="556" spans="2:6" x14ac:dyDescent="0.2">
      <c r="B556" s="6"/>
      <c r="F556" s="6"/>
    </row>
    <row r="557" spans="2:6" x14ac:dyDescent="0.2">
      <c r="B557" s="6"/>
      <c r="F557" s="6"/>
    </row>
    <row r="558" spans="2:6" x14ac:dyDescent="0.2">
      <c r="B558" s="6"/>
      <c r="F558" s="6"/>
    </row>
    <row r="559" spans="2:6" x14ac:dyDescent="0.2">
      <c r="B559" s="6"/>
      <c r="F559" s="6"/>
    </row>
    <row r="560" spans="2:6" x14ac:dyDescent="0.2">
      <c r="B560" s="6"/>
      <c r="F560" s="6"/>
    </row>
    <row r="561" spans="2:6" x14ac:dyDescent="0.2">
      <c r="B561" s="6"/>
      <c r="F561" s="6"/>
    </row>
    <row r="562" spans="2:6" x14ac:dyDescent="0.2">
      <c r="B562" s="6"/>
      <c r="F562" s="6"/>
    </row>
    <row r="563" spans="2:6" x14ac:dyDescent="0.2">
      <c r="B563" s="6"/>
      <c r="F563" s="6"/>
    </row>
    <row r="564" spans="2:6" x14ac:dyDescent="0.2">
      <c r="B564" s="6"/>
      <c r="F564" s="6"/>
    </row>
    <row r="565" spans="2:6" x14ac:dyDescent="0.2">
      <c r="B565" s="6"/>
      <c r="F565" s="6"/>
    </row>
    <row r="566" spans="2:6" x14ac:dyDescent="0.2">
      <c r="B566" s="6"/>
      <c r="F566" s="6"/>
    </row>
    <row r="567" spans="2:6" x14ac:dyDescent="0.2">
      <c r="B567" s="6"/>
      <c r="F567" s="6"/>
    </row>
    <row r="568" spans="2:6" x14ac:dyDescent="0.2">
      <c r="B568" s="6"/>
      <c r="F568" s="6"/>
    </row>
    <row r="569" spans="2:6" x14ac:dyDescent="0.2">
      <c r="B569" s="6"/>
      <c r="F569" s="6"/>
    </row>
    <row r="570" spans="2:6" x14ac:dyDescent="0.2">
      <c r="B570" s="6"/>
      <c r="F570" s="6"/>
    </row>
    <row r="571" spans="2:6" x14ac:dyDescent="0.2">
      <c r="B571" s="6"/>
      <c r="F571" s="6"/>
    </row>
    <row r="572" spans="2:6" x14ac:dyDescent="0.2">
      <c r="B572" s="6"/>
      <c r="F572" s="6"/>
    </row>
    <row r="573" spans="2:6" x14ac:dyDescent="0.2">
      <c r="B573" s="6"/>
      <c r="F573" s="6"/>
    </row>
    <row r="574" spans="2:6" x14ac:dyDescent="0.2">
      <c r="B574" s="6"/>
      <c r="F574" s="6"/>
    </row>
    <row r="575" spans="2:6" x14ac:dyDescent="0.2">
      <c r="B575" s="6"/>
      <c r="F575" s="6"/>
    </row>
    <row r="576" spans="2:6" x14ac:dyDescent="0.2">
      <c r="B576" s="6"/>
      <c r="F576" s="6"/>
    </row>
    <row r="577" spans="2:6" x14ac:dyDescent="0.2">
      <c r="B577" s="6"/>
      <c r="F577" s="6"/>
    </row>
    <row r="578" spans="2:6" x14ac:dyDescent="0.2">
      <c r="B578" s="6"/>
      <c r="F578" s="6"/>
    </row>
    <row r="579" spans="2:6" x14ac:dyDescent="0.2">
      <c r="B579" s="6"/>
      <c r="F579" s="6"/>
    </row>
    <row r="580" spans="2:6" x14ac:dyDescent="0.2">
      <c r="B580" s="6"/>
      <c r="F580" s="6"/>
    </row>
    <row r="581" spans="2:6" x14ac:dyDescent="0.2">
      <c r="B581" s="6"/>
      <c r="F581" s="6"/>
    </row>
    <row r="582" spans="2:6" x14ac:dyDescent="0.2">
      <c r="B582" s="6"/>
      <c r="F582" s="6"/>
    </row>
    <row r="583" spans="2:6" x14ac:dyDescent="0.2">
      <c r="B583" s="6"/>
      <c r="F583" s="6"/>
    </row>
    <row r="584" spans="2:6" x14ac:dyDescent="0.2">
      <c r="B584" s="6"/>
      <c r="F584" s="6"/>
    </row>
    <row r="585" spans="2:6" x14ac:dyDescent="0.2">
      <c r="B585" s="6"/>
      <c r="F585" s="6"/>
    </row>
    <row r="586" spans="2:6" x14ac:dyDescent="0.2">
      <c r="B586" s="6"/>
      <c r="F586" s="6"/>
    </row>
    <row r="587" spans="2:6" x14ac:dyDescent="0.2">
      <c r="B587" s="6"/>
      <c r="F587" s="6"/>
    </row>
    <row r="588" spans="2:6" x14ac:dyDescent="0.2">
      <c r="B588" s="6"/>
      <c r="F588" s="6"/>
    </row>
    <row r="589" spans="2:6" x14ac:dyDescent="0.2">
      <c r="B589" s="6"/>
      <c r="F589" s="6"/>
    </row>
    <row r="590" spans="2:6" x14ac:dyDescent="0.2">
      <c r="B590" s="6"/>
      <c r="F590" s="6"/>
    </row>
    <row r="591" spans="2:6" x14ac:dyDescent="0.2">
      <c r="B591" s="6"/>
      <c r="F591" s="6"/>
    </row>
    <row r="592" spans="2:6" x14ac:dyDescent="0.2">
      <c r="B592" s="6"/>
      <c r="F592" s="6"/>
    </row>
    <row r="593" spans="2:6" x14ac:dyDescent="0.2">
      <c r="B593" s="6"/>
      <c r="F593" s="6"/>
    </row>
    <row r="594" spans="2:6" x14ac:dyDescent="0.2">
      <c r="B594" s="6"/>
      <c r="F594" s="6"/>
    </row>
    <row r="595" spans="2:6" x14ac:dyDescent="0.2">
      <c r="B595" s="6"/>
      <c r="F595" s="6"/>
    </row>
    <row r="596" spans="2:6" x14ac:dyDescent="0.2">
      <c r="B596" s="6"/>
      <c r="F596" s="6"/>
    </row>
    <row r="597" spans="2:6" x14ac:dyDescent="0.2">
      <c r="B597" s="6"/>
      <c r="F597" s="6"/>
    </row>
    <row r="598" spans="2:6" x14ac:dyDescent="0.2">
      <c r="B598" s="6"/>
      <c r="F598" s="6"/>
    </row>
    <row r="599" spans="2:6" x14ac:dyDescent="0.2">
      <c r="B599" s="6"/>
      <c r="F599" s="6"/>
    </row>
    <row r="600" spans="2:6" x14ac:dyDescent="0.2">
      <c r="B600" s="6"/>
      <c r="F600" s="6"/>
    </row>
    <row r="601" spans="2:6" x14ac:dyDescent="0.2">
      <c r="B601" s="6"/>
      <c r="F601" s="6"/>
    </row>
    <row r="602" spans="2:6" x14ac:dyDescent="0.2">
      <c r="B602" s="6"/>
      <c r="F602" s="6"/>
    </row>
    <row r="603" spans="2:6" x14ac:dyDescent="0.2">
      <c r="B603" s="6"/>
      <c r="F603" s="6"/>
    </row>
    <row r="604" spans="2:6" x14ac:dyDescent="0.2">
      <c r="B604" s="6"/>
      <c r="F604" s="6"/>
    </row>
    <row r="605" spans="2:6" x14ac:dyDescent="0.2">
      <c r="B605" s="6"/>
      <c r="F605" s="6"/>
    </row>
    <row r="606" spans="2:6" x14ac:dyDescent="0.2">
      <c r="B606" s="6"/>
      <c r="F606" s="6"/>
    </row>
    <row r="607" spans="2:6" x14ac:dyDescent="0.2">
      <c r="B607" s="6"/>
      <c r="F607" s="6"/>
    </row>
    <row r="608" spans="2:6" x14ac:dyDescent="0.2">
      <c r="B608" s="6"/>
      <c r="F608" s="6"/>
    </row>
    <row r="609" spans="2:6" x14ac:dyDescent="0.2">
      <c r="B609" s="6"/>
      <c r="F609" s="6"/>
    </row>
    <row r="610" spans="2:6" x14ac:dyDescent="0.2">
      <c r="B610" s="6"/>
      <c r="F610" s="6"/>
    </row>
    <row r="611" spans="2:6" x14ac:dyDescent="0.2">
      <c r="B611" s="6"/>
      <c r="F611" s="6"/>
    </row>
    <row r="612" spans="2:6" x14ac:dyDescent="0.2">
      <c r="B612" s="6"/>
      <c r="F612" s="6"/>
    </row>
    <row r="613" spans="2:6" x14ac:dyDescent="0.2">
      <c r="B613" s="6"/>
      <c r="F613" s="6"/>
    </row>
    <row r="614" spans="2:6" x14ac:dyDescent="0.2">
      <c r="B614" s="6"/>
      <c r="F614" s="6"/>
    </row>
    <row r="615" spans="2:6" x14ac:dyDescent="0.2">
      <c r="B615" s="6"/>
      <c r="F615" s="6"/>
    </row>
    <row r="616" spans="2:6" x14ac:dyDescent="0.2">
      <c r="B616" s="6"/>
      <c r="F616" s="6"/>
    </row>
    <row r="617" spans="2:6" x14ac:dyDescent="0.2">
      <c r="B617" s="6"/>
      <c r="F617" s="6"/>
    </row>
    <row r="618" spans="2:6" x14ac:dyDescent="0.2">
      <c r="B618" s="6"/>
      <c r="F618" s="6"/>
    </row>
    <row r="619" spans="2:6" x14ac:dyDescent="0.2">
      <c r="B619" s="6"/>
      <c r="F619" s="6"/>
    </row>
    <row r="620" spans="2:6" x14ac:dyDescent="0.2">
      <c r="B620" s="6"/>
      <c r="F620" s="6"/>
    </row>
    <row r="621" spans="2:6" x14ac:dyDescent="0.2">
      <c r="B621" s="6"/>
      <c r="F621" s="6"/>
    </row>
    <row r="622" spans="2:6" x14ac:dyDescent="0.2">
      <c r="B622" s="6"/>
      <c r="F622" s="6"/>
    </row>
    <row r="623" spans="2:6" x14ac:dyDescent="0.2">
      <c r="B623" s="6"/>
      <c r="F623" s="6"/>
    </row>
    <row r="624" spans="2:6" x14ac:dyDescent="0.2">
      <c r="B624" s="6"/>
      <c r="F624" s="6"/>
    </row>
    <row r="625" spans="2:6" x14ac:dyDescent="0.2">
      <c r="B625" s="6"/>
      <c r="F625" s="6"/>
    </row>
    <row r="626" spans="2:6" x14ac:dyDescent="0.2">
      <c r="B626" s="6"/>
      <c r="F626" s="6"/>
    </row>
    <row r="627" spans="2:6" x14ac:dyDescent="0.2">
      <c r="B627" s="6"/>
      <c r="F627" s="6"/>
    </row>
    <row r="628" spans="2:6" x14ac:dyDescent="0.2">
      <c r="B628" s="6"/>
      <c r="F628" s="6"/>
    </row>
    <row r="629" spans="2:6" x14ac:dyDescent="0.2">
      <c r="B629" s="6"/>
      <c r="F629" s="6"/>
    </row>
    <row r="630" spans="2:6" x14ac:dyDescent="0.2">
      <c r="B630" s="6"/>
      <c r="F630" s="6"/>
    </row>
    <row r="631" spans="2:6" x14ac:dyDescent="0.2">
      <c r="B631" s="6"/>
      <c r="F631" s="6"/>
    </row>
    <row r="632" spans="2:6" x14ac:dyDescent="0.2">
      <c r="B632" s="6"/>
      <c r="F632" s="6"/>
    </row>
    <row r="633" spans="2:6" x14ac:dyDescent="0.2">
      <c r="B633" s="6"/>
      <c r="F633" s="6"/>
    </row>
    <row r="634" spans="2:6" x14ac:dyDescent="0.2">
      <c r="B634" s="6"/>
      <c r="F634" s="6"/>
    </row>
    <row r="635" spans="2:6" x14ac:dyDescent="0.2">
      <c r="B635" s="6"/>
      <c r="F635" s="6"/>
    </row>
    <row r="636" spans="2:6" x14ac:dyDescent="0.2">
      <c r="B636" s="6"/>
      <c r="F636" s="6"/>
    </row>
    <row r="637" spans="2:6" x14ac:dyDescent="0.2">
      <c r="B637" s="6"/>
      <c r="F637" s="6"/>
    </row>
    <row r="638" spans="2:6" x14ac:dyDescent="0.2">
      <c r="B638" s="6"/>
      <c r="F638" s="6"/>
    </row>
    <row r="639" spans="2:6" x14ac:dyDescent="0.2">
      <c r="B639" s="6"/>
      <c r="F639" s="6"/>
    </row>
    <row r="640" spans="2:6" x14ac:dyDescent="0.2">
      <c r="B640" s="6"/>
      <c r="F640" s="6"/>
    </row>
    <row r="641" spans="2:6" x14ac:dyDescent="0.2">
      <c r="B641" s="6"/>
      <c r="F641" s="6"/>
    </row>
    <row r="642" spans="2:6" x14ac:dyDescent="0.2">
      <c r="B642" s="6"/>
      <c r="F642" s="6"/>
    </row>
    <row r="643" spans="2:6" x14ac:dyDescent="0.2">
      <c r="B643" s="6"/>
      <c r="F643" s="6"/>
    </row>
    <row r="644" spans="2:6" x14ac:dyDescent="0.2">
      <c r="B644" s="6"/>
      <c r="F644" s="6"/>
    </row>
    <row r="645" spans="2:6" x14ac:dyDescent="0.2">
      <c r="B645" s="6"/>
      <c r="F645" s="6"/>
    </row>
    <row r="646" spans="2:6" x14ac:dyDescent="0.2">
      <c r="B646" s="6"/>
      <c r="F646" s="6"/>
    </row>
    <row r="647" spans="2:6" x14ac:dyDescent="0.2">
      <c r="B647" s="6"/>
      <c r="F647" s="6"/>
    </row>
    <row r="648" spans="2:6" x14ac:dyDescent="0.2">
      <c r="B648" s="6"/>
      <c r="F648" s="6"/>
    </row>
    <row r="649" spans="2:6" x14ac:dyDescent="0.2">
      <c r="B649" s="6"/>
      <c r="F649" s="6"/>
    </row>
    <row r="650" spans="2:6" x14ac:dyDescent="0.2">
      <c r="B650" s="6"/>
      <c r="F650" s="6"/>
    </row>
    <row r="651" spans="2:6" x14ac:dyDescent="0.2">
      <c r="B651" s="6"/>
      <c r="F651" s="6"/>
    </row>
    <row r="652" spans="2:6" x14ac:dyDescent="0.2">
      <c r="B652" s="6"/>
      <c r="F652" s="6"/>
    </row>
    <row r="653" spans="2:6" x14ac:dyDescent="0.2">
      <c r="B653" s="6"/>
      <c r="F653" s="6"/>
    </row>
    <row r="654" spans="2:6" x14ac:dyDescent="0.2">
      <c r="B654" s="6"/>
      <c r="F654" s="6"/>
    </row>
    <row r="655" spans="2:6" x14ac:dyDescent="0.2">
      <c r="B655" s="6"/>
      <c r="F655" s="6"/>
    </row>
    <row r="656" spans="2:6" x14ac:dyDescent="0.2">
      <c r="B656" s="6"/>
      <c r="F656" s="6"/>
    </row>
    <row r="657" spans="2:6" x14ac:dyDescent="0.2">
      <c r="B657" s="6"/>
      <c r="F657" s="6"/>
    </row>
    <row r="658" spans="2:6" x14ac:dyDescent="0.2">
      <c r="B658" s="6"/>
      <c r="F658" s="6"/>
    </row>
    <row r="659" spans="2:6" x14ac:dyDescent="0.2">
      <c r="B659" s="6"/>
      <c r="F659" s="6"/>
    </row>
    <row r="660" spans="2:6" x14ac:dyDescent="0.2">
      <c r="B660" s="6"/>
      <c r="F660" s="6"/>
    </row>
    <row r="661" spans="2:6" x14ac:dyDescent="0.2">
      <c r="B661" s="6"/>
      <c r="F661" s="6"/>
    </row>
    <row r="662" spans="2:6" x14ac:dyDescent="0.2">
      <c r="B662" s="6"/>
      <c r="F662" s="6"/>
    </row>
    <row r="663" spans="2:6" x14ac:dyDescent="0.2">
      <c r="B663" s="6"/>
      <c r="F663" s="6"/>
    </row>
    <row r="664" spans="2:6" x14ac:dyDescent="0.2">
      <c r="B664" s="6"/>
      <c r="F664" s="6"/>
    </row>
    <row r="665" spans="2:6" x14ac:dyDescent="0.2">
      <c r="B665" s="6"/>
      <c r="F665" s="6"/>
    </row>
    <row r="666" spans="2:6" x14ac:dyDescent="0.2">
      <c r="B666" s="6"/>
      <c r="F666" s="6"/>
    </row>
    <row r="667" spans="2:6" x14ac:dyDescent="0.2">
      <c r="B667" s="6"/>
      <c r="F667" s="6"/>
    </row>
    <row r="668" spans="2:6" x14ac:dyDescent="0.2">
      <c r="B668" s="6"/>
      <c r="F668" s="6"/>
    </row>
    <row r="669" spans="2:6" x14ac:dyDescent="0.2">
      <c r="B669" s="6"/>
      <c r="F669" s="6"/>
    </row>
    <row r="670" spans="2:6" x14ac:dyDescent="0.2">
      <c r="B670" s="6"/>
      <c r="F670" s="6"/>
    </row>
    <row r="671" spans="2:6" x14ac:dyDescent="0.2">
      <c r="B671" s="6"/>
      <c r="F671" s="6"/>
    </row>
    <row r="672" spans="2:6" x14ac:dyDescent="0.2">
      <c r="B672" s="6"/>
      <c r="F672" s="6"/>
    </row>
    <row r="673" spans="2:6" x14ac:dyDescent="0.2">
      <c r="B673" s="6"/>
      <c r="F673" s="6"/>
    </row>
    <row r="674" spans="2:6" x14ac:dyDescent="0.2">
      <c r="B674" s="6"/>
      <c r="F674" s="6"/>
    </row>
    <row r="675" spans="2:6" x14ac:dyDescent="0.2">
      <c r="B675" s="6"/>
      <c r="F675" s="6"/>
    </row>
    <row r="676" spans="2:6" x14ac:dyDescent="0.2">
      <c r="B676" s="6"/>
      <c r="F676" s="6"/>
    </row>
    <row r="677" spans="2:6" x14ac:dyDescent="0.2">
      <c r="B677" s="6"/>
      <c r="F677" s="6"/>
    </row>
    <row r="678" spans="2:6" x14ac:dyDescent="0.2">
      <c r="B678" s="6"/>
      <c r="F678" s="6"/>
    </row>
    <row r="679" spans="2:6" x14ac:dyDescent="0.2">
      <c r="B679" s="6"/>
      <c r="F679" s="6"/>
    </row>
    <row r="680" spans="2:6" x14ac:dyDescent="0.2">
      <c r="B680" s="6"/>
      <c r="F680" s="6"/>
    </row>
    <row r="681" spans="2:6" x14ac:dyDescent="0.2">
      <c r="B681" s="6"/>
      <c r="F681" s="6"/>
    </row>
    <row r="682" spans="2:6" x14ac:dyDescent="0.2">
      <c r="B682" s="6"/>
      <c r="F682" s="6"/>
    </row>
    <row r="683" spans="2:6" x14ac:dyDescent="0.2">
      <c r="B683" s="6"/>
      <c r="F683" s="6"/>
    </row>
    <row r="684" spans="2:6" x14ac:dyDescent="0.2">
      <c r="B684" s="6"/>
      <c r="F684" s="6"/>
    </row>
    <row r="685" spans="2:6" x14ac:dyDescent="0.2">
      <c r="B685" s="6"/>
      <c r="F685" s="6"/>
    </row>
    <row r="686" spans="2:6" x14ac:dyDescent="0.2">
      <c r="B686" s="6"/>
      <c r="F686" s="6"/>
    </row>
    <row r="687" spans="2:6" x14ac:dyDescent="0.2">
      <c r="B687" s="6"/>
      <c r="F687" s="6"/>
    </row>
    <row r="688" spans="2:6" x14ac:dyDescent="0.2">
      <c r="B688" s="6"/>
      <c r="F688" s="6"/>
    </row>
    <row r="689" spans="2:6" x14ac:dyDescent="0.2">
      <c r="B689" s="6"/>
      <c r="F689" s="6"/>
    </row>
    <row r="690" spans="2:6" x14ac:dyDescent="0.2">
      <c r="B690" s="6"/>
      <c r="F690" s="6"/>
    </row>
    <row r="691" spans="2:6" x14ac:dyDescent="0.2">
      <c r="B691" s="6"/>
      <c r="F691" s="6"/>
    </row>
    <row r="692" spans="2:6" x14ac:dyDescent="0.2">
      <c r="B692" s="6"/>
      <c r="F692" s="6"/>
    </row>
    <row r="693" spans="2:6" x14ac:dyDescent="0.2">
      <c r="B693" s="6"/>
      <c r="F693" s="6"/>
    </row>
    <row r="694" spans="2:6" x14ac:dyDescent="0.2">
      <c r="B694" s="6"/>
      <c r="F694" s="6"/>
    </row>
    <row r="695" spans="2:6" x14ac:dyDescent="0.2">
      <c r="B695" s="6"/>
      <c r="F695" s="6"/>
    </row>
    <row r="696" spans="2:6" x14ac:dyDescent="0.2">
      <c r="B696" s="6"/>
      <c r="F696" s="6"/>
    </row>
    <row r="697" spans="2:6" x14ac:dyDescent="0.2">
      <c r="B697" s="6"/>
      <c r="F697" s="6"/>
    </row>
    <row r="698" spans="2:6" x14ac:dyDescent="0.2">
      <c r="B698" s="6"/>
      <c r="F698" s="6"/>
    </row>
    <row r="699" spans="2:6" x14ac:dyDescent="0.2">
      <c r="B699" s="6"/>
      <c r="F699" s="6"/>
    </row>
    <row r="700" spans="2:6" x14ac:dyDescent="0.2">
      <c r="B700" s="6"/>
      <c r="F700" s="6"/>
    </row>
    <row r="701" spans="2:6" x14ac:dyDescent="0.2">
      <c r="B701" s="6"/>
      <c r="F701" s="6"/>
    </row>
    <row r="702" spans="2:6" x14ac:dyDescent="0.2">
      <c r="B702" s="6"/>
      <c r="F702" s="6"/>
    </row>
    <row r="703" spans="2:6" x14ac:dyDescent="0.2">
      <c r="B703" s="6"/>
      <c r="F703" s="6"/>
    </row>
    <row r="704" spans="2:6" x14ac:dyDescent="0.2">
      <c r="B704" s="6"/>
      <c r="F704" s="6"/>
    </row>
    <row r="705" spans="2:6" x14ac:dyDescent="0.2">
      <c r="B705" s="6"/>
      <c r="F705" s="6"/>
    </row>
    <row r="706" spans="2:6" x14ac:dyDescent="0.2">
      <c r="B706" s="6"/>
      <c r="F706" s="6"/>
    </row>
    <row r="707" spans="2:6" x14ac:dyDescent="0.2">
      <c r="B707" s="6"/>
      <c r="F707" s="6"/>
    </row>
    <row r="708" spans="2:6" x14ac:dyDescent="0.2">
      <c r="B708" s="6"/>
      <c r="F708" s="6"/>
    </row>
    <row r="709" spans="2:6" x14ac:dyDescent="0.2">
      <c r="B709" s="6"/>
      <c r="F709" s="6"/>
    </row>
    <row r="710" spans="2:6" x14ac:dyDescent="0.2">
      <c r="B710" s="6"/>
      <c r="F710" s="6"/>
    </row>
    <row r="711" spans="2:6" x14ac:dyDescent="0.2">
      <c r="B711" s="6"/>
      <c r="F711" s="6"/>
    </row>
    <row r="712" spans="2:6" x14ac:dyDescent="0.2">
      <c r="B712" s="6"/>
      <c r="F712" s="6"/>
    </row>
    <row r="713" spans="2:6" x14ac:dyDescent="0.2">
      <c r="B713" s="6"/>
      <c r="F713" s="6"/>
    </row>
    <row r="714" spans="2:6" x14ac:dyDescent="0.2">
      <c r="B714" s="6"/>
      <c r="F714" s="6"/>
    </row>
    <row r="715" spans="2:6" x14ac:dyDescent="0.2">
      <c r="B715" s="6"/>
      <c r="F715" s="6"/>
    </row>
    <row r="716" spans="2:6" x14ac:dyDescent="0.2">
      <c r="B716" s="6"/>
      <c r="F716" s="6"/>
    </row>
    <row r="717" spans="2:6" x14ac:dyDescent="0.2">
      <c r="B717" s="6"/>
      <c r="F717" s="6"/>
    </row>
    <row r="718" spans="2:6" x14ac:dyDescent="0.2">
      <c r="B718" s="6"/>
      <c r="F718" s="6"/>
    </row>
    <row r="719" spans="2:6" x14ac:dyDescent="0.2">
      <c r="B719" s="6"/>
      <c r="F719" s="6"/>
    </row>
    <row r="720" spans="2:6" x14ac:dyDescent="0.2">
      <c r="B720" s="6"/>
      <c r="F720" s="6"/>
    </row>
    <row r="721" spans="2:6" x14ac:dyDescent="0.2">
      <c r="B721" s="6"/>
      <c r="F721" s="6"/>
    </row>
    <row r="722" spans="2:6" x14ac:dyDescent="0.2">
      <c r="B722" s="6"/>
      <c r="F722" s="6"/>
    </row>
    <row r="723" spans="2:6" x14ac:dyDescent="0.2">
      <c r="B723" s="6"/>
      <c r="F723" s="6"/>
    </row>
    <row r="724" spans="2:6" x14ac:dyDescent="0.2">
      <c r="B724" s="6"/>
      <c r="F724" s="6"/>
    </row>
    <row r="725" spans="2:6" x14ac:dyDescent="0.2">
      <c r="B725" s="6"/>
      <c r="F725" s="6"/>
    </row>
    <row r="726" spans="2:6" x14ac:dyDescent="0.2">
      <c r="B726" s="6"/>
      <c r="F726" s="6"/>
    </row>
    <row r="727" spans="2:6" x14ac:dyDescent="0.2">
      <c r="B727" s="6"/>
      <c r="F727" s="6"/>
    </row>
    <row r="728" spans="2:6" x14ac:dyDescent="0.2">
      <c r="B728" s="6"/>
      <c r="F728" s="6"/>
    </row>
    <row r="729" spans="2:6" x14ac:dyDescent="0.2">
      <c r="B729" s="6"/>
      <c r="F729" s="6"/>
    </row>
    <row r="730" spans="2:6" x14ac:dyDescent="0.2">
      <c r="B730" s="6"/>
      <c r="F730" s="6"/>
    </row>
    <row r="731" spans="2:6" x14ac:dyDescent="0.2">
      <c r="B731" s="6"/>
      <c r="F731" s="6"/>
    </row>
    <row r="732" spans="2:6" x14ac:dyDescent="0.2">
      <c r="B732" s="6"/>
      <c r="F732" s="6"/>
    </row>
    <row r="733" spans="2:6" x14ac:dyDescent="0.2">
      <c r="B733" s="6"/>
      <c r="F733" s="6"/>
    </row>
    <row r="734" spans="2:6" x14ac:dyDescent="0.2">
      <c r="B734" s="6"/>
      <c r="F734" s="6"/>
    </row>
    <row r="735" spans="2:6" x14ac:dyDescent="0.2">
      <c r="B735" s="6"/>
      <c r="F735" s="6"/>
    </row>
    <row r="736" spans="2:6" x14ac:dyDescent="0.2">
      <c r="B736" s="6"/>
      <c r="F736" s="6"/>
    </row>
    <row r="737" spans="2:6" x14ac:dyDescent="0.2">
      <c r="B737" s="6"/>
      <c r="F737" s="6"/>
    </row>
    <row r="738" spans="2:6" x14ac:dyDescent="0.2">
      <c r="B738" s="6"/>
      <c r="F738" s="6"/>
    </row>
    <row r="739" spans="2:6" x14ac:dyDescent="0.2">
      <c r="B739" s="6"/>
      <c r="F739" s="6"/>
    </row>
    <row r="740" spans="2:6" x14ac:dyDescent="0.2">
      <c r="B740" s="6"/>
      <c r="F740" s="6"/>
    </row>
    <row r="741" spans="2:6" x14ac:dyDescent="0.2">
      <c r="B741" s="6"/>
      <c r="F741" s="6"/>
    </row>
    <row r="742" spans="2:6" x14ac:dyDescent="0.2">
      <c r="B742" s="6"/>
      <c r="F742" s="6"/>
    </row>
    <row r="743" spans="2:6" x14ac:dyDescent="0.2">
      <c r="B743" s="6"/>
      <c r="F743" s="6"/>
    </row>
    <row r="744" spans="2:6" x14ac:dyDescent="0.2">
      <c r="B744" s="6"/>
      <c r="F744" s="6"/>
    </row>
    <row r="745" spans="2:6" x14ac:dyDescent="0.2">
      <c r="B745" s="6"/>
      <c r="F745" s="6"/>
    </row>
    <row r="746" spans="2:6" x14ac:dyDescent="0.2">
      <c r="B746" s="6"/>
      <c r="F746" s="6"/>
    </row>
    <row r="747" spans="2:6" x14ac:dyDescent="0.2">
      <c r="B747" s="6"/>
      <c r="F747" s="6"/>
    </row>
    <row r="748" spans="2:6" x14ac:dyDescent="0.2">
      <c r="B748" s="6"/>
      <c r="F748" s="6"/>
    </row>
    <row r="749" spans="2:6" x14ac:dyDescent="0.2">
      <c r="B749" s="6"/>
      <c r="F749" s="6"/>
    </row>
    <row r="750" spans="2:6" x14ac:dyDescent="0.2">
      <c r="B750" s="6"/>
      <c r="F750" s="6"/>
    </row>
    <row r="751" spans="2:6" x14ac:dyDescent="0.2">
      <c r="B751" s="6"/>
      <c r="F751" s="6"/>
    </row>
    <row r="752" spans="2:6" x14ac:dyDescent="0.2">
      <c r="B752" s="6"/>
      <c r="F752" s="6"/>
    </row>
    <row r="753" spans="2:6" x14ac:dyDescent="0.2">
      <c r="B753" s="6"/>
      <c r="F753" s="6"/>
    </row>
    <row r="754" spans="2:6" x14ac:dyDescent="0.2">
      <c r="B754" s="6"/>
      <c r="F754" s="6"/>
    </row>
    <row r="755" spans="2:6" x14ac:dyDescent="0.2">
      <c r="B755" s="6"/>
      <c r="F755" s="6"/>
    </row>
    <row r="756" spans="2:6" x14ac:dyDescent="0.2">
      <c r="B756" s="6"/>
      <c r="F756" s="6"/>
    </row>
    <row r="757" spans="2:6" x14ac:dyDescent="0.2">
      <c r="B757" s="6"/>
      <c r="F757" s="6"/>
    </row>
    <row r="758" spans="2:6" x14ac:dyDescent="0.2">
      <c r="B758" s="6"/>
      <c r="F758" s="6"/>
    </row>
    <row r="759" spans="2:6" x14ac:dyDescent="0.2">
      <c r="B759" s="6"/>
      <c r="F759" s="6"/>
    </row>
    <row r="760" spans="2:6" x14ac:dyDescent="0.2">
      <c r="B760" s="6"/>
      <c r="F760" s="6"/>
    </row>
    <row r="761" spans="2:6" x14ac:dyDescent="0.2">
      <c r="B761" s="6"/>
      <c r="F761" s="6"/>
    </row>
    <row r="762" spans="2:6" x14ac:dyDescent="0.2">
      <c r="B762" s="6"/>
      <c r="F762" s="6"/>
    </row>
    <row r="763" spans="2:6" x14ac:dyDescent="0.2">
      <c r="B763" s="6"/>
      <c r="F763" s="6"/>
    </row>
    <row r="764" spans="2:6" x14ac:dyDescent="0.2">
      <c r="B764" s="6"/>
      <c r="F764" s="6"/>
    </row>
    <row r="765" spans="2:6" x14ac:dyDescent="0.2">
      <c r="B765" s="6"/>
      <c r="F765" s="6"/>
    </row>
    <row r="766" spans="2:6" x14ac:dyDescent="0.2">
      <c r="B766" s="6"/>
      <c r="F766" s="6"/>
    </row>
    <row r="767" spans="2:6" x14ac:dyDescent="0.2">
      <c r="B767" s="6"/>
      <c r="F767" s="6"/>
    </row>
    <row r="768" spans="2:6" x14ac:dyDescent="0.2">
      <c r="B768" s="6"/>
      <c r="F768" s="6"/>
    </row>
    <row r="769" spans="2:6" x14ac:dyDescent="0.2">
      <c r="B769" s="6"/>
      <c r="F769" s="6"/>
    </row>
    <row r="770" spans="2:6" x14ac:dyDescent="0.2">
      <c r="B770" s="6"/>
      <c r="F770" s="6"/>
    </row>
    <row r="771" spans="2:6" x14ac:dyDescent="0.2">
      <c r="B771" s="6"/>
      <c r="F771" s="6"/>
    </row>
    <row r="772" spans="2:6" x14ac:dyDescent="0.2">
      <c r="B772" s="6"/>
      <c r="F772" s="6"/>
    </row>
    <row r="773" spans="2:6" x14ac:dyDescent="0.2">
      <c r="B773" s="6"/>
      <c r="F773" s="6"/>
    </row>
    <row r="774" spans="2:6" x14ac:dyDescent="0.2">
      <c r="B774" s="6"/>
      <c r="F774" s="6"/>
    </row>
    <row r="775" spans="2:6" x14ac:dyDescent="0.2">
      <c r="B775" s="6"/>
      <c r="F775" s="6"/>
    </row>
    <row r="776" spans="2:6" x14ac:dyDescent="0.2">
      <c r="B776" s="6"/>
      <c r="F776" s="6"/>
    </row>
    <row r="777" spans="2:6" x14ac:dyDescent="0.2">
      <c r="B777" s="6"/>
      <c r="F777" s="6"/>
    </row>
    <row r="778" spans="2:6" x14ac:dyDescent="0.2">
      <c r="B778" s="6"/>
      <c r="F778" s="6"/>
    </row>
    <row r="779" spans="2:6" x14ac:dyDescent="0.2">
      <c r="B779" s="6"/>
      <c r="F779" s="6"/>
    </row>
    <row r="780" spans="2:6" x14ac:dyDescent="0.2">
      <c r="B780" s="6"/>
      <c r="F780" s="6"/>
    </row>
    <row r="781" spans="2:6" x14ac:dyDescent="0.2">
      <c r="B781" s="6"/>
      <c r="F781" s="6"/>
    </row>
    <row r="782" spans="2:6" x14ac:dyDescent="0.2">
      <c r="B782" s="6"/>
      <c r="F782" s="6"/>
    </row>
    <row r="783" spans="2:6" x14ac:dyDescent="0.2">
      <c r="B783" s="6"/>
      <c r="F783" s="6"/>
    </row>
    <row r="784" spans="2:6" x14ac:dyDescent="0.2">
      <c r="B784" s="6"/>
      <c r="F784" s="6"/>
    </row>
    <row r="785" spans="2:6" x14ac:dyDescent="0.2">
      <c r="B785" s="6"/>
      <c r="F785" s="6"/>
    </row>
    <row r="786" spans="2:6" x14ac:dyDescent="0.2">
      <c r="B786" s="6"/>
      <c r="F786" s="6"/>
    </row>
    <row r="787" spans="2:6" x14ac:dyDescent="0.2">
      <c r="B787" s="6"/>
      <c r="F787" s="6"/>
    </row>
    <row r="788" spans="2:6" x14ac:dyDescent="0.2">
      <c r="B788" s="6"/>
      <c r="F788" s="6"/>
    </row>
    <row r="789" spans="2:6" x14ac:dyDescent="0.2">
      <c r="B789" s="6"/>
      <c r="F789" s="6"/>
    </row>
    <row r="790" spans="2:6" x14ac:dyDescent="0.2">
      <c r="B790" s="6"/>
      <c r="F790" s="6"/>
    </row>
    <row r="791" spans="2:6" x14ac:dyDescent="0.2">
      <c r="B791" s="6"/>
      <c r="F791" s="6"/>
    </row>
    <row r="792" spans="2:6" x14ac:dyDescent="0.2">
      <c r="B792" s="6"/>
      <c r="F792" s="6"/>
    </row>
    <row r="793" spans="2:6" x14ac:dyDescent="0.2">
      <c r="B793" s="6"/>
      <c r="F793" s="6"/>
    </row>
    <row r="794" spans="2:6" x14ac:dyDescent="0.2">
      <c r="B794" s="6"/>
      <c r="F794" s="6"/>
    </row>
    <row r="795" spans="2:6" x14ac:dyDescent="0.2">
      <c r="B795" s="6"/>
      <c r="F795" s="6"/>
    </row>
    <row r="796" spans="2:6" x14ac:dyDescent="0.2">
      <c r="B796" s="6"/>
      <c r="F796" s="6"/>
    </row>
    <row r="797" spans="2:6" x14ac:dyDescent="0.2">
      <c r="B797" s="6"/>
      <c r="F797" s="6"/>
    </row>
    <row r="798" spans="2:6" x14ac:dyDescent="0.2">
      <c r="B798" s="6"/>
      <c r="F798" s="6"/>
    </row>
    <row r="799" spans="2:6" x14ac:dyDescent="0.2">
      <c r="B799" s="6"/>
      <c r="F799" s="6"/>
    </row>
    <row r="800" spans="2:6" x14ac:dyDescent="0.2">
      <c r="B800" s="6"/>
      <c r="F800" s="6"/>
    </row>
    <row r="801" spans="2:6" x14ac:dyDescent="0.2">
      <c r="B801" s="6"/>
      <c r="F801" s="6"/>
    </row>
    <row r="802" spans="2:6" x14ac:dyDescent="0.2">
      <c r="B802" s="6"/>
      <c r="F802" s="6"/>
    </row>
    <row r="803" spans="2:6" x14ac:dyDescent="0.2">
      <c r="B803" s="6"/>
      <c r="F803" s="6"/>
    </row>
    <row r="804" spans="2:6" x14ac:dyDescent="0.2">
      <c r="B804" s="6"/>
      <c r="F804" s="6"/>
    </row>
    <row r="805" spans="2:6" x14ac:dyDescent="0.2">
      <c r="B805" s="6"/>
      <c r="F805" s="6"/>
    </row>
    <row r="806" spans="2:6" x14ac:dyDescent="0.2">
      <c r="B806" s="6"/>
      <c r="F806" s="6"/>
    </row>
    <row r="807" spans="2:6" x14ac:dyDescent="0.2">
      <c r="B807" s="6"/>
      <c r="F807" s="6"/>
    </row>
    <row r="808" spans="2:6" x14ac:dyDescent="0.2">
      <c r="B808" s="6"/>
      <c r="F808" s="6"/>
    </row>
    <row r="809" spans="2:6" x14ac:dyDescent="0.2">
      <c r="B809" s="6"/>
      <c r="F809" s="6"/>
    </row>
    <row r="810" spans="2:6" x14ac:dyDescent="0.2">
      <c r="B810" s="6"/>
      <c r="F810" s="6"/>
    </row>
    <row r="811" spans="2:6" x14ac:dyDescent="0.2">
      <c r="B811" s="6"/>
      <c r="F811" s="6"/>
    </row>
    <row r="812" spans="2:6" x14ac:dyDescent="0.2">
      <c r="B812" s="6"/>
      <c r="F812" s="6"/>
    </row>
    <row r="813" spans="2:6" x14ac:dyDescent="0.2">
      <c r="B813" s="6"/>
      <c r="F813" s="6"/>
    </row>
    <row r="814" spans="2:6" x14ac:dyDescent="0.2">
      <c r="B814" s="6"/>
      <c r="F814" s="6"/>
    </row>
    <row r="815" spans="2:6" x14ac:dyDescent="0.2">
      <c r="B815" s="6"/>
      <c r="F815" s="6"/>
    </row>
    <row r="816" spans="2:6" x14ac:dyDescent="0.2">
      <c r="B816" s="6"/>
      <c r="F816" s="6"/>
    </row>
    <row r="817" spans="2:6" x14ac:dyDescent="0.2">
      <c r="B817" s="6"/>
      <c r="F817" s="6"/>
    </row>
    <row r="818" spans="2:6" x14ac:dyDescent="0.2">
      <c r="B818" s="6"/>
      <c r="F818" s="6"/>
    </row>
    <row r="819" spans="2:6" x14ac:dyDescent="0.2">
      <c r="B819" s="6"/>
      <c r="F819" s="6"/>
    </row>
    <row r="820" spans="2:6" x14ac:dyDescent="0.2">
      <c r="B820" s="6"/>
      <c r="F820" s="6"/>
    </row>
    <row r="821" spans="2:6" x14ac:dyDescent="0.2">
      <c r="B821" s="6"/>
      <c r="F821" s="6"/>
    </row>
    <row r="822" spans="2:6" x14ac:dyDescent="0.2">
      <c r="B822" s="6"/>
      <c r="F822" s="6"/>
    </row>
    <row r="823" spans="2:6" x14ac:dyDescent="0.2">
      <c r="B823" s="6"/>
      <c r="F823" s="6"/>
    </row>
    <row r="824" spans="2:6" x14ac:dyDescent="0.2">
      <c r="B824" s="6"/>
      <c r="F824" s="6"/>
    </row>
    <row r="825" spans="2:6" x14ac:dyDescent="0.2">
      <c r="B825" s="6"/>
      <c r="F825" s="6"/>
    </row>
    <row r="826" spans="2:6" x14ac:dyDescent="0.2">
      <c r="B826" s="6"/>
      <c r="F826" s="6"/>
    </row>
    <row r="827" spans="2:6" x14ac:dyDescent="0.2">
      <c r="B827" s="6"/>
      <c r="F827" s="6"/>
    </row>
    <row r="828" spans="2:6" x14ac:dyDescent="0.2">
      <c r="B828" s="6"/>
      <c r="F828" s="6"/>
    </row>
    <row r="829" spans="2:6" x14ac:dyDescent="0.2">
      <c r="B829" s="6"/>
      <c r="F829" s="6"/>
    </row>
    <row r="830" spans="2:6" x14ac:dyDescent="0.2">
      <c r="B830" s="6"/>
      <c r="F830" s="6"/>
    </row>
    <row r="831" spans="2:6" x14ac:dyDescent="0.2">
      <c r="B831" s="6"/>
      <c r="F831" s="6"/>
    </row>
    <row r="832" spans="2:6" x14ac:dyDescent="0.2">
      <c r="B832" s="6"/>
      <c r="F832" s="6"/>
    </row>
    <row r="833" spans="2:6" x14ac:dyDescent="0.2">
      <c r="B833" s="6"/>
      <c r="F833" s="6"/>
    </row>
    <row r="834" spans="2:6" x14ac:dyDescent="0.2">
      <c r="B834" s="6"/>
      <c r="F834" s="6"/>
    </row>
    <row r="835" spans="2:6" x14ac:dyDescent="0.2">
      <c r="B835" s="6"/>
      <c r="F835" s="6"/>
    </row>
    <row r="836" spans="2:6" x14ac:dyDescent="0.2">
      <c r="B836" s="6"/>
      <c r="F836" s="6"/>
    </row>
    <row r="837" spans="2:6" x14ac:dyDescent="0.2">
      <c r="B837" s="6"/>
      <c r="F837" s="6"/>
    </row>
    <row r="838" spans="2:6" x14ac:dyDescent="0.2">
      <c r="B838" s="6"/>
      <c r="F838" s="6"/>
    </row>
    <row r="839" spans="2:6" x14ac:dyDescent="0.2">
      <c r="B839" s="6"/>
      <c r="F839" s="6"/>
    </row>
    <row r="840" spans="2:6" x14ac:dyDescent="0.2">
      <c r="B840" s="6"/>
      <c r="F840" s="6"/>
    </row>
    <row r="841" spans="2:6" x14ac:dyDescent="0.2">
      <c r="B841" s="6"/>
      <c r="F841" s="6"/>
    </row>
    <row r="842" spans="2:6" x14ac:dyDescent="0.2">
      <c r="B842" s="6"/>
      <c r="F842" s="6"/>
    </row>
    <row r="843" spans="2:6" x14ac:dyDescent="0.2">
      <c r="B843" s="6"/>
      <c r="F843" s="6"/>
    </row>
    <row r="844" spans="2:6" x14ac:dyDescent="0.2">
      <c r="B844" s="6"/>
      <c r="F844" s="6"/>
    </row>
    <row r="845" spans="2:6" x14ac:dyDescent="0.2">
      <c r="B845" s="6"/>
      <c r="F845" s="6"/>
    </row>
    <row r="846" spans="2:6" x14ac:dyDescent="0.2">
      <c r="B846" s="6"/>
      <c r="F846" s="6"/>
    </row>
    <row r="847" spans="2:6" x14ac:dyDescent="0.2">
      <c r="B847" s="6"/>
      <c r="F847" s="6"/>
    </row>
    <row r="848" spans="2:6" x14ac:dyDescent="0.2">
      <c r="B848" s="6"/>
      <c r="F848" s="6"/>
    </row>
    <row r="849" spans="2:6" x14ac:dyDescent="0.2">
      <c r="B849" s="6"/>
      <c r="F849" s="6"/>
    </row>
    <row r="850" spans="2:6" x14ac:dyDescent="0.2">
      <c r="B850" s="6"/>
      <c r="F850" s="6"/>
    </row>
    <row r="851" spans="2:6" x14ac:dyDescent="0.2">
      <c r="B851" s="6"/>
      <c r="F851" s="6"/>
    </row>
    <row r="852" spans="2:6" x14ac:dyDescent="0.2">
      <c r="B852" s="6"/>
      <c r="F852" s="6"/>
    </row>
    <row r="853" spans="2:6" x14ac:dyDescent="0.2">
      <c r="B853" s="6"/>
      <c r="F853" s="6"/>
    </row>
    <row r="854" spans="2:6" x14ac:dyDescent="0.2">
      <c r="B854" s="6"/>
      <c r="F854" s="6"/>
    </row>
    <row r="855" spans="2:6" x14ac:dyDescent="0.2">
      <c r="B855" s="6"/>
      <c r="F855" s="6"/>
    </row>
    <row r="856" spans="2:6" x14ac:dyDescent="0.2">
      <c r="B856" s="6"/>
      <c r="F856" s="6"/>
    </row>
    <row r="857" spans="2:6" x14ac:dyDescent="0.2">
      <c r="B857" s="6"/>
      <c r="F857" s="6"/>
    </row>
    <row r="858" spans="2:6" x14ac:dyDescent="0.2">
      <c r="B858" s="6"/>
      <c r="F858" s="6"/>
    </row>
    <row r="859" spans="2:6" x14ac:dyDescent="0.2">
      <c r="B859" s="6"/>
      <c r="F859" s="6"/>
    </row>
    <row r="860" spans="2:6" x14ac:dyDescent="0.2">
      <c r="B860" s="6"/>
      <c r="F860" s="6"/>
    </row>
    <row r="861" spans="2:6" x14ac:dyDescent="0.2">
      <c r="B861" s="6"/>
      <c r="F861" s="6"/>
    </row>
    <row r="862" spans="2:6" x14ac:dyDescent="0.2">
      <c r="B862" s="6"/>
      <c r="F862" s="6"/>
    </row>
    <row r="863" spans="2:6" x14ac:dyDescent="0.2">
      <c r="B863" s="6"/>
      <c r="F863" s="6"/>
    </row>
    <row r="864" spans="2:6" x14ac:dyDescent="0.2">
      <c r="B864" s="6"/>
      <c r="F864" s="6"/>
    </row>
    <row r="865" spans="2:6" x14ac:dyDescent="0.2">
      <c r="B865" s="6"/>
      <c r="F865" s="6"/>
    </row>
    <row r="866" spans="2:6" x14ac:dyDescent="0.2">
      <c r="B866" s="6"/>
      <c r="F866" s="6"/>
    </row>
    <row r="867" spans="2:6" x14ac:dyDescent="0.2">
      <c r="B867" s="6"/>
      <c r="F867" s="6"/>
    </row>
    <row r="868" spans="2:6" x14ac:dyDescent="0.2">
      <c r="B868" s="6"/>
      <c r="F868" s="6"/>
    </row>
    <row r="869" spans="2:6" x14ac:dyDescent="0.2">
      <c r="B869" s="6"/>
      <c r="F869" s="6"/>
    </row>
    <row r="870" spans="2:6" x14ac:dyDescent="0.2">
      <c r="B870" s="6"/>
      <c r="F870" s="6"/>
    </row>
    <row r="871" spans="2:6" x14ac:dyDescent="0.2">
      <c r="B871" s="6"/>
      <c r="F871" s="6"/>
    </row>
    <row r="872" spans="2:6" x14ac:dyDescent="0.2">
      <c r="B872" s="6"/>
      <c r="F872" s="6"/>
    </row>
    <row r="873" spans="2:6" x14ac:dyDescent="0.2">
      <c r="B873" s="6"/>
      <c r="F873" s="6"/>
    </row>
    <row r="874" spans="2:6" x14ac:dyDescent="0.2">
      <c r="B874" s="6"/>
      <c r="F874" s="6"/>
    </row>
    <row r="875" spans="2:6" x14ac:dyDescent="0.2">
      <c r="B875" s="6"/>
      <c r="F875" s="6"/>
    </row>
    <row r="876" spans="2:6" x14ac:dyDescent="0.2">
      <c r="B876" s="6"/>
      <c r="F876" s="6"/>
    </row>
    <row r="877" spans="2:6" x14ac:dyDescent="0.2">
      <c r="B877" s="6"/>
      <c r="F877" s="6"/>
    </row>
    <row r="878" spans="2:6" x14ac:dyDescent="0.2">
      <c r="B878" s="6"/>
      <c r="F878" s="6"/>
    </row>
    <row r="879" spans="2:6" x14ac:dyDescent="0.2">
      <c r="B879" s="6"/>
      <c r="F879" s="6"/>
    </row>
    <row r="880" spans="2:6" x14ac:dyDescent="0.2">
      <c r="B880" s="6"/>
      <c r="F880" s="6"/>
    </row>
    <row r="881" spans="2:6" x14ac:dyDescent="0.2">
      <c r="B881" s="6"/>
      <c r="F881" s="6"/>
    </row>
    <row r="882" spans="2:6" x14ac:dyDescent="0.2">
      <c r="B882" s="6"/>
      <c r="F882" s="6"/>
    </row>
    <row r="883" spans="2:6" x14ac:dyDescent="0.2">
      <c r="B883" s="6"/>
      <c r="F883" s="6"/>
    </row>
    <row r="884" spans="2:6" x14ac:dyDescent="0.2">
      <c r="B884" s="6"/>
      <c r="F884" s="6"/>
    </row>
    <row r="885" spans="2:6" x14ac:dyDescent="0.2">
      <c r="B885" s="6"/>
      <c r="F885" s="6"/>
    </row>
    <row r="886" spans="2:6" x14ac:dyDescent="0.2">
      <c r="B886" s="6"/>
      <c r="F886" s="6"/>
    </row>
    <row r="887" spans="2:6" x14ac:dyDescent="0.2">
      <c r="B887" s="6"/>
      <c r="F887" s="6"/>
    </row>
    <row r="888" spans="2:6" x14ac:dyDescent="0.2">
      <c r="B888" s="6"/>
      <c r="F888" s="6"/>
    </row>
    <row r="889" spans="2:6" x14ac:dyDescent="0.2">
      <c r="B889" s="6"/>
      <c r="F889" s="6"/>
    </row>
    <row r="890" spans="2:6" x14ac:dyDescent="0.2">
      <c r="B890" s="6"/>
      <c r="F890" s="6"/>
    </row>
    <row r="891" spans="2:6" x14ac:dyDescent="0.2">
      <c r="B891" s="6"/>
      <c r="F891" s="6"/>
    </row>
    <row r="892" spans="2:6" x14ac:dyDescent="0.2">
      <c r="B892" s="6"/>
      <c r="F892" s="6"/>
    </row>
    <row r="893" spans="2:6" x14ac:dyDescent="0.2">
      <c r="B893" s="6"/>
      <c r="F893" s="6"/>
    </row>
    <row r="894" spans="2:6" x14ac:dyDescent="0.2">
      <c r="B894" s="6"/>
      <c r="F894" s="6"/>
    </row>
    <row r="895" spans="2:6" x14ac:dyDescent="0.2">
      <c r="B895" s="6"/>
      <c r="F895" s="6"/>
    </row>
    <row r="896" spans="2:6" x14ac:dyDescent="0.2">
      <c r="B896" s="6"/>
      <c r="F896" s="6"/>
    </row>
    <row r="897" spans="2:6" x14ac:dyDescent="0.2">
      <c r="B897" s="6"/>
      <c r="F897" s="6"/>
    </row>
    <row r="898" spans="2:6" x14ac:dyDescent="0.2">
      <c r="B898" s="6"/>
      <c r="F898" s="6"/>
    </row>
    <row r="899" spans="2:6" x14ac:dyDescent="0.2">
      <c r="B899" s="6"/>
      <c r="F899" s="6"/>
    </row>
    <row r="900" spans="2:6" x14ac:dyDescent="0.2">
      <c r="B900" s="6"/>
      <c r="F900" s="6"/>
    </row>
    <row r="901" spans="2:6" x14ac:dyDescent="0.2">
      <c r="B901" s="6"/>
      <c r="F901" s="6"/>
    </row>
    <row r="902" spans="2:6" x14ac:dyDescent="0.2">
      <c r="B902" s="6"/>
      <c r="F902" s="6"/>
    </row>
    <row r="903" spans="2:6" x14ac:dyDescent="0.2">
      <c r="B903" s="6"/>
      <c r="F903" s="6"/>
    </row>
    <row r="904" spans="2:6" x14ac:dyDescent="0.2">
      <c r="B904" s="6"/>
      <c r="F904" s="6"/>
    </row>
    <row r="905" spans="2:6" x14ac:dyDescent="0.2">
      <c r="B905" s="6"/>
      <c r="F905" s="6"/>
    </row>
    <row r="906" spans="2:6" x14ac:dyDescent="0.2">
      <c r="B906" s="6"/>
      <c r="F906" s="6"/>
    </row>
    <row r="907" spans="2:6" x14ac:dyDescent="0.2">
      <c r="B907" s="6"/>
      <c r="F907" s="6"/>
    </row>
    <row r="908" spans="2:6" x14ac:dyDescent="0.2">
      <c r="B908" s="6"/>
      <c r="F908" s="6"/>
    </row>
    <row r="909" spans="2:6" x14ac:dyDescent="0.2">
      <c r="B909" s="6"/>
      <c r="F909" s="6"/>
    </row>
    <row r="910" spans="2:6" x14ac:dyDescent="0.2">
      <c r="B910" s="6"/>
      <c r="F910" s="6"/>
    </row>
    <row r="911" spans="2:6" x14ac:dyDescent="0.2">
      <c r="B911" s="6"/>
      <c r="F911" s="6"/>
    </row>
    <row r="912" spans="2:6" x14ac:dyDescent="0.2">
      <c r="B912" s="6"/>
      <c r="F912" s="6"/>
    </row>
    <row r="913" spans="2:6" x14ac:dyDescent="0.2">
      <c r="B913" s="6"/>
      <c r="F913" s="6"/>
    </row>
    <row r="914" spans="2:6" x14ac:dyDescent="0.2">
      <c r="B914" s="6"/>
      <c r="F914" s="6"/>
    </row>
    <row r="915" spans="2:6" x14ac:dyDescent="0.2">
      <c r="B915" s="6"/>
      <c r="F915" s="6"/>
    </row>
    <row r="916" spans="2:6" x14ac:dyDescent="0.2">
      <c r="B916" s="6"/>
      <c r="F916" s="6"/>
    </row>
    <row r="917" spans="2:6" x14ac:dyDescent="0.2">
      <c r="B917" s="6"/>
      <c r="F917" s="6"/>
    </row>
    <row r="918" spans="2:6" x14ac:dyDescent="0.2">
      <c r="B918" s="6"/>
      <c r="F918" s="6"/>
    </row>
    <row r="919" spans="2:6" x14ac:dyDescent="0.2">
      <c r="B919" s="6"/>
      <c r="F919" s="6"/>
    </row>
    <row r="920" spans="2:6" x14ac:dyDescent="0.2">
      <c r="B920" s="6"/>
      <c r="F920" s="6"/>
    </row>
    <row r="921" spans="2:6" x14ac:dyDescent="0.2">
      <c r="B921" s="6"/>
      <c r="F921" s="6"/>
    </row>
    <row r="922" spans="2:6" x14ac:dyDescent="0.2">
      <c r="B922" s="6"/>
      <c r="F922" s="6"/>
    </row>
    <row r="923" spans="2:6" x14ac:dyDescent="0.2">
      <c r="B923" s="6"/>
      <c r="F923" s="6"/>
    </row>
    <row r="924" spans="2:6" x14ac:dyDescent="0.2">
      <c r="B924" s="6"/>
      <c r="F924" s="6"/>
    </row>
    <row r="925" spans="2:6" x14ac:dyDescent="0.2">
      <c r="B925" s="6"/>
      <c r="F925" s="6"/>
    </row>
    <row r="926" spans="2:6" x14ac:dyDescent="0.2">
      <c r="B926" s="6"/>
      <c r="F926" s="6"/>
    </row>
    <row r="927" spans="2:6" x14ac:dyDescent="0.2">
      <c r="B927" s="6"/>
      <c r="F927" s="6"/>
    </row>
    <row r="928" spans="2:6" x14ac:dyDescent="0.2">
      <c r="B928" s="6"/>
      <c r="F928" s="6"/>
    </row>
    <row r="929" spans="2:6" x14ac:dyDescent="0.2">
      <c r="B929" s="6"/>
      <c r="F929" s="6"/>
    </row>
    <row r="930" spans="2:6" x14ac:dyDescent="0.2">
      <c r="B930" s="6"/>
      <c r="F930" s="6"/>
    </row>
    <row r="931" spans="2:6" x14ac:dyDescent="0.2">
      <c r="B931" s="6"/>
      <c r="F931" s="6"/>
    </row>
    <row r="932" spans="2:6" x14ac:dyDescent="0.2">
      <c r="B932" s="6"/>
      <c r="F932" s="6"/>
    </row>
    <row r="933" spans="2:6" x14ac:dyDescent="0.2">
      <c r="B933" s="6"/>
      <c r="F933" s="6"/>
    </row>
    <row r="934" spans="2:6" x14ac:dyDescent="0.2">
      <c r="B934" s="6"/>
      <c r="F934" s="6"/>
    </row>
    <row r="935" spans="2:6" x14ac:dyDescent="0.2">
      <c r="B935" s="6"/>
      <c r="F935" s="6"/>
    </row>
    <row r="936" spans="2:6" x14ac:dyDescent="0.2">
      <c r="B936" s="6"/>
      <c r="F936" s="6"/>
    </row>
    <row r="937" spans="2:6" x14ac:dyDescent="0.2">
      <c r="B937" s="6"/>
      <c r="F937" s="6"/>
    </row>
    <row r="938" spans="2:6" x14ac:dyDescent="0.2">
      <c r="B938" s="6"/>
      <c r="F938" s="6"/>
    </row>
    <row r="939" spans="2:6" x14ac:dyDescent="0.2">
      <c r="B939" s="6"/>
      <c r="F939" s="6"/>
    </row>
    <row r="940" spans="2:6" x14ac:dyDescent="0.2">
      <c r="B940" s="6"/>
      <c r="F940" s="6"/>
    </row>
    <row r="941" spans="2:6" x14ac:dyDescent="0.2">
      <c r="B941" s="6"/>
      <c r="F941" s="6"/>
    </row>
    <row r="942" spans="2:6" x14ac:dyDescent="0.2">
      <c r="B942" s="6"/>
      <c r="F942" s="6"/>
    </row>
    <row r="943" spans="2:6" x14ac:dyDescent="0.2">
      <c r="B943" s="6"/>
      <c r="F943" s="6"/>
    </row>
    <row r="944" spans="2:6" x14ac:dyDescent="0.2">
      <c r="B944" s="6"/>
      <c r="F944" s="6"/>
    </row>
    <row r="945" spans="2:6" x14ac:dyDescent="0.2">
      <c r="B945" s="6"/>
      <c r="F945" s="6"/>
    </row>
    <row r="946" spans="2:6" x14ac:dyDescent="0.2">
      <c r="B946" s="6"/>
      <c r="F946" s="6"/>
    </row>
    <row r="947" spans="2:6" x14ac:dyDescent="0.2">
      <c r="B947" s="6"/>
      <c r="F947" s="6"/>
    </row>
    <row r="948" spans="2:6" x14ac:dyDescent="0.2">
      <c r="B948" s="6"/>
      <c r="F948" s="6"/>
    </row>
    <row r="949" spans="2:6" x14ac:dyDescent="0.2">
      <c r="B949" s="6"/>
      <c r="F949" s="6"/>
    </row>
    <row r="950" spans="2:6" x14ac:dyDescent="0.2">
      <c r="B950" s="6"/>
      <c r="F950" s="6"/>
    </row>
    <row r="951" spans="2:6" x14ac:dyDescent="0.2">
      <c r="B951" s="6"/>
      <c r="F951" s="6"/>
    </row>
    <row r="952" spans="2:6" x14ac:dyDescent="0.2">
      <c r="B952" s="6"/>
      <c r="F952" s="6"/>
    </row>
    <row r="953" spans="2:6" x14ac:dyDescent="0.2">
      <c r="B953" s="6"/>
      <c r="F953" s="6"/>
    </row>
    <row r="954" spans="2:6" x14ac:dyDescent="0.2">
      <c r="B954" s="6"/>
      <c r="F954" s="6"/>
    </row>
    <row r="955" spans="2:6" x14ac:dyDescent="0.2">
      <c r="B955" s="6"/>
      <c r="F955" s="6"/>
    </row>
    <row r="956" spans="2:6" x14ac:dyDescent="0.2">
      <c r="B956" s="6"/>
      <c r="F956" s="6"/>
    </row>
    <row r="957" spans="2:6" x14ac:dyDescent="0.2">
      <c r="B957" s="6"/>
      <c r="F957" s="6"/>
    </row>
    <row r="958" spans="2:6" x14ac:dyDescent="0.2">
      <c r="B958" s="6"/>
      <c r="F958" s="6"/>
    </row>
    <row r="959" spans="2:6" x14ac:dyDescent="0.2">
      <c r="B959" s="6"/>
      <c r="F959" s="6"/>
    </row>
    <row r="960" spans="2:6" x14ac:dyDescent="0.2">
      <c r="B960" s="6"/>
      <c r="F960" s="6"/>
    </row>
    <row r="961" spans="2:6" x14ac:dyDescent="0.2">
      <c r="B961" s="6"/>
      <c r="F961" s="6"/>
    </row>
    <row r="962" spans="2:6" x14ac:dyDescent="0.2">
      <c r="B962" s="6"/>
      <c r="F962" s="6"/>
    </row>
    <row r="963" spans="2:6" x14ac:dyDescent="0.2">
      <c r="B963" s="6"/>
      <c r="F963" s="6"/>
    </row>
    <row r="964" spans="2:6" x14ac:dyDescent="0.2">
      <c r="B964" s="6"/>
      <c r="F964" s="6"/>
    </row>
    <row r="965" spans="2:6" x14ac:dyDescent="0.2">
      <c r="B965" s="6"/>
      <c r="F965" s="6"/>
    </row>
    <row r="966" spans="2:6" x14ac:dyDescent="0.2">
      <c r="B966" s="6"/>
      <c r="F966" s="6"/>
    </row>
    <row r="967" spans="2:6" x14ac:dyDescent="0.2">
      <c r="B967" s="6"/>
      <c r="F967" s="6"/>
    </row>
    <row r="968" spans="2:6" x14ac:dyDescent="0.2">
      <c r="B968" s="6"/>
      <c r="F968" s="6"/>
    </row>
    <row r="969" spans="2:6" x14ac:dyDescent="0.2">
      <c r="B969" s="6"/>
      <c r="F969" s="6"/>
    </row>
    <row r="970" spans="2:6" x14ac:dyDescent="0.2">
      <c r="B970" s="6"/>
      <c r="F970" s="6"/>
    </row>
    <row r="971" spans="2:6" x14ac:dyDescent="0.2">
      <c r="B971" s="6"/>
      <c r="F971" s="6"/>
    </row>
    <row r="972" spans="2:6" x14ac:dyDescent="0.2">
      <c r="B972" s="6"/>
      <c r="F972" s="6"/>
    </row>
    <row r="973" spans="2:6" x14ac:dyDescent="0.2">
      <c r="B973" s="6"/>
      <c r="F973" s="6"/>
    </row>
    <row r="974" spans="2:6" x14ac:dyDescent="0.2">
      <c r="B974" s="6"/>
      <c r="F974" s="6"/>
    </row>
    <row r="975" spans="2:6" x14ac:dyDescent="0.2">
      <c r="B975" s="6"/>
      <c r="F975" s="6"/>
    </row>
    <row r="976" spans="2:6" x14ac:dyDescent="0.2">
      <c r="B976" s="6"/>
      <c r="F976" s="6"/>
    </row>
    <row r="977" spans="2:6" x14ac:dyDescent="0.2">
      <c r="B977" s="6"/>
      <c r="F977" s="6"/>
    </row>
    <row r="978" spans="2:6" x14ac:dyDescent="0.2">
      <c r="B978" s="6"/>
      <c r="F978" s="6"/>
    </row>
    <row r="979" spans="2:6" x14ac:dyDescent="0.2">
      <c r="B979" s="6"/>
      <c r="F979" s="6"/>
    </row>
    <row r="980" spans="2:6" x14ac:dyDescent="0.2">
      <c r="B980" s="6"/>
      <c r="F980" s="6"/>
    </row>
    <row r="981" spans="2:6" x14ac:dyDescent="0.2">
      <c r="B981" s="6"/>
      <c r="F981" s="6"/>
    </row>
    <row r="982" spans="2:6" x14ac:dyDescent="0.2">
      <c r="B982" s="6"/>
      <c r="F982" s="6"/>
    </row>
    <row r="983" spans="2:6" x14ac:dyDescent="0.2">
      <c r="B983" s="6"/>
      <c r="F983" s="6"/>
    </row>
    <row r="984" spans="2:6" x14ac:dyDescent="0.2">
      <c r="B984" s="6"/>
      <c r="F984" s="6"/>
    </row>
    <row r="985" spans="2:6" x14ac:dyDescent="0.2">
      <c r="B985" s="6"/>
      <c r="F985" s="6"/>
    </row>
    <row r="986" spans="2:6" x14ac:dyDescent="0.2">
      <c r="B986" s="6"/>
      <c r="F986" s="6"/>
    </row>
    <row r="987" spans="2:6" x14ac:dyDescent="0.2">
      <c r="B987" s="6"/>
      <c r="F987" s="6"/>
    </row>
    <row r="988" spans="2:6" x14ac:dyDescent="0.2">
      <c r="B988" s="6"/>
      <c r="F988" s="6"/>
    </row>
    <row r="989" spans="2:6" x14ac:dyDescent="0.2">
      <c r="B989" s="6"/>
      <c r="F989" s="6"/>
    </row>
    <row r="990" spans="2:6" x14ac:dyDescent="0.2">
      <c r="B990" s="6"/>
      <c r="F990" s="6"/>
    </row>
    <row r="991" spans="2:6" x14ac:dyDescent="0.2">
      <c r="B991" s="6"/>
      <c r="F991" s="6"/>
    </row>
    <row r="992" spans="2:6" x14ac:dyDescent="0.2">
      <c r="B992" s="6"/>
      <c r="F992" s="6"/>
    </row>
    <row r="993" spans="2:6" x14ac:dyDescent="0.2">
      <c r="B993" s="6"/>
      <c r="F993" s="6"/>
    </row>
    <row r="994" spans="2:6" x14ac:dyDescent="0.2">
      <c r="B994" s="6"/>
      <c r="F994" s="6"/>
    </row>
    <row r="995" spans="2:6" x14ac:dyDescent="0.2">
      <c r="B995" s="6"/>
      <c r="F995" s="6"/>
    </row>
    <row r="996" spans="2:6" x14ac:dyDescent="0.2">
      <c r="B996" s="6"/>
      <c r="F996" s="6"/>
    </row>
    <row r="997" spans="2:6" x14ac:dyDescent="0.2">
      <c r="B997" s="6"/>
      <c r="F997" s="6"/>
    </row>
    <row r="998" spans="2:6" x14ac:dyDescent="0.2">
      <c r="B998" s="6"/>
      <c r="F998" s="6"/>
    </row>
    <row r="999" spans="2:6" x14ac:dyDescent="0.2">
      <c r="B999" s="6"/>
      <c r="F999" s="6"/>
    </row>
    <row r="1000" spans="2:6" x14ac:dyDescent="0.2">
      <c r="B1000" s="6"/>
      <c r="F1000" s="6"/>
    </row>
    <row r="1001" spans="2:6" x14ac:dyDescent="0.2">
      <c r="B1001" s="6"/>
      <c r="F1001" s="6"/>
    </row>
    <row r="1002" spans="2:6" x14ac:dyDescent="0.2">
      <c r="B1002" s="6"/>
      <c r="F1002" s="6"/>
    </row>
    <row r="1003" spans="2:6" x14ac:dyDescent="0.2">
      <c r="B1003" s="6"/>
      <c r="F1003" s="6"/>
    </row>
    <row r="1004" spans="2:6" x14ac:dyDescent="0.2">
      <c r="B1004" s="6"/>
      <c r="F1004" s="6"/>
    </row>
    <row r="1005" spans="2:6" x14ac:dyDescent="0.2">
      <c r="B1005" s="6"/>
      <c r="F1005" s="6"/>
    </row>
    <row r="1006" spans="2:6" x14ac:dyDescent="0.2">
      <c r="B1006" s="6"/>
      <c r="F1006" s="6"/>
    </row>
    <row r="1007" spans="2:6" x14ac:dyDescent="0.2">
      <c r="B1007" s="6"/>
      <c r="F1007" s="6"/>
    </row>
    <row r="1008" spans="2:6" x14ac:dyDescent="0.2">
      <c r="B1008" s="6"/>
      <c r="F1008" s="6"/>
    </row>
    <row r="1009" spans="2:6" x14ac:dyDescent="0.2">
      <c r="B1009" s="6"/>
      <c r="F1009" s="6"/>
    </row>
    <row r="1010" spans="2:6" x14ac:dyDescent="0.2">
      <c r="B1010" s="6"/>
      <c r="F1010" s="6"/>
    </row>
    <row r="1011" spans="2:6" x14ac:dyDescent="0.2">
      <c r="B1011" s="6"/>
      <c r="F1011" s="6"/>
    </row>
    <row r="1012" spans="2:6" x14ac:dyDescent="0.2">
      <c r="B1012" s="6"/>
      <c r="F1012" s="6"/>
    </row>
    <row r="1013" spans="2:6" x14ac:dyDescent="0.2">
      <c r="B1013" s="6"/>
      <c r="F1013" s="6"/>
    </row>
    <row r="1014" spans="2:6" x14ac:dyDescent="0.2">
      <c r="B1014" s="6"/>
      <c r="F1014" s="6"/>
    </row>
    <row r="1015" spans="2:6" x14ac:dyDescent="0.2">
      <c r="B1015" s="6"/>
      <c r="F1015" s="6"/>
    </row>
    <row r="1016" spans="2:6" x14ac:dyDescent="0.2">
      <c r="B1016" s="6"/>
      <c r="F1016" s="6"/>
    </row>
    <row r="1017" spans="2:6" x14ac:dyDescent="0.2">
      <c r="B1017" s="6"/>
      <c r="F1017" s="6"/>
    </row>
    <row r="1018" spans="2:6" x14ac:dyDescent="0.2">
      <c r="B1018" s="6"/>
      <c r="F1018" s="6"/>
    </row>
    <row r="1019" spans="2:6" x14ac:dyDescent="0.2">
      <c r="B1019" s="6"/>
      <c r="F1019" s="6"/>
    </row>
    <row r="1020" spans="2:6" x14ac:dyDescent="0.2">
      <c r="B1020" s="6"/>
      <c r="F1020" s="6"/>
    </row>
    <row r="1021" spans="2:6" x14ac:dyDescent="0.2">
      <c r="B1021" s="6"/>
      <c r="F1021" s="6"/>
    </row>
    <row r="1022" spans="2:6" x14ac:dyDescent="0.2">
      <c r="B1022" s="6"/>
      <c r="F1022" s="6"/>
    </row>
    <row r="1023" spans="2:6" x14ac:dyDescent="0.2">
      <c r="B1023" s="6"/>
      <c r="F1023" s="6"/>
    </row>
    <row r="1024" spans="2:6" x14ac:dyDescent="0.2">
      <c r="B1024" s="6"/>
      <c r="F1024" s="6"/>
    </row>
    <row r="1025" spans="2:6" x14ac:dyDescent="0.2">
      <c r="B1025" s="6"/>
      <c r="F1025" s="6"/>
    </row>
    <row r="1026" spans="2:6" x14ac:dyDescent="0.2">
      <c r="B1026" s="6"/>
      <c r="F1026" s="6"/>
    </row>
    <row r="1027" spans="2:6" x14ac:dyDescent="0.2">
      <c r="B1027" s="6"/>
      <c r="F1027" s="6"/>
    </row>
    <row r="1028" spans="2:6" x14ac:dyDescent="0.2">
      <c r="B1028" s="6"/>
      <c r="F1028" s="6"/>
    </row>
    <row r="1029" spans="2:6" x14ac:dyDescent="0.2">
      <c r="B1029" s="6"/>
      <c r="F1029" s="6"/>
    </row>
    <row r="1030" spans="2:6" x14ac:dyDescent="0.2">
      <c r="B1030" s="6"/>
      <c r="F1030" s="6"/>
    </row>
    <row r="1031" spans="2:6" x14ac:dyDescent="0.2">
      <c r="B1031" s="6"/>
      <c r="F1031" s="6"/>
    </row>
    <row r="1032" spans="2:6" x14ac:dyDescent="0.2">
      <c r="B1032" s="6"/>
      <c r="F1032" s="6"/>
    </row>
    <row r="1033" spans="2:6" x14ac:dyDescent="0.2">
      <c r="B1033" s="6"/>
      <c r="F1033" s="6"/>
    </row>
    <row r="1034" spans="2:6" x14ac:dyDescent="0.2">
      <c r="B1034" s="6"/>
      <c r="F1034" s="6"/>
    </row>
    <row r="1035" spans="2:6" x14ac:dyDescent="0.2">
      <c r="B1035" s="6"/>
      <c r="F1035" s="6"/>
    </row>
    <row r="1036" spans="2:6" x14ac:dyDescent="0.2">
      <c r="B1036" s="6"/>
      <c r="F1036" s="6"/>
    </row>
    <row r="1037" spans="2:6" x14ac:dyDescent="0.2">
      <c r="B1037" s="6"/>
      <c r="F1037" s="6"/>
    </row>
    <row r="1038" spans="2:6" x14ac:dyDescent="0.2">
      <c r="B1038" s="6"/>
      <c r="F1038" s="6"/>
    </row>
    <row r="1039" spans="2:6" x14ac:dyDescent="0.2">
      <c r="B1039" s="6"/>
      <c r="F1039" s="6"/>
    </row>
    <row r="1040" spans="2:6" x14ac:dyDescent="0.2">
      <c r="B1040" s="6"/>
      <c r="F1040" s="6"/>
    </row>
    <row r="1041" spans="2:6" x14ac:dyDescent="0.2">
      <c r="B1041" s="6"/>
      <c r="F1041" s="6"/>
    </row>
    <row r="1042" spans="2:6" x14ac:dyDescent="0.2">
      <c r="B1042" s="6"/>
      <c r="F1042" s="6"/>
    </row>
    <row r="1043" spans="2:6" x14ac:dyDescent="0.2">
      <c r="B1043" s="6"/>
      <c r="F1043" s="6"/>
    </row>
    <row r="1044" spans="2:6" x14ac:dyDescent="0.2">
      <c r="B1044" s="6"/>
      <c r="F1044" s="6"/>
    </row>
    <row r="1045" spans="2:6" x14ac:dyDescent="0.2">
      <c r="B1045" s="6"/>
      <c r="F1045" s="6"/>
    </row>
    <row r="1046" spans="2:6" x14ac:dyDescent="0.2">
      <c r="B1046" s="6"/>
      <c r="F1046" s="6"/>
    </row>
    <row r="1047" spans="2:6" x14ac:dyDescent="0.2">
      <c r="B1047" s="6"/>
      <c r="F1047" s="6"/>
    </row>
    <row r="1048" spans="2:6" x14ac:dyDescent="0.2">
      <c r="B1048" s="6"/>
      <c r="F1048" s="6"/>
    </row>
    <row r="1049" spans="2:6" x14ac:dyDescent="0.2">
      <c r="B1049" s="6"/>
      <c r="F1049" s="6"/>
    </row>
    <row r="1050" spans="2:6" x14ac:dyDescent="0.2">
      <c r="B1050" s="6"/>
      <c r="F1050" s="6"/>
    </row>
    <row r="1051" spans="2:6" x14ac:dyDescent="0.2">
      <c r="B1051" s="6"/>
      <c r="F1051" s="6"/>
    </row>
    <row r="1052" spans="2:6" x14ac:dyDescent="0.2">
      <c r="B1052" s="6"/>
      <c r="F1052" s="6"/>
    </row>
    <row r="1053" spans="2:6" x14ac:dyDescent="0.2">
      <c r="B1053" s="6"/>
      <c r="F1053" s="6"/>
    </row>
    <row r="1054" spans="2:6" x14ac:dyDescent="0.2">
      <c r="B1054" s="6"/>
      <c r="F1054" s="6"/>
    </row>
    <row r="1055" spans="2:6" x14ac:dyDescent="0.2">
      <c r="B1055" s="6"/>
      <c r="F1055" s="6"/>
    </row>
    <row r="1056" spans="2:6" x14ac:dyDescent="0.2">
      <c r="B1056" s="6"/>
      <c r="F1056" s="6"/>
    </row>
    <row r="1057" spans="2:6" x14ac:dyDescent="0.2">
      <c r="B1057" s="6"/>
      <c r="F1057" s="6"/>
    </row>
    <row r="1058" spans="2:6" x14ac:dyDescent="0.2">
      <c r="B1058" s="6"/>
      <c r="F1058" s="6"/>
    </row>
    <row r="1059" spans="2:6" x14ac:dyDescent="0.2">
      <c r="B1059" s="6"/>
      <c r="F1059" s="6"/>
    </row>
    <row r="1060" spans="2:6" x14ac:dyDescent="0.2">
      <c r="B1060" s="6"/>
      <c r="F1060" s="6"/>
    </row>
    <row r="1061" spans="2:6" x14ac:dyDescent="0.2">
      <c r="B1061" s="6"/>
      <c r="F1061" s="6"/>
    </row>
    <row r="1062" spans="2:6" x14ac:dyDescent="0.2">
      <c r="B1062" s="6"/>
      <c r="F1062" s="6"/>
    </row>
    <row r="1063" spans="2:6" x14ac:dyDescent="0.2">
      <c r="B1063" s="6"/>
      <c r="F1063" s="6"/>
    </row>
    <row r="1064" spans="2:6" x14ac:dyDescent="0.2">
      <c r="B1064" s="6"/>
      <c r="F1064" s="6"/>
    </row>
    <row r="1065" spans="2:6" x14ac:dyDescent="0.2">
      <c r="B1065" s="6"/>
      <c r="F1065" s="6"/>
    </row>
    <row r="1066" spans="2:6" x14ac:dyDescent="0.2">
      <c r="B1066" s="6"/>
      <c r="F1066" s="6"/>
    </row>
    <row r="1067" spans="2:6" x14ac:dyDescent="0.2">
      <c r="B1067" s="6"/>
      <c r="F1067" s="6"/>
    </row>
    <row r="1068" spans="2:6" x14ac:dyDescent="0.2">
      <c r="B1068" s="6"/>
      <c r="F1068" s="6"/>
    </row>
    <row r="1069" spans="2:6" x14ac:dyDescent="0.2">
      <c r="B1069" s="6"/>
      <c r="F1069" s="6"/>
    </row>
    <row r="1070" spans="2:6" x14ac:dyDescent="0.2">
      <c r="B1070" s="6"/>
      <c r="F1070" s="6"/>
    </row>
    <row r="1071" spans="2:6" x14ac:dyDescent="0.2">
      <c r="B1071" s="6"/>
      <c r="F1071" s="6"/>
    </row>
    <row r="1072" spans="2:6" x14ac:dyDescent="0.2">
      <c r="B1072" s="6"/>
      <c r="F1072" s="6"/>
    </row>
    <row r="1073" spans="2:6" x14ac:dyDescent="0.2">
      <c r="B1073" s="6"/>
      <c r="F1073" s="6"/>
    </row>
    <row r="1074" spans="2:6" x14ac:dyDescent="0.2">
      <c r="B1074" s="6"/>
      <c r="F1074" s="6"/>
    </row>
    <row r="1075" spans="2:6" x14ac:dyDescent="0.2">
      <c r="B1075" s="6"/>
      <c r="F1075" s="6"/>
    </row>
    <row r="1076" spans="2:6" x14ac:dyDescent="0.2">
      <c r="B1076" s="6"/>
      <c r="F1076" s="6"/>
    </row>
    <row r="1077" spans="2:6" x14ac:dyDescent="0.2">
      <c r="B1077" s="6"/>
      <c r="F1077" s="6"/>
    </row>
    <row r="1078" spans="2:6" x14ac:dyDescent="0.2">
      <c r="B1078" s="6"/>
      <c r="F1078" s="6"/>
    </row>
    <row r="1079" spans="2:6" x14ac:dyDescent="0.2">
      <c r="B1079" s="6"/>
      <c r="F1079" s="6"/>
    </row>
    <row r="1080" spans="2:6" x14ac:dyDescent="0.2">
      <c r="B1080" s="6"/>
      <c r="F1080" s="6"/>
    </row>
    <row r="1081" spans="2:6" x14ac:dyDescent="0.2">
      <c r="B1081" s="6"/>
      <c r="F1081" s="6"/>
    </row>
    <row r="1082" spans="2:6" x14ac:dyDescent="0.2">
      <c r="B1082" s="6"/>
      <c r="F1082" s="6"/>
    </row>
    <row r="1083" spans="2:6" x14ac:dyDescent="0.2">
      <c r="B1083" s="6"/>
      <c r="F1083" s="6"/>
    </row>
    <row r="1084" spans="2:6" x14ac:dyDescent="0.2">
      <c r="B1084" s="6"/>
      <c r="F1084" s="6"/>
    </row>
    <row r="1085" spans="2:6" x14ac:dyDescent="0.2">
      <c r="B1085" s="6"/>
      <c r="F1085" s="6"/>
    </row>
    <row r="1086" spans="2:6" x14ac:dyDescent="0.2">
      <c r="B1086" s="6"/>
      <c r="F1086" s="6"/>
    </row>
    <row r="1087" spans="2:6" x14ac:dyDescent="0.2">
      <c r="B1087" s="6"/>
      <c r="F1087" s="6"/>
    </row>
    <row r="1088" spans="2:6" x14ac:dyDescent="0.2">
      <c r="B1088" s="6"/>
      <c r="F1088" s="6"/>
    </row>
    <row r="1089" spans="2:6" x14ac:dyDescent="0.2">
      <c r="B1089" s="6"/>
      <c r="F1089" s="6"/>
    </row>
    <row r="1090" spans="2:6" x14ac:dyDescent="0.2">
      <c r="B1090" s="6"/>
      <c r="F1090" s="6"/>
    </row>
    <row r="1091" spans="2:6" x14ac:dyDescent="0.2">
      <c r="B1091" s="6"/>
      <c r="F1091" s="6"/>
    </row>
    <row r="1092" spans="2:6" x14ac:dyDescent="0.2">
      <c r="B1092" s="6"/>
      <c r="F1092" s="6"/>
    </row>
    <row r="1093" spans="2:6" x14ac:dyDescent="0.2">
      <c r="B1093" s="6"/>
      <c r="F1093" s="6"/>
    </row>
    <row r="1094" spans="2:6" x14ac:dyDescent="0.2">
      <c r="B1094" s="6"/>
      <c r="F1094" s="6"/>
    </row>
    <row r="1095" spans="2:6" x14ac:dyDescent="0.2">
      <c r="B1095" s="6"/>
      <c r="F1095" s="6"/>
    </row>
    <row r="1096" spans="2:6" x14ac:dyDescent="0.2">
      <c r="B1096" s="6"/>
      <c r="F1096" s="6"/>
    </row>
    <row r="1097" spans="2:6" x14ac:dyDescent="0.2">
      <c r="B1097" s="6"/>
      <c r="F1097" s="6"/>
    </row>
    <row r="1098" spans="2:6" x14ac:dyDescent="0.2">
      <c r="B1098" s="6"/>
      <c r="F1098" s="6"/>
    </row>
    <row r="1099" spans="2:6" x14ac:dyDescent="0.2">
      <c r="B1099" s="6"/>
      <c r="F1099" s="6"/>
    </row>
    <row r="1100" spans="2:6" x14ac:dyDescent="0.2">
      <c r="B1100" s="6"/>
      <c r="F1100" s="6"/>
    </row>
    <row r="1101" spans="2:6" x14ac:dyDescent="0.2">
      <c r="B1101" s="6"/>
      <c r="F1101" s="6"/>
    </row>
    <row r="1102" spans="2:6" x14ac:dyDescent="0.2">
      <c r="B1102" s="6"/>
      <c r="F1102" s="6"/>
    </row>
    <row r="1103" spans="2:6" x14ac:dyDescent="0.2">
      <c r="B1103" s="6"/>
      <c r="F1103" s="6"/>
    </row>
    <row r="1104" spans="2:6" x14ac:dyDescent="0.2">
      <c r="B1104" s="6"/>
      <c r="F1104" s="6"/>
    </row>
    <row r="1105" spans="2:6" x14ac:dyDescent="0.2">
      <c r="B1105" s="6"/>
      <c r="F1105" s="6"/>
    </row>
    <row r="1106" spans="2:6" x14ac:dyDescent="0.2">
      <c r="B1106" s="6"/>
      <c r="F1106" s="6"/>
    </row>
    <row r="1107" spans="2:6" x14ac:dyDescent="0.2">
      <c r="B1107" s="6"/>
      <c r="F1107" s="6"/>
    </row>
    <row r="1108" spans="2:6" x14ac:dyDescent="0.2">
      <c r="B1108" s="6"/>
      <c r="F1108" s="6"/>
    </row>
    <row r="1109" spans="2:6" x14ac:dyDescent="0.2">
      <c r="B1109" s="6"/>
      <c r="F1109" s="6"/>
    </row>
    <row r="1110" spans="2:6" x14ac:dyDescent="0.2">
      <c r="B1110" s="6"/>
      <c r="F1110" s="6"/>
    </row>
    <row r="1111" spans="2:6" x14ac:dyDescent="0.2">
      <c r="B1111" s="6"/>
      <c r="F1111" s="6"/>
    </row>
    <row r="1112" spans="2:6" x14ac:dyDescent="0.2">
      <c r="B1112" s="6"/>
      <c r="F1112" s="6"/>
    </row>
    <row r="1113" spans="2:6" x14ac:dyDescent="0.2">
      <c r="B1113" s="6"/>
      <c r="F1113" s="6"/>
    </row>
    <row r="1114" spans="2:6" x14ac:dyDescent="0.2">
      <c r="B1114" s="6"/>
      <c r="F1114" s="6"/>
    </row>
    <row r="1115" spans="2:6" x14ac:dyDescent="0.2">
      <c r="B1115" s="6"/>
      <c r="F1115" s="6"/>
    </row>
    <row r="1116" spans="2:6" x14ac:dyDescent="0.2">
      <c r="B1116" s="6"/>
      <c r="F1116" s="6"/>
    </row>
    <row r="1117" spans="2:6" x14ac:dyDescent="0.2">
      <c r="B1117" s="6"/>
      <c r="F1117" s="6"/>
    </row>
    <row r="1118" spans="2:6" x14ac:dyDescent="0.2">
      <c r="B1118" s="6"/>
      <c r="F1118" s="6"/>
    </row>
    <row r="1119" spans="2:6" x14ac:dyDescent="0.2">
      <c r="B1119" s="6"/>
      <c r="F1119" s="6"/>
    </row>
    <row r="1120" spans="2:6" x14ac:dyDescent="0.2">
      <c r="B1120" s="6"/>
      <c r="F1120" s="6"/>
    </row>
    <row r="1121" spans="2:6" x14ac:dyDescent="0.2">
      <c r="B1121" s="6"/>
      <c r="F1121" s="6"/>
    </row>
    <row r="1122" spans="2:6" x14ac:dyDescent="0.2">
      <c r="B1122" s="6"/>
      <c r="F1122" s="6"/>
    </row>
    <row r="1123" spans="2:6" x14ac:dyDescent="0.2">
      <c r="B1123" s="6"/>
      <c r="F1123" s="6"/>
    </row>
    <row r="1124" spans="2:6" x14ac:dyDescent="0.2">
      <c r="B1124" s="6"/>
      <c r="F1124" s="6"/>
    </row>
    <row r="1125" spans="2:6" x14ac:dyDescent="0.2">
      <c r="B1125" s="6"/>
      <c r="F1125" s="6"/>
    </row>
    <row r="1126" spans="2:6" x14ac:dyDescent="0.2">
      <c r="B1126" s="6"/>
      <c r="F1126" s="6"/>
    </row>
    <row r="1127" spans="2:6" x14ac:dyDescent="0.2">
      <c r="B1127" s="6"/>
      <c r="F1127" s="6"/>
    </row>
    <row r="1128" spans="2:6" x14ac:dyDescent="0.2">
      <c r="B1128" s="6"/>
      <c r="F1128" s="6"/>
    </row>
    <row r="1129" spans="2:6" x14ac:dyDescent="0.2">
      <c r="B1129" s="6"/>
      <c r="F1129" s="6"/>
    </row>
    <row r="1130" spans="2:6" x14ac:dyDescent="0.2">
      <c r="B1130" s="6"/>
      <c r="F1130" s="6"/>
    </row>
    <row r="1131" spans="2:6" x14ac:dyDescent="0.2">
      <c r="B1131" s="6"/>
      <c r="F1131" s="6"/>
    </row>
    <row r="1132" spans="2:6" x14ac:dyDescent="0.2">
      <c r="B1132" s="6"/>
      <c r="F1132" s="6"/>
    </row>
    <row r="1133" spans="2:6" x14ac:dyDescent="0.2">
      <c r="B1133" s="6"/>
      <c r="F1133" s="6"/>
    </row>
    <row r="1134" spans="2:6" x14ac:dyDescent="0.2">
      <c r="B1134" s="6"/>
      <c r="F1134" s="6"/>
    </row>
    <row r="1135" spans="2:6" x14ac:dyDescent="0.2">
      <c r="B1135" s="6"/>
      <c r="F1135" s="6"/>
    </row>
    <row r="1136" spans="2:6" x14ac:dyDescent="0.2">
      <c r="B1136" s="6"/>
      <c r="F1136" s="6"/>
    </row>
    <row r="1137" spans="2:6" x14ac:dyDescent="0.2">
      <c r="B1137" s="6"/>
      <c r="F1137" s="6"/>
    </row>
    <row r="1138" spans="2:6" x14ac:dyDescent="0.2">
      <c r="B1138" s="6"/>
      <c r="F1138" s="6"/>
    </row>
    <row r="1139" spans="2:6" x14ac:dyDescent="0.2">
      <c r="B1139" s="6"/>
      <c r="F1139" s="6"/>
    </row>
  </sheetData>
  <phoneticPr fontId="6" type="noConversion"/>
  <hyperlinks>
    <hyperlink ref="P280" r:id="rId1" display="http://www.konkoly.hu/cgi-bin/IBVS?226" xr:uid="{00000000-0004-0000-0100-000000000000}"/>
    <hyperlink ref="P293" r:id="rId2" display="http://www.konkoly.hu/cgi-bin/IBVS?226" xr:uid="{00000000-0004-0000-0100-000001000000}"/>
    <hyperlink ref="P304" r:id="rId3" display="http://www.konkoly.hu/cgi-bin/IBVS?226" xr:uid="{00000000-0004-0000-0100-000002000000}"/>
    <hyperlink ref="P312" r:id="rId4" display="http://www.konkoly.hu/cgi-bin/IBVS?226" xr:uid="{00000000-0004-0000-0100-000003000000}"/>
    <hyperlink ref="P317" r:id="rId5" display="http://www.bav-astro.de/sfs/BAVM_link.php?BAVMnr=18" xr:uid="{00000000-0004-0000-0100-000004000000}"/>
    <hyperlink ref="P11" r:id="rId6" display="http://www.konkoly.hu/cgi-bin/IBVS?154" xr:uid="{00000000-0004-0000-0100-000005000000}"/>
    <hyperlink ref="P12" r:id="rId7" display="http://www.konkoly.hu/cgi-bin/IBVS?154" xr:uid="{00000000-0004-0000-0100-000006000000}"/>
    <hyperlink ref="P13" r:id="rId8" display="http://www.konkoly.hu/cgi-bin/IBVS?180" xr:uid="{00000000-0004-0000-0100-000007000000}"/>
    <hyperlink ref="P320" r:id="rId9" display="http://www.bav-astro.de/sfs/BAVM_link.php?BAVMnr=23" xr:uid="{00000000-0004-0000-0100-000008000000}"/>
    <hyperlink ref="P321" r:id="rId10" display="http://www.konkoly.hu/cgi-bin/IBVS?180" xr:uid="{00000000-0004-0000-0100-000009000000}"/>
    <hyperlink ref="P325" r:id="rId11" display="http://www.konkoly.hu/cgi-bin/IBVS?226" xr:uid="{00000000-0004-0000-0100-00000A000000}"/>
    <hyperlink ref="P14" r:id="rId12" display="http://www.konkoly.hu/cgi-bin/IBVS?247" xr:uid="{00000000-0004-0000-0100-00000B000000}"/>
    <hyperlink ref="P15" r:id="rId13" display="http://www.konkoly.hu/cgi-bin/IBVS?247" xr:uid="{00000000-0004-0000-0100-00000C000000}"/>
    <hyperlink ref="P16" r:id="rId14" display="http://www.konkoly.hu/cgi-bin/IBVS?456" xr:uid="{00000000-0004-0000-0100-00000D000000}"/>
    <hyperlink ref="P17" r:id="rId15" display="http://www.konkoly.hu/cgi-bin/IBVS?456" xr:uid="{00000000-0004-0000-0100-00000E000000}"/>
    <hyperlink ref="P18" r:id="rId16" display="http://www.konkoly.hu/cgi-bin/IBVS?322" xr:uid="{00000000-0004-0000-0100-00000F000000}"/>
    <hyperlink ref="P19" r:id="rId17" display="http://www.konkoly.hu/cgi-bin/IBVS?456" xr:uid="{00000000-0004-0000-0100-000010000000}"/>
    <hyperlink ref="P20" r:id="rId18" display="http://www.konkoly.hu/cgi-bin/IBVS?456" xr:uid="{00000000-0004-0000-0100-000011000000}"/>
    <hyperlink ref="P329" r:id="rId19" display="http://www.bav-astro.de/sfs/BAVM_link.php?BAVMnr=26" xr:uid="{00000000-0004-0000-0100-000012000000}"/>
    <hyperlink ref="P330" r:id="rId20" display="http://www.bav-astro.de/sfs/BAVM_link.php?BAVMnr=25" xr:uid="{00000000-0004-0000-0100-000013000000}"/>
    <hyperlink ref="P21" r:id="rId21" display="http://www.konkoly.hu/cgi-bin/IBVS?795" xr:uid="{00000000-0004-0000-0100-000014000000}"/>
    <hyperlink ref="P23" r:id="rId22" display="http://www.konkoly.hu/cgi-bin/IBVS?530" xr:uid="{00000000-0004-0000-0100-000015000000}"/>
    <hyperlink ref="P31" r:id="rId23" display="http://www.konkoly.hu/cgi-bin/IBVS?775" xr:uid="{00000000-0004-0000-0100-000016000000}"/>
    <hyperlink ref="P32" r:id="rId24" display="http://www.konkoly.hu/cgi-bin/IBVS?775" xr:uid="{00000000-0004-0000-0100-000017000000}"/>
    <hyperlink ref="P37" r:id="rId25" display="http://www.konkoly.hu/cgi-bin/IBVS?937" xr:uid="{00000000-0004-0000-0100-000018000000}"/>
    <hyperlink ref="P46" r:id="rId26" display="http://www.konkoly.hu/cgi-bin/IBVS?1163" xr:uid="{00000000-0004-0000-0100-000019000000}"/>
    <hyperlink ref="P66" r:id="rId27" display="http://www.konkoly.hu/cgi-bin/IBVS?1358" xr:uid="{00000000-0004-0000-0100-00001A000000}"/>
    <hyperlink ref="P69" r:id="rId28" display="http://www.konkoly.hu/cgi-bin/IBVS?1502" xr:uid="{00000000-0004-0000-0100-00001B000000}"/>
    <hyperlink ref="P80" r:id="rId29" display="http://www.bav-astro.de/sfs/BAVM_link.php?BAVMnr=31" xr:uid="{00000000-0004-0000-0100-00001C000000}"/>
    <hyperlink ref="P95" r:id="rId30" display="http://www.bav-astro.de/sfs/BAVM_link.php?BAVMnr=32" xr:uid="{00000000-0004-0000-0100-00001D000000}"/>
    <hyperlink ref="P109" r:id="rId31" display="http://www.konkoly.hu/cgi-bin/IBVS?2189" xr:uid="{00000000-0004-0000-0100-00001E000000}"/>
    <hyperlink ref="P158" r:id="rId32" display="http://www.bav-astro.de/sfs/BAVM_link.php?BAVMnr=50" xr:uid="{00000000-0004-0000-0100-00001F000000}"/>
    <hyperlink ref="P164" r:id="rId33" display="http://www.konkoly.hu/cgi-bin/IBVS?3169" xr:uid="{00000000-0004-0000-0100-000020000000}"/>
    <hyperlink ref="P178" r:id="rId34" display="http://www.konkoly.hu/cgi-bin/IBVS?4263" xr:uid="{00000000-0004-0000-0100-000021000000}"/>
    <hyperlink ref="P187" r:id="rId35" display="http://www.bav-astro.de/sfs/BAVM_link.php?BAVMnr=59" xr:uid="{00000000-0004-0000-0100-000022000000}"/>
    <hyperlink ref="P199" r:id="rId36" display="http://www.konkoly.hu/cgi-bin/IBVS?4009" xr:uid="{00000000-0004-0000-0100-000023000000}"/>
    <hyperlink ref="P205" r:id="rId37" display="http://var.astro.cz/oejv/issues/oejv0060.pdf" xr:uid="{00000000-0004-0000-0100-000024000000}"/>
    <hyperlink ref="P207" r:id="rId38" display="http://var.astro.cz/oejv/issues/oejv0060.pdf" xr:uid="{00000000-0004-0000-0100-000025000000}"/>
    <hyperlink ref="P208" r:id="rId39" display="http://var.astro.cz/oejv/issues/oejv0060.pdf" xr:uid="{00000000-0004-0000-0100-000026000000}"/>
    <hyperlink ref="P355" r:id="rId40" display="http://vsolj.cetus-net.org/no47.pdf" xr:uid="{00000000-0004-0000-0100-000027000000}"/>
    <hyperlink ref="P209" r:id="rId41" display="http://var.astro.cz/oejv/issues/oejv0060.pdf" xr:uid="{00000000-0004-0000-0100-000028000000}"/>
    <hyperlink ref="P211" r:id="rId42" display="http://var.astro.cz/oejv/issues/oejv0060.pdf" xr:uid="{00000000-0004-0000-0100-000029000000}"/>
    <hyperlink ref="P215" r:id="rId43" display="http://www.konkoly.hu/cgi-bin/IBVS?4300" xr:uid="{00000000-0004-0000-0100-00002A000000}"/>
    <hyperlink ref="P216" r:id="rId44" display="http://var.astro.cz/oejv/issues/oejv0060.pdf" xr:uid="{00000000-0004-0000-0100-00002B000000}"/>
    <hyperlink ref="P356" r:id="rId45" display="http://www.konkoly.hu/cgi-bin/IBVS?4555" xr:uid="{00000000-0004-0000-0100-00002C000000}"/>
    <hyperlink ref="P217" r:id="rId46" display="http://var.astro.cz/oejv/issues/oejv0060.pdf" xr:uid="{00000000-0004-0000-0100-00002D000000}"/>
    <hyperlink ref="P360" r:id="rId47" display="http://www.bav-astro.de/sfs/BAVM_link.php?BAVMnr=117" xr:uid="{00000000-0004-0000-0100-00002E000000}"/>
    <hyperlink ref="P361" r:id="rId48" display="http://www.konkoly.hu/cgi-bin/IBVS?4633" xr:uid="{00000000-0004-0000-0100-00002F000000}"/>
    <hyperlink ref="P365" r:id="rId49" display="http://www.bav-astro.de/sfs/BAVM_link.php?BAVMnr=131" xr:uid="{00000000-0004-0000-0100-000030000000}"/>
    <hyperlink ref="P366" r:id="rId50" display="http://www.bav-astro.de/sfs/BAVM_link.php?BAVMnr=132" xr:uid="{00000000-0004-0000-0100-000031000000}"/>
    <hyperlink ref="P367" r:id="rId51" display="http://www.bav-astro.de/sfs/BAVM_link.php?BAVMnr=132" xr:uid="{00000000-0004-0000-0100-000032000000}"/>
    <hyperlink ref="P368" r:id="rId52" display="http://www.bav-astro.de/sfs/BAVM_link.php?BAVMnr=132" xr:uid="{00000000-0004-0000-0100-000033000000}"/>
    <hyperlink ref="P369" r:id="rId53" display="http://www.bav-astro.de/sfs/BAVM_link.php?BAVMnr=132" xr:uid="{00000000-0004-0000-0100-000034000000}"/>
    <hyperlink ref="P228" r:id="rId54" display="http://www.bav-astro.de/sfs/BAVM_link.php?BAVMnr=132" xr:uid="{00000000-0004-0000-0100-000035000000}"/>
    <hyperlink ref="P370" r:id="rId55" display="http://www.bav-astro.de/sfs/BAVM_link.php?BAVMnr=131" xr:uid="{00000000-0004-0000-0100-000036000000}"/>
    <hyperlink ref="P229" r:id="rId56" display="http://www.konkoly.hu/cgi-bin/IBVS?5067" xr:uid="{00000000-0004-0000-0100-000037000000}"/>
    <hyperlink ref="P372" r:id="rId57" display="http://www.bav-astro.de/sfs/BAVM_link.php?BAVMnr=143" xr:uid="{00000000-0004-0000-0100-000038000000}"/>
    <hyperlink ref="P377" r:id="rId58" display="http://www.bav-astro.de/sfs/BAVM_link.php?BAVMnr=154" xr:uid="{00000000-0004-0000-0100-000039000000}"/>
    <hyperlink ref="P378" r:id="rId59" display="http://www.bav-astro.de/sfs/BAVM_link.php?BAVMnr=154" xr:uid="{00000000-0004-0000-0100-00003A000000}"/>
    <hyperlink ref="P230" r:id="rId60" display="http://www.konkoly.hu/cgi-bin/IBVS?5434" xr:uid="{00000000-0004-0000-0100-00003B000000}"/>
    <hyperlink ref="P380" r:id="rId61" display="http://var.astro.cz/oejv/issues/oejv0074.pdf" xr:uid="{00000000-0004-0000-0100-00003C000000}"/>
    <hyperlink ref="P231" r:id="rId62" display="http://www.bav-astro.de/sfs/BAVM_link.php?BAVMnr=173" xr:uid="{00000000-0004-0000-0100-00003D000000}"/>
    <hyperlink ref="P232" r:id="rId63" display="http://www.bav-astro.de/sfs/BAVM_link.php?BAVMnr=174" xr:uid="{00000000-0004-0000-0100-00003E000000}"/>
    <hyperlink ref="P233" r:id="rId64" display="http://www.bav-astro.de/sfs/BAVM_link.php?BAVMnr=173" xr:uid="{00000000-0004-0000-0100-00003F000000}"/>
    <hyperlink ref="P234" r:id="rId65" display="http://www.bav-astro.de/sfs/BAVM_link.php?BAVMnr=173" xr:uid="{00000000-0004-0000-0100-000040000000}"/>
    <hyperlink ref="P235" r:id="rId66" display="http://www.bav-astro.de/sfs/BAVM_link.php?BAVMnr=178" xr:uid="{00000000-0004-0000-0100-000041000000}"/>
    <hyperlink ref="P236" r:id="rId67" display="http://www.konkoly.hu/cgi-bin/IBVS?5649" xr:uid="{00000000-0004-0000-0100-000042000000}"/>
    <hyperlink ref="P386" r:id="rId68" display="http://vsolj.cetus-net.org/no44.pdf" xr:uid="{00000000-0004-0000-0100-000043000000}"/>
    <hyperlink ref="P387" r:id="rId69" display="http://var.astro.cz/oejv/issues/oejv0074.pdf" xr:uid="{00000000-0004-0000-0100-000044000000}"/>
    <hyperlink ref="P237" r:id="rId70" display="http://www.bav-astro.de/sfs/BAVM_link.php?BAVMnr=178" xr:uid="{00000000-0004-0000-0100-000045000000}"/>
    <hyperlink ref="P388" r:id="rId71" display="http://www.bav-astro.de/sfs/BAVM_link.php?BAVMnr=179" xr:uid="{00000000-0004-0000-0100-000046000000}"/>
    <hyperlink ref="P389" r:id="rId72" display="http://var.astro.cz/oejv/issues/oejv0074.pdf" xr:uid="{00000000-0004-0000-0100-000047000000}"/>
    <hyperlink ref="P238" r:id="rId73" display="http://www.bav-astro.de/sfs/BAVM_link.php?BAVMnr=178" xr:uid="{00000000-0004-0000-0100-000048000000}"/>
    <hyperlink ref="P239" r:id="rId74" display="http://www.konkoly.hu/cgi-bin/IBVS?5713" xr:uid="{00000000-0004-0000-0100-000049000000}"/>
    <hyperlink ref="P240" r:id="rId75" display="http://var.astro.cz/oejv/issues/oejv0074.pdf" xr:uid="{00000000-0004-0000-0100-00004A000000}"/>
    <hyperlink ref="P241" r:id="rId76" display="http://www.konkoly.hu/cgi-bin/IBVS?5835" xr:uid="{00000000-0004-0000-0100-00004B000000}"/>
    <hyperlink ref="P242" r:id="rId77" display="http://www.konkoly.hu/cgi-bin/IBVS?5887" xr:uid="{00000000-0004-0000-0100-00004C000000}"/>
    <hyperlink ref="P243" r:id="rId78" display="http://www.aavso.org/sites/default/files/jaavso/v36n2/186.pdf" xr:uid="{00000000-0004-0000-0100-00004D000000}"/>
    <hyperlink ref="P246" r:id="rId79" display="http://www.bav-astro.de/sfs/BAVM_link.php?BAVMnr=209" xr:uid="{00000000-0004-0000-0100-00004E000000}"/>
    <hyperlink ref="P249" r:id="rId80" display="http://var.astro.cz/oejv/issues/oejv0137.pdf" xr:uid="{00000000-0004-0000-0100-00004F000000}"/>
    <hyperlink ref="P250" r:id="rId81" display="http://var.astro.cz/oejv/issues/oejv0137.pdf" xr:uid="{00000000-0004-0000-0100-000050000000}"/>
    <hyperlink ref="P251" r:id="rId82" display="http://var.astro.cz/oejv/issues/oejv0137.pdf" xr:uid="{00000000-0004-0000-0100-000051000000}"/>
    <hyperlink ref="P391" r:id="rId83" display="http://www.bav-astro.de/sfs/BAVM_link.php?BAVMnr=212" xr:uid="{00000000-0004-0000-0100-000052000000}"/>
    <hyperlink ref="P252" r:id="rId84" display="http://www.bav-astro.de/sfs/BAVM_link.php?BAVMnr=215" xr:uid="{00000000-0004-0000-0100-000053000000}"/>
    <hyperlink ref="P253" r:id="rId85" display="http://www.konkoly.hu/cgi-bin/IBVS?5992" xr:uid="{00000000-0004-0000-0100-000054000000}"/>
    <hyperlink ref="P254" r:id="rId86" display="http://www.konkoly.hu/cgi-bin/IBVS?5992" xr:uid="{00000000-0004-0000-0100-000055000000}"/>
    <hyperlink ref="P255" r:id="rId87" display="http://www.konkoly.hu/cgi-bin/IBVS?6029" xr:uid="{00000000-0004-0000-0100-000056000000}"/>
    <hyperlink ref="P257" r:id="rId88" display="http://www.bav-astro.de/sfs/BAVM_link.php?BAVMnr=232" xr:uid="{00000000-0004-0000-0100-000057000000}"/>
    <hyperlink ref="P258" r:id="rId89" display="http://www.bav-astro.de/sfs/BAVM_link.php?BAVMnr=234" xr:uid="{00000000-0004-0000-0100-000058000000}"/>
    <hyperlink ref="P260" r:id="rId90" display="http://www.bav-astro.de/sfs/BAVM_link.php?BAVMnr=234" xr:uid="{00000000-0004-0000-0100-000059000000}"/>
    <hyperlink ref="P261" r:id="rId91" display="http://www.bav-astro.de/sfs/BAVM_link.php?BAVMnr=238" xr:uid="{00000000-0004-0000-0100-00005A000000}"/>
    <hyperlink ref="P262" r:id="rId92" display="http://www.bav-astro.de/sfs/BAVM_link.php?BAVMnr=239" xr:uid="{00000000-0004-0000-0100-00005B000000}"/>
    <hyperlink ref="P392" r:id="rId93" display="http://www.bav-astro.de/sfs/BAVM_link.php?BAVMnr=241" xr:uid="{00000000-0004-0000-0100-00005C000000}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Active</vt:lpstr>
      <vt:lpstr>BAV</vt:lpstr>
      <vt:lpstr>B</vt:lpstr>
      <vt:lpstr>C</vt:lpstr>
    </vt:vector>
  </TitlesOfParts>
  <Company>[retired]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Nelson</dc:creator>
  <cp:lastModifiedBy>R &amp; B</cp:lastModifiedBy>
  <dcterms:created xsi:type="dcterms:W3CDTF">2006-11-26T06:15:25Z</dcterms:created>
  <dcterms:modified xsi:type="dcterms:W3CDTF">2023-12-29T06:42:37Z</dcterms:modified>
</cp:coreProperties>
</file>