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8575AE2-83F7-4D37-BF98-852D131AD32E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4" r:id="rId2"/>
  </sheets>
  <calcPr calcId="181029"/>
</workbook>
</file>

<file path=xl/calcChain.xml><?xml version="1.0" encoding="utf-8"?>
<calcChain xmlns="http://schemas.openxmlformats.org/spreadsheetml/2006/main">
  <c r="E418" i="1" l="1"/>
  <c r="F418" i="1"/>
  <c r="G418" i="1" s="1"/>
  <c r="K418" i="1" s="1"/>
  <c r="Q418" i="1"/>
  <c r="E419" i="1"/>
  <c r="F419" i="1"/>
  <c r="G419" i="1" s="1"/>
  <c r="K419" i="1" s="1"/>
  <c r="Q419" i="1"/>
  <c r="Q417" i="1"/>
  <c r="Q415" i="1"/>
  <c r="Q416" i="1"/>
  <c r="Q414" i="1"/>
  <c r="Q413" i="1"/>
  <c r="Q412" i="1"/>
  <c r="Q410" i="1"/>
  <c r="F11" i="1"/>
  <c r="Q404" i="1"/>
  <c r="Q405" i="1"/>
  <c r="Q408" i="1"/>
  <c r="Q411" i="1"/>
  <c r="Q409" i="1"/>
  <c r="Q407" i="1"/>
  <c r="Q406" i="1"/>
  <c r="Q403" i="1"/>
  <c r="Q401" i="1"/>
  <c r="Q402" i="1"/>
  <c r="C7" i="1"/>
  <c r="E415" i="1" s="1"/>
  <c r="F415" i="1" s="1"/>
  <c r="C8" i="1"/>
  <c r="E405" i="1"/>
  <c r="F405" i="1" s="1"/>
  <c r="G405" i="1" s="1"/>
  <c r="K405" i="1" s="1"/>
  <c r="G11" i="1"/>
  <c r="Q399" i="1"/>
  <c r="Q395" i="1"/>
  <c r="G376" i="4"/>
  <c r="C376" i="4" s="1"/>
  <c r="G374" i="4"/>
  <c r="C374" i="4" s="1"/>
  <c r="G375" i="4"/>
  <c r="C375" i="4"/>
  <c r="G373" i="4"/>
  <c r="C373" i="4"/>
  <c r="G372" i="4"/>
  <c r="C372" i="4" s="1"/>
  <c r="G371" i="4"/>
  <c r="C371" i="4" s="1"/>
  <c r="G370" i="4"/>
  <c r="C370" i="4"/>
  <c r="G369" i="4"/>
  <c r="C369" i="4"/>
  <c r="G368" i="4"/>
  <c r="C368" i="4" s="1"/>
  <c r="G367" i="4"/>
  <c r="C367" i="4" s="1"/>
  <c r="G366" i="4"/>
  <c r="C366" i="4"/>
  <c r="G365" i="4"/>
  <c r="C365" i="4"/>
  <c r="G364" i="4"/>
  <c r="C364" i="4" s="1"/>
  <c r="G363" i="4"/>
  <c r="C363" i="4" s="1"/>
  <c r="G362" i="4"/>
  <c r="C362" i="4"/>
  <c r="G361" i="4"/>
  <c r="C361" i="4"/>
  <c r="G360" i="4"/>
  <c r="C360" i="4" s="1"/>
  <c r="G359" i="4"/>
  <c r="C359" i="4" s="1"/>
  <c r="G358" i="4"/>
  <c r="C358" i="4"/>
  <c r="G357" i="4"/>
  <c r="C357" i="4"/>
  <c r="G356" i="4"/>
  <c r="C356" i="4" s="1"/>
  <c r="G355" i="4"/>
  <c r="C355" i="4" s="1"/>
  <c r="G354" i="4"/>
  <c r="C354" i="4"/>
  <c r="G353" i="4"/>
  <c r="C353" i="4"/>
  <c r="G352" i="4"/>
  <c r="C352" i="4" s="1"/>
  <c r="G351" i="4"/>
  <c r="C351" i="4" s="1"/>
  <c r="G350" i="4"/>
  <c r="C350" i="4"/>
  <c r="G349" i="4"/>
  <c r="C349" i="4"/>
  <c r="G348" i="4"/>
  <c r="C348" i="4" s="1"/>
  <c r="G347" i="4"/>
  <c r="C347" i="4" s="1"/>
  <c r="G346" i="4"/>
  <c r="C346" i="4"/>
  <c r="G345" i="4"/>
  <c r="C345" i="4"/>
  <c r="G344" i="4"/>
  <c r="C344" i="4" s="1"/>
  <c r="G343" i="4"/>
  <c r="C343" i="4" s="1"/>
  <c r="G342" i="4"/>
  <c r="C342" i="4"/>
  <c r="G341" i="4"/>
  <c r="C341" i="4" s="1"/>
  <c r="G340" i="4"/>
  <c r="C340" i="4"/>
  <c r="G339" i="4"/>
  <c r="C339" i="4"/>
  <c r="G338" i="4"/>
  <c r="C338" i="4"/>
  <c r="G337" i="4"/>
  <c r="C337" i="4" s="1"/>
  <c r="G336" i="4"/>
  <c r="C336" i="4"/>
  <c r="G335" i="4"/>
  <c r="C335" i="4"/>
  <c r="G334" i="4"/>
  <c r="C334" i="4"/>
  <c r="G333" i="4"/>
  <c r="C333" i="4" s="1"/>
  <c r="G332" i="4"/>
  <c r="C332" i="4"/>
  <c r="G331" i="4"/>
  <c r="C331" i="4"/>
  <c r="G330" i="4"/>
  <c r="C330" i="4"/>
  <c r="G329" i="4"/>
  <c r="C329" i="4" s="1"/>
  <c r="G328" i="4"/>
  <c r="C328" i="4"/>
  <c r="G327" i="4"/>
  <c r="C327" i="4"/>
  <c r="G326" i="4"/>
  <c r="C326" i="4"/>
  <c r="G325" i="4"/>
  <c r="C325" i="4" s="1"/>
  <c r="G324" i="4"/>
  <c r="C324" i="4"/>
  <c r="G323" i="4"/>
  <c r="C323" i="4"/>
  <c r="G322" i="4"/>
  <c r="C322" i="4"/>
  <c r="G321" i="4"/>
  <c r="C321" i="4" s="1"/>
  <c r="G320" i="4"/>
  <c r="C320" i="4"/>
  <c r="G319" i="4"/>
  <c r="C319" i="4"/>
  <c r="G318" i="4"/>
  <c r="C318" i="4"/>
  <c r="G317" i="4"/>
  <c r="C317" i="4" s="1"/>
  <c r="G316" i="4"/>
  <c r="C316" i="4"/>
  <c r="G315" i="4"/>
  <c r="C315" i="4"/>
  <c r="G314" i="4"/>
  <c r="C314" i="4" s="1"/>
  <c r="G313" i="4"/>
  <c r="C313" i="4" s="1"/>
  <c r="G312" i="4"/>
  <c r="C312" i="4"/>
  <c r="G311" i="4"/>
  <c r="C311" i="4"/>
  <c r="G310" i="4"/>
  <c r="C310" i="4"/>
  <c r="G309" i="4"/>
  <c r="C309" i="4" s="1"/>
  <c r="G308" i="4"/>
  <c r="C308" i="4" s="1"/>
  <c r="E327" i="1"/>
  <c r="G307" i="4"/>
  <c r="C307" i="4" s="1"/>
  <c r="G306" i="4"/>
  <c r="C306" i="4" s="1"/>
  <c r="G305" i="4"/>
  <c r="C305" i="4"/>
  <c r="G304" i="4"/>
  <c r="C304" i="4"/>
  <c r="G303" i="4"/>
  <c r="C303" i="4"/>
  <c r="G302" i="4"/>
  <c r="C302" i="4" s="1"/>
  <c r="G301" i="4"/>
  <c r="C301" i="4" s="1"/>
  <c r="G300" i="4"/>
  <c r="C300" i="4"/>
  <c r="G299" i="4"/>
  <c r="C299" i="4"/>
  <c r="G298" i="4"/>
  <c r="C298" i="4"/>
  <c r="E317" i="1"/>
  <c r="E298" i="4" s="1"/>
  <c r="G297" i="4"/>
  <c r="C297" i="4" s="1"/>
  <c r="G296" i="4"/>
  <c r="C296" i="4"/>
  <c r="E315" i="1"/>
  <c r="F315" i="1" s="1"/>
  <c r="G315" i="1" s="1"/>
  <c r="I315" i="1" s="1"/>
  <c r="G295" i="4"/>
  <c r="C295" i="4"/>
  <c r="G294" i="4"/>
  <c r="C294" i="4" s="1"/>
  <c r="G293" i="4"/>
  <c r="C293" i="4"/>
  <c r="G292" i="4"/>
  <c r="C292" i="4"/>
  <c r="G291" i="4"/>
  <c r="C291" i="4"/>
  <c r="G290" i="4"/>
  <c r="C290" i="4" s="1"/>
  <c r="G289" i="4"/>
  <c r="C289" i="4"/>
  <c r="G288" i="4"/>
  <c r="C288" i="4"/>
  <c r="G287" i="4"/>
  <c r="C287" i="4"/>
  <c r="G286" i="4"/>
  <c r="C286" i="4" s="1"/>
  <c r="G285" i="4"/>
  <c r="C285" i="4"/>
  <c r="G284" i="4"/>
  <c r="C284" i="4"/>
  <c r="G283" i="4"/>
  <c r="C283" i="4"/>
  <c r="G282" i="4"/>
  <c r="C282" i="4" s="1"/>
  <c r="G281" i="4"/>
  <c r="C281" i="4"/>
  <c r="G280" i="4"/>
  <c r="C280" i="4" s="1"/>
  <c r="G279" i="4"/>
  <c r="C279" i="4"/>
  <c r="G278" i="4"/>
  <c r="C278" i="4" s="1"/>
  <c r="G277" i="4"/>
  <c r="C277" i="4"/>
  <c r="G276" i="4"/>
  <c r="C276" i="4" s="1"/>
  <c r="G275" i="4"/>
  <c r="C275" i="4"/>
  <c r="G274" i="4"/>
  <c r="C274" i="4" s="1"/>
  <c r="G273" i="4"/>
  <c r="C273" i="4"/>
  <c r="G272" i="4"/>
  <c r="C272" i="4" s="1"/>
  <c r="G271" i="4"/>
  <c r="C271" i="4"/>
  <c r="G270" i="4"/>
  <c r="C270" i="4" s="1"/>
  <c r="G269" i="4"/>
  <c r="C269" i="4"/>
  <c r="G268" i="4"/>
  <c r="C268" i="4" s="1"/>
  <c r="G267" i="4"/>
  <c r="C267" i="4"/>
  <c r="G266" i="4"/>
  <c r="C266" i="4" s="1"/>
  <c r="G265" i="4"/>
  <c r="C265" i="4"/>
  <c r="G264" i="4"/>
  <c r="C264" i="4" s="1"/>
  <c r="G263" i="4"/>
  <c r="C263" i="4"/>
  <c r="G262" i="4"/>
  <c r="C262" i="4" s="1"/>
  <c r="G261" i="4"/>
  <c r="C261" i="4"/>
  <c r="G260" i="4"/>
  <c r="C260" i="4" s="1"/>
  <c r="G259" i="4"/>
  <c r="C259" i="4"/>
  <c r="G258" i="4"/>
  <c r="C258" i="4" s="1"/>
  <c r="G257" i="4"/>
  <c r="C257" i="4"/>
  <c r="G256" i="4"/>
  <c r="C256" i="4" s="1"/>
  <c r="G255" i="4"/>
  <c r="C255" i="4"/>
  <c r="G254" i="4"/>
  <c r="C254" i="4" s="1"/>
  <c r="G253" i="4"/>
  <c r="C253" i="4" s="1"/>
  <c r="G252" i="4"/>
  <c r="C252" i="4" s="1"/>
  <c r="G251" i="4"/>
  <c r="C251" i="4"/>
  <c r="G250" i="4"/>
  <c r="C250" i="4" s="1"/>
  <c r="G249" i="4"/>
  <c r="C249" i="4" s="1"/>
  <c r="G248" i="4"/>
  <c r="C248" i="4" s="1"/>
  <c r="G247" i="4"/>
  <c r="C247" i="4"/>
  <c r="G246" i="4"/>
  <c r="C246" i="4" s="1"/>
  <c r="G245" i="4"/>
  <c r="C245" i="4" s="1"/>
  <c r="G244" i="4"/>
  <c r="C244" i="4" s="1"/>
  <c r="G243" i="4"/>
  <c r="C243" i="4"/>
  <c r="G242" i="4"/>
  <c r="C242" i="4" s="1"/>
  <c r="G241" i="4"/>
  <c r="C241" i="4" s="1"/>
  <c r="G240" i="4"/>
  <c r="C240" i="4" s="1"/>
  <c r="G239" i="4"/>
  <c r="C239" i="4"/>
  <c r="G238" i="4"/>
  <c r="C238" i="4" s="1"/>
  <c r="G237" i="4"/>
  <c r="C237" i="4" s="1"/>
  <c r="G236" i="4"/>
  <c r="C236" i="4" s="1"/>
  <c r="G235" i="4"/>
  <c r="C235" i="4"/>
  <c r="G234" i="4"/>
  <c r="C234" i="4" s="1"/>
  <c r="G233" i="4"/>
  <c r="C233" i="4" s="1"/>
  <c r="G232" i="4"/>
  <c r="C232" i="4" s="1"/>
  <c r="G231" i="4"/>
  <c r="C231" i="4"/>
  <c r="G230" i="4"/>
  <c r="C230" i="4" s="1"/>
  <c r="G229" i="4"/>
  <c r="C229" i="4" s="1"/>
  <c r="G228" i="4"/>
  <c r="C228" i="4" s="1"/>
  <c r="G227" i="4"/>
  <c r="C227" i="4"/>
  <c r="G226" i="4"/>
  <c r="C226" i="4" s="1"/>
  <c r="G225" i="4"/>
  <c r="C225" i="4" s="1"/>
  <c r="G224" i="4"/>
  <c r="C224" i="4" s="1"/>
  <c r="G223" i="4"/>
  <c r="C223" i="4"/>
  <c r="G222" i="4"/>
  <c r="C222" i="4" s="1"/>
  <c r="G221" i="4"/>
  <c r="C221" i="4" s="1"/>
  <c r="G220" i="4"/>
  <c r="C220" i="4" s="1"/>
  <c r="G219" i="4"/>
  <c r="C219" i="4" s="1"/>
  <c r="G218" i="4"/>
  <c r="C218" i="4" s="1"/>
  <c r="G217" i="4"/>
  <c r="C217" i="4" s="1"/>
  <c r="G216" i="4"/>
  <c r="C216" i="4" s="1"/>
  <c r="G215" i="4"/>
  <c r="C215" i="4" s="1"/>
  <c r="G214" i="4"/>
  <c r="C214" i="4" s="1"/>
  <c r="G213" i="4"/>
  <c r="C213" i="4" s="1"/>
  <c r="G212" i="4"/>
  <c r="C212" i="4" s="1"/>
  <c r="G211" i="4"/>
  <c r="C211" i="4"/>
  <c r="G210" i="4"/>
  <c r="C210" i="4" s="1"/>
  <c r="G209" i="4"/>
  <c r="C209" i="4" s="1"/>
  <c r="G208" i="4"/>
  <c r="C208" i="4" s="1"/>
  <c r="G207" i="4"/>
  <c r="C207" i="4" s="1"/>
  <c r="G206" i="4"/>
  <c r="C206" i="4" s="1"/>
  <c r="G205" i="4"/>
  <c r="C205" i="4" s="1"/>
  <c r="G204" i="4"/>
  <c r="C204" i="4" s="1"/>
  <c r="G203" i="4"/>
  <c r="C203" i="4" s="1"/>
  <c r="G202" i="4"/>
  <c r="C202" i="4" s="1"/>
  <c r="G201" i="4"/>
  <c r="C201" i="4" s="1"/>
  <c r="G200" i="4"/>
  <c r="C200" i="4" s="1"/>
  <c r="G199" i="4"/>
  <c r="C199" i="4" s="1"/>
  <c r="G198" i="4"/>
  <c r="C198" i="4" s="1"/>
  <c r="G197" i="4"/>
  <c r="C197" i="4" s="1"/>
  <c r="G196" i="4"/>
  <c r="C196" i="4" s="1"/>
  <c r="G195" i="4"/>
  <c r="C195" i="4"/>
  <c r="G194" i="4"/>
  <c r="C194" i="4" s="1"/>
  <c r="G193" i="4"/>
  <c r="C193" i="4" s="1"/>
  <c r="G192" i="4"/>
  <c r="C192" i="4" s="1"/>
  <c r="G191" i="4"/>
  <c r="C191" i="4"/>
  <c r="G190" i="4"/>
  <c r="C190" i="4" s="1"/>
  <c r="G189" i="4"/>
  <c r="C189" i="4" s="1"/>
  <c r="G188" i="4"/>
  <c r="C188" i="4" s="1"/>
  <c r="G187" i="4"/>
  <c r="C187" i="4" s="1"/>
  <c r="G186" i="4"/>
  <c r="C186" i="4" s="1"/>
  <c r="G185" i="4"/>
  <c r="C185" i="4" s="1"/>
  <c r="G184" i="4"/>
  <c r="C184" i="4" s="1"/>
  <c r="G183" i="4"/>
  <c r="C183" i="4" s="1"/>
  <c r="G182" i="4"/>
  <c r="C182" i="4" s="1"/>
  <c r="G181" i="4"/>
  <c r="C181" i="4" s="1"/>
  <c r="G180" i="4"/>
  <c r="C180" i="4" s="1"/>
  <c r="G179" i="4"/>
  <c r="C179" i="4"/>
  <c r="G178" i="4"/>
  <c r="C178" i="4" s="1"/>
  <c r="G177" i="4"/>
  <c r="C177" i="4" s="1"/>
  <c r="G176" i="4"/>
  <c r="C176" i="4" s="1"/>
  <c r="G175" i="4"/>
  <c r="C175" i="4" s="1"/>
  <c r="G174" i="4"/>
  <c r="C174" i="4" s="1"/>
  <c r="G173" i="4"/>
  <c r="C173" i="4" s="1"/>
  <c r="G172" i="4"/>
  <c r="C172" i="4" s="1"/>
  <c r="G171" i="4"/>
  <c r="C171" i="4" s="1"/>
  <c r="G170" i="4"/>
  <c r="C170" i="4" s="1"/>
  <c r="G169" i="4"/>
  <c r="C169" i="4" s="1"/>
  <c r="G168" i="4"/>
  <c r="C168" i="4" s="1"/>
  <c r="G167" i="4"/>
  <c r="C167" i="4" s="1"/>
  <c r="G166" i="4"/>
  <c r="C166" i="4" s="1"/>
  <c r="G165" i="4"/>
  <c r="C165" i="4" s="1"/>
  <c r="G164" i="4"/>
  <c r="C164" i="4" s="1"/>
  <c r="G163" i="4"/>
  <c r="C163" i="4"/>
  <c r="G162" i="4"/>
  <c r="C162" i="4" s="1"/>
  <c r="G161" i="4"/>
  <c r="C161" i="4" s="1"/>
  <c r="G160" i="4"/>
  <c r="C160" i="4" s="1"/>
  <c r="G159" i="4"/>
  <c r="C159" i="4"/>
  <c r="G158" i="4"/>
  <c r="C158" i="4" s="1"/>
  <c r="G157" i="4"/>
  <c r="C157" i="4" s="1"/>
  <c r="G156" i="4"/>
  <c r="C156" i="4" s="1"/>
  <c r="G155" i="4"/>
  <c r="C155" i="4" s="1"/>
  <c r="G154" i="4"/>
  <c r="C154" i="4" s="1"/>
  <c r="G153" i="4"/>
  <c r="C153" i="4" s="1"/>
  <c r="G152" i="4"/>
  <c r="C152" i="4" s="1"/>
  <c r="G151" i="4"/>
  <c r="C151" i="4" s="1"/>
  <c r="G150" i="4"/>
  <c r="C150" i="4" s="1"/>
  <c r="G149" i="4"/>
  <c r="C149" i="4" s="1"/>
  <c r="G148" i="4"/>
  <c r="C148" i="4" s="1"/>
  <c r="G147" i="4"/>
  <c r="C147" i="4" s="1"/>
  <c r="G146" i="4"/>
  <c r="C146" i="4" s="1"/>
  <c r="G145" i="4"/>
  <c r="C145" i="4" s="1"/>
  <c r="G144" i="4"/>
  <c r="C144" i="4" s="1"/>
  <c r="G143" i="4"/>
  <c r="C143" i="4" s="1"/>
  <c r="G142" i="4"/>
  <c r="C142" i="4" s="1"/>
  <c r="G141" i="4"/>
  <c r="C141" i="4" s="1"/>
  <c r="G140" i="4"/>
  <c r="C140" i="4" s="1"/>
  <c r="G139" i="4"/>
  <c r="C139" i="4" s="1"/>
  <c r="G138" i="4"/>
  <c r="C138" i="4" s="1"/>
  <c r="G137" i="4"/>
  <c r="C137" i="4" s="1"/>
  <c r="G136" i="4"/>
  <c r="C136" i="4" s="1"/>
  <c r="G135" i="4"/>
  <c r="C135" i="4" s="1"/>
  <c r="G134" i="4"/>
  <c r="C134" i="4" s="1"/>
  <c r="G133" i="4"/>
  <c r="C133" i="4" s="1"/>
  <c r="G132" i="4"/>
  <c r="C132" i="4" s="1"/>
  <c r="G131" i="4"/>
  <c r="C131" i="4"/>
  <c r="G130" i="4"/>
  <c r="C130" i="4" s="1"/>
  <c r="G129" i="4"/>
  <c r="C129" i="4" s="1"/>
  <c r="G128" i="4"/>
  <c r="C128" i="4" s="1"/>
  <c r="G127" i="4"/>
  <c r="C127" i="4"/>
  <c r="G126" i="4"/>
  <c r="C126" i="4" s="1"/>
  <c r="E136" i="1"/>
  <c r="F136" i="1" s="1"/>
  <c r="G136" i="1" s="1"/>
  <c r="I136" i="1" s="1"/>
  <c r="G125" i="4"/>
  <c r="C125" i="4"/>
  <c r="E125" i="4"/>
  <c r="E135" i="1"/>
  <c r="G124" i="4"/>
  <c r="C124" i="4"/>
  <c r="E134" i="1"/>
  <c r="F134" i="1" s="1"/>
  <c r="G134" i="1" s="1"/>
  <c r="I134" i="1" s="1"/>
  <c r="G123" i="4"/>
  <c r="C123" i="4" s="1"/>
  <c r="E133" i="1"/>
  <c r="G122" i="4"/>
  <c r="C122" i="4"/>
  <c r="E132" i="1"/>
  <c r="F132" i="1" s="1"/>
  <c r="G121" i="4"/>
  <c r="C121" i="4" s="1"/>
  <c r="E131" i="1"/>
  <c r="F131" i="1" s="1"/>
  <c r="G131" i="1" s="1"/>
  <c r="I131" i="1" s="1"/>
  <c r="G120" i="4"/>
  <c r="C120" i="4"/>
  <c r="E130" i="1"/>
  <c r="F130" i="1" s="1"/>
  <c r="G119" i="4"/>
  <c r="C119" i="4"/>
  <c r="E129" i="1"/>
  <c r="G118" i="4"/>
  <c r="C118" i="4"/>
  <c r="E128" i="1"/>
  <c r="F128" i="1" s="1"/>
  <c r="G128" i="1" s="1"/>
  <c r="I128" i="1" s="1"/>
  <c r="G117" i="4"/>
  <c r="C117" i="4"/>
  <c r="E127" i="1"/>
  <c r="G116" i="4"/>
  <c r="C116" i="4"/>
  <c r="E126" i="1"/>
  <c r="F126" i="1" s="1"/>
  <c r="G115" i="4"/>
  <c r="C115" i="4" s="1"/>
  <c r="E125" i="1"/>
  <c r="E115" i="4" s="1"/>
  <c r="G114" i="4"/>
  <c r="C114" i="4"/>
  <c r="E124" i="1"/>
  <c r="F124" i="1" s="1"/>
  <c r="G113" i="4"/>
  <c r="C113" i="4" s="1"/>
  <c r="E123" i="1"/>
  <c r="G112" i="4"/>
  <c r="C112" i="4"/>
  <c r="E122" i="1"/>
  <c r="F122" i="1" s="1"/>
  <c r="G122" i="1" s="1"/>
  <c r="I122" i="1" s="1"/>
  <c r="G111" i="4"/>
  <c r="C111" i="4" s="1"/>
  <c r="E121" i="1"/>
  <c r="G110" i="4"/>
  <c r="C110" i="4"/>
  <c r="E110" i="4" s="1"/>
  <c r="E120" i="1"/>
  <c r="F120" i="1" s="1"/>
  <c r="G109" i="4"/>
  <c r="C109" i="4" s="1"/>
  <c r="E119" i="1"/>
  <c r="F119" i="1" s="1"/>
  <c r="G119" i="1" s="1"/>
  <c r="I119" i="1" s="1"/>
  <c r="G108" i="4"/>
  <c r="C108" i="4"/>
  <c r="E118" i="1"/>
  <c r="F118" i="1" s="1"/>
  <c r="G107" i="4"/>
  <c r="C107" i="4" s="1"/>
  <c r="E117" i="1"/>
  <c r="F117" i="1" s="1"/>
  <c r="G117" i="1" s="1"/>
  <c r="I117" i="1" s="1"/>
  <c r="G106" i="4"/>
  <c r="C106" i="4"/>
  <c r="E116" i="1"/>
  <c r="F116" i="1" s="1"/>
  <c r="G116" i="1" s="1"/>
  <c r="I116" i="1" s="1"/>
  <c r="G105" i="4"/>
  <c r="C105" i="4" s="1"/>
  <c r="E115" i="1"/>
  <c r="G104" i="4"/>
  <c r="C104" i="4"/>
  <c r="E114" i="1"/>
  <c r="F114" i="1" s="1"/>
  <c r="G114" i="1" s="1"/>
  <c r="I114" i="1" s="1"/>
  <c r="G103" i="4"/>
  <c r="C103" i="4" s="1"/>
  <c r="E113" i="1"/>
  <c r="G102" i="4"/>
  <c r="C102" i="4"/>
  <c r="E112" i="1"/>
  <c r="F112" i="1" s="1"/>
  <c r="G112" i="1" s="1"/>
  <c r="I112" i="1" s="1"/>
  <c r="G101" i="4"/>
  <c r="C101" i="4" s="1"/>
  <c r="E111" i="1"/>
  <c r="G100" i="4"/>
  <c r="C100" i="4"/>
  <c r="E110" i="1"/>
  <c r="F110" i="1" s="1"/>
  <c r="G110" i="1" s="1"/>
  <c r="I110" i="1" s="1"/>
  <c r="G99" i="4"/>
  <c r="C99" i="4" s="1"/>
  <c r="E109" i="1"/>
  <c r="G98" i="4"/>
  <c r="C98" i="4"/>
  <c r="E108" i="1"/>
  <c r="F108" i="1" s="1"/>
  <c r="G108" i="1" s="1"/>
  <c r="I108" i="1" s="1"/>
  <c r="G97" i="4"/>
  <c r="C97" i="4" s="1"/>
  <c r="E107" i="1"/>
  <c r="F107" i="1" s="1"/>
  <c r="G107" i="1" s="1"/>
  <c r="I107" i="1" s="1"/>
  <c r="G96" i="4"/>
  <c r="C96" i="4"/>
  <c r="E106" i="1"/>
  <c r="F106" i="1" s="1"/>
  <c r="G106" i="1" s="1"/>
  <c r="I106" i="1" s="1"/>
  <c r="G95" i="4"/>
  <c r="C95" i="4" s="1"/>
  <c r="E105" i="1"/>
  <c r="E95" i="4" s="1"/>
  <c r="G94" i="4"/>
  <c r="C94" i="4"/>
  <c r="E94" i="4" s="1"/>
  <c r="E104" i="1"/>
  <c r="F104" i="1" s="1"/>
  <c r="G104" i="1" s="1"/>
  <c r="I104" i="1" s="1"/>
  <c r="G93" i="4"/>
  <c r="C93" i="4" s="1"/>
  <c r="E103" i="1"/>
  <c r="G92" i="4"/>
  <c r="C92" i="4"/>
  <c r="E102" i="1"/>
  <c r="F102" i="1" s="1"/>
  <c r="G102" i="1" s="1"/>
  <c r="I102" i="1" s="1"/>
  <c r="G91" i="4"/>
  <c r="C91" i="4" s="1"/>
  <c r="E101" i="1"/>
  <c r="F101" i="1" s="1"/>
  <c r="G101" i="1" s="1"/>
  <c r="I101" i="1" s="1"/>
  <c r="G90" i="4"/>
  <c r="C90" i="4"/>
  <c r="E90" i="4" s="1"/>
  <c r="E100" i="1"/>
  <c r="F100" i="1" s="1"/>
  <c r="G89" i="4"/>
  <c r="C89" i="4" s="1"/>
  <c r="E99" i="1"/>
  <c r="G88" i="4"/>
  <c r="C88" i="4"/>
  <c r="E98" i="1"/>
  <c r="F98" i="1" s="1"/>
  <c r="G98" i="1" s="1"/>
  <c r="I98" i="1" s="1"/>
  <c r="G87" i="4"/>
  <c r="C87" i="4" s="1"/>
  <c r="E97" i="1"/>
  <c r="G86" i="4"/>
  <c r="C86" i="4"/>
  <c r="E86" i="4" s="1"/>
  <c r="E96" i="1"/>
  <c r="F96" i="1"/>
  <c r="G96" i="1" s="1"/>
  <c r="I96" i="1" s="1"/>
  <c r="G85" i="4"/>
  <c r="C85" i="4" s="1"/>
  <c r="E95" i="1"/>
  <c r="G84" i="4"/>
  <c r="C84" i="4"/>
  <c r="E94" i="1"/>
  <c r="E84" i="4" s="1"/>
  <c r="G83" i="4"/>
  <c r="C83" i="4" s="1"/>
  <c r="E93" i="1"/>
  <c r="G82" i="4"/>
  <c r="C82" i="4"/>
  <c r="E92" i="1"/>
  <c r="F92" i="1"/>
  <c r="G92" i="1" s="1"/>
  <c r="I92" i="1" s="1"/>
  <c r="G81" i="4"/>
  <c r="C81" i="4" s="1"/>
  <c r="E91" i="1"/>
  <c r="F91" i="1" s="1"/>
  <c r="G91" i="1" s="1"/>
  <c r="I91" i="1" s="1"/>
  <c r="G80" i="4"/>
  <c r="C80" i="4"/>
  <c r="E90" i="1"/>
  <c r="F90" i="1" s="1"/>
  <c r="G90" i="1" s="1"/>
  <c r="I90" i="1" s="1"/>
  <c r="G79" i="4"/>
  <c r="C79" i="4"/>
  <c r="E89" i="1"/>
  <c r="F89" i="1" s="1"/>
  <c r="G89" i="1" s="1"/>
  <c r="I89" i="1" s="1"/>
  <c r="G78" i="4"/>
  <c r="C78" i="4" s="1"/>
  <c r="E78" i="4" s="1"/>
  <c r="E88" i="1"/>
  <c r="F88" i="1" s="1"/>
  <c r="G88" i="1" s="1"/>
  <c r="I88" i="1" s="1"/>
  <c r="G77" i="4"/>
  <c r="C77" i="4" s="1"/>
  <c r="E87" i="1"/>
  <c r="F87" i="1" s="1"/>
  <c r="G87" i="1" s="1"/>
  <c r="I87" i="1" s="1"/>
  <c r="G76" i="4"/>
  <c r="C76" i="4"/>
  <c r="E86" i="1"/>
  <c r="F86" i="1" s="1"/>
  <c r="G86" i="1" s="1"/>
  <c r="I86" i="1" s="1"/>
  <c r="G75" i="4"/>
  <c r="C75" i="4" s="1"/>
  <c r="E85" i="1"/>
  <c r="G74" i="4"/>
  <c r="C74" i="4"/>
  <c r="E84" i="1"/>
  <c r="E74" i="4" s="1"/>
  <c r="G73" i="4"/>
  <c r="C73" i="4"/>
  <c r="E83" i="1"/>
  <c r="G72" i="4"/>
  <c r="C72" i="4" s="1"/>
  <c r="E82" i="1"/>
  <c r="F82" i="1" s="1"/>
  <c r="G82" i="1"/>
  <c r="I82" i="1" s="1"/>
  <c r="G71" i="4"/>
  <c r="C71" i="4" s="1"/>
  <c r="E81" i="1"/>
  <c r="E71" i="4" s="1"/>
  <c r="G70" i="4"/>
  <c r="C70" i="4"/>
  <c r="E80" i="1"/>
  <c r="F80" i="1" s="1"/>
  <c r="G80" i="1" s="1"/>
  <c r="I80" i="1" s="1"/>
  <c r="G69" i="4"/>
  <c r="C69" i="4"/>
  <c r="E79" i="1"/>
  <c r="G68" i="4"/>
  <c r="C68" i="4"/>
  <c r="E78" i="1"/>
  <c r="F78" i="1" s="1"/>
  <c r="G78" i="1" s="1"/>
  <c r="I78" i="1" s="1"/>
  <c r="G67" i="4"/>
  <c r="C67" i="4"/>
  <c r="E77" i="1"/>
  <c r="G66" i="4"/>
  <c r="C66" i="4"/>
  <c r="E76" i="1"/>
  <c r="F76" i="1" s="1"/>
  <c r="G76" i="1" s="1"/>
  <c r="I76" i="1" s="1"/>
  <c r="G65" i="4"/>
  <c r="C65" i="4" s="1"/>
  <c r="E75" i="1"/>
  <c r="G64" i="4"/>
  <c r="C64" i="4"/>
  <c r="E74" i="1"/>
  <c r="F74" i="1"/>
  <c r="G74" i="1" s="1"/>
  <c r="I74" i="1" s="1"/>
  <c r="G63" i="4"/>
  <c r="C63" i="4" s="1"/>
  <c r="E73" i="1"/>
  <c r="E63" i="4" s="1"/>
  <c r="G62" i="4"/>
  <c r="C62" i="4" s="1"/>
  <c r="E72" i="1"/>
  <c r="F72" i="1" s="1"/>
  <c r="G72" i="1" s="1"/>
  <c r="I72" i="1" s="1"/>
  <c r="G61" i="4"/>
  <c r="C61" i="4" s="1"/>
  <c r="E71" i="1"/>
  <c r="G60" i="4"/>
  <c r="C60" i="4"/>
  <c r="E70" i="1"/>
  <c r="F70" i="1" s="1"/>
  <c r="G70" i="1" s="1"/>
  <c r="I70" i="1" s="1"/>
  <c r="G59" i="4"/>
  <c r="C59" i="4" s="1"/>
  <c r="E69" i="1"/>
  <c r="G58" i="4"/>
  <c r="C58" i="4"/>
  <c r="E68" i="1"/>
  <c r="F68" i="1" s="1"/>
  <c r="G68" i="1" s="1"/>
  <c r="I68" i="1" s="1"/>
  <c r="G57" i="4"/>
  <c r="C57" i="4" s="1"/>
  <c r="E67" i="1"/>
  <c r="E57" i="4" s="1"/>
  <c r="G56" i="4"/>
  <c r="C56" i="4" s="1"/>
  <c r="E56" i="4" s="1"/>
  <c r="E66" i="1"/>
  <c r="F66" i="1" s="1"/>
  <c r="G66" i="1" s="1"/>
  <c r="I66" i="1" s="1"/>
  <c r="G55" i="4"/>
  <c r="C55" i="4" s="1"/>
  <c r="E65" i="1"/>
  <c r="G54" i="4"/>
  <c r="C54" i="4" s="1"/>
  <c r="E54" i="4" s="1"/>
  <c r="E64" i="1"/>
  <c r="F64" i="1" s="1"/>
  <c r="G64" i="1" s="1"/>
  <c r="I64" i="1" s="1"/>
  <c r="G53" i="4"/>
  <c r="C53" i="4" s="1"/>
  <c r="E63" i="1"/>
  <c r="E53" i="4" s="1"/>
  <c r="G52" i="4"/>
  <c r="C52" i="4" s="1"/>
  <c r="E52" i="4" s="1"/>
  <c r="E62" i="1"/>
  <c r="F62" i="1"/>
  <c r="G51" i="4"/>
  <c r="C51" i="4" s="1"/>
  <c r="E61" i="1"/>
  <c r="E51" i="4" s="1"/>
  <c r="G50" i="4"/>
  <c r="C50" i="4"/>
  <c r="E60" i="1"/>
  <c r="F60" i="1" s="1"/>
  <c r="G60" i="1" s="1"/>
  <c r="I60" i="1" s="1"/>
  <c r="G49" i="4"/>
  <c r="C49" i="4" s="1"/>
  <c r="E59" i="1"/>
  <c r="G48" i="4"/>
  <c r="C48" i="4"/>
  <c r="E48" i="4"/>
  <c r="E58" i="1"/>
  <c r="F58" i="1"/>
  <c r="G58" i="1" s="1"/>
  <c r="I58" i="1" s="1"/>
  <c r="G47" i="4"/>
  <c r="C47" i="4" s="1"/>
  <c r="E47" i="4"/>
  <c r="E57" i="1"/>
  <c r="G46" i="4"/>
  <c r="C46" i="4" s="1"/>
  <c r="E56" i="1"/>
  <c r="F56" i="1" s="1"/>
  <c r="G56" i="1" s="1"/>
  <c r="G45" i="4"/>
  <c r="C45" i="4"/>
  <c r="E55" i="1"/>
  <c r="G44" i="4"/>
  <c r="C44" i="4"/>
  <c r="E44" i="4" s="1"/>
  <c r="E54" i="1"/>
  <c r="F54" i="1" s="1"/>
  <c r="G43" i="4"/>
  <c r="C43" i="4"/>
  <c r="E53" i="1"/>
  <c r="E43" i="4" s="1"/>
  <c r="G42" i="4"/>
  <c r="C42" i="4" s="1"/>
  <c r="E52" i="1"/>
  <c r="F52" i="1" s="1"/>
  <c r="G52" i="1" s="1"/>
  <c r="I52" i="1" s="1"/>
  <c r="G41" i="4"/>
  <c r="C41" i="4" s="1"/>
  <c r="E51" i="1"/>
  <c r="E41" i="4" s="1"/>
  <c r="G40" i="4"/>
  <c r="C40" i="4"/>
  <c r="E50" i="1"/>
  <c r="F50" i="1" s="1"/>
  <c r="G39" i="4"/>
  <c r="C39" i="4" s="1"/>
  <c r="E49" i="1"/>
  <c r="G38" i="4"/>
  <c r="C38" i="4"/>
  <c r="E48" i="1"/>
  <c r="F48" i="1" s="1"/>
  <c r="G48" i="1" s="1"/>
  <c r="I48" i="1" s="1"/>
  <c r="G37" i="4"/>
  <c r="C37" i="4" s="1"/>
  <c r="E47" i="1"/>
  <c r="G36" i="4"/>
  <c r="C36" i="4"/>
  <c r="E46" i="1"/>
  <c r="F46" i="1" s="1"/>
  <c r="G35" i="4"/>
  <c r="C35" i="4" s="1"/>
  <c r="E45" i="1"/>
  <c r="E35" i="4" s="1"/>
  <c r="G34" i="4"/>
  <c r="C34" i="4"/>
  <c r="E44" i="1"/>
  <c r="F44" i="1" s="1"/>
  <c r="G33" i="4"/>
  <c r="C33" i="4" s="1"/>
  <c r="E43" i="1"/>
  <c r="G32" i="4"/>
  <c r="C32" i="4"/>
  <c r="E42" i="1"/>
  <c r="F42" i="1" s="1"/>
  <c r="G42" i="1" s="1"/>
  <c r="I42" i="1" s="1"/>
  <c r="G31" i="4"/>
  <c r="C31" i="4" s="1"/>
  <c r="E41" i="1"/>
  <c r="G30" i="4"/>
  <c r="C30" i="4" s="1"/>
  <c r="E40" i="1"/>
  <c r="F40" i="1" s="1"/>
  <c r="G29" i="4"/>
  <c r="C29" i="4" s="1"/>
  <c r="E39" i="1"/>
  <c r="F39" i="1" s="1"/>
  <c r="G39" i="1" s="1"/>
  <c r="I39" i="1" s="1"/>
  <c r="G28" i="4"/>
  <c r="C28" i="4" s="1"/>
  <c r="E38" i="1"/>
  <c r="F38" i="1" s="1"/>
  <c r="G38" i="1" s="1"/>
  <c r="I38" i="1" s="1"/>
  <c r="G27" i="4"/>
  <c r="C27" i="4" s="1"/>
  <c r="E37" i="1"/>
  <c r="G26" i="4"/>
  <c r="C26" i="4" s="1"/>
  <c r="E36" i="1"/>
  <c r="F36" i="1" s="1"/>
  <c r="G36" i="1" s="1"/>
  <c r="I36" i="1" s="1"/>
  <c r="G25" i="4"/>
  <c r="C25" i="4"/>
  <c r="E35" i="1"/>
  <c r="G24" i="4"/>
  <c r="C24" i="4"/>
  <c r="E34" i="1"/>
  <c r="F34" i="1" s="1"/>
  <c r="G23" i="4"/>
  <c r="C23" i="4" s="1"/>
  <c r="E33" i="1"/>
  <c r="G22" i="4"/>
  <c r="C22" i="4"/>
  <c r="E32" i="1"/>
  <c r="F32" i="1" s="1"/>
  <c r="G32" i="1" s="1"/>
  <c r="I32" i="1" s="1"/>
  <c r="G21" i="4"/>
  <c r="C21" i="4" s="1"/>
  <c r="E31" i="1"/>
  <c r="F31" i="1" s="1"/>
  <c r="G31" i="1" s="1"/>
  <c r="I31" i="1" s="1"/>
  <c r="G20" i="4"/>
  <c r="C20" i="4" s="1"/>
  <c r="E30" i="1"/>
  <c r="F30" i="1" s="1"/>
  <c r="G30" i="1" s="1"/>
  <c r="I30" i="1" s="1"/>
  <c r="G19" i="4"/>
  <c r="C19" i="4" s="1"/>
  <c r="E29" i="1"/>
  <c r="G18" i="4"/>
  <c r="C18" i="4" s="1"/>
  <c r="E28" i="1"/>
  <c r="F28" i="1" s="1"/>
  <c r="G28" i="1" s="1"/>
  <c r="I28" i="1" s="1"/>
  <c r="G17" i="4"/>
  <c r="C17" i="4" s="1"/>
  <c r="E27" i="1"/>
  <c r="E17" i="4" s="1"/>
  <c r="G16" i="4"/>
  <c r="C16" i="4"/>
  <c r="E26" i="1"/>
  <c r="G15" i="4"/>
  <c r="C15" i="4"/>
  <c r="E25" i="1"/>
  <c r="F25" i="1" s="1"/>
  <c r="G25" i="1" s="1"/>
  <c r="H25" i="1" s="1"/>
  <c r="G14" i="4"/>
  <c r="C14" i="4" s="1"/>
  <c r="E24" i="1"/>
  <c r="F24" i="1" s="1"/>
  <c r="G24" i="1" s="1"/>
  <c r="H24" i="1" s="1"/>
  <c r="G13" i="4"/>
  <c r="C13" i="4" s="1"/>
  <c r="E23" i="1"/>
  <c r="E13" i="4" s="1"/>
  <c r="G12" i="4"/>
  <c r="C12" i="4" s="1"/>
  <c r="E22" i="1"/>
  <c r="G11" i="4"/>
  <c r="C11" i="4" s="1"/>
  <c r="E21" i="1"/>
  <c r="F21" i="1" s="1"/>
  <c r="G21" i="1" s="1"/>
  <c r="H21" i="1" s="1"/>
  <c r="A189" i="4"/>
  <c r="H189" i="4"/>
  <c r="B189" i="4" s="1"/>
  <c r="D189" i="4"/>
  <c r="A190" i="4"/>
  <c r="H190" i="4"/>
  <c r="B190" i="4" s="1"/>
  <c r="D190" i="4"/>
  <c r="A191" i="4"/>
  <c r="H191" i="4"/>
  <c r="B191" i="4" s="1"/>
  <c r="D191" i="4"/>
  <c r="A192" i="4"/>
  <c r="H192" i="4"/>
  <c r="B192" i="4" s="1"/>
  <c r="D192" i="4"/>
  <c r="A193" i="4"/>
  <c r="H193" i="4"/>
  <c r="B193" i="4" s="1"/>
  <c r="D193" i="4"/>
  <c r="A194" i="4"/>
  <c r="H194" i="4"/>
  <c r="B194" i="4" s="1"/>
  <c r="D194" i="4"/>
  <c r="A195" i="4"/>
  <c r="H195" i="4"/>
  <c r="B195" i="4" s="1"/>
  <c r="D195" i="4"/>
  <c r="A196" i="4"/>
  <c r="H196" i="4"/>
  <c r="B196" i="4" s="1"/>
  <c r="D196" i="4"/>
  <c r="A197" i="4"/>
  <c r="H197" i="4"/>
  <c r="B197" i="4" s="1"/>
  <c r="D197" i="4"/>
  <c r="A198" i="4"/>
  <c r="H198" i="4"/>
  <c r="B198" i="4" s="1"/>
  <c r="D198" i="4"/>
  <c r="A199" i="4"/>
  <c r="H199" i="4"/>
  <c r="B199" i="4" s="1"/>
  <c r="D199" i="4"/>
  <c r="A200" i="4"/>
  <c r="H200" i="4"/>
  <c r="B200" i="4" s="1"/>
  <c r="D200" i="4"/>
  <c r="A201" i="4"/>
  <c r="H201" i="4"/>
  <c r="B201" i="4" s="1"/>
  <c r="D201" i="4"/>
  <c r="A202" i="4"/>
  <c r="H202" i="4"/>
  <c r="B202" i="4" s="1"/>
  <c r="D202" i="4"/>
  <c r="A203" i="4"/>
  <c r="H203" i="4"/>
  <c r="B203" i="4" s="1"/>
  <c r="D203" i="4"/>
  <c r="A204" i="4"/>
  <c r="H204" i="4"/>
  <c r="B204" i="4" s="1"/>
  <c r="D204" i="4"/>
  <c r="A205" i="4"/>
  <c r="H205" i="4"/>
  <c r="B205" i="4" s="1"/>
  <c r="D205" i="4"/>
  <c r="A206" i="4"/>
  <c r="H206" i="4"/>
  <c r="B206" i="4" s="1"/>
  <c r="D206" i="4"/>
  <c r="A207" i="4"/>
  <c r="H207" i="4"/>
  <c r="B207" i="4" s="1"/>
  <c r="D207" i="4"/>
  <c r="A208" i="4"/>
  <c r="H208" i="4"/>
  <c r="B208" i="4" s="1"/>
  <c r="D208" i="4"/>
  <c r="A209" i="4"/>
  <c r="H209" i="4"/>
  <c r="B209" i="4" s="1"/>
  <c r="D209" i="4"/>
  <c r="A210" i="4"/>
  <c r="H210" i="4"/>
  <c r="B210" i="4" s="1"/>
  <c r="D210" i="4"/>
  <c r="A211" i="4"/>
  <c r="H211" i="4"/>
  <c r="B211" i="4" s="1"/>
  <c r="D211" i="4"/>
  <c r="A212" i="4"/>
  <c r="H212" i="4"/>
  <c r="B212" i="4" s="1"/>
  <c r="D212" i="4"/>
  <c r="A213" i="4"/>
  <c r="H213" i="4"/>
  <c r="B213" i="4" s="1"/>
  <c r="D213" i="4"/>
  <c r="A214" i="4"/>
  <c r="H214" i="4"/>
  <c r="B214" i="4" s="1"/>
  <c r="D214" i="4"/>
  <c r="A215" i="4"/>
  <c r="H215" i="4"/>
  <c r="B215" i="4" s="1"/>
  <c r="D215" i="4"/>
  <c r="A216" i="4"/>
  <c r="H216" i="4"/>
  <c r="B216" i="4" s="1"/>
  <c r="D216" i="4"/>
  <c r="A217" i="4"/>
  <c r="H217" i="4"/>
  <c r="B217" i="4" s="1"/>
  <c r="D217" i="4"/>
  <c r="A218" i="4"/>
  <c r="H218" i="4"/>
  <c r="B218" i="4" s="1"/>
  <c r="D218" i="4"/>
  <c r="A219" i="4"/>
  <c r="H219" i="4"/>
  <c r="B219" i="4" s="1"/>
  <c r="D219" i="4"/>
  <c r="A220" i="4"/>
  <c r="H220" i="4"/>
  <c r="B220" i="4" s="1"/>
  <c r="D220" i="4"/>
  <c r="A221" i="4"/>
  <c r="H221" i="4"/>
  <c r="B221" i="4" s="1"/>
  <c r="D221" i="4"/>
  <c r="A222" i="4"/>
  <c r="H222" i="4"/>
  <c r="B222" i="4" s="1"/>
  <c r="D222" i="4"/>
  <c r="A223" i="4"/>
  <c r="H223" i="4"/>
  <c r="B223" i="4" s="1"/>
  <c r="D223" i="4"/>
  <c r="A224" i="4"/>
  <c r="H224" i="4"/>
  <c r="B224" i="4" s="1"/>
  <c r="D224" i="4"/>
  <c r="A225" i="4"/>
  <c r="H225" i="4"/>
  <c r="B225" i="4" s="1"/>
  <c r="D225" i="4"/>
  <c r="A226" i="4"/>
  <c r="H226" i="4"/>
  <c r="B226" i="4" s="1"/>
  <c r="D226" i="4"/>
  <c r="A227" i="4"/>
  <c r="H227" i="4"/>
  <c r="B227" i="4" s="1"/>
  <c r="D227" i="4"/>
  <c r="A228" i="4"/>
  <c r="H228" i="4"/>
  <c r="B228" i="4" s="1"/>
  <c r="D228" i="4"/>
  <c r="A229" i="4"/>
  <c r="H229" i="4"/>
  <c r="B229" i="4" s="1"/>
  <c r="D229" i="4"/>
  <c r="A230" i="4"/>
  <c r="H230" i="4"/>
  <c r="B230" i="4" s="1"/>
  <c r="D230" i="4"/>
  <c r="A231" i="4"/>
  <c r="H231" i="4"/>
  <c r="B231" i="4" s="1"/>
  <c r="D231" i="4"/>
  <c r="A232" i="4"/>
  <c r="H232" i="4"/>
  <c r="B232" i="4" s="1"/>
  <c r="D232" i="4"/>
  <c r="A233" i="4"/>
  <c r="H233" i="4"/>
  <c r="B233" i="4" s="1"/>
  <c r="D233" i="4"/>
  <c r="A234" i="4"/>
  <c r="H234" i="4"/>
  <c r="B234" i="4" s="1"/>
  <c r="D234" i="4"/>
  <c r="A235" i="4"/>
  <c r="H235" i="4"/>
  <c r="B235" i="4" s="1"/>
  <c r="D235" i="4"/>
  <c r="A236" i="4"/>
  <c r="H236" i="4"/>
  <c r="B236" i="4" s="1"/>
  <c r="D236" i="4"/>
  <c r="A237" i="4"/>
  <c r="H237" i="4"/>
  <c r="B237" i="4" s="1"/>
  <c r="D237" i="4"/>
  <c r="A238" i="4"/>
  <c r="H238" i="4"/>
  <c r="B238" i="4" s="1"/>
  <c r="D238" i="4"/>
  <c r="A239" i="4"/>
  <c r="H239" i="4"/>
  <c r="B239" i="4" s="1"/>
  <c r="D239" i="4"/>
  <c r="A240" i="4"/>
  <c r="H240" i="4"/>
  <c r="B240" i="4" s="1"/>
  <c r="D240" i="4"/>
  <c r="A241" i="4"/>
  <c r="H241" i="4"/>
  <c r="B241" i="4" s="1"/>
  <c r="D241" i="4"/>
  <c r="A242" i="4"/>
  <c r="H242" i="4"/>
  <c r="B242" i="4" s="1"/>
  <c r="D242" i="4"/>
  <c r="A243" i="4"/>
  <c r="H243" i="4"/>
  <c r="B243" i="4" s="1"/>
  <c r="D243" i="4"/>
  <c r="A244" i="4"/>
  <c r="H244" i="4"/>
  <c r="B244" i="4" s="1"/>
  <c r="D244" i="4"/>
  <c r="A245" i="4"/>
  <c r="H245" i="4"/>
  <c r="B245" i="4" s="1"/>
  <c r="D245" i="4"/>
  <c r="A246" i="4"/>
  <c r="H246" i="4"/>
  <c r="B246" i="4" s="1"/>
  <c r="D246" i="4"/>
  <c r="A247" i="4"/>
  <c r="H247" i="4"/>
  <c r="B247" i="4" s="1"/>
  <c r="D247" i="4"/>
  <c r="A248" i="4"/>
  <c r="H248" i="4"/>
  <c r="B248" i="4" s="1"/>
  <c r="D248" i="4"/>
  <c r="A249" i="4"/>
  <c r="H249" i="4"/>
  <c r="B249" i="4" s="1"/>
  <c r="D249" i="4"/>
  <c r="A250" i="4"/>
  <c r="H250" i="4"/>
  <c r="B250" i="4" s="1"/>
  <c r="D250" i="4"/>
  <c r="A251" i="4"/>
  <c r="H251" i="4"/>
  <c r="B251" i="4"/>
  <c r="D251" i="4"/>
  <c r="A252" i="4"/>
  <c r="H252" i="4"/>
  <c r="B252" i="4" s="1"/>
  <c r="D252" i="4"/>
  <c r="A253" i="4"/>
  <c r="H253" i="4"/>
  <c r="B253" i="4" s="1"/>
  <c r="D253" i="4"/>
  <c r="A254" i="4"/>
  <c r="H254" i="4"/>
  <c r="B254" i="4" s="1"/>
  <c r="D254" i="4"/>
  <c r="A255" i="4"/>
  <c r="H255" i="4"/>
  <c r="B255" i="4"/>
  <c r="D255" i="4"/>
  <c r="A256" i="4"/>
  <c r="H256" i="4"/>
  <c r="B256" i="4" s="1"/>
  <c r="D256" i="4"/>
  <c r="A257" i="4"/>
  <c r="H257" i="4"/>
  <c r="B257" i="4" s="1"/>
  <c r="D257" i="4"/>
  <c r="A258" i="4"/>
  <c r="H258" i="4"/>
  <c r="B258" i="4" s="1"/>
  <c r="D258" i="4"/>
  <c r="A259" i="4"/>
  <c r="H259" i="4"/>
  <c r="B259" i="4"/>
  <c r="D259" i="4"/>
  <c r="A260" i="4"/>
  <c r="H260" i="4"/>
  <c r="B260" i="4" s="1"/>
  <c r="D260" i="4"/>
  <c r="A261" i="4"/>
  <c r="H261" i="4"/>
  <c r="B261" i="4" s="1"/>
  <c r="D261" i="4"/>
  <c r="A262" i="4"/>
  <c r="H262" i="4"/>
  <c r="B262" i="4" s="1"/>
  <c r="D262" i="4"/>
  <c r="A263" i="4"/>
  <c r="H263" i="4"/>
  <c r="B263" i="4" s="1"/>
  <c r="D263" i="4"/>
  <c r="A264" i="4"/>
  <c r="H264" i="4"/>
  <c r="B264" i="4" s="1"/>
  <c r="D264" i="4"/>
  <c r="A265" i="4"/>
  <c r="H265" i="4"/>
  <c r="B265" i="4"/>
  <c r="D265" i="4"/>
  <c r="A266" i="4"/>
  <c r="H266" i="4"/>
  <c r="B266" i="4" s="1"/>
  <c r="D266" i="4"/>
  <c r="A267" i="4"/>
  <c r="H267" i="4"/>
  <c r="B267" i="4"/>
  <c r="D267" i="4"/>
  <c r="A268" i="4"/>
  <c r="H268" i="4"/>
  <c r="B268" i="4" s="1"/>
  <c r="D268" i="4"/>
  <c r="A269" i="4"/>
  <c r="H269" i="4"/>
  <c r="B269" i="4" s="1"/>
  <c r="D269" i="4"/>
  <c r="A270" i="4"/>
  <c r="H270" i="4"/>
  <c r="B270" i="4" s="1"/>
  <c r="D270" i="4"/>
  <c r="A271" i="4"/>
  <c r="H271" i="4"/>
  <c r="B271" i="4"/>
  <c r="D271" i="4"/>
  <c r="A272" i="4"/>
  <c r="H272" i="4"/>
  <c r="B272" i="4" s="1"/>
  <c r="D272" i="4"/>
  <c r="A273" i="4"/>
  <c r="H273" i="4"/>
  <c r="B273" i="4" s="1"/>
  <c r="D273" i="4"/>
  <c r="A274" i="4"/>
  <c r="H274" i="4"/>
  <c r="B274" i="4" s="1"/>
  <c r="D274" i="4"/>
  <c r="A275" i="4"/>
  <c r="H275" i="4"/>
  <c r="B275" i="4"/>
  <c r="D275" i="4"/>
  <c r="A276" i="4"/>
  <c r="H276" i="4"/>
  <c r="B276" i="4" s="1"/>
  <c r="D276" i="4"/>
  <c r="A277" i="4"/>
  <c r="H277" i="4"/>
  <c r="B277" i="4" s="1"/>
  <c r="D277" i="4"/>
  <c r="A278" i="4"/>
  <c r="H278" i="4"/>
  <c r="B278" i="4" s="1"/>
  <c r="D278" i="4"/>
  <c r="A279" i="4"/>
  <c r="H279" i="4"/>
  <c r="B279" i="4" s="1"/>
  <c r="D279" i="4"/>
  <c r="A280" i="4"/>
  <c r="H280" i="4"/>
  <c r="B280" i="4" s="1"/>
  <c r="D280" i="4"/>
  <c r="A281" i="4"/>
  <c r="H281" i="4"/>
  <c r="B281" i="4"/>
  <c r="D281" i="4"/>
  <c r="A282" i="4"/>
  <c r="H282" i="4"/>
  <c r="B282" i="4" s="1"/>
  <c r="D282" i="4"/>
  <c r="A283" i="4"/>
  <c r="H283" i="4"/>
  <c r="B283" i="4"/>
  <c r="D283" i="4"/>
  <c r="A284" i="4"/>
  <c r="H284" i="4"/>
  <c r="B284" i="4" s="1"/>
  <c r="D284" i="4"/>
  <c r="A285" i="4"/>
  <c r="H285" i="4"/>
  <c r="B285" i="4" s="1"/>
  <c r="D285" i="4"/>
  <c r="A286" i="4"/>
  <c r="H286" i="4"/>
  <c r="B286" i="4" s="1"/>
  <c r="D286" i="4"/>
  <c r="A287" i="4"/>
  <c r="H287" i="4"/>
  <c r="B287" i="4"/>
  <c r="D287" i="4"/>
  <c r="A288" i="4"/>
  <c r="H288" i="4"/>
  <c r="B288" i="4" s="1"/>
  <c r="D288" i="4"/>
  <c r="A289" i="4"/>
  <c r="H289" i="4"/>
  <c r="B289" i="4" s="1"/>
  <c r="D289" i="4"/>
  <c r="A290" i="4"/>
  <c r="H290" i="4"/>
  <c r="B290" i="4" s="1"/>
  <c r="D290" i="4"/>
  <c r="A291" i="4"/>
  <c r="H291" i="4"/>
  <c r="B291" i="4"/>
  <c r="D291" i="4"/>
  <c r="A292" i="4"/>
  <c r="H292" i="4"/>
  <c r="B292" i="4" s="1"/>
  <c r="D292" i="4"/>
  <c r="A293" i="4"/>
  <c r="H293" i="4"/>
  <c r="B293" i="4" s="1"/>
  <c r="D293" i="4"/>
  <c r="A294" i="4"/>
  <c r="H294" i="4"/>
  <c r="B294" i="4" s="1"/>
  <c r="D294" i="4"/>
  <c r="A295" i="4"/>
  <c r="H295" i="4"/>
  <c r="B295" i="4" s="1"/>
  <c r="D295" i="4"/>
  <c r="A296" i="4"/>
  <c r="H296" i="4"/>
  <c r="B296" i="4" s="1"/>
  <c r="D296" i="4"/>
  <c r="A297" i="4"/>
  <c r="H297" i="4"/>
  <c r="B297" i="4"/>
  <c r="D297" i="4"/>
  <c r="A298" i="4"/>
  <c r="H298" i="4"/>
  <c r="B298" i="4" s="1"/>
  <c r="D298" i="4"/>
  <c r="A299" i="4"/>
  <c r="H299" i="4"/>
  <c r="B299" i="4"/>
  <c r="D299" i="4"/>
  <c r="A300" i="4"/>
  <c r="H300" i="4"/>
  <c r="B300" i="4" s="1"/>
  <c r="D300" i="4"/>
  <c r="A301" i="4"/>
  <c r="H301" i="4"/>
  <c r="B301" i="4" s="1"/>
  <c r="D301" i="4"/>
  <c r="A302" i="4"/>
  <c r="H302" i="4"/>
  <c r="B302" i="4" s="1"/>
  <c r="D302" i="4"/>
  <c r="A303" i="4"/>
  <c r="H303" i="4"/>
  <c r="B303" i="4"/>
  <c r="D303" i="4"/>
  <c r="A304" i="4"/>
  <c r="H304" i="4"/>
  <c r="B304" i="4" s="1"/>
  <c r="D304" i="4"/>
  <c r="A305" i="4"/>
  <c r="H305" i="4"/>
  <c r="B305" i="4" s="1"/>
  <c r="D305" i="4"/>
  <c r="A306" i="4"/>
  <c r="H306" i="4"/>
  <c r="B306" i="4" s="1"/>
  <c r="D306" i="4"/>
  <c r="A307" i="4"/>
  <c r="H307" i="4"/>
  <c r="B307" i="4"/>
  <c r="D307" i="4"/>
  <c r="A308" i="4"/>
  <c r="H308" i="4"/>
  <c r="B308" i="4" s="1"/>
  <c r="D308" i="4"/>
  <c r="A309" i="4"/>
  <c r="H309" i="4"/>
  <c r="B309" i="4" s="1"/>
  <c r="D309" i="4"/>
  <c r="A310" i="4"/>
  <c r="H310" i="4"/>
  <c r="B310" i="4" s="1"/>
  <c r="D310" i="4"/>
  <c r="A311" i="4"/>
  <c r="H311" i="4"/>
  <c r="B311" i="4" s="1"/>
  <c r="D311" i="4"/>
  <c r="A312" i="4"/>
  <c r="H312" i="4"/>
  <c r="B312" i="4" s="1"/>
  <c r="D312" i="4"/>
  <c r="A313" i="4"/>
  <c r="H313" i="4"/>
  <c r="B313" i="4"/>
  <c r="D313" i="4"/>
  <c r="A314" i="4"/>
  <c r="H314" i="4"/>
  <c r="B314" i="4" s="1"/>
  <c r="D314" i="4"/>
  <c r="A315" i="4"/>
  <c r="H315" i="4"/>
  <c r="B315" i="4"/>
  <c r="D315" i="4"/>
  <c r="A316" i="4"/>
  <c r="H316" i="4"/>
  <c r="B316" i="4" s="1"/>
  <c r="D316" i="4"/>
  <c r="A317" i="4"/>
  <c r="H317" i="4"/>
  <c r="B317" i="4" s="1"/>
  <c r="D317" i="4"/>
  <c r="A318" i="4"/>
  <c r="H318" i="4"/>
  <c r="B318" i="4" s="1"/>
  <c r="D318" i="4"/>
  <c r="A319" i="4"/>
  <c r="H319" i="4"/>
  <c r="B319" i="4"/>
  <c r="D319" i="4"/>
  <c r="A320" i="4"/>
  <c r="H320" i="4"/>
  <c r="B320" i="4" s="1"/>
  <c r="D320" i="4"/>
  <c r="A321" i="4"/>
  <c r="H321" i="4"/>
  <c r="B321" i="4" s="1"/>
  <c r="D321" i="4"/>
  <c r="A322" i="4"/>
  <c r="H322" i="4"/>
  <c r="B322" i="4" s="1"/>
  <c r="D322" i="4"/>
  <c r="A323" i="4"/>
  <c r="H323" i="4"/>
  <c r="B323" i="4"/>
  <c r="D323" i="4"/>
  <c r="A324" i="4"/>
  <c r="H324" i="4"/>
  <c r="B324" i="4" s="1"/>
  <c r="D324" i="4"/>
  <c r="A325" i="4"/>
  <c r="H325" i="4"/>
  <c r="B325" i="4" s="1"/>
  <c r="D325" i="4"/>
  <c r="A326" i="4"/>
  <c r="H326" i="4"/>
  <c r="B326" i="4" s="1"/>
  <c r="D326" i="4"/>
  <c r="A327" i="4"/>
  <c r="H327" i="4"/>
  <c r="B327" i="4" s="1"/>
  <c r="D327" i="4"/>
  <c r="A328" i="4"/>
  <c r="H328" i="4"/>
  <c r="B328" i="4" s="1"/>
  <c r="D328" i="4"/>
  <c r="A329" i="4"/>
  <c r="H329" i="4"/>
  <c r="B329" i="4" s="1"/>
  <c r="D329" i="4"/>
  <c r="A330" i="4"/>
  <c r="H330" i="4"/>
  <c r="B330" i="4" s="1"/>
  <c r="D330" i="4"/>
  <c r="A331" i="4"/>
  <c r="H331" i="4"/>
  <c r="B331" i="4" s="1"/>
  <c r="D331" i="4"/>
  <c r="A332" i="4"/>
  <c r="H332" i="4"/>
  <c r="B332" i="4" s="1"/>
  <c r="D332" i="4"/>
  <c r="A333" i="4"/>
  <c r="H333" i="4"/>
  <c r="B333" i="4" s="1"/>
  <c r="D333" i="4"/>
  <c r="A334" i="4"/>
  <c r="H334" i="4"/>
  <c r="B334" i="4" s="1"/>
  <c r="D334" i="4"/>
  <c r="A335" i="4"/>
  <c r="H335" i="4"/>
  <c r="B335" i="4" s="1"/>
  <c r="D335" i="4"/>
  <c r="A336" i="4"/>
  <c r="H336" i="4"/>
  <c r="B336" i="4" s="1"/>
  <c r="D336" i="4"/>
  <c r="A337" i="4"/>
  <c r="H337" i="4"/>
  <c r="B337" i="4" s="1"/>
  <c r="D337" i="4"/>
  <c r="A338" i="4"/>
  <c r="H338" i="4"/>
  <c r="B338" i="4" s="1"/>
  <c r="D338" i="4"/>
  <c r="A339" i="4"/>
  <c r="H339" i="4"/>
  <c r="B339" i="4" s="1"/>
  <c r="D339" i="4"/>
  <c r="A340" i="4"/>
  <c r="H340" i="4"/>
  <c r="B340" i="4" s="1"/>
  <c r="D340" i="4"/>
  <c r="A341" i="4"/>
  <c r="H341" i="4"/>
  <c r="B341" i="4" s="1"/>
  <c r="D341" i="4"/>
  <c r="A342" i="4"/>
  <c r="H342" i="4"/>
  <c r="B342" i="4" s="1"/>
  <c r="D342" i="4"/>
  <c r="A343" i="4"/>
  <c r="H343" i="4"/>
  <c r="B343" i="4" s="1"/>
  <c r="D343" i="4"/>
  <c r="A344" i="4"/>
  <c r="H344" i="4"/>
  <c r="B344" i="4" s="1"/>
  <c r="D344" i="4"/>
  <c r="A345" i="4"/>
  <c r="H345" i="4"/>
  <c r="B345" i="4" s="1"/>
  <c r="D345" i="4"/>
  <c r="A346" i="4"/>
  <c r="H346" i="4"/>
  <c r="B346" i="4" s="1"/>
  <c r="D346" i="4"/>
  <c r="A347" i="4"/>
  <c r="H347" i="4"/>
  <c r="B347" i="4" s="1"/>
  <c r="D347" i="4"/>
  <c r="A348" i="4"/>
  <c r="H348" i="4"/>
  <c r="B348" i="4" s="1"/>
  <c r="D348" i="4"/>
  <c r="A349" i="4"/>
  <c r="H349" i="4"/>
  <c r="B349" i="4" s="1"/>
  <c r="D349" i="4"/>
  <c r="A350" i="4"/>
  <c r="H350" i="4"/>
  <c r="B350" i="4" s="1"/>
  <c r="D350" i="4"/>
  <c r="A351" i="4"/>
  <c r="H351" i="4"/>
  <c r="B351" i="4" s="1"/>
  <c r="D351" i="4"/>
  <c r="A352" i="4"/>
  <c r="H352" i="4"/>
  <c r="B352" i="4" s="1"/>
  <c r="D352" i="4"/>
  <c r="A353" i="4"/>
  <c r="H353" i="4"/>
  <c r="B353" i="4" s="1"/>
  <c r="D353" i="4"/>
  <c r="A354" i="4"/>
  <c r="H354" i="4"/>
  <c r="B354" i="4" s="1"/>
  <c r="D354" i="4"/>
  <c r="A355" i="4"/>
  <c r="H355" i="4"/>
  <c r="B355" i="4" s="1"/>
  <c r="D355" i="4"/>
  <c r="A356" i="4"/>
  <c r="H356" i="4"/>
  <c r="B356" i="4" s="1"/>
  <c r="D356" i="4"/>
  <c r="A357" i="4"/>
  <c r="H357" i="4"/>
  <c r="B357" i="4" s="1"/>
  <c r="D357" i="4"/>
  <c r="A358" i="4"/>
  <c r="H358" i="4"/>
  <c r="B358" i="4" s="1"/>
  <c r="D358" i="4"/>
  <c r="A359" i="4"/>
  <c r="H359" i="4"/>
  <c r="B359" i="4" s="1"/>
  <c r="D359" i="4"/>
  <c r="A360" i="4"/>
  <c r="H360" i="4"/>
  <c r="B360" i="4" s="1"/>
  <c r="D360" i="4"/>
  <c r="A361" i="4"/>
  <c r="H361" i="4"/>
  <c r="B361" i="4" s="1"/>
  <c r="D361" i="4"/>
  <c r="A362" i="4"/>
  <c r="H362" i="4"/>
  <c r="B362" i="4" s="1"/>
  <c r="D362" i="4"/>
  <c r="A363" i="4"/>
  <c r="H363" i="4"/>
  <c r="B363" i="4" s="1"/>
  <c r="D363" i="4"/>
  <c r="A364" i="4"/>
  <c r="H364" i="4"/>
  <c r="B364" i="4" s="1"/>
  <c r="D364" i="4"/>
  <c r="A365" i="4"/>
  <c r="H365" i="4"/>
  <c r="B365" i="4" s="1"/>
  <c r="D365" i="4"/>
  <c r="A366" i="4"/>
  <c r="H366" i="4"/>
  <c r="B366" i="4" s="1"/>
  <c r="D366" i="4"/>
  <c r="A367" i="4"/>
  <c r="H367" i="4"/>
  <c r="B367" i="4" s="1"/>
  <c r="D367" i="4"/>
  <c r="A368" i="4"/>
  <c r="H368" i="4"/>
  <c r="B368" i="4" s="1"/>
  <c r="D368" i="4"/>
  <c r="A369" i="4"/>
  <c r="H369" i="4"/>
  <c r="B369" i="4" s="1"/>
  <c r="D369" i="4"/>
  <c r="A370" i="4"/>
  <c r="H370" i="4"/>
  <c r="B370" i="4" s="1"/>
  <c r="D370" i="4"/>
  <c r="A371" i="4"/>
  <c r="H371" i="4"/>
  <c r="B371" i="4" s="1"/>
  <c r="D371" i="4"/>
  <c r="A372" i="4"/>
  <c r="H372" i="4"/>
  <c r="B372" i="4" s="1"/>
  <c r="D372" i="4"/>
  <c r="A373" i="4"/>
  <c r="H373" i="4"/>
  <c r="B373" i="4" s="1"/>
  <c r="D373" i="4"/>
  <c r="A375" i="4"/>
  <c r="H375" i="4"/>
  <c r="B375" i="4" s="1"/>
  <c r="D375" i="4"/>
  <c r="A374" i="4"/>
  <c r="H374" i="4"/>
  <c r="B374" i="4" s="1"/>
  <c r="D374" i="4"/>
  <c r="A376" i="4"/>
  <c r="H376" i="4"/>
  <c r="B376" i="4" s="1"/>
  <c r="D376" i="4"/>
  <c r="H188" i="4"/>
  <c r="B188" i="4" s="1"/>
  <c r="D188" i="4"/>
  <c r="A188" i="4"/>
  <c r="H187" i="4"/>
  <c r="B187" i="4" s="1"/>
  <c r="D187" i="4"/>
  <c r="A187" i="4"/>
  <c r="H186" i="4"/>
  <c r="B186" i="4" s="1"/>
  <c r="D186" i="4"/>
  <c r="A186" i="4"/>
  <c r="H185" i="4"/>
  <c r="B185" i="4" s="1"/>
  <c r="D185" i="4"/>
  <c r="A185" i="4"/>
  <c r="H184" i="4"/>
  <c r="B184" i="4" s="1"/>
  <c r="D184" i="4"/>
  <c r="A184" i="4"/>
  <c r="H183" i="4"/>
  <c r="B183" i="4" s="1"/>
  <c r="D183" i="4"/>
  <c r="A183" i="4"/>
  <c r="H182" i="4"/>
  <c r="B182" i="4" s="1"/>
  <c r="D182" i="4"/>
  <c r="A182" i="4"/>
  <c r="H181" i="4"/>
  <c r="B181" i="4" s="1"/>
  <c r="D181" i="4"/>
  <c r="A181" i="4"/>
  <c r="H180" i="4"/>
  <c r="B180" i="4" s="1"/>
  <c r="D180" i="4"/>
  <c r="A180" i="4"/>
  <c r="H179" i="4"/>
  <c r="B179" i="4" s="1"/>
  <c r="D179" i="4"/>
  <c r="A179" i="4"/>
  <c r="H178" i="4"/>
  <c r="B178" i="4" s="1"/>
  <c r="D178" i="4"/>
  <c r="A178" i="4"/>
  <c r="H177" i="4"/>
  <c r="B177" i="4" s="1"/>
  <c r="D177" i="4"/>
  <c r="A177" i="4"/>
  <c r="H176" i="4"/>
  <c r="B176" i="4" s="1"/>
  <c r="D176" i="4"/>
  <c r="A176" i="4"/>
  <c r="H175" i="4"/>
  <c r="B175" i="4" s="1"/>
  <c r="D175" i="4"/>
  <c r="A175" i="4"/>
  <c r="H174" i="4"/>
  <c r="B174" i="4" s="1"/>
  <c r="D174" i="4"/>
  <c r="A174" i="4"/>
  <c r="H173" i="4"/>
  <c r="B173" i="4" s="1"/>
  <c r="D173" i="4"/>
  <c r="A173" i="4"/>
  <c r="H172" i="4"/>
  <c r="B172" i="4" s="1"/>
  <c r="D172" i="4"/>
  <c r="A172" i="4"/>
  <c r="H171" i="4"/>
  <c r="B171" i="4" s="1"/>
  <c r="D171" i="4"/>
  <c r="A171" i="4"/>
  <c r="H170" i="4"/>
  <c r="B170" i="4" s="1"/>
  <c r="D170" i="4"/>
  <c r="A170" i="4"/>
  <c r="H169" i="4"/>
  <c r="B169" i="4" s="1"/>
  <c r="D169" i="4"/>
  <c r="A169" i="4"/>
  <c r="H168" i="4"/>
  <c r="B168" i="4" s="1"/>
  <c r="D168" i="4"/>
  <c r="A168" i="4"/>
  <c r="H167" i="4"/>
  <c r="B167" i="4" s="1"/>
  <c r="D167" i="4"/>
  <c r="A167" i="4"/>
  <c r="H166" i="4"/>
  <c r="B166" i="4" s="1"/>
  <c r="D166" i="4"/>
  <c r="A166" i="4"/>
  <c r="H165" i="4"/>
  <c r="B165" i="4" s="1"/>
  <c r="D165" i="4"/>
  <c r="A165" i="4"/>
  <c r="H164" i="4"/>
  <c r="B164" i="4" s="1"/>
  <c r="D164" i="4"/>
  <c r="A164" i="4"/>
  <c r="H163" i="4"/>
  <c r="B163" i="4" s="1"/>
  <c r="D163" i="4"/>
  <c r="A163" i="4"/>
  <c r="H162" i="4"/>
  <c r="B162" i="4" s="1"/>
  <c r="D162" i="4"/>
  <c r="A162" i="4"/>
  <c r="H161" i="4"/>
  <c r="B161" i="4" s="1"/>
  <c r="D161" i="4"/>
  <c r="A161" i="4"/>
  <c r="H160" i="4"/>
  <c r="B160" i="4" s="1"/>
  <c r="D160" i="4"/>
  <c r="A160" i="4"/>
  <c r="H159" i="4"/>
  <c r="B159" i="4" s="1"/>
  <c r="D159" i="4"/>
  <c r="A159" i="4"/>
  <c r="H158" i="4"/>
  <c r="B158" i="4" s="1"/>
  <c r="D158" i="4"/>
  <c r="A158" i="4"/>
  <c r="H157" i="4"/>
  <c r="B157" i="4" s="1"/>
  <c r="D157" i="4"/>
  <c r="A157" i="4"/>
  <c r="H156" i="4"/>
  <c r="B156" i="4" s="1"/>
  <c r="D156" i="4"/>
  <c r="A156" i="4"/>
  <c r="H155" i="4"/>
  <c r="B155" i="4" s="1"/>
  <c r="D155" i="4"/>
  <c r="A155" i="4"/>
  <c r="H154" i="4"/>
  <c r="B154" i="4" s="1"/>
  <c r="D154" i="4"/>
  <c r="A154" i="4"/>
  <c r="H153" i="4"/>
  <c r="B153" i="4" s="1"/>
  <c r="D153" i="4"/>
  <c r="A153" i="4"/>
  <c r="H152" i="4"/>
  <c r="B152" i="4" s="1"/>
  <c r="D152" i="4"/>
  <c r="A152" i="4"/>
  <c r="H151" i="4"/>
  <c r="B151" i="4" s="1"/>
  <c r="D151" i="4"/>
  <c r="A151" i="4"/>
  <c r="H150" i="4"/>
  <c r="B150" i="4" s="1"/>
  <c r="D150" i="4"/>
  <c r="A150" i="4"/>
  <c r="H149" i="4"/>
  <c r="B149" i="4" s="1"/>
  <c r="D149" i="4"/>
  <c r="A149" i="4"/>
  <c r="H148" i="4"/>
  <c r="B148" i="4" s="1"/>
  <c r="D148" i="4"/>
  <c r="A148" i="4"/>
  <c r="H147" i="4"/>
  <c r="B147" i="4" s="1"/>
  <c r="D147" i="4"/>
  <c r="A147" i="4"/>
  <c r="H146" i="4"/>
  <c r="B146" i="4" s="1"/>
  <c r="D146" i="4"/>
  <c r="A146" i="4"/>
  <c r="H145" i="4"/>
  <c r="B145" i="4" s="1"/>
  <c r="D145" i="4"/>
  <c r="A145" i="4"/>
  <c r="H144" i="4"/>
  <c r="B144" i="4" s="1"/>
  <c r="D144" i="4"/>
  <c r="A144" i="4"/>
  <c r="H143" i="4"/>
  <c r="B143" i="4" s="1"/>
  <c r="D143" i="4"/>
  <c r="A143" i="4"/>
  <c r="H142" i="4"/>
  <c r="B142" i="4" s="1"/>
  <c r="D142" i="4"/>
  <c r="A142" i="4"/>
  <c r="H141" i="4"/>
  <c r="B141" i="4" s="1"/>
  <c r="D141" i="4"/>
  <c r="A141" i="4"/>
  <c r="H140" i="4"/>
  <c r="B140" i="4" s="1"/>
  <c r="D140" i="4"/>
  <c r="A140" i="4"/>
  <c r="H139" i="4"/>
  <c r="B139" i="4" s="1"/>
  <c r="D139" i="4"/>
  <c r="A139" i="4"/>
  <c r="H138" i="4"/>
  <c r="B138" i="4" s="1"/>
  <c r="D138" i="4"/>
  <c r="A138" i="4"/>
  <c r="H137" i="4"/>
  <c r="B137" i="4" s="1"/>
  <c r="D137" i="4"/>
  <c r="A137" i="4"/>
  <c r="H136" i="4"/>
  <c r="B136" i="4" s="1"/>
  <c r="D136" i="4"/>
  <c r="A136" i="4"/>
  <c r="H135" i="4"/>
  <c r="B135" i="4" s="1"/>
  <c r="D135" i="4"/>
  <c r="A135" i="4"/>
  <c r="H134" i="4"/>
  <c r="B134" i="4" s="1"/>
  <c r="D134" i="4"/>
  <c r="A134" i="4"/>
  <c r="H133" i="4"/>
  <c r="B133" i="4" s="1"/>
  <c r="D133" i="4"/>
  <c r="A133" i="4"/>
  <c r="H132" i="4"/>
  <c r="B132" i="4" s="1"/>
  <c r="D132" i="4"/>
  <c r="A132" i="4"/>
  <c r="H131" i="4"/>
  <c r="B131" i="4" s="1"/>
  <c r="D131" i="4"/>
  <c r="A131" i="4"/>
  <c r="H130" i="4"/>
  <c r="B130" i="4" s="1"/>
  <c r="D130" i="4"/>
  <c r="A130" i="4"/>
  <c r="H129" i="4"/>
  <c r="B129" i="4" s="1"/>
  <c r="D129" i="4"/>
  <c r="A129" i="4"/>
  <c r="H128" i="4"/>
  <c r="B128" i="4" s="1"/>
  <c r="D128" i="4"/>
  <c r="A128" i="4"/>
  <c r="H127" i="4"/>
  <c r="B127" i="4" s="1"/>
  <c r="D127" i="4"/>
  <c r="A127" i="4"/>
  <c r="H126" i="4"/>
  <c r="B126" i="4" s="1"/>
  <c r="D126" i="4"/>
  <c r="A126" i="4"/>
  <c r="H125" i="4"/>
  <c r="B125" i="4" s="1"/>
  <c r="D125" i="4"/>
  <c r="A125" i="4"/>
  <c r="H124" i="4"/>
  <c r="B124" i="4" s="1"/>
  <c r="D124" i="4"/>
  <c r="A124" i="4"/>
  <c r="H123" i="4"/>
  <c r="B123" i="4" s="1"/>
  <c r="D123" i="4"/>
  <c r="A123" i="4"/>
  <c r="H122" i="4"/>
  <c r="B122" i="4" s="1"/>
  <c r="D122" i="4"/>
  <c r="A122" i="4"/>
  <c r="H121" i="4"/>
  <c r="B121" i="4" s="1"/>
  <c r="D121" i="4"/>
  <c r="A121" i="4"/>
  <c r="H120" i="4"/>
  <c r="B120" i="4" s="1"/>
  <c r="D120" i="4"/>
  <c r="A120" i="4"/>
  <c r="H119" i="4"/>
  <c r="B119" i="4" s="1"/>
  <c r="D119" i="4"/>
  <c r="A119" i="4"/>
  <c r="H118" i="4"/>
  <c r="B118" i="4" s="1"/>
  <c r="D118" i="4"/>
  <c r="A118" i="4"/>
  <c r="H117" i="4"/>
  <c r="B117" i="4" s="1"/>
  <c r="D117" i="4"/>
  <c r="A117" i="4"/>
  <c r="H116" i="4"/>
  <c r="B116" i="4" s="1"/>
  <c r="D116" i="4"/>
  <c r="A116" i="4"/>
  <c r="H115" i="4"/>
  <c r="B115" i="4" s="1"/>
  <c r="D115" i="4"/>
  <c r="A115" i="4"/>
  <c r="H114" i="4"/>
  <c r="B114" i="4" s="1"/>
  <c r="D114" i="4"/>
  <c r="A114" i="4"/>
  <c r="H113" i="4"/>
  <c r="B113" i="4" s="1"/>
  <c r="D113" i="4"/>
  <c r="A113" i="4"/>
  <c r="H112" i="4"/>
  <c r="B112" i="4" s="1"/>
  <c r="D112" i="4"/>
  <c r="A112" i="4"/>
  <c r="H111" i="4"/>
  <c r="B111" i="4" s="1"/>
  <c r="D111" i="4"/>
  <c r="A111" i="4"/>
  <c r="H110" i="4"/>
  <c r="B110" i="4" s="1"/>
  <c r="D110" i="4"/>
  <c r="A110" i="4"/>
  <c r="H109" i="4"/>
  <c r="B109" i="4" s="1"/>
  <c r="D109" i="4"/>
  <c r="A109" i="4"/>
  <c r="H108" i="4"/>
  <c r="B108" i="4" s="1"/>
  <c r="D108" i="4"/>
  <c r="A108" i="4"/>
  <c r="H107" i="4"/>
  <c r="B107" i="4" s="1"/>
  <c r="D107" i="4"/>
  <c r="A107" i="4"/>
  <c r="H106" i="4"/>
  <c r="B106" i="4" s="1"/>
  <c r="D106" i="4"/>
  <c r="A106" i="4"/>
  <c r="H105" i="4"/>
  <c r="B105" i="4" s="1"/>
  <c r="D105" i="4"/>
  <c r="A105" i="4"/>
  <c r="H104" i="4"/>
  <c r="B104" i="4" s="1"/>
  <c r="D104" i="4"/>
  <c r="A104" i="4"/>
  <c r="H103" i="4"/>
  <c r="B103" i="4" s="1"/>
  <c r="D103" i="4"/>
  <c r="A103" i="4"/>
  <c r="H102" i="4"/>
  <c r="B102" i="4" s="1"/>
  <c r="D102" i="4"/>
  <c r="A102" i="4"/>
  <c r="H101" i="4"/>
  <c r="B101" i="4" s="1"/>
  <c r="D101" i="4"/>
  <c r="A101" i="4"/>
  <c r="H100" i="4"/>
  <c r="B100" i="4" s="1"/>
  <c r="D100" i="4"/>
  <c r="A100" i="4"/>
  <c r="H99" i="4"/>
  <c r="B99" i="4" s="1"/>
  <c r="D99" i="4"/>
  <c r="A99" i="4"/>
  <c r="H98" i="4"/>
  <c r="B98" i="4" s="1"/>
  <c r="D98" i="4"/>
  <c r="A98" i="4"/>
  <c r="H97" i="4"/>
  <c r="B97" i="4" s="1"/>
  <c r="D97" i="4"/>
  <c r="A97" i="4"/>
  <c r="H96" i="4"/>
  <c r="B96" i="4" s="1"/>
  <c r="D96" i="4"/>
  <c r="A96" i="4"/>
  <c r="H95" i="4"/>
  <c r="B95" i="4" s="1"/>
  <c r="D95" i="4"/>
  <c r="A95" i="4"/>
  <c r="H94" i="4"/>
  <c r="B94" i="4" s="1"/>
  <c r="D94" i="4"/>
  <c r="A94" i="4"/>
  <c r="H93" i="4"/>
  <c r="B93" i="4" s="1"/>
  <c r="D93" i="4"/>
  <c r="A93" i="4"/>
  <c r="H92" i="4"/>
  <c r="B92" i="4" s="1"/>
  <c r="D92" i="4"/>
  <c r="A92" i="4"/>
  <c r="H91" i="4"/>
  <c r="B91" i="4" s="1"/>
  <c r="D91" i="4"/>
  <c r="A91" i="4"/>
  <c r="H90" i="4"/>
  <c r="B90" i="4" s="1"/>
  <c r="D90" i="4"/>
  <c r="A90" i="4"/>
  <c r="H89" i="4"/>
  <c r="B89" i="4" s="1"/>
  <c r="D89" i="4"/>
  <c r="A89" i="4"/>
  <c r="H88" i="4"/>
  <c r="B88" i="4" s="1"/>
  <c r="D88" i="4"/>
  <c r="A88" i="4"/>
  <c r="H87" i="4"/>
  <c r="B87" i="4" s="1"/>
  <c r="D87" i="4"/>
  <c r="A87" i="4"/>
  <c r="H86" i="4"/>
  <c r="B86" i="4" s="1"/>
  <c r="D86" i="4"/>
  <c r="A86" i="4"/>
  <c r="H85" i="4"/>
  <c r="B85" i="4" s="1"/>
  <c r="D85" i="4"/>
  <c r="A85" i="4"/>
  <c r="H84" i="4"/>
  <c r="B84" i="4" s="1"/>
  <c r="D84" i="4"/>
  <c r="A84" i="4"/>
  <c r="H83" i="4"/>
  <c r="B83" i="4" s="1"/>
  <c r="D83" i="4"/>
  <c r="A83" i="4"/>
  <c r="H82" i="4"/>
  <c r="B82" i="4" s="1"/>
  <c r="F82" i="4"/>
  <c r="D82" i="4" s="1"/>
  <c r="A82" i="4"/>
  <c r="H81" i="4"/>
  <c r="B81" i="4" s="1"/>
  <c r="F81" i="4"/>
  <c r="D81" i="4"/>
  <c r="A81" i="4"/>
  <c r="H80" i="4"/>
  <c r="B80" i="4" s="1"/>
  <c r="F80" i="4"/>
  <c r="D80" i="4"/>
  <c r="A80" i="4"/>
  <c r="H79" i="4"/>
  <c r="B79" i="4"/>
  <c r="F79" i="4"/>
  <c r="D79" i="4"/>
  <c r="A79" i="4"/>
  <c r="H78" i="4"/>
  <c r="B78" i="4"/>
  <c r="F78" i="4"/>
  <c r="D78" i="4" s="1"/>
  <c r="A78" i="4"/>
  <c r="H77" i="4"/>
  <c r="D77" i="4"/>
  <c r="B77" i="4"/>
  <c r="A77" i="4"/>
  <c r="H76" i="4"/>
  <c r="B76" i="4" s="1"/>
  <c r="D76" i="4"/>
  <c r="A76" i="4"/>
  <c r="H75" i="4"/>
  <c r="D75" i="4"/>
  <c r="B75" i="4"/>
  <c r="A75" i="4"/>
  <c r="H74" i="4"/>
  <c r="B74" i="4" s="1"/>
  <c r="D74" i="4"/>
  <c r="A74" i="4"/>
  <c r="H73" i="4"/>
  <c r="D73" i="4"/>
  <c r="B73" i="4"/>
  <c r="A73" i="4"/>
  <c r="H72" i="4"/>
  <c r="B72" i="4" s="1"/>
  <c r="D72" i="4"/>
  <c r="A72" i="4"/>
  <c r="H71" i="4"/>
  <c r="D71" i="4"/>
  <c r="B71" i="4"/>
  <c r="A71" i="4"/>
  <c r="H70" i="4"/>
  <c r="B70" i="4" s="1"/>
  <c r="D70" i="4"/>
  <c r="A70" i="4"/>
  <c r="H69" i="4"/>
  <c r="D69" i="4"/>
  <c r="B69" i="4"/>
  <c r="A69" i="4"/>
  <c r="H68" i="4"/>
  <c r="B68" i="4" s="1"/>
  <c r="D68" i="4"/>
  <c r="A68" i="4"/>
  <c r="H67" i="4"/>
  <c r="D67" i="4"/>
  <c r="B67" i="4"/>
  <c r="A67" i="4"/>
  <c r="H66" i="4"/>
  <c r="B66" i="4" s="1"/>
  <c r="D66" i="4"/>
  <c r="A66" i="4"/>
  <c r="H65" i="4"/>
  <c r="D65" i="4"/>
  <c r="B65" i="4"/>
  <c r="A65" i="4"/>
  <c r="H64" i="4"/>
  <c r="B64" i="4" s="1"/>
  <c r="D64" i="4"/>
  <c r="A64" i="4"/>
  <c r="H63" i="4"/>
  <c r="D63" i="4"/>
  <c r="B63" i="4"/>
  <c r="A63" i="4"/>
  <c r="H62" i="4"/>
  <c r="B62" i="4" s="1"/>
  <c r="D62" i="4"/>
  <c r="A62" i="4"/>
  <c r="H61" i="4"/>
  <c r="D61" i="4"/>
  <c r="B61" i="4"/>
  <c r="A61" i="4"/>
  <c r="H60" i="4"/>
  <c r="B60" i="4" s="1"/>
  <c r="D60" i="4"/>
  <c r="A60" i="4"/>
  <c r="H59" i="4"/>
  <c r="D59" i="4"/>
  <c r="B59" i="4"/>
  <c r="A59" i="4"/>
  <c r="H58" i="4"/>
  <c r="B58" i="4" s="1"/>
  <c r="D58" i="4"/>
  <c r="A58" i="4"/>
  <c r="H57" i="4"/>
  <c r="D57" i="4"/>
  <c r="B57" i="4"/>
  <c r="A57" i="4"/>
  <c r="H56" i="4"/>
  <c r="B56" i="4" s="1"/>
  <c r="D56" i="4"/>
  <c r="A56" i="4"/>
  <c r="H55" i="4"/>
  <c r="D55" i="4"/>
  <c r="B55" i="4"/>
  <c r="A55" i="4"/>
  <c r="H54" i="4"/>
  <c r="B54" i="4" s="1"/>
  <c r="D54" i="4"/>
  <c r="A54" i="4"/>
  <c r="H53" i="4"/>
  <c r="D53" i="4"/>
  <c r="B53" i="4"/>
  <c r="A53" i="4"/>
  <c r="H52" i="4"/>
  <c r="B52" i="4" s="1"/>
  <c r="D52" i="4"/>
  <c r="A52" i="4"/>
  <c r="H51" i="4"/>
  <c r="D51" i="4"/>
  <c r="B51" i="4"/>
  <c r="A51" i="4"/>
  <c r="H50" i="4"/>
  <c r="B50" i="4" s="1"/>
  <c r="D50" i="4"/>
  <c r="A50" i="4"/>
  <c r="H49" i="4"/>
  <c r="D49" i="4"/>
  <c r="B49" i="4"/>
  <c r="A49" i="4"/>
  <c r="H48" i="4"/>
  <c r="B48" i="4" s="1"/>
  <c r="D48" i="4"/>
  <c r="A48" i="4"/>
  <c r="H47" i="4"/>
  <c r="D47" i="4"/>
  <c r="B47" i="4"/>
  <c r="A47" i="4"/>
  <c r="H46" i="4"/>
  <c r="B46" i="4" s="1"/>
  <c r="D46" i="4"/>
  <c r="A46" i="4"/>
  <c r="H45" i="4"/>
  <c r="D45" i="4"/>
  <c r="B45" i="4"/>
  <c r="A45" i="4"/>
  <c r="H44" i="4"/>
  <c r="B44" i="4" s="1"/>
  <c r="D44" i="4"/>
  <c r="A44" i="4"/>
  <c r="H43" i="4"/>
  <c r="D43" i="4"/>
  <c r="B43" i="4"/>
  <c r="A43" i="4"/>
  <c r="H42" i="4"/>
  <c r="B42" i="4" s="1"/>
  <c r="D42" i="4"/>
  <c r="A42" i="4"/>
  <c r="H41" i="4"/>
  <c r="D41" i="4"/>
  <c r="B41" i="4"/>
  <c r="A41" i="4"/>
  <c r="H40" i="4"/>
  <c r="B40" i="4" s="1"/>
  <c r="D40" i="4"/>
  <c r="A40" i="4"/>
  <c r="H39" i="4"/>
  <c r="D39" i="4"/>
  <c r="B39" i="4"/>
  <c r="A39" i="4"/>
  <c r="H38" i="4"/>
  <c r="B38" i="4" s="1"/>
  <c r="D38" i="4"/>
  <c r="A38" i="4"/>
  <c r="H37" i="4"/>
  <c r="D37" i="4"/>
  <c r="B37" i="4"/>
  <c r="A37" i="4"/>
  <c r="H36" i="4"/>
  <c r="B36" i="4" s="1"/>
  <c r="D36" i="4"/>
  <c r="A36" i="4"/>
  <c r="H35" i="4"/>
  <c r="D35" i="4"/>
  <c r="B35" i="4"/>
  <c r="A35" i="4"/>
  <c r="H34" i="4"/>
  <c r="B34" i="4" s="1"/>
  <c r="D34" i="4"/>
  <c r="A34" i="4"/>
  <c r="H33" i="4"/>
  <c r="D33" i="4"/>
  <c r="B33" i="4"/>
  <c r="A33" i="4"/>
  <c r="H32" i="4"/>
  <c r="B32" i="4" s="1"/>
  <c r="D32" i="4"/>
  <c r="A32" i="4"/>
  <c r="H31" i="4"/>
  <c r="D31" i="4"/>
  <c r="B31" i="4"/>
  <c r="A31" i="4"/>
  <c r="H30" i="4"/>
  <c r="B30" i="4" s="1"/>
  <c r="D30" i="4"/>
  <c r="A30" i="4"/>
  <c r="H29" i="4"/>
  <c r="D29" i="4"/>
  <c r="B29" i="4"/>
  <c r="A29" i="4"/>
  <c r="H28" i="4"/>
  <c r="B28" i="4" s="1"/>
  <c r="D28" i="4"/>
  <c r="A28" i="4"/>
  <c r="H27" i="4"/>
  <c r="D27" i="4"/>
  <c r="B27" i="4"/>
  <c r="A27" i="4"/>
  <c r="H26" i="4"/>
  <c r="B26" i="4" s="1"/>
  <c r="D26" i="4"/>
  <c r="A26" i="4"/>
  <c r="H25" i="4"/>
  <c r="D25" i="4"/>
  <c r="B25" i="4"/>
  <c r="A25" i="4"/>
  <c r="H24" i="4"/>
  <c r="B24" i="4" s="1"/>
  <c r="D24" i="4"/>
  <c r="A24" i="4"/>
  <c r="H23" i="4"/>
  <c r="D23" i="4"/>
  <c r="B23" i="4"/>
  <c r="A23" i="4"/>
  <c r="H22" i="4"/>
  <c r="B22" i="4" s="1"/>
  <c r="D22" i="4"/>
  <c r="A22" i="4"/>
  <c r="H21" i="4"/>
  <c r="D21" i="4"/>
  <c r="B21" i="4"/>
  <c r="A21" i="4"/>
  <c r="H20" i="4"/>
  <c r="B20" i="4" s="1"/>
  <c r="D20" i="4"/>
  <c r="A20" i="4"/>
  <c r="H19" i="4"/>
  <c r="D19" i="4"/>
  <c r="B19" i="4"/>
  <c r="A19" i="4"/>
  <c r="H18" i="4"/>
  <c r="B18" i="4" s="1"/>
  <c r="D18" i="4"/>
  <c r="A18" i="4"/>
  <c r="H17" i="4"/>
  <c r="D17" i="4"/>
  <c r="B17" i="4"/>
  <c r="A17" i="4"/>
  <c r="H16" i="4"/>
  <c r="B16" i="4" s="1"/>
  <c r="D16" i="4"/>
  <c r="A16" i="4"/>
  <c r="H15" i="4"/>
  <c r="D15" i="4"/>
  <c r="B15" i="4"/>
  <c r="A15" i="4"/>
  <c r="H14" i="4"/>
  <c r="B14" i="4" s="1"/>
  <c r="D14" i="4"/>
  <c r="A14" i="4"/>
  <c r="H13" i="4"/>
  <c r="D13" i="4"/>
  <c r="B13" i="4"/>
  <c r="A13" i="4"/>
  <c r="H12" i="4"/>
  <c r="B12" i="4" s="1"/>
  <c r="D12" i="4"/>
  <c r="A12" i="4"/>
  <c r="H11" i="4"/>
  <c r="D11" i="4"/>
  <c r="B11" i="4"/>
  <c r="A11" i="4"/>
  <c r="Q365" i="1"/>
  <c r="Q362" i="1"/>
  <c r="Q398" i="1"/>
  <c r="Q400" i="1"/>
  <c r="Q394" i="1"/>
  <c r="Q393" i="1"/>
  <c r="F29" i="1"/>
  <c r="G29" i="1" s="1"/>
  <c r="I29" i="1" s="1"/>
  <c r="F33" i="1"/>
  <c r="G33" i="1" s="1"/>
  <c r="G34" i="1"/>
  <c r="I34" i="1" s="1"/>
  <c r="F35" i="1"/>
  <c r="G35" i="1" s="1"/>
  <c r="I35" i="1" s="1"/>
  <c r="F37" i="1"/>
  <c r="G37" i="1" s="1"/>
  <c r="I37" i="1" s="1"/>
  <c r="G40" i="1"/>
  <c r="I40" i="1" s="1"/>
  <c r="F41" i="1"/>
  <c r="G41" i="1" s="1"/>
  <c r="I41" i="1" s="1"/>
  <c r="F43" i="1"/>
  <c r="G43" i="1" s="1"/>
  <c r="I43" i="1" s="1"/>
  <c r="G44" i="1"/>
  <c r="I44" i="1" s="1"/>
  <c r="F45" i="1"/>
  <c r="G45" i="1" s="1"/>
  <c r="I45" i="1" s="1"/>
  <c r="G46" i="1"/>
  <c r="I46" i="1" s="1"/>
  <c r="F47" i="1"/>
  <c r="G47" i="1" s="1"/>
  <c r="I47" i="1" s="1"/>
  <c r="F49" i="1"/>
  <c r="G49" i="1" s="1"/>
  <c r="I49" i="1" s="1"/>
  <c r="G50" i="1"/>
  <c r="I50" i="1" s="1"/>
  <c r="F53" i="1"/>
  <c r="G53" i="1" s="1"/>
  <c r="I53" i="1" s="1"/>
  <c r="G54" i="1"/>
  <c r="I54" i="1" s="1"/>
  <c r="F55" i="1"/>
  <c r="G55" i="1" s="1"/>
  <c r="I55" i="1" s="1"/>
  <c r="I56" i="1"/>
  <c r="F57" i="1"/>
  <c r="G57" i="1" s="1"/>
  <c r="I57" i="1" s="1"/>
  <c r="F59" i="1"/>
  <c r="G59" i="1" s="1"/>
  <c r="I59" i="1" s="1"/>
  <c r="F61" i="1"/>
  <c r="G61" i="1" s="1"/>
  <c r="I61" i="1" s="1"/>
  <c r="G62" i="1"/>
  <c r="I62" i="1" s="1"/>
  <c r="F65" i="1"/>
  <c r="G65" i="1" s="1"/>
  <c r="I65" i="1" s="1"/>
  <c r="F69" i="1"/>
  <c r="G69" i="1" s="1"/>
  <c r="I69" i="1" s="1"/>
  <c r="F71" i="1"/>
  <c r="G71" i="1"/>
  <c r="I71" i="1" s="1"/>
  <c r="F75" i="1"/>
  <c r="G75" i="1" s="1"/>
  <c r="I75" i="1" s="1"/>
  <c r="F77" i="1"/>
  <c r="G77" i="1" s="1"/>
  <c r="I77" i="1" s="1"/>
  <c r="F79" i="1"/>
  <c r="G79" i="1" s="1"/>
  <c r="I79" i="1" s="1"/>
  <c r="F83" i="1"/>
  <c r="G83" i="1" s="1"/>
  <c r="I83" i="1" s="1"/>
  <c r="F85" i="1"/>
  <c r="G85" i="1" s="1"/>
  <c r="I85" i="1" s="1"/>
  <c r="F93" i="1"/>
  <c r="G93" i="1" s="1"/>
  <c r="I93" i="1" s="1"/>
  <c r="F95" i="1"/>
  <c r="G95" i="1" s="1"/>
  <c r="I95" i="1" s="1"/>
  <c r="F97" i="1"/>
  <c r="G97" i="1" s="1"/>
  <c r="I97" i="1" s="1"/>
  <c r="F99" i="1"/>
  <c r="G99" i="1" s="1"/>
  <c r="I99" i="1" s="1"/>
  <c r="G100" i="1"/>
  <c r="F109" i="1"/>
  <c r="G109" i="1" s="1"/>
  <c r="I109" i="1" s="1"/>
  <c r="F111" i="1"/>
  <c r="G111" i="1" s="1"/>
  <c r="I111" i="1" s="1"/>
  <c r="F113" i="1"/>
  <c r="G113" i="1" s="1"/>
  <c r="I113" i="1" s="1"/>
  <c r="F115" i="1"/>
  <c r="G115" i="1" s="1"/>
  <c r="I115" i="1" s="1"/>
  <c r="G118" i="1"/>
  <c r="I118" i="1" s="1"/>
  <c r="G120" i="1"/>
  <c r="I120" i="1" s="1"/>
  <c r="F121" i="1"/>
  <c r="G121" i="1" s="1"/>
  <c r="I121" i="1" s="1"/>
  <c r="F123" i="1"/>
  <c r="G123" i="1" s="1"/>
  <c r="I123" i="1" s="1"/>
  <c r="G124" i="1"/>
  <c r="I124" i="1" s="1"/>
  <c r="G126" i="1"/>
  <c r="I126" i="1" s="1"/>
  <c r="F127" i="1"/>
  <c r="G127" i="1" s="1"/>
  <c r="I127" i="1" s="1"/>
  <c r="F129" i="1"/>
  <c r="G129" i="1" s="1"/>
  <c r="I129" i="1" s="1"/>
  <c r="G130" i="1"/>
  <c r="I130" i="1" s="1"/>
  <c r="G132" i="1"/>
  <c r="I132" i="1" s="1"/>
  <c r="F133" i="1"/>
  <c r="G133" i="1" s="1"/>
  <c r="I133" i="1" s="1"/>
  <c r="F135" i="1"/>
  <c r="G135" i="1"/>
  <c r="I135" i="1" s="1"/>
  <c r="E258" i="1"/>
  <c r="F258" i="1" s="1"/>
  <c r="G258" i="1" s="1"/>
  <c r="J258" i="1" s="1"/>
  <c r="E259" i="1"/>
  <c r="F259" i="1"/>
  <c r="G259" i="1" s="1"/>
  <c r="J259" i="1" s="1"/>
  <c r="E276" i="1"/>
  <c r="F276" i="1" s="1"/>
  <c r="G276" i="1" s="1"/>
  <c r="I276" i="1" s="1"/>
  <c r="E299" i="1"/>
  <c r="F299" i="1" s="1"/>
  <c r="G299" i="1" s="1"/>
  <c r="J299" i="1" s="1"/>
  <c r="E301" i="1"/>
  <c r="F301" i="1" s="1"/>
  <c r="G301" i="1" s="1"/>
  <c r="J301" i="1" s="1"/>
  <c r="E303" i="1"/>
  <c r="F303" i="1"/>
  <c r="G303" i="1" s="1"/>
  <c r="J303" i="1" s="1"/>
  <c r="E305" i="1"/>
  <c r="F305" i="1" s="1"/>
  <c r="G305" i="1" s="1"/>
  <c r="J305" i="1" s="1"/>
  <c r="E307" i="1"/>
  <c r="F307" i="1" s="1"/>
  <c r="G307" i="1" s="1"/>
  <c r="J307" i="1" s="1"/>
  <c r="E309" i="1"/>
  <c r="F309" i="1" s="1"/>
  <c r="G309" i="1" s="1"/>
  <c r="J309" i="1" s="1"/>
  <c r="E311" i="1"/>
  <c r="F311" i="1" s="1"/>
  <c r="G311" i="1" s="1"/>
  <c r="J311" i="1" s="1"/>
  <c r="F327" i="1"/>
  <c r="G327" i="1" s="1"/>
  <c r="I327" i="1" s="1"/>
  <c r="E349" i="1"/>
  <c r="F349" i="1" s="1"/>
  <c r="G349" i="1" s="1"/>
  <c r="K349" i="1" s="1"/>
  <c r="Q28" i="1"/>
  <c r="Q29" i="1"/>
  <c r="Q30" i="1"/>
  <c r="Q31" i="1"/>
  <c r="Q32" i="1"/>
  <c r="I33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I100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61" i="1"/>
  <c r="Q262" i="1"/>
  <c r="Q263" i="1"/>
  <c r="Q265" i="1"/>
  <c r="Q267" i="1"/>
  <c r="Q268" i="1"/>
  <c r="Q273" i="1"/>
  <c r="Q274" i="1"/>
  <c r="Q279" i="1"/>
  <c r="Q280" i="1"/>
  <c r="Q288" i="1"/>
  <c r="Q306" i="1"/>
  <c r="Q310" i="1"/>
  <c r="Q330" i="1"/>
  <c r="Q335" i="1"/>
  <c r="Q336" i="1"/>
  <c r="Q341" i="1"/>
  <c r="Q342" i="1"/>
  <c r="Q343" i="1"/>
  <c r="Q344" i="1"/>
  <c r="Q345" i="1"/>
  <c r="Q348" i="1"/>
  <c r="Q350" i="1"/>
  <c r="Q351" i="1"/>
  <c r="Q352" i="1"/>
  <c r="Q354" i="1"/>
  <c r="Q355" i="1"/>
  <c r="Q359" i="1"/>
  <c r="Q361" i="1"/>
  <c r="Q364" i="1"/>
  <c r="Q366" i="1"/>
  <c r="Q367" i="1"/>
  <c r="Q371" i="1"/>
  <c r="Q374" i="1"/>
  <c r="Q376" i="1"/>
  <c r="Q377" i="1"/>
  <c r="Q378" i="1"/>
  <c r="Q380" i="1"/>
  <c r="Q385" i="1"/>
  <c r="Q386" i="1"/>
  <c r="Q388" i="1"/>
  <c r="Q389" i="1"/>
  <c r="F23" i="1"/>
  <c r="G23" i="1" s="1"/>
  <c r="H23" i="1" s="1"/>
  <c r="F26" i="1"/>
  <c r="G26" i="1" s="1"/>
  <c r="I26" i="1" s="1"/>
  <c r="F27" i="1"/>
  <c r="G27" i="1" s="1"/>
  <c r="I27" i="1" s="1"/>
  <c r="Q23" i="1"/>
  <c r="Q24" i="1"/>
  <c r="Q25" i="1"/>
  <c r="Q26" i="1"/>
  <c r="Q27" i="1"/>
  <c r="F22" i="1"/>
  <c r="G22" i="1" s="1"/>
  <c r="H22" i="1" s="1"/>
  <c r="Q21" i="1"/>
  <c r="Q22" i="1"/>
  <c r="Q397" i="1"/>
  <c r="Q396" i="1"/>
  <c r="Q392" i="1"/>
  <c r="Q391" i="1"/>
  <c r="Q390" i="1"/>
  <c r="E14" i="1"/>
  <c r="E15" i="1" s="1"/>
  <c r="Q383" i="1"/>
  <c r="Q384" i="1"/>
  <c r="Q387" i="1"/>
  <c r="Q379" i="1"/>
  <c r="Q381" i="1"/>
  <c r="Q382" i="1"/>
  <c r="Q334" i="1"/>
  <c r="Q337" i="1"/>
  <c r="Q338" i="1"/>
  <c r="Q357" i="1"/>
  <c r="Q372" i="1"/>
  <c r="C17" i="1"/>
  <c r="Q360" i="1"/>
  <c r="Q375" i="1"/>
  <c r="Q353" i="1"/>
  <c r="Q368" i="1"/>
  <c r="Q369" i="1"/>
  <c r="Q370" i="1"/>
  <c r="Q373" i="1"/>
  <c r="Q363" i="1"/>
  <c r="Q258" i="1"/>
  <c r="Q259" i="1"/>
  <c r="Q356" i="1"/>
  <c r="Q358" i="1"/>
  <c r="Q349" i="1"/>
  <c r="Q264" i="1"/>
  <c r="Q266" i="1"/>
  <c r="Q298" i="1"/>
  <c r="Q299" i="1"/>
  <c r="Q256" i="1"/>
  <c r="Q325" i="1"/>
  <c r="Q326" i="1"/>
  <c r="Q327" i="1"/>
  <c r="Q328" i="1"/>
  <c r="Q329" i="1"/>
  <c r="Q339" i="1"/>
  <c r="Q340" i="1"/>
  <c r="Q346" i="1"/>
  <c r="Q347" i="1"/>
  <c r="Q269" i="1"/>
  <c r="Q270" i="1"/>
  <c r="Q271" i="1"/>
  <c r="Q272" i="1"/>
  <c r="Q275" i="1"/>
  <c r="Q276" i="1"/>
  <c r="Q277" i="1"/>
  <c r="Q278" i="1"/>
  <c r="Q281" i="1"/>
  <c r="Q282" i="1"/>
  <c r="Q289" i="1"/>
  <c r="Q290" i="1"/>
  <c r="Q291" i="1"/>
  <c r="Q293" i="1"/>
  <c r="Q295" i="1"/>
  <c r="Q296" i="1"/>
  <c r="Q297" i="1"/>
  <c r="Q300" i="1"/>
  <c r="Q312" i="1"/>
  <c r="Q283" i="1"/>
  <c r="Q284" i="1"/>
  <c r="Q285" i="1"/>
  <c r="Q286" i="1"/>
  <c r="Q287" i="1"/>
  <c r="Q292" i="1"/>
  <c r="Q294" i="1"/>
  <c r="Q308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31" i="1"/>
  <c r="Q332" i="1"/>
  <c r="Q333" i="1"/>
  <c r="Q257" i="1"/>
  <c r="Q301" i="1"/>
  <c r="Q302" i="1"/>
  <c r="Q303" i="1"/>
  <c r="Q304" i="1"/>
  <c r="Q305" i="1"/>
  <c r="Q307" i="1"/>
  <c r="Q309" i="1"/>
  <c r="Q311" i="1"/>
  <c r="Q260" i="1"/>
  <c r="E21" i="4"/>
  <c r="E25" i="4"/>
  <c r="E33" i="4"/>
  <c r="E37" i="4"/>
  <c r="E49" i="4"/>
  <c r="E61" i="4"/>
  <c r="E65" i="4"/>
  <c r="E69" i="4"/>
  <c r="E73" i="4"/>
  <c r="E85" i="4"/>
  <c r="E89" i="4"/>
  <c r="E101" i="4"/>
  <c r="E105" i="4"/>
  <c r="E113" i="4"/>
  <c r="E117" i="4"/>
  <c r="E19" i="4"/>
  <c r="E23" i="4"/>
  <c r="E27" i="4"/>
  <c r="E39" i="4"/>
  <c r="E55" i="4"/>
  <c r="E59" i="4"/>
  <c r="E67" i="4"/>
  <c r="E75" i="4"/>
  <c r="E83" i="4"/>
  <c r="E87" i="4"/>
  <c r="E91" i="4"/>
  <c r="E99" i="4"/>
  <c r="E103" i="4"/>
  <c r="E107" i="4"/>
  <c r="E111" i="4"/>
  <c r="E119" i="4"/>
  <c r="E123" i="4"/>
  <c r="E354" i="1"/>
  <c r="E334" i="4" s="1"/>
  <c r="F354" i="1"/>
  <c r="G354" i="1" s="1"/>
  <c r="I354" i="1" s="1"/>
  <c r="E358" i="1"/>
  <c r="E362" i="1"/>
  <c r="F362" i="1" s="1"/>
  <c r="G362" i="1" s="1"/>
  <c r="K362" i="1" s="1"/>
  <c r="E366" i="1"/>
  <c r="F366" i="1" s="1"/>
  <c r="G366" i="1" s="1"/>
  <c r="I366" i="1" s="1"/>
  <c r="E371" i="1"/>
  <c r="F371" i="1" s="1"/>
  <c r="G371" i="1" s="1"/>
  <c r="I371" i="1" s="1"/>
  <c r="E351" i="4"/>
  <c r="E376" i="1"/>
  <c r="E355" i="4" s="1"/>
  <c r="E380" i="1"/>
  <c r="F380" i="1" s="1"/>
  <c r="G380" i="1" s="1"/>
  <c r="I380" i="1" s="1"/>
  <c r="E384" i="1"/>
  <c r="F384" i="1"/>
  <c r="G384" i="1" s="1"/>
  <c r="K384" i="1" s="1"/>
  <c r="E388" i="1"/>
  <c r="F388" i="1" s="1"/>
  <c r="G388" i="1" s="1"/>
  <c r="I388" i="1" s="1"/>
  <c r="E370" i="1"/>
  <c r="E350" i="4" s="1"/>
  <c r="F370" i="1"/>
  <c r="R370" i="1" s="1"/>
  <c r="E390" i="1"/>
  <c r="F390" i="1" s="1"/>
  <c r="R390" i="1" s="1"/>
  <c r="E356" i="1"/>
  <c r="E360" i="1"/>
  <c r="E364" i="1"/>
  <c r="F364" i="1" s="1"/>
  <c r="E368" i="1"/>
  <c r="E374" i="1"/>
  <c r="E353" i="4" s="1"/>
  <c r="E378" i="1"/>
  <c r="E382" i="1"/>
  <c r="F382" i="1" s="1"/>
  <c r="G382" i="1" s="1"/>
  <c r="K382" i="1" s="1"/>
  <c r="E386" i="1"/>
  <c r="E365" i="4" s="1"/>
  <c r="E372" i="1"/>
  <c r="F372" i="1" s="1"/>
  <c r="E353" i="1"/>
  <c r="E357" i="1"/>
  <c r="E337" i="4" s="1"/>
  <c r="E361" i="1"/>
  <c r="F361" i="1" s="1"/>
  <c r="G361" i="1" s="1"/>
  <c r="I361" i="1" s="1"/>
  <c r="E365" i="1"/>
  <c r="E369" i="1"/>
  <c r="E349" i="4" s="1"/>
  <c r="E375" i="1"/>
  <c r="F375" i="1" s="1"/>
  <c r="G375" i="1" s="1"/>
  <c r="K375" i="1" s="1"/>
  <c r="E379" i="1"/>
  <c r="E383" i="1"/>
  <c r="E362" i="4" s="1"/>
  <c r="E387" i="1"/>
  <c r="E313" i="1"/>
  <c r="E312" i="1"/>
  <c r="F312" i="1" s="1"/>
  <c r="G312" i="1" s="1"/>
  <c r="I312" i="1" s="1"/>
  <c r="E310" i="1"/>
  <c r="F310" i="1" s="1"/>
  <c r="G310" i="1" s="1"/>
  <c r="I310" i="1" s="1"/>
  <c r="E308" i="1"/>
  <c r="E306" i="1"/>
  <c r="E289" i="4" s="1"/>
  <c r="E304" i="1"/>
  <c r="F304" i="1" s="1"/>
  <c r="G304" i="1" s="1"/>
  <c r="J304" i="1" s="1"/>
  <c r="E302" i="1"/>
  <c r="F302" i="1" s="1"/>
  <c r="G302" i="1" s="1"/>
  <c r="J302" i="1" s="1"/>
  <c r="E300" i="1"/>
  <c r="F300" i="1" s="1"/>
  <c r="G300" i="1" s="1"/>
  <c r="I300" i="1" s="1"/>
  <c r="E298" i="1"/>
  <c r="E297" i="1"/>
  <c r="F297" i="1" s="1"/>
  <c r="G297" i="1" s="1"/>
  <c r="I297" i="1" s="1"/>
  <c r="E296" i="1"/>
  <c r="E295" i="1"/>
  <c r="F295" i="1" s="1"/>
  <c r="G295" i="1" s="1"/>
  <c r="I295" i="1" s="1"/>
  <c r="E294" i="1"/>
  <c r="E293" i="1"/>
  <c r="F293" i="1" s="1"/>
  <c r="G293" i="1" s="1"/>
  <c r="I293" i="1" s="1"/>
  <c r="E292" i="1"/>
  <c r="E291" i="1"/>
  <c r="E278" i="4" s="1"/>
  <c r="E290" i="1"/>
  <c r="E277" i="4" s="1"/>
  <c r="E289" i="1"/>
  <c r="F289" i="1" s="1"/>
  <c r="G289" i="1" s="1"/>
  <c r="I289" i="1" s="1"/>
  <c r="E288" i="1"/>
  <c r="F288" i="1" s="1"/>
  <c r="G288" i="1" s="1"/>
  <c r="I288" i="1" s="1"/>
  <c r="E287" i="1"/>
  <c r="E286" i="1"/>
  <c r="E285" i="1"/>
  <c r="F285" i="1" s="1"/>
  <c r="G285" i="1" s="1"/>
  <c r="I285" i="1" s="1"/>
  <c r="E284" i="1"/>
  <c r="E283" i="1"/>
  <c r="F283" i="1" s="1"/>
  <c r="G283" i="1" s="1"/>
  <c r="I283" i="1" s="1"/>
  <c r="E282" i="1"/>
  <c r="E269" i="4" s="1"/>
  <c r="E281" i="1"/>
  <c r="F281" i="1" s="1"/>
  <c r="G281" i="1" s="1"/>
  <c r="I281" i="1" s="1"/>
  <c r="E280" i="1"/>
  <c r="E279" i="1"/>
  <c r="E266" i="4" s="1"/>
  <c r="E278" i="1"/>
  <c r="E265" i="4" s="1"/>
  <c r="E277" i="1"/>
  <c r="F277" i="1" s="1"/>
  <c r="G277" i="1" s="1"/>
  <c r="I277" i="1" s="1"/>
  <c r="E275" i="1"/>
  <c r="F275" i="1" s="1"/>
  <c r="G275" i="1" s="1"/>
  <c r="I275" i="1" s="1"/>
  <c r="E274" i="1"/>
  <c r="F274" i="1" s="1"/>
  <c r="G274" i="1" s="1"/>
  <c r="I274" i="1" s="1"/>
  <c r="E273" i="1"/>
  <c r="E272" i="1"/>
  <c r="F272" i="1" s="1"/>
  <c r="G272" i="1" s="1"/>
  <c r="I272" i="1" s="1"/>
  <c r="E271" i="1"/>
  <c r="E259" i="4" s="1"/>
  <c r="E270" i="1"/>
  <c r="E269" i="1"/>
  <c r="E268" i="1"/>
  <c r="F268" i="1" s="1"/>
  <c r="G268" i="1" s="1"/>
  <c r="I268" i="1" s="1"/>
  <c r="E267" i="1"/>
  <c r="E266" i="1"/>
  <c r="F266" i="1" s="1"/>
  <c r="G266" i="1" s="1"/>
  <c r="I266" i="1" s="1"/>
  <c r="E265" i="1"/>
  <c r="E264" i="1"/>
  <c r="E252" i="4" s="1"/>
  <c r="E263" i="1"/>
  <c r="E262" i="1"/>
  <c r="F262" i="1" s="1"/>
  <c r="G262" i="1" s="1"/>
  <c r="I262" i="1" s="1"/>
  <c r="E261" i="1"/>
  <c r="F261" i="1" s="1"/>
  <c r="G261" i="1" s="1"/>
  <c r="I261" i="1" s="1"/>
  <c r="E260" i="1"/>
  <c r="F260" i="1" s="1"/>
  <c r="G260" i="1" s="1"/>
  <c r="H260" i="1" s="1"/>
  <c r="E257" i="1"/>
  <c r="F257" i="1" s="1"/>
  <c r="G257" i="1" s="1"/>
  <c r="J257" i="1" s="1"/>
  <c r="E256" i="1"/>
  <c r="F256" i="1" s="1"/>
  <c r="G256" i="1" s="1"/>
  <c r="I256" i="1" s="1"/>
  <c r="E255" i="1"/>
  <c r="F255" i="1" s="1"/>
  <c r="G255" i="1" s="1"/>
  <c r="I255" i="1" s="1"/>
  <c r="E254" i="1"/>
  <c r="F254" i="1" s="1"/>
  <c r="G254" i="1" s="1"/>
  <c r="I254" i="1" s="1"/>
  <c r="E253" i="1"/>
  <c r="F253" i="1" s="1"/>
  <c r="G253" i="1" s="1"/>
  <c r="I253" i="1" s="1"/>
  <c r="E252" i="1"/>
  <c r="F252" i="1" s="1"/>
  <c r="G252" i="1" s="1"/>
  <c r="I252" i="1" s="1"/>
  <c r="E251" i="1"/>
  <c r="E241" i="4" s="1"/>
  <c r="E250" i="1"/>
  <c r="F250" i="1" s="1"/>
  <c r="G250" i="1" s="1"/>
  <c r="I250" i="1" s="1"/>
  <c r="E249" i="1"/>
  <c r="E239" i="4"/>
  <c r="E248" i="1"/>
  <c r="F248" i="1" s="1"/>
  <c r="G248" i="1" s="1"/>
  <c r="I248" i="1" s="1"/>
  <c r="E247" i="1"/>
  <c r="F247" i="1" s="1"/>
  <c r="G247" i="1" s="1"/>
  <c r="I247" i="1" s="1"/>
  <c r="E246" i="1"/>
  <c r="E236" i="4" s="1"/>
  <c r="E245" i="1"/>
  <c r="F245" i="1" s="1"/>
  <c r="G245" i="1" s="1"/>
  <c r="I245" i="1" s="1"/>
  <c r="E244" i="1"/>
  <c r="E234" i="4" s="1"/>
  <c r="E243" i="1"/>
  <c r="F243" i="1" s="1"/>
  <c r="E242" i="1"/>
  <c r="F242" i="1" s="1"/>
  <c r="G242" i="1" s="1"/>
  <c r="I242" i="1" s="1"/>
  <c r="E241" i="1"/>
  <c r="E231" i="4" s="1"/>
  <c r="E240" i="1"/>
  <c r="E239" i="1"/>
  <c r="E238" i="1"/>
  <c r="F238" i="1" s="1"/>
  <c r="G238" i="1" s="1"/>
  <c r="I238" i="1" s="1"/>
  <c r="E237" i="1"/>
  <c r="F237" i="1" s="1"/>
  <c r="G237" i="1" s="1"/>
  <c r="I237" i="1" s="1"/>
  <c r="E236" i="1"/>
  <c r="E235" i="1"/>
  <c r="E234" i="1"/>
  <c r="F234" i="1" s="1"/>
  <c r="G234" i="1" s="1"/>
  <c r="I234" i="1" s="1"/>
  <c r="E233" i="1"/>
  <c r="E232" i="1"/>
  <c r="F232" i="1" s="1"/>
  <c r="G232" i="1" s="1"/>
  <c r="I232" i="1" s="1"/>
  <c r="E231" i="1"/>
  <c r="E221" i="4" s="1"/>
  <c r="E230" i="1"/>
  <c r="F230" i="1"/>
  <c r="G230" i="1" s="1"/>
  <c r="I230" i="1" s="1"/>
  <c r="E229" i="1"/>
  <c r="F229" i="1" s="1"/>
  <c r="G229" i="1" s="1"/>
  <c r="E228" i="1"/>
  <c r="E218" i="4" s="1"/>
  <c r="E227" i="1"/>
  <c r="E217" i="4" s="1"/>
  <c r="E226" i="1"/>
  <c r="F226" i="1" s="1"/>
  <c r="G226" i="1" s="1"/>
  <c r="I226" i="1" s="1"/>
  <c r="E225" i="1"/>
  <c r="E224" i="1"/>
  <c r="F224" i="1" s="1"/>
  <c r="G224" i="1" s="1"/>
  <c r="I224" i="1" s="1"/>
  <c r="E223" i="1"/>
  <c r="E213" i="4" s="1"/>
  <c r="E222" i="1"/>
  <c r="F222" i="1" s="1"/>
  <c r="G222" i="1" s="1"/>
  <c r="I222" i="1" s="1"/>
  <c r="E221" i="1"/>
  <c r="E220" i="1"/>
  <c r="F220" i="1" s="1"/>
  <c r="G220" i="1" s="1"/>
  <c r="I220" i="1" s="1"/>
  <c r="E219" i="1"/>
  <c r="E209" i="4" s="1"/>
  <c r="E218" i="1"/>
  <c r="F218" i="1" s="1"/>
  <c r="G218" i="1" s="1"/>
  <c r="I218" i="1" s="1"/>
  <c r="E217" i="1"/>
  <c r="E216" i="1"/>
  <c r="F216" i="1"/>
  <c r="G216" i="1" s="1"/>
  <c r="I216" i="1" s="1"/>
  <c r="E215" i="1"/>
  <c r="E214" i="1"/>
  <c r="F214" i="1" s="1"/>
  <c r="G214" i="1" s="1"/>
  <c r="I214" i="1" s="1"/>
  <c r="E213" i="1"/>
  <c r="E212" i="1"/>
  <c r="E211" i="1"/>
  <c r="F211" i="1" s="1"/>
  <c r="G211" i="1" s="1"/>
  <c r="I211" i="1" s="1"/>
  <c r="E210" i="1"/>
  <c r="F210" i="1" s="1"/>
  <c r="G210" i="1" s="1"/>
  <c r="I210" i="1" s="1"/>
  <c r="E209" i="1"/>
  <c r="F209" i="1" s="1"/>
  <c r="G209" i="1" s="1"/>
  <c r="I209" i="1" s="1"/>
  <c r="E208" i="1"/>
  <c r="F208" i="1" s="1"/>
  <c r="G208" i="1" s="1"/>
  <c r="I208" i="1" s="1"/>
  <c r="E207" i="1"/>
  <c r="F207" i="1" s="1"/>
  <c r="G207" i="1" s="1"/>
  <c r="I207" i="1" s="1"/>
  <c r="E206" i="1"/>
  <c r="E205" i="1"/>
  <c r="F205" i="1" s="1"/>
  <c r="G205" i="1" s="1"/>
  <c r="I205" i="1" s="1"/>
  <c r="E204" i="1"/>
  <c r="F204" i="1" s="1"/>
  <c r="G204" i="1" s="1"/>
  <c r="I204" i="1" s="1"/>
  <c r="E203" i="1"/>
  <c r="F203" i="1" s="1"/>
  <c r="G203" i="1" s="1"/>
  <c r="I203" i="1" s="1"/>
  <c r="E202" i="1"/>
  <c r="F202" i="1" s="1"/>
  <c r="G202" i="1" s="1"/>
  <c r="I202" i="1" s="1"/>
  <c r="E201" i="1"/>
  <c r="E191" i="4" s="1"/>
  <c r="E200" i="1"/>
  <c r="F200" i="1" s="1"/>
  <c r="G200" i="1" s="1"/>
  <c r="I200" i="1" s="1"/>
  <c r="E199" i="1"/>
  <c r="F199" i="1" s="1"/>
  <c r="G199" i="1" s="1"/>
  <c r="I199" i="1" s="1"/>
  <c r="E198" i="1"/>
  <c r="F198" i="1" s="1"/>
  <c r="G198" i="1" s="1"/>
  <c r="I198" i="1" s="1"/>
  <c r="E197" i="1"/>
  <c r="E196" i="1"/>
  <c r="E186" i="4" s="1"/>
  <c r="E195" i="1"/>
  <c r="E194" i="1"/>
  <c r="E193" i="1"/>
  <c r="F193" i="1" s="1"/>
  <c r="G193" i="1" s="1"/>
  <c r="I193" i="1" s="1"/>
  <c r="E192" i="1"/>
  <c r="F192" i="1" s="1"/>
  <c r="G192" i="1" s="1"/>
  <c r="I192" i="1" s="1"/>
  <c r="E191" i="1"/>
  <c r="E190" i="1"/>
  <c r="F190" i="1" s="1"/>
  <c r="G190" i="1" s="1"/>
  <c r="I190" i="1" s="1"/>
  <c r="E189" i="1"/>
  <c r="E188" i="1"/>
  <c r="E187" i="1"/>
  <c r="E186" i="1"/>
  <c r="F186" i="1" s="1"/>
  <c r="G186" i="1" s="1"/>
  <c r="I186" i="1" s="1"/>
  <c r="E185" i="1"/>
  <c r="F185" i="1" s="1"/>
  <c r="G185" i="1" s="1"/>
  <c r="I185" i="1" s="1"/>
  <c r="E184" i="1"/>
  <c r="F184" i="1" s="1"/>
  <c r="G184" i="1" s="1"/>
  <c r="I184" i="1" s="1"/>
  <c r="E183" i="1"/>
  <c r="E182" i="1"/>
  <c r="F182" i="1" s="1"/>
  <c r="G182" i="1" s="1"/>
  <c r="I182" i="1" s="1"/>
  <c r="E181" i="1"/>
  <c r="F181" i="1" s="1"/>
  <c r="G181" i="1" s="1"/>
  <c r="I181" i="1" s="1"/>
  <c r="E180" i="1"/>
  <c r="F180" i="1" s="1"/>
  <c r="G180" i="1" s="1"/>
  <c r="I180" i="1" s="1"/>
  <c r="E179" i="1"/>
  <c r="E178" i="1"/>
  <c r="F178" i="1" s="1"/>
  <c r="G178" i="1" s="1"/>
  <c r="I178" i="1" s="1"/>
  <c r="E177" i="1"/>
  <c r="F177" i="1" s="1"/>
  <c r="G177" i="1" s="1"/>
  <c r="I177" i="1" s="1"/>
  <c r="E176" i="1"/>
  <c r="F176" i="1" s="1"/>
  <c r="G176" i="1" s="1"/>
  <c r="I176" i="1" s="1"/>
  <c r="E175" i="1"/>
  <c r="E165" i="4" s="1"/>
  <c r="E174" i="1"/>
  <c r="F174" i="1" s="1"/>
  <c r="G174" i="1" s="1"/>
  <c r="I174" i="1" s="1"/>
  <c r="E173" i="1"/>
  <c r="E172" i="1"/>
  <c r="E162" i="4" s="1"/>
  <c r="E171" i="1"/>
  <c r="E161" i="4" s="1"/>
  <c r="E170" i="1"/>
  <c r="F170" i="1" s="1"/>
  <c r="G170" i="1" s="1"/>
  <c r="I170" i="1" s="1"/>
  <c r="E169" i="1"/>
  <c r="E168" i="1"/>
  <c r="E167" i="1"/>
  <c r="E157" i="4" s="1"/>
  <c r="E166" i="1"/>
  <c r="F166" i="1" s="1"/>
  <c r="G166" i="1" s="1"/>
  <c r="I166" i="1" s="1"/>
  <c r="E165" i="1"/>
  <c r="E164" i="1"/>
  <c r="F164" i="1" s="1"/>
  <c r="G164" i="1" s="1"/>
  <c r="I164" i="1" s="1"/>
  <c r="E163" i="1"/>
  <c r="E153" i="4" s="1"/>
  <c r="E162" i="1"/>
  <c r="F162" i="1" s="1"/>
  <c r="G162" i="1" s="1"/>
  <c r="I162" i="1" s="1"/>
  <c r="E161" i="1"/>
  <c r="E160" i="1"/>
  <c r="F160" i="1"/>
  <c r="G160" i="1" s="1"/>
  <c r="I160" i="1" s="1"/>
  <c r="E159" i="1"/>
  <c r="E158" i="1"/>
  <c r="F158" i="1" s="1"/>
  <c r="G158" i="1" s="1"/>
  <c r="I158" i="1" s="1"/>
  <c r="E157" i="1"/>
  <c r="E156" i="1"/>
  <c r="F156" i="1" s="1"/>
  <c r="G156" i="1" s="1"/>
  <c r="I156" i="1" s="1"/>
  <c r="E155" i="1"/>
  <c r="F155" i="1" s="1"/>
  <c r="G155" i="1" s="1"/>
  <c r="I155" i="1" s="1"/>
  <c r="E154" i="1"/>
  <c r="F154" i="1" s="1"/>
  <c r="G154" i="1" s="1"/>
  <c r="I154" i="1" s="1"/>
  <c r="E153" i="1"/>
  <c r="E152" i="1"/>
  <c r="F152" i="1" s="1"/>
  <c r="G152" i="1" s="1"/>
  <c r="I152" i="1" s="1"/>
  <c r="E151" i="1"/>
  <c r="E141" i="4" s="1"/>
  <c r="E150" i="1"/>
  <c r="E140" i="4" s="1"/>
  <c r="E149" i="1"/>
  <c r="E139" i="4" s="1"/>
  <c r="E148" i="1"/>
  <c r="F148" i="1" s="1"/>
  <c r="G148" i="1" s="1"/>
  <c r="I148" i="1" s="1"/>
  <c r="E147" i="1"/>
  <c r="F147" i="1" s="1"/>
  <c r="G147" i="1" s="1"/>
  <c r="I147" i="1" s="1"/>
  <c r="E146" i="1"/>
  <c r="F146" i="1" s="1"/>
  <c r="G146" i="1" s="1"/>
  <c r="I146" i="1" s="1"/>
  <c r="E145" i="1"/>
  <c r="F145" i="1" s="1"/>
  <c r="G145" i="1" s="1"/>
  <c r="I145" i="1" s="1"/>
  <c r="E144" i="1"/>
  <c r="F144" i="1" s="1"/>
  <c r="G144" i="1" s="1"/>
  <c r="I144" i="1" s="1"/>
  <c r="E143" i="1"/>
  <c r="F143" i="1" s="1"/>
  <c r="G143" i="1" s="1"/>
  <c r="I143" i="1" s="1"/>
  <c r="E142" i="1"/>
  <c r="E132" i="4" s="1"/>
  <c r="E141" i="1"/>
  <c r="F141" i="1" s="1"/>
  <c r="G141" i="1" s="1"/>
  <c r="I141" i="1" s="1"/>
  <c r="E140" i="1"/>
  <c r="F140" i="1" s="1"/>
  <c r="G140" i="1" s="1"/>
  <c r="I140" i="1" s="1"/>
  <c r="E139" i="1"/>
  <c r="F139" i="1" s="1"/>
  <c r="G139" i="1" s="1"/>
  <c r="I139" i="1" s="1"/>
  <c r="E138" i="1"/>
  <c r="F138" i="1" s="1"/>
  <c r="G138" i="1" s="1"/>
  <c r="I138" i="1" s="1"/>
  <c r="E137" i="1"/>
  <c r="F137" i="1" s="1"/>
  <c r="G137" i="1" s="1"/>
  <c r="I137" i="1" s="1"/>
  <c r="E363" i="4"/>
  <c r="F378" i="1"/>
  <c r="G378" i="1" s="1"/>
  <c r="I378" i="1" s="1"/>
  <c r="E357" i="4"/>
  <c r="E348" i="4"/>
  <c r="F368" i="1"/>
  <c r="G368" i="1" s="1"/>
  <c r="K368" i="1" s="1"/>
  <c r="F163" i="1"/>
  <c r="G163" i="1" s="1"/>
  <c r="I163" i="1" s="1"/>
  <c r="E193" i="4"/>
  <c r="E205" i="4"/>
  <c r="F215" i="1"/>
  <c r="G215" i="1" s="1"/>
  <c r="I215" i="1" s="1"/>
  <c r="F231" i="1"/>
  <c r="G231" i="1" s="1"/>
  <c r="I231" i="1" s="1"/>
  <c r="E225" i="4"/>
  <c r="F235" i="1"/>
  <c r="G235" i="1" s="1"/>
  <c r="I235" i="1" s="1"/>
  <c r="F239" i="1"/>
  <c r="G239" i="1" s="1"/>
  <c r="I239" i="1" s="1"/>
  <c r="E233" i="4"/>
  <c r="G243" i="1"/>
  <c r="I243" i="1" s="1"/>
  <c r="E245" i="4"/>
  <c r="E253" i="4"/>
  <c r="F265" i="1"/>
  <c r="G265" i="1" s="1"/>
  <c r="I265" i="1" s="1"/>
  <c r="E257" i="4"/>
  <c r="F269" i="1"/>
  <c r="G269" i="1" s="1"/>
  <c r="I269" i="1" s="1"/>
  <c r="F273" i="1"/>
  <c r="G273" i="1" s="1"/>
  <c r="I273" i="1" s="1"/>
  <c r="E261" i="4"/>
  <c r="F282" i="1"/>
  <c r="G282" i="1" s="1"/>
  <c r="I282" i="1" s="1"/>
  <c r="E273" i="4"/>
  <c r="F286" i="1"/>
  <c r="G286" i="1" s="1"/>
  <c r="I286" i="1" s="1"/>
  <c r="E281" i="4"/>
  <c r="F294" i="1"/>
  <c r="G294" i="1" s="1"/>
  <c r="I294" i="1" s="1"/>
  <c r="E285" i="4"/>
  <c r="F298" i="1"/>
  <c r="G298" i="1" s="1"/>
  <c r="J298" i="1" s="1"/>
  <c r="F313" i="1"/>
  <c r="G313" i="1" s="1"/>
  <c r="I313" i="1" s="1"/>
  <c r="E293" i="4"/>
  <c r="F353" i="1"/>
  <c r="G353" i="1" s="1"/>
  <c r="K353" i="1" s="1"/>
  <c r="E333" i="4"/>
  <c r="F374" i="1"/>
  <c r="G374" i="1" s="1"/>
  <c r="I374" i="1" s="1"/>
  <c r="E336" i="4"/>
  <c r="F356" i="1"/>
  <c r="G356" i="1" s="1"/>
  <c r="K356" i="1" s="1"/>
  <c r="E244" i="4"/>
  <c r="E359" i="4"/>
  <c r="E292" i="4"/>
  <c r="E228" i="4"/>
  <c r="E164" i="4"/>
  <c r="E250" i="4"/>
  <c r="E268" i="4"/>
  <c r="E204" i="4"/>
  <c r="E137" i="4"/>
  <c r="E341" i="4"/>
  <c r="E272" i="4"/>
  <c r="E240" i="4"/>
  <c r="E208" i="4"/>
  <c r="E176" i="4"/>
  <c r="E144" i="4"/>
  <c r="E346" i="4"/>
  <c r="E166" i="4"/>
  <c r="E131" i="4"/>
  <c r="F360" i="1"/>
  <c r="G360" i="1" s="1"/>
  <c r="K360" i="1" s="1"/>
  <c r="E340" i="4"/>
  <c r="E151" i="4"/>
  <c r="F161" i="1"/>
  <c r="G161" i="1"/>
  <c r="I161" i="1" s="1"/>
  <c r="F165" i="1"/>
  <c r="G165" i="1" s="1"/>
  <c r="I165" i="1" s="1"/>
  <c r="E155" i="4"/>
  <c r="E159" i="4"/>
  <c r="F169" i="1"/>
  <c r="G169" i="1" s="1"/>
  <c r="I169" i="1" s="1"/>
  <c r="E175" i="4"/>
  <c r="F189" i="1"/>
  <c r="G189" i="1" s="1"/>
  <c r="I189" i="1" s="1"/>
  <c r="E179" i="4"/>
  <c r="F197" i="1"/>
  <c r="G197" i="1" s="1"/>
  <c r="I197" i="1" s="1"/>
  <c r="E187" i="4"/>
  <c r="E195" i="4"/>
  <c r="E207" i="4"/>
  <c r="F217" i="1"/>
  <c r="G217" i="1" s="1"/>
  <c r="I217" i="1" s="1"/>
  <c r="F225" i="1"/>
  <c r="G225" i="1" s="1"/>
  <c r="I225" i="1" s="1"/>
  <c r="I229" i="1"/>
  <c r="E219" i="4"/>
  <c r="F233" i="1"/>
  <c r="G233" i="1"/>
  <c r="I233" i="1" s="1"/>
  <c r="F249" i="1"/>
  <c r="G249" i="1" s="1"/>
  <c r="I249" i="1" s="1"/>
  <c r="F263" i="1"/>
  <c r="G263" i="1" s="1"/>
  <c r="I263" i="1" s="1"/>
  <c r="E251" i="4"/>
  <c r="E267" i="4"/>
  <c r="F280" i="1"/>
  <c r="G280" i="1"/>
  <c r="I280" i="1" s="1"/>
  <c r="F284" i="1"/>
  <c r="G284" i="1" s="1"/>
  <c r="I284" i="1" s="1"/>
  <c r="E279" i="4"/>
  <c r="F292" i="1"/>
  <c r="G292" i="1" s="1"/>
  <c r="I292" i="1" s="1"/>
  <c r="E283" i="4"/>
  <c r="F296" i="1"/>
  <c r="G296" i="1" s="1"/>
  <c r="I296" i="1" s="1"/>
  <c r="E344" i="4"/>
  <c r="G364" i="1"/>
  <c r="I364" i="1" s="1"/>
  <c r="E170" i="4"/>
  <c r="E367" i="4"/>
  <c r="E216" i="4"/>
  <c r="E128" i="4"/>
  <c r="E238" i="4"/>
  <c r="E206" i="4"/>
  <c r="E174" i="4"/>
  <c r="E342" i="4"/>
  <c r="E220" i="4"/>
  <c r="E188" i="4"/>
  <c r="E156" i="4"/>
  <c r="E210" i="4"/>
  <c r="E288" i="4"/>
  <c r="E192" i="4"/>
  <c r="E246" i="4"/>
  <c r="E214" i="4"/>
  <c r="E264" i="4"/>
  <c r="E232" i="4"/>
  <c r="E200" i="4"/>
  <c r="E135" i="4"/>
  <c r="E222" i="4"/>
  <c r="E154" i="4"/>
  <c r="E181" i="4"/>
  <c r="F191" i="1"/>
  <c r="G191" i="1" s="1"/>
  <c r="I191" i="1" s="1"/>
  <c r="F267" i="1"/>
  <c r="G267" i="1" s="1"/>
  <c r="I267" i="1" s="1"/>
  <c r="F287" i="1"/>
  <c r="G287" i="1" s="1"/>
  <c r="I287" i="1" s="1"/>
  <c r="E274" i="4"/>
  <c r="E177" i="4"/>
  <c r="F187" i="1"/>
  <c r="G187" i="1" s="1"/>
  <c r="I187" i="1" s="1"/>
  <c r="F221" i="1"/>
  <c r="G221" i="1" s="1"/>
  <c r="I221" i="1" s="1"/>
  <c r="E211" i="4"/>
  <c r="E150" i="4"/>
  <c r="E173" i="4"/>
  <c r="F183" i="1"/>
  <c r="G183" i="1" s="1"/>
  <c r="I183" i="1" s="1"/>
  <c r="F168" i="1"/>
  <c r="G168" i="1" s="1"/>
  <c r="I168" i="1" s="1"/>
  <c r="E158" i="4"/>
  <c r="F194" i="1"/>
  <c r="G194" i="1" s="1"/>
  <c r="I194" i="1" s="1"/>
  <c r="E184" i="4"/>
  <c r="E369" i="4"/>
  <c r="F157" i="1"/>
  <c r="G157" i="1" s="1"/>
  <c r="I157" i="1" s="1"/>
  <c r="E147" i="4"/>
  <c r="F236" i="1"/>
  <c r="G236" i="1"/>
  <c r="I236" i="1" s="1"/>
  <c r="E226" i="4"/>
  <c r="F270" i="1"/>
  <c r="G270" i="1" s="1"/>
  <c r="I270" i="1" s="1"/>
  <c r="E258" i="4"/>
  <c r="F308" i="1"/>
  <c r="G308" i="1" s="1"/>
  <c r="I308" i="1" s="1"/>
  <c r="E290" i="4"/>
  <c r="E275" i="4"/>
  <c r="E243" i="4"/>
  <c r="E134" i="4"/>
  <c r="F151" i="1"/>
  <c r="G151" i="1" s="1"/>
  <c r="I151" i="1" s="1"/>
  <c r="F357" i="1"/>
  <c r="G357" i="1" s="1"/>
  <c r="K357" i="1" s="1"/>
  <c r="F271" i="1"/>
  <c r="G271" i="1" s="1"/>
  <c r="I271" i="1" s="1"/>
  <c r="F149" i="1"/>
  <c r="G149" i="1" s="1"/>
  <c r="I149" i="1" s="1"/>
  <c r="F212" i="1"/>
  <c r="G212" i="1" s="1"/>
  <c r="I212" i="1" s="1"/>
  <c r="E202" i="4"/>
  <c r="E26" i="4"/>
  <c r="E72" i="4"/>
  <c r="F279" i="1"/>
  <c r="G279" i="1"/>
  <c r="I279" i="1" s="1"/>
  <c r="E64" i="4"/>
  <c r="E22" i="4"/>
  <c r="E30" i="4"/>
  <c r="E38" i="4"/>
  <c r="E46" i="4"/>
  <c r="E62" i="4"/>
  <c r="E70" i="4"/>
  <c r="E58" i="4"/>
  <c r="E296" i="4"/>
  <c r="E308" i="4"/>
  <c r="E346" i="1"/>
  <c r="F346" i="1" s="1"/>
  <c r="G346" i="1" s="1"/>
  <c r="I346" i="1" s="1"/>
  <c r="E338" i="1"/>
  <c r="E319" i="4" s="1"/>
  <c r="E367" i="1"/>
  <c r="E347" i="4" s="1"/>
  <c r="E351" i="1"/>
  <c r="F351" i="1" s="1"/>
  <c r="G351" i="1" s="1"/>
  <c r="I351" i="1" s="1"/>
  <c r="E344" i="1"/>
  <c r="F344" i="1"/>
  <c r="G344" i="1" s="1"/>
  <c r="I344" i="1" s="1"/>
  <c r="E342" i="1"/>
  <c r="F342" i="1" s="1"/>
  <c r="G342" i="1" s="1"/>
  <c r="I342" i="1" s="1"/>
  <c r="E336" i="1"/>
  <c r="F336" i="1" s="1"/>
  <c r="G336" i="1" s="1"/>
  <c r="I336" i="1" s="1"/>
  <c r="E334" i="1"/>
  <c r="F334" i="1" s="1"/>
  <c r="G334" i="1" s="1"/>
  <c r="I334" i="1" s="1"/>
  <c r="E330" i="1"/>
  <c r="E311" i="4" s="1"/>
  <c r="E326" i="1"/>
  <c r="F326" i="1" s="1"/>
  <c r="G326" i="1" s="1"/>
  <c r="I326" i="1" s="1"/>
  <c r="E322" i="1"/>
  <c r="F322" i="1"/>
  <c r="G322" i="1"/>
  <c r="I322" i="1"/>
  <c r="E348" i="1"/>
  <c r="F348" i="1" s="1"/>
  <c r="G348" i="1" s="1"/>
  <c r="I348" i="1" s="1"/>
  <c r="E340" i="1"/>
  <c r="F340" i="1" s="1"/>
  <c r="G340" i="1" s="1"/>
  <c r="I340" i="1" s="1"/>
  <c r="E332" i="1"/>
  <c r="F332" i="1" s="1"/>
  <c r="G332" i="1" s="1"/>
  <c r="I332" i="1" s="1"/>
  <c r="E328" i="1"/>
  <c r="F328" i="1" s="1"/>
  <c r="G328" i="1" s="1"/>
  <c r="I328" i="1" s="1"/>
  <c r="E324" i="1"/>
  <c r="E305" i="4" s="1"/>
  <c r="E320" i="1"/>
  <c r="F320" i="1" s="1"/>
  <c r="G320" i="1" s="1"/>
  <c r="I320" i="1" s="1"/>
  <c r="E318" i="1"/>
  <c r="F318" i="1" s="1"/>
  <c r="G318" i="1" s="1"/>
  <c r="I318" i="1" s="1"/>
  <c r="E359" i="1"/>
  <c r="E339" i="4" s="1"/>
  <c r="E389" i="1"/>
  <c r="F389" i="1"/>
  <c r="G389" i="1" s="1"/>
  <c r="I389" i="1" s="1"/>
  <c r="E316" i="1"/>
  <c r="E297" i="4" s="1"/>
  <c r="E314" i="1"/>
  <c r="E294" i="4" s="1"/>
  <c r="E373" i="1"/>
  <c r="E352" i="4" s="1"/>
  <c r="E345" i="1"/>
  <c r="E326" i="4" s="1"/>
  <c r="E337" i="1"/>
  <c r="E377" i="1"/>
  <c r="E356" i="4" s="1"/>
  <c r="E352" i="1"/>
  <c r="F352" i="1" s="1"/>
  <c r="G352" i="1" s="1"/>
  <c r="I352" i="1" s="1"/>
  <c r="E350" i="1"/>
  <c r="E347" i="1"/>
  <c r="F347" i="1" s="1"/>
  <c r="G347" i="1" s="1"/>
  <c r="I347" i="1" s="1"/>
  <c r="E343" i="1"/>
  <c r="E341" i="1"/>
  <c r="F341" i="1" s="1"/>
  <c r="G341" i="1" s="1"/>
  <c r="I341" i="1" s="1"/>
  <c r="E339" i="1"/>
  <c r="E320" i="4" s="1"/>
  <c r="E335" i="1"/>
  <c r="F335" i="1" s="1"/>
  <c r="G335" i="1" s="1"/>
  <c r="I335" i="1" s="1"/>
  <c r="E333" i="1"/>
  <c r="F333" i="1" s="1"/>
  <c r="G333" i="1" s="1"/>
  <c r="I333" i="1" s="1"/>
  <c r="E329" i="1"/>
  <c r="E310" i="4" s="1"/>
  <c r="E325" i="1"/>
  <c r="F325" i="1" s="1"/>
  <c r="G325" i="1" s="1"/>
  <c r="I325" i="1" s="1"/>
  <c r="E321" i="1"/>
  <c r="F321" i="1" s="1"/>
  <c r="G321" i="1" s="1"/>
  <c r="I321" i="1" s="1"/>
  <c r="E409" i="1"/>
  <c r="F409" i="1" s="1"/>
  <c r="G409" i="1" s="1"/>
  <c r="K409" i="1" s="1"/>
  <c r="E400" i="1"/>
  <c r="F400" i="1" s="1"/>
  <c r="G400" i="1" s="1"/>
  <c r="L400" i="1" s="1"/>
  <c r="E392" i="1"/>
  <c r="E371" i="4" s="1"/>
  <c r="E407" i="1"/>
  <c r="F407" i="1" s="1"/>
  <c r="G407" i="1" s="1"/>
  <c r="K407" i="1" s="1"/>
  <c r="E397" i="1"/>
  <c r="F397" i="1" s="1"/>
  <c r="G397" i="1" s="1"/>
  <c r="L397" i="1" s="1"/>
  <c r="E412" i="1"/>
  <c r="F412" i="1" s="1"/>
  <c r="G412" i="1" s="1"/>
  <c r="K412" i="1" s="1"/>
  <c r="E402" i="1"/>
  <c r="F402" i="1" s="1"/>
  <c r="G402" i="1" s="1"/>
  <c r="K402" i="1" s="1"/>
  <c r="E394" i="1"/>
  <c r="E411" i="1"/>
  <c r="F411" i="1" s="1"/>
  <c r="G411" i="1" s="1"/>
  <c r="K411" i="1" s="1"/>
  <c r="E399" i="1"/>
  <c r="F399" i="1" s="1"/>
  <c r="G399" i="1" s="1"/>
  <c r="J399" i="1" s="1"/>
  <c r="E391" i="1"/>
  <c r="E404" i="1"/>
  <c r="F404" i="1" s="1"/>
  <c r="G404" i="1" s="1"/>
  <c r="K404" i="1" s="1"/>
  <c r="E414" i="1"/>
  <c r="F414" i="1" s="1"/>
  <c r="G414" i="1" s="1"/>
  <c r="K414" i="1" s="1"/>
  <c r="E406" i="1"/>
  <c r="F406" i="1" s="1"/>
  <c r="G406" i="1" s="1"/>
  <c r="K406" i="1" s="1"/>
  <c r="E396" i="1"/>
  <c r="F396" i="1" s="1"/>
  <c r="G396" i="1" s="1"/>
  <c r="L396" i="1" s="1"/>
  <c r="E408" i="1"/>
  <c r="F408" i="1" s="1"/>
  <c r="G408" i="1" s="1"/>
  <c r="I408" i="1" s="1"/>
  <c r="E410" i="1"/>
  <c r="F410" i="1" s="1"/>
  <c r="G410" i="1" s="1"/>
  <c r="K410" i="1" s="1"/>
  <c r="E355" i="1"/>
  <c r="E401" i="1"/>
  <c r="F401" i="1" s="1"/>
  <c r="G401" i="1" s="1"/>
  <c r="K401" i="1" s="1"/>
  <c r="E393" i="1"/>
  <c r="E372" i="4" s="1"/>
  <c r="F373" i="1"/>
  <c r="G373" i="1" s="1"/>
  <c r="K373" i="1" s="1"/>
  <c r="E368" i="4"/>
  <c r="E323" i="4"/>
  <c r="E329" i="4"/>
  <c r="E314" i="4"/>
  <c r="F377" i="1"/>
  <c r="G377" i="1" s="1"/>
  <c r="I377" i="1" s="1"/>
  <c r="E315" i="4"/>
  <c r="F367" i="1"/>
  <c r="G367" i="1" s="1"/>
  <c r="I367" i="1" s="1"/>
  <c r="F339" i="1"/>
  <c r="G339" i="1" s="1"/>
  <c r="I339" i="1" s="1"/>
  <c r="E332" i="4"/>
  <c r="F394" i="1"/>
  <c r="G394" i="1" s="1"/>
  <c r="K394" i="1" s="1"/>
  <c r="E373" i="4"/>
  <c r="E322" i="4"/>
  <c r="F391" i="1"/>
  <c r="G391" i="1" s="1"/>
  <c r="K391" i="1" s="1"/>
  <c r="E370" i="4"/>
  <c r="F393" i="1"/>
  <c r="G393" i="1" s="1"/>
  <c r="K393" i="1" s="1"/>
  <c r="E303" i="4"/>
  <c r="E360" i="4" l="1"/>
  <c r="E331" i="4"/>
  <c r="F359" i="1"/>
  <c r="G359" i="1" s="1"/>
  <c r="I359" i="1" s="1"/>
  <c r="E109" i="4"/>
  <c r="F84" i="1"/>
  <c r="G84" i="1" s="1"/>
  <c r="I84" i="1" s="1"/>
  <c r="E343" i="4"/>
  <c r="E307" i="4"/>
  <c r="E299" i="4"/>
  <c r="E182" i="4"/>
  <c r="E249" i="4"/>
  <c r="F63" i="1"/>
  <c r="G63" i="1" s="1"/>
  <c r="I63" i="1" s="1"/>
  <c r="E28" i="4"/>
  <c r="E32" i="4"/>
  <c r="E50" i="4"/>
  <c r="E80" i="4"/>
  <c r="E106" i="4"/>
  <c r="E121" i="4"/>
  <c r="E331" i="1"/>
  <c r="E316" i="4"/>
  <c r="E376" i="4"/>
  <c r="F167" i="1"/>
  <c r="G167" i="1" s="1"/>
  <c r="I167" i="1" s="1"/>
  <c r="E227" i="4"/>
  <c r="F386" i="1"/>
  <c r="G386" i="1" s="1"/>
  <c r="I386" i="1" s="1"/>
  <c r="E190" i="4"/>
  <c r="E183" i="4"/>
  <c r="E97" i="4"/>
  <c r="E12" i="4"/>
  <c r="F316" i="1"/>
  <c r="G316" i="1" s="1"/>
  <c r="I316" i="1" s="1"/>
  <c r="E284" i="4"/>
  <c r="E235" i="4"/>
  <c r="F223" i="1"/>
  <c r="G223" i="1" s="1"/>
  <c r="I223" i="1" s="1"/>
  <c r="E189" i="4"/>
  <c r="E15" i="4"/>
  <c r="F317" i="1"/>
  <c r="G317" i="1" s="1"/>
  <c r="I317" i="1" s="1"/>
  <c r="F51" i="1"/>
  <c r="G51" i="1" s="1"/>
  <c r="I51" i="1" s="1"/>
  <c r="E323" i="1"/>
  <c r="E385" i="1"/>
  <c r="E416" i="1"/>
  <c r="F416" i="1" s="1"/>
  <c r="G416" i="1" s="1"/>
  <c r="K416" i="1" s="1"/>
  <c r="E313" i="4"/>
  <c r="E11" i="4"/>
  <c r="E16" i="4"/>
  <c r="E319" i="1"/>
  <c r="F319" i="1" s="1"/>
  <c r="G319" i="1" s="1"/>
  <c r="I319" i="1" s="1"/>
  <c r="E381" i="1"/>
  <c r="F381" i="1" s="1"/>
  <c r="G381" i="1" s="1"/>
  <c r="K381" i="1" s="1"/>
  <c r="E301" i="4"/>
  <c r="E168" i="4"/>
  <c r="E256" i="4"/>
  <c r="E354" i="4"/>
  <c r="E198" i="4"/>
  <c r="F219" i="1"/>
  <c r="G219" i="1" s="1"/>
  <c r="I219" i="1" s="1"/>
  <c r="E145" i="4"/>
  <c r="F172" i="1"/>
  <c r="G172" i="1" s="1"/>
  <c r="I172" i="1" s="1"/>
  <c r="E77" i="4"/>
  <c r="E321" i="4"/>
  <c r="F369" i="1"/>
  <c r="G369" i="1" s="1"/>
  <c r="K369" i="1" s="1"/>
  <c r="E262" i="4"/>
  <c r="E20" i="4"/>
  <c r="E68" i="4"/>
  <c r="E363" i="1"/>
  <c r="F363" i="1" s="1"/>
  <c r="G363" i="1" s="1"/>
  <c r="K363" i="1" s="1"/>
  <c r="E417" i="1"/>
  <c r="F417" i="1" s="1"/>
  <c r="G417" i="1" s="1"/>
  <c r="K417" i="1" s="1"/>
  <c r="E309" i="4"/>
  <c r="F329" i="1"/>
  <c r="G329" i="1" s="1"/>
  <c r="I329" i="1" s="1"/>
  <c r="F314" i="1"/>
  <c r="G314" i="1" s="1"/>
  <c r="I314" i="1" s="1"/>
  <c r="F324" i="1"/>
  <c r="G324" i="1" s="1"/>
  <c r="I324" i="1" s="1"/>
  <c r="E295" i="4"/>
  <c r="E42" i="4"/>
  <c r="E146" i="4"/>
  <c r="E152" i="4"/>
  <c r="E263" i="4"/>
  <c r="E199" i="4"/>
  <c r="E172" i="4"/>
  <c r="E282" i="4"/>
  <c r="E197" i="4"/>
  <c r="E130" i="4"/>
  <c r="F150" i="1"/>
  <c r="G150" i="1" s="1"/>
  <c r="I150" i="1" s="1"/>
  <c r="F246" i="1"/>
  <c r="G246" i="1" s="1"/>
  <c r="I246" i="1" s="1"/>
  <c r="F264" i="1"/>
  <c r="G264" i="1" s="1"/>
  <c r="I264" i="1" s="1"/>
  <c r="E287" i="4"/>
  <c r="E361" i="4"/>
  <c r="F376" i="1"/>
  <c r="G376" i="1" s="1"/>
  <c r="I376" i="1" s="1"/>
  <c r="E79" i="4"/>
  <c r="E81" i="4"/>
  <c r="F81" i="1"/>
  <c r="G81" i="1" s="1"/>
  <c r="I81" i="1" s="1"/>
  <c r="F67" i="1"/>
  <c r="G67" i="1" s="1"/>
  <c r="I67" i="1" s="1"/>
  <c r="E317" i="4"/>
  <c r="F330" i="1"/>
  <c r="G330" i="1" s="1"/>
  <c r="I330" i="1" s="1"/>
  <c r="E254" i="4"/>
  <c r="E136" i="4"/>
  <c r="E280" i="4"/>
  <c r="F196" i="1"/>
  <c r="G196" i="1" s="1"/>
  <c r="I196" i="1" s="1"/>
  <c r="F228" i="1"/>
  <c r="G228" i="1" s="1"/>
  <c r="I228" i="1" s="1"/>
  <c r="E237" i="4"/>
  <c r="F383" i="1"/>
  <c r="G383" i="1" s="1"/>
  <c r="K383" i="1" s="1"/>
  <c r="F105" i="1"/>
  <c r="G105" i="1" s="1"/>
  <c r="I105" i="1" s="1"/>
  <c r="F73" i="1"/>
  <c r="G73" i="1" s="1"/>
  <c r="I73" i="1" s="1"/>
  <c r="E29" i="4"/>
  <c r="E36" i="4"/>
  <c r="E45" i="4"/>
  <c r="E60" i="4"/>
  <c r="E76" i="4"/>
  <c r="E98" i="4"/>
  <c r="E112" i="4"/>
  <c r="E118" i="4"/>
  <c r="E124" i="4"/>
  <c r="E126" i="4"/>
  <c r="E66" i="4"/>
  <c r="E160" i="4"/>
  <c r="E247" i="4"/>
  <c r="F251" i="1"/>
  <c r="G251" i="1" s="1"/>
  <c r="I251" i="1" s="1"/>
  <c r="F125" i="1"/>
  <c r="G125" i="1" s="1"/>
  <c r="I125" i="1" s="1"/>
  <c r="E127" i="4"/>
  <c r="E133" i="4"/>
  <c r="E171" i="4"/>
  <c r="E215" i="4"/>
  <c r="E223" i="4"/>
  <c r="E229" i="4"/>
  <c r="E242" i="4"/>
  <c r="E248" i="4"/>
  <c r="E255" i="4"/>
  <c r="E260" i="4"/>
  <c r="E271" i="4"/>
  <c r="E276" i="4"/>
  <c r="E286" i="4"/>
  <c r="E291" i="4"/>
  <c r="E325" i="4"/>
  <c r="F241" i="1"/>
  <c r="G241" i="1" s="1"/>
  <c r="I241" i="1" s="1"/>
  <c r="F201" i="1"/>
  <c r="G201" i="1" s="1"/>
  <c r="I201" i="1" s="1"/>
  <c r="E14" i="4"/>
  <c r="E104" i="4"/>
  <c r="E116" i="4"/>
  <c r="E328" i="4"/>
  <c r="E224" i="4"/>
  <c r="E148" i="4"/>
  <c r="E180" i="4"/>
  <c r="F306" i="1"/>
  <c r="G306" i="1" s="1"/>
  <c r="I306" i="1" s="1"/>
  <c r="F278" i="1"/>
  <c r="G278" i="1" s="1"/>
  <c r="I278" i="1" s="1"/>
  <c r="F175" i="1"/>
  <c r="G175" i="1" s="1"/>
  <c r="I175" i="1" s="1"/>
  <c r="E142" i="4"/>
  <c r="F291" i="1"/>
  <c r="G291" i="1" s="1"/>
  <c r="I291" i="1" s="1"/>
  <c r="E24" i="4"/>
  <c r="E34" i="4"/>
  <c r="E40" i="4"/>
  <c r="E82" i="4"/>
  <c r="E96" i="4"/>
  <c r="E327" i="4"/>
  <c r="E270" i="4"/>
  <c r="E212" i="4"/>
  <c r="F290" i="1"/>
  <c r="G290" i="1" s="1"/>
  <c r="I290" i="1" s="1"/>
  <c r="F227" i="1"/>
  <c r="G227" i="1" s="1"/>
  <c r="I227" i="1" s="1"/>
  <c r="F171" i="1"/>
  <c r="G171" i="1" s="1"/>
  <c r="I171" i="1" s="1"/>
  <c r="E18" i="4"/>
  <c r="E31" i="4"/>
  <c r="E88" i="4"/>
  <c r="E102" i="4"/>
  <c r="E129" i="4"/>
  <c r="E167" i="4"/>
  <c r="E93" i="4"/>
  <c r="F103" i="1"/>
  <c r="G103" i="1" s="1"/>
  <c r="I103" i="1" s="1"/>
  <c r="E302" i="4"/>
  <c r="F355" i="1"/>
  <c r="G355" i="1" s="1"/>
  <c r="E335" i="4"/>
  <c r="E306" i="4"/>
  <c r="E330" i="4"/>
  <c r="F350" i="1"/>
  <c r="G350" i="1" s="1"/>
  <c r="I350" i="1" s="1"/>
  <c r="E318" i="4"/>
  <c r="F337" i="1"/>
  <c r="G337" i="1" s="1"/>
  <c r="I337" i="1" s="1"/>
  <c r="F213" i="1"/>
  <c r="G213" i="1" s="1"/>
  <c r="I213" i="1" s="1"/>
  <c r="E203" i="4"/>
  <c r="F392" i="1"/>
  <c r="G392" i="1" s="1"/>
  <c r="K392" i="1" s="1"/>
  <c r="F206" i="1"/>
  <c r="G206" i="1" s="1"/>
  <c r="I206" i="1" s="1"/>
  <c r="E196" i="4"/>
  <c r="F345" i="1"/>
  <c r="G345" i="1" s="1"/>
  <c r="I345" i="1" s="1"/>
  <c r="F188" i="1"/>
  <c r="G188" i="1" s="1"/>
  <c r="I188" i="1" s="1"/>
  <c r="E178" i="4"/>
  <c r="F195" i="1"/>
  <c r="G195" i="1" s="1"/>
  <c r="I195" i="1" s="1"/>
  <c r="E185" i="4"/>
  <c r="F343" i="1"/>
  <c r="G343" i="1" s="1"/>
  <c r="I343" i="1" s="1"/>
  <c r="E324" i="4"/>
  <c r="F358" i="1"/>
  <c r="G358" i="1" s="1"/>
  <c r="K358" i="1" s="1"/>
  <c r="E338" i="4"/>
  <c r="F338" i="1"/>
  <c r="G338" i="1" s="1"/>
  <c r="I338" i="1" s="1"/>
  <c r="F153" i="1"/>
  <c r="G153" i="1" s="1"/>
  <c r="I153" i="1" s="1"/>
  <c r="E143" i="4"/>
  <c r="E149" i="4"/>
  <c r="F159" i="1"/>
  <c r="G159" i="1" s="1"/>
  <c r="I159" i="1" s="1"/>
  <c r="E358" i="4"/>
  <c r="F379" i="1"/>
  <c r="G379" i="1" s="1"/>
  <c r="K379" i="1" s="1"/>
  <c r="E230" i="4"/>
  <c r="F240" i="1"/>
  <c r="G240" i="1" s="1"/>
  <c r="I240" i="1" s="1"/>
  <c r="E194" i="4"/>
  <c r="F173" i="1"/>
  <c r="G173" i="1" s="1"/>
  <c r="I173" i="1" s="1"/>
  <c r="E163" i="4"/>
  <c r="E169" i="4"/>
  <c r="F179" i="1"/>
  <c r="G179" i="1" s="1"/>
  <c r="I179" i="1" s="1"/>
  <c r="F365" i="1"/>
  <c r="G365" i="1" s="1"/>
  <c r="K365" i="1" s="1"/>
  <c r="E345" i="4"/>
  <c r="F387" i="1"/>
  <c r="G387" i="1" s="1"/>
  <c r="K387" i="1" s="1"/>
  <c r="E366" i="4"/>
  <c r="F244" i="1"/>
  <c r="G244" i="1" s="1"/>
  <c r="I244" i="1" s="1"/>
  <c r="E138" i="4"/>
  <c r="E201" i="4"/>
  <c r="F142" i="1"/>
  <c r="G142" i="1" s="1"/>
  <c r="I142" i="1" s="1"/>
  <c r="E114" i="4"/>
  <c r="E122" i="4"/>
  <c r="F94" i="1"/>
  <c r="G94" i="1" s="1"/>
  <c r="I94" i="1" s="1"/>
  <c r="E120" i="4"/>
  <c r="E92" i="4"/>
  <c r="E100" i="4"/>
  <c r="E108" i="4"/>
  <c r="E403" i="1"/>
  <c r="F403" i="1" s="1"/>
  <c r="G403" i="1" s="1"/>
  <c r="K403" i="1" s="1"/>
  <c r="E413" i="1"/>
  <c r="F413" i="1" s="1"/>
  <c r="G413" i="1" s="1"/>
  <c r="K413" i="1" s="1"/>
  <c r="E398" i="1"/>
  <c r="G415" i="1"/>
  <c r="K415" i="1" s="1"/>
  <c r="E395" i="1"/>
  <c r="E300" i="4" l="1"/>
  <c r="F385" i="1"/>
  <c r="G385" i="1" s="1"/>
  <c r="I385" i="1" s="1"/>
  <c r="E364" i="4"/>
  <c r="E304" i="4"/>
  <c r="F323" i="1"/>
  <c r="G323" i="1" s="1"/>
  <c r="I323" i="1" s="1"/>
  <c r="F331" i="1"/>
  <c r="G331" i="1" s="1"/>
  <c r="I331" i="1" s="1"/>
  <c r="E312" i="4"/>
  <c r="F398" i="1"/>
  <c r="G398" i="1" s="1"/>
  <c r="K398" i="1" s="1"/>
  <c r="E374" i="4"/>
  <c r="I355" i="1"/>
  <c r="F395" i="1"/>
  <c r="G395" i="1" s="1"/>
  <c r="E375" i="4"/>
  <c r="C11" i="1"/>
  <c r="C12" i="1"/>
  <c r="O419" i="1" l="1"/>
  <c r="O418" i="1"/>
  <c r="O417" i="1"/>
  <c r="C16" i="1"/>
  <c r="D18" i="1" s="1"/>
  <c r="O113" i="1"/>
  <c r="O57" i="1"/>
  <c r="O402" i="1"/>
  <c r="O36" i="1"/>
  <c r="O222" i="1"/>
  <c r="O149" i="1"/>
  <c r="O89" i="1"/>
  <c r="O364" i="1"/>
  <c r="O215" i="1"/>
  <c r="O389" i="1"/>
  <c r="O220" i="1"/>
  <c r="O181" i="1"/>
  <c r="O43" i="1"/>
  <c r="O383" i="1"/>
  <c r="O247" i="1"/>
  <c r="O39" i="1"/>
  <c r="O53" i="1"/>
  <c r="O114" i="1"/>
  <c r="O386" i="1"/>
  <c r="O22" i="1"/>
  <c r="O375" i="1"/>
  <c r="O177" i="1"/>
  <c r="O21" i="1"/>
  <c r="O192" i="1"/>
  <c r="O108" i="1"/>
  <c r="O55" i="1"/>
  <c r="O198" i="1"/>
  <c r="O87" i="1"/>
  <c r="O348" i="1"/>
  <c r="O196" i="1"/>
  <c r="O182" i="1"/>
  <c r="O119" i="1"/>
  <c r="O156" i="1"/>
  <c r="O237" i="1"/>
  <c r="O144" i="1"/>
  <c r="O250" i="1"/>
  <c r="O175" i="1"/>
  <c r="O197" i="1"/>
  <c r="O191" i="1"/>
  <c r="O360" i="1"/>
  <c r="O135" i="1"/>
  <c r="O109" i="1"/>
  <c r="O379" i="1"/>
  <c r="O236" i="1"/>
  <c r="O98" i="1"/>
  <c r="O167" i="1"/>
  <c r="O267" i="1"/>
  <c r="O33" i="1"/>
  <c r="O180" i="1"/>
  <c r="O141" i="1"/>
  <c r="O242" i="1"/>
  <c r="O199" i="1"/>
  <c r="O48" i="1"/>
  <c r="O65" i="1"/>
  <c r="O106" i="1"/>
  <c r="O413" i="1"/>
  <c r="O90" i="1"/>
  <c r="O384" i="1"/>
  <c r="O344" i="1"/>
  <c r="O376" i="1"/>
  <c r="O356" i="1"/>
  <c r="O132" i="1"/>
  <c r="O85" i="1"/>
  <c r="O160" i="1"/>
  <c r="O76" i="1"/>
  <c r="O158" i="1"/>
  <c r="O206" i="1"/>
  <c r="O207" i="1"/>
  <c r="O50" i="1"/>
  <c r="O409" i="1"/>
  <c r="O403" i="1"/>
  <c r="O226" i="1"/>
  <c r="O225" i="1"/>
  <c r="O100" i="1"/>
  <c r="O394" i="1"/>
  <c r="O377" i="1"/>
  <c r="O26" i="1"/>
  <c r="O261" i="1"/>
  <c r="O44" i="1"/>
  <c r="O62" i="1"/>
  <c r="O88" i="1"/>
  <c r="O63" i="1"/>
  <c r="O265" i="1"/>
  <c r="O107" i="1"/>
  <c r="O68" i="1"/>
  <c r="O205" i="1"/>
  <c r="O120" i="1"/>
  <c r="O28" i="1"/>
  <c r="O350" i="1"/>
  <c r="O115" i="1"/>
  <c r="O127" i="1"/>
  <c r="O183" i="1"/>
  <c r="O404" i="1"/>
  <c r="O154" i="1"/>
  <c r="O354" i="1"/>
  <c r="O151" i="1"/>
  <c r="O161" i="1"/>
  <c r="O224" i="1"/>
  <c r="O216" i="1"/>
  <c r="O223" i="1"/>
  <c r="O140" i="1"/>
  <c r="O262" i="1"/>
  <c r="O233" i="1"/>
  <c r="O128" i="1"/>
  <c r="O396" i="1"/>
  <c r="O40" i="1"/>
  <c r="O387" i="1"/>
  <c r="O171" i="1"/>
  <c r="O246" i="1"/>
  <c r="O187" i="1"/>
  <c r="O415" i="1"/>
  <c r="O186" i="1"/>
  <c r="O392" i="1"/>
  <c r="O139" i="1"/>
  <c r="O163" i="1"/>
  <c r="O251" i="1"/>
  <c r="O211" i="1"/>
  <c r="O94" i="1"/>
  <c r="O330" i="1"/>
  <c r="O27" i="1"/>
  <c r="O93" i="1"/>
  <c r="O69" i="1"/>
  <c r="O49" i="1"/>
  <c r="O41" i="1"/>
  <c r="O122" i="1"/>
  <c r="O173" i="1"/>
  <c r="O32" i="1"/>
  <c r="O228" i="1"/>
  <c r="O145" i="1"/>
  <c r="O118" i="1"/>
  <c r="O204" i="1"/>
  <c r="O178" i="1"/>
  <c r="O71" i="1"/>
  <c r="O209" i="1"/>
  <c r="O176" i="1"/>
  <c r="O401" i="1"/>
  <c r="O288" i="1"/>
  <c r="O99" i="1"/>
  <c r="O91" i="1"/>
  <c r="O214" i="1"/>
  <c r="O248" i="1"/>
  <c r="O193" i="1"/>
  <c r="O190" i="1"/>
  <c r="O29" i="1"/>
  <c r="O410" i="1"/>
  <c r="C15" i="1"/>
  <c r="O112" i="1"/>
  <c r="O66" i="1"/>
  <c r="O81" i="1"/>
  <c r="O150" i="1"/>
  <c r="O202" i="1"/>
  <c r="O174" i="1"/>
  <c r="O368" i="1"/>
  <c r="O414" i="1"/>
  <c r="O172" i="1"/>
  <c r="O179" i="1"/>
  <c r="O185" i="1"/>
  <c r="O335" i="1"/>
  <c r="O306" i="1"/>
  <c r="O148" i="1"/>
  <c r="O124" i="1"/>
  <c r="O170" i="1"/>
  <c r="O345" i="1"/>
  <c r="O336" i="1"/>
  <c r="O188" i="1"/>
  <c r="O227" i="1"/>
  <c r="O84" i="1"/>
  <c r="O97" i="1"/>
  <c r="O252" i="1"/>
  <c r="O102" i="1"/>
  <c r="O245" i="1"/>
  <c r="O70" i="1"/>
  <c r="O86" i="1"/>
  <c r="O412" i="1"/>
  <c r="O210" i="1"/>
  <c r="O104" i="1"/>
  <c r="O157" i="1"/>
  <c r="O217" i="1"/>
  <c r="O398" i="1"/>
  <c r="O388" i="1"/>
  <c r="O137" i="1"/>
  <c r="O393" i="1"/>
  <c r="O162" i="1"/>
  <c r="O380" i="1"/>
  <c r="O110" i="1"/>
  <c r="O373" i="1"/>
  <c r="O218" i="1"/>
  <c r="O146" i="1"/>
  <c r="O73" i="1"/>
  <c r="O96" i="1"/>
  <c r="O416" i="1"/>
  <c r="O77" i="1"/>
  <c r="O131" i="1"/>
  <c r="O219" i="1"/>
  <c r="O374" i="1"/>
  <c r="O168" i="1"/>
  <c r="O201" i="1"/>
  <c r="O391" i="1"/>
  <c r="O381" i="1"/>
  <c r="O370" i="1"/>
  <c r="O411" i="1"/>
  <c r="O367" i="1"/>
  <c r="O310" i="1"/>
  <c r="O244" i="1"/>
  <c r="O74" i="1"/>
  <c r="O75" i="1"/>
  <c r="O64" i="1"/>
  <c r="O38" i="1"/>
  <c r="O400" i="1"/>
  <c r="O274" i="1"/>
  <c r="O212" i="1"/>
  <c r="O343" i="1"/>
  <c r="O352" i="1"/>
  <c r="O42" i="1"/>
  <c r="O142" i="1"/>
  <c r="O121" i="1"/>
  <c r="O165" i="1"/>
  <c r="O166" i="1"/>
  <c r="O95" i="1"/>
  <c r="O54" i="1"/>
  <c r="O203" i="1"/>
  <c r="O78" i="1"/>
  <c r="O234" i="1"/>
  <c r="O194" i="1"/>
  <c r="O51" i="1"/>
  <c r="O208" i="1"/>
  <c r="O235" i="1"/>
  <c r="O229" i="1"/>
  <c r="O83" i="1"/>
  <c r="O406" i="1"/>
  <c r="O253" i="1"/>
  <c r="O268" i="1"/>
  <c r="O31" i="1"/>
  <c r="O362" i="1"/>
  <c r="O399" i="1"/>
  <c r="O263" i="1"/>
  <c r="O230" i="1"/>
  <c r="O280" i="1"/>
  <c r="O105" i="1"/>
  <c r="O372" i="1"/>
  <c r="O273" i="1"/>
  <c r="O72" i="1"/>
  <c r="O46" i="1"/>
  <c r="O79" i="1"/>
  <c r="O82" i="1"/>
  <c r="O366" i="1"/>
  <c r="O408" i="1"/>
  <c r="O116" i="1"/>
  <c r="O143" i="1"/>
  <c r="O133" i="1"/>
  <c r="O255" i="1"/>
  <c r="O35" i="1"/>
  <c r="O164" i="1"/>
  <c r="O397" i="1"/>
  <c r="O147" i="1"/>
  <c r="O200" i="1"/>
  <c r="O395" i="1"/>
  <c r="O169" i="1"/>
  <c r="O355" i="1"/>
  <c r="O371" i="1"/>
  <c r="O153" i="1"/>
  <c r="O342" i="1"/>
  <c r="O61" i="1"/>
  <c r="O37" i="1"/>
  <c r="O30" i="1"/>
  <c r="O195" i="1"/>
  <c r="O359" i="1"/>
  <c r="O243" i="1"/>
  <c r="O134" i="1"/>
  <c r="O213" i="1"/>
  <c r="O58" i="1"/>
  <c r="O92" i="1"/>
  <c r="O385" i="1"/>
  <c r="O125" i="1"/>
  <c r="O60" i="1"/>
  <c r="O117" i="1"/>
  <c r="O138" i="1"/>
  <c r="O378" i="1"/>
  <c r="O67" i="1"/>
  <c r="O56" i="1"/>
  <c r="O232" i="1"/>
  <c r="O184" i="1"/>
  <c r="O390" i="1"/>
  <c r="O111" i="1"/>
  <c r="O103" i="1"/>
  <c r="O241" i="1"/>
  <c r="O240" i="1"/>
  <c r="O159" i="1"/>
  <c r="O279" i="1"/>
  <c r="O363" i="1"/>
  <c r="O221" i="1"/>
  <c r="O80" i="1"/>
  <c r="O34" i="1"/>
  <c r="O238" i="1"/>
  <c r="O239" i="1"/>
  <c r="O357" i="1"/>
  <c r="O369" i="1"/>
  <c r="O23" i="1"/>
  <c r="O52" i="1"/>
  <c r="O25" i="1"/>
  <c r="O24" i="1"/>
  <c r="O231" i="1"/>
  <c r="O47" i="1"/>
  <c r="O365" i="1"/>
  <c r="O136" i="1"/>
  <c r="O405" i="1"/>
  <c r="O123" i="1"/>
  <c r="O382" i="1"/>
  <c r="O155" i="1"/>
  <c r="O126" i="1"/>
  <c r="O101" i="1"/>
  <c r="O59" i="1"/>
  <c r="O129" i="1"/>
  <c r="O254" i="1"/>
  <c r="O341" i="1"/>
  <c r="O130" i="1"/>
  <c r="O152" i="1"/>
  <c r="O189" i="1"/>
  <c r="O249" i="1"/>
  <c r="O45" i="1"/>
  <c r="O358" i="1"/>
  <c r="O351" i="1"/>
  <c r="O361" i="1"/>
  <c r="O407" i="1"/>
  <c r="K395" i="1"/>
  <c r="C18" i="1" l="1"/>
  <c r="E16" i="1"/>
  <c r="E17" i="1" s="1"/>
</calcChain>
</file>

<file path=xl/sharedStrings.xml><?xml version="1.0" encoding="utf-8"?>
<sst xmlns="http://schemas.openxmlformats.org/spreadsheetml/2006/main" count="3878" uniqueCount="1216">
  <si>
    <t>IBVS 6244</t>
  </si>
  <si>
    <t>OEJV 0191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</si>
  <si>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</si>
  <si>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</si>
  <si>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</si>
  <si>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</si>
  <si>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</si>
  <si>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</si>
  <si>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</si>
  <si>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</si>
  <si>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</si>
  <si>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</si>
  <si>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</si>
  <si>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</si>
  <si>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</si>
  <si>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</si>
  <si>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</si>
  <si>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</si>
  <si>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</si>
  <si>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</si>
  <si>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</si>
  <si>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</si>
  <si>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</si>
  <si>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</si>
  <si>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</si>
  <si>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</si>
  <si>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</si>
  <si>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</si>
  <si>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Diethelm R</t>
  </si>
  <si>
    <t>BBSAG Bull...25</t>
  </si>
  <si>
    <t>B</t>
  </si>
  <si>
    <t>phe</t>
  </si>
  <si>
    <t>V</t>
  </si>
  <si>
    <t>IBVS 1053</t>
  </si>
  <si>
    <t>K</t>
  </si>
  <si>
    <t>v</t>
  </si>
  <si>
    <t>AN 302,1,54</t>
  </si>
  <si>
    <t>Locher K</t>
  </si>
  <si>
    <t>BBSAG Bull.50</t>
  </si>
  <si>
    <t>Peter H</t>
  </si>
  <si>
    <t>BBSAG Bull.62</t>
  </si>
  <si>
    <t>Germann R</t>
  </si>
  <si>
    <t>BBSAG Bull.64</t>
  </si>
  <si>
    <t>BBSAG Bull.74</t>
  </si>
  <si>
    <t>BBSAG Bull.78</t>
  </si>
  <si>
    <t>BRNO 28</t>
  </si>
  <si>
    <t>Mavrofridis G</t>
  </si>
  <si>
    <t>BBSAG Bull.86</t>
  </si>
  <si>
    <t>BBSAG Bull.89</t>
  </si>
  <si>
    <t>BRNO 30</t>
  </si>
  <si>
    <t>BBSAG Bull.92</t>
  </si>
  <si>
    <t>BAV-M 56</t>
  </si>
  <si>
    <t>BBSAG Bull.93</t>
  </si>
  <si>
    <t>IBVS 3615</t>
  </si>
  <si>
    <t>BRNO 31</t>
  </si>
  <si>
    <t>BBSAG Bull.96</t>
  </si>
  <si>
    <t>BBSAG Bull.102</t>
  </si>
  <si>
    <t>BBSAG Bull.104</t>
  </si>
  <si>
    <t>BBSAG Bull.105</t>
  </si>
  <si>
    <t>BBSAG Bull.110</t>
  </si>
  <si>
    <t>BBSAG Bull.115</t>
  </si>
  <si>
    <t>Misc</t>
  </si>
  <si>
    <t>IBVS 5016</t>
  </si>
  <si>
    <t>II</t>
  </si>
  <si>
    <t/>
  </si>
  <si>
    <t>IBVS 5643</t>
  </si>
  <si>
    <t>GCVS 4 (IBVS 1358)</t>
  </si>
  <si>
    <t>V1034 Cyg / GSC 2670-3760</t>
  </si>
  <si>
    <t>EB/SD: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</si>
  <si>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</si>
  <si>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</si>
  <si>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</si>
  <si>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</si>
  <si>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</si>
  <si>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</si>
  <si>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</si>
  <si>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</si>
  <si>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</si>
  <si>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5761</t>
  </si>
  <si>
    <t>I</t>
  </si>
  <si>
    <t>IBVS 5809</t>
  </si>
  <si>
    <t>Start of linear fit &gt;&gt;&gt;&gt;&gt;&gt;&gt;&gt;&gt;&gt;&gt;&gt;&gt;&gt;&gt;&gt;&gt;&gt;&gt;&gt;&gt;</t>
  </si>
  <si>
    <t>OEJV 0060</t>
  </si>
  <si>
    <t>vis</t>
  </si>
  <si>
    <t>OEJV 0074</t>
  </si>
  <si>
    <t>What a mess!</t>
  </si>
  <si>
    <t>JAVSO..38...85</t>
  </si>
  <si>
    <t>JAVSO..39...94</t>
  </si>
  <si>
    <t>JAVSO..36..186</t>
  </si>
  <si>
    <t>JAVSO..37...44</t>
  </si>
  <si>
    <t>Add cycle</t>
  </si>
  <si>
    <t>Old Cycle</t>
  </si>
  <si>
    <t>IBVS 6070</t>
  </si>
  <si>
    <t>Nelson</t>
  </si>
  <si>
    <t>BAD?</t>
  </si>
  <si>
    <t>pg</t>
  </si>
  <si>
    <t>PE</t>
  </si>
  <si>
    <t>CCD</t>
  </si>
  <si>
    <t>wt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</si>
  <si>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</si>
  <si>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</si>
  <si>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</si>
  <si>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</si>
  <si>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</si>
  <si>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</si>
  <si>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 0.013 </t>
  </si>
  <si>
    <t>V </t>
  </si>
  <si>
    <t> K.Locher </t>
  </si>
  <si>
    <t> 0.004 </t>
  </si>
  <si>
    <t> -0.003 </t>
  </si>
  <si>
    <t> 0.005 </t>
  </si>
  <si>
    <t> 0.010 </t>
  </si>
  <si>
    <t> -0.004 </t>
  </si>
  <si>
    <t> 0.006 </t>
  </si>
  <si>
    <t>2415974.643 </t>
  </si>
  <si>
    <t> 13.08.1902 03:25 </t>
  </si>
  <si>
    <t> -0.032 </t>
  </si>
  <si>
    <t>P </t>
  </si>
  <si>
    <t> H.Bauernfeind </t>
  </si>
  <si>
    <t> VB 7.72 </t>
  </si>
  <si>
    <t>2415991.678 </t>
  </si>
  <si>
    <t> 30.08.1902 04:16 </t>
  </si>
  <si>
    <t> -0.093 </t>
  </si>
  <si>
    <t>2416045.571 </t>
  </si>
  <si>
    <t> 23.10.1902 01:42 </t>
  </si>
  <si>
    <t> 0.069 </t>
  </si>
  <si>
    <t>2416289.719 </t>
  </si>
  <si>
    <t> 24.06.1903 05:15 </t>
  </si>
  <si>
    <t> -0.016 </t>
  </si>
  <si>
    <t>2416334.643 </t>
  </si>
  <si>
    <t> 08.08.1903 03:25 </t>
  </si>
  <si>
    <t> -0.031 </t>
  </si>
  <si>
    <t>2416691.698 </t>
  </si>
  <si>
    <t> 30.07.1904 04:45 </t>
  </si>
  <si>
    <t> -0.044 </t>
  </si>
  <si>
    <t>2416715.651 </t>
  </si>
  <si>
    <t> 23.08.1904 03:37 </t>
  </si>
  <si>
    <t> -0.026 </t>
  </si>
  <si>
    <t>2416719.636 </t>
  </si>
  <si>
    <t> 27.08.1904 03:15 </t>
  </si>
  <si>
    <t> 0.051 </t>
  </si>
  <si>
    <t>2416758.639 </t>
  </si>
  <si>
    <t> 05.10.1904 03:20 </t>
  </si>
  <si>
    <t> -0.023 </t>
  </si>
  <si>
    <t>2416993.732 </t>
  </si>
  <si>
    <t> 28.05.1905 05:34 </t>
  </si>
  <si>
    <t> -0.370 </t>
  </si>
  <si>
    <t>2417003.757 </t>
  </si>
  <si>
    <t> 07.06.1905 06:10 </t>
  </si>
  <si>
    <t> -0.115 </t>
  </si>
  <si>
    <t>2417053.715 </t>
  </si>
  <si>
    <t> 27.07.1905 05:09 </t>
  </si>
  <si>
    <t> 0.020 </t>
  </si>
  <si>
    <t>2417145.471 </t>
  </si>
  <si>
    <t> 26.10.1905 23:18 </t>
  </si>
  <si>
    <t> -0.056 </t>
  </si>
  <si>
    <t>2417460.633 </t>
  </si>
  <si>
    <t> 07.09.1906 03:11 </t>
  </si>
  <si>
    <t> 0.046 </t>
  </si>
  <si>
    <t>2417523.574 </t>
  </si>
  <si>
    <t> 09.11.1906 01:46 </t>
  </si>
  <si>
    <t> -0.025 </t>
  </si>
  <si>
    <t>2418103.799 </t>
  </si>
  <si>
    <t> 11.06.1908 07:10 </t>
  </si>
  <si>
    <t> -0.097 </t>
  </si>
  <si>
    <t>2418132.764 </t>
  </si>
  <si>
    <t> 10.07.1908 06:20 </t>
  </si>
  <si>
    <t> 0.048 </t>
  </si>
  <si>
    <t>2418174.766 </t>
  </si>
  <si>
    <t> 21.08.1908 06:23 </t>
  </si>
  <si>
    <t> 0.042 </t>
  </si>
  <si>
    <t>2418290.452 </t>
  </si>
  <si>
    <t> 14.12.1908 22:50 </t>
  </si>
  <si>
    <t> -0.038 </t>
  </si>
  <si>
    <t>2418447.825 </t>
  </si>
  <si>
    <t> 21.05.1909 07:48 </t>
  </si>
  <si>
    <t> 0.049 </t>
  </si>
  <si>
    <t>2418552.762 </t>
  </si>
  <si>
    <t> 03.09.1909 06:17 </t>
  </si>
  <si>
    <t> -0.034 </t>
  </si>
  <si>
    <t>2418579.622 </t>
  </si>
  <si>
    <t> 30.09.1909 02:55 </t>
  </si>
  <si>
    <t> -0.039 </t>
  </si>
  <si>
    <t>2418626.550 </t>
  </si>
  <si>
    <t> 16.11.1909 01:12 </t>
  </si>
  <si>
    <t>2418830.818 </t>
  </si>
  <si>
    <t> 08.06.1910 07:37 </t>
  </si>
  <si>
    <t> 0.085 </t>
  </si>
  <si>
    <t>2418935.640 </t>
  </si>
  <si>
    <t> 21.09.1910 03:21 </t>
  </si>
  <si>
    <t> -0.113 </t>
  </si>
  <si>
    <t>2419503.863 </t>
  </si>
  <si>
    <t> 11.04.1912 08:42 </t>
  </si>
  <si>
    <t> 0.025 </t>
  </si>
  <si>
    <t>2419587.822 </t>
  </si>
  <si>
    <t> 04.07.1912 07:43 </t>
  </si>
  <si>
    <t>2419590.767 </t>
  </si>
  <si>
    <t> 07.07.1912 06:24 </t>
  </si>
  <si>
    <t> -0.018 </t>
  </si>
  <si>
    <t>2419684.615 </t>
  </si>
  <si>
    <t> 09.10.1912 02:45 </t>
  </si>
  <si>
    <t> 0.045 </t>
  </si>
  <si>
    <t>2419970.791 </t>
  </si>
  <si>
    <t> 22.07.1913 06:59 </t>
  </si>
  <si>
    <t> -0.020 </t>
  </si>
  <si>
    <t>2419971.754 </t>
  </si>
  <si>
    <t> 23.07.1913 06:05 </t>
  </si>
  <si>
    <t>2420021.588 </t>
  </si>
  <si>
    <t> 11.09.1913 02:06 </t>
  </si>
  <si>
    <t> -0.024 </t>
  </si>
  <si>
    <t>2420046.518 </t>
  </si>
  <si>
    <t> 06.10.1913 00:25 </t>
  </si>
  <si>
    <t> -0.005 </t>
  </si>
  <si>
    <t>2420307.804 </t>
  </si>
  <si>
    <t> 24.06.1914 07:17 </t>
  </si>
  <si>
    <t> -0.048 </t>
  </si>
  <si>
    <t>2420334.739 </t>
  </si>
  <si>
    <t> 21.07.1914 05:44 </t>
  </si>
  <si>
    <t> 0.021 </t>
  </si>
  <si>
    <t>2420376.661 </t>
  </si>
  <si>
    <t> 01.09.1914 03:51 </t>
  </si>
  <si>
    <t> -0.065 </t>
  </si>
  <si>
    <t>2420408.544 </t>
  </si>
  <si>
    <t> 03.10.1914 01:03 </t>
  </si>
  <si>
    <t> 0.068 </t>
  </si>
  <si>
    <t>2420787.565 </t>
  </si>
  <si>
    <t> 17.10.1915 01:33 </t>
  </si>
  <si>
    <t> 0.039 </t>
  </si>
  <si>
    <t>2420833.530 </t>
  </si>
  <si>
    <t> 02.12.1915 00:43 </t>
  </si>
  <si>
    <t> 0.089 </t>
  </si>
  <si>
    <t>2421080.673 </t>
  </si>
  <si>
    <t> 05.08.1916 04:09 </t>
  </si>
  <si>
    <t>2421140.659 </t>
  </si>
  <si>
    <t> 04.10.1916 03:48 </t>
  </si>
  <si>
    <t> -0.027 </t>
  </si>
  <si>
    <t>2421212.491 </t>
  </si>
  <si>
    <t> 14.12.1916 23:47 </t>
  </si>
  <si>
    <t> 0.001 </t>
  </si>
  <si>
    <t>2421504.544 </t>
  </si>
  <si>
    <t> 03.10.1917 01:03 </t>
  </si>
  <si>
    <t> -0.049 </t>
  </si>
  <si>
    <t>2422132.737 </t>
  </si>
  <si>
    <t> 23.06.1919 05:41 </t>
  </si>
  <si>
    <t> -0.022 </t>
  </si>
  <si>
    <t>2422313.449 </t>
  </si>
  <si>
    <t> 20.12.1919 22:46 </t>
  </si>
  <si>
    <t> -0.043 </t>
  </si>
  <si>
    <t>2422557.687 </t>
  </si>
  <si>
    <t> 21.08.1920 04:29 </t>
  </si>
  <si>
    <t> -0.037 </t>
  </si>
  <si>
    <t>2422601.659 </t>
  </si>
  <si>
    <t> 04.10.1920 03:48 </t>
  </si>
  <si>
    <t>2422806.798 </t>
  </si>
  <si>
    <t> 27.04.1921 07:09 </t>
  </si>
  <si>
    <t>2422913.743 </t>
  </si>
  <si>
    <t> 12.08.1921 05:49 </t>
  </si>
  <si>
    <t> -0.073 </t>
  </si>
  <si>
    <t>2422984.642 </t>
  </si>
  <si>
    <t> 22.10.1921 03:24 </t>
  </si>
  <si>
    <t> -0.001 </t>
  </si>
  <si>
    <t>2422992.483 </t>
  </si>
  <si>
    <t> 29.10.1921 23:35 </t>
  </si>
  <si>
    <t> 0.024 </t>
  </si>
  <si>
    <t>2423231.791 </t>
  </si>
  <si>
    <t> 26.06.1922 06:59 </t>
  </si>
  <si>
    <t>2423326.546 </t>
  </si>
  <si>
    <t> 29.09.1922 01:06 </t>
  </si>
  <si>
    <t>2423637.658 </t>
  </si>
  <si>
    <t> 06.08.1923 03:47 </t>
  </si>
  <si>
    <t> -0.064 </t>
  </si>
  <si>
    <t>2423664.600 </t>
  </si>
  <si>
    <t> 02.09.1923 02:24 </t>
  </si>
  <si>
    <t>2423956.790 </t>
  </si>
  <si>
    <t> 20.06.1924 06:57 </t>
  </si>
  <si>
    <t> 0.100 </t>
  </si>
  <si>
    <t>2424000.676 </t>
  </si>
  <si>
    <t> 03.08.1924 04:13 </t>
  </si>
  <si>
    <t>2424090.497 </t>
  </si>
  <si>
    <t> 31.10.1924 23:55 </t>
  </si>
  <si>
    <t>2424090.548 </t>
  </si>
  <si>
    <t> 01.11.1924 01:09 </t>
  </si>
  <si>
    <t> 0.019 </t>
  </si>
  <si>
    <t>2424090.590 </t>
  </si>
  <si>
    <t> 01.11.1924 02:09 </t>
  </si>
  <si>
    <t> 0.061 </t>
  </si>
  <si>
    <t>2424288.807 </t>
  </si>
  <si>
    <t> 18.05.1925 07:22 </t>
  </si>
  <si>
    <t>2424335.670 </t>
  </si>
  <si>
    <t> 04.07.1925 04:04 </t>
  </si>
  <si>
    <t> -0.069 </t>
  </si>
  <si>
    <t>2424402.566 </t>
  </si>
  <si>
    <t> 09.09.1925 01:35 </t>
  </si>
  <si>
    <t>2424402.610 </t>
  </si>
  <si>
    <t> 09.09.1925 02:38 </t>
  </si>
  <si>
    <t>2424402.651 </t>
  </si>
  <si>
    <t> 09.09.1925 03:37 </t>
  </si>
  <si>
    <t> -0.008 </t>
  </si>
  <si>
    <t>2424476.472 </t>
  </si>
  <si>
    <t> 21.11.1925 23:19 </t>
  </si>
  <si>
    <t> 0.055 </t>
  </si>
  <si>
    <t>2424670.770 </t>
  </si>
  <si>
    <t> 04.06.1926 06:28 </t>
  </si>
  <si>
    <t>2424718.729 </t>
  </si>
  <si>
    <t> 22.07.1926 05:29 </t>
  </si>
  <si>
    <t> 0.033 </t>
  </si>
  <si>
    <t>2424808.557 </t>
  </si>
  <si>
    <t> 20.10.1926 01:22 </t>
  </si>
  <si>
    <t> -0.017 </t>
  </si>
  <si>
    <t>2425056.722 </t>
  </si>
  <si>
    <t> 25.06.1927 05:19 </t>
  </si>
  <si>
    <t> 0.008 </t>
  </si>
  <si>
    <t>2425098.653 </t>
  </si>
  <si>
    <t> 06.08.1927 03:40 </t>
  </si>
  <si>
    <t>2425128.569 </t>
  </si>
  <si>
    <t> 05.09.1927 01:39 </t>
  </si>
  <si>
    <t>2425147.566 </t>
  </si>
  <si>
    <t> 24.09.1927 01:35 </t>
  </si>
  <si>
    <t>2425528.558 </t>
  </si>
  <si>
    <t> 09.10.1928 01:23 </t>
  </si>
  <si>
    <t> -0.014 </t>
  </si>
  <si>
    <t>2425728.847 </t>
  </si>
  <si>
    <t> 27.04.1929 08:19 </t>
  </si>
  <si>
    <t>2425796.774 </t>
  </si>
  <si>
    <t> 04.07.1929 06:34 </t>
  </si>
  <si>
    <t> 0.035 </t>
  </si>
  <si>
    <t>2425818.720 </t>
  </si>
  <si>
    <t> 26.07.1929 05:16 </t>
  </si>
  <si>
    <t> -0.000 </t>
  </si>
  <si>
    <t>2425830.419 </t>
  </si>
  <si>
    <t> 06.08.1929 22:03 </t>
  </si>
  <si>
    <t> Strohmeier&amp;Knigge </t>
  </si>
  <si>
    <t> VB 5.8 </t>
  </si>
  <si>
    <t>2425910.492 </t>
  </si>
  <si>
    <t> 25.10.1929 23:48 </t>
  </si>
  <si>
    <t> -0.060 </t>
  </si>
  <si>
    <t>2426106.851 </t>
  </si>
  <si>
    <t> 10.05.1930 08:25 </t>
  </si>
  <si>
    <t>2426201.712 </t>
  </si>
  <si>
    <t> 13.08.1930 05:05 </t>
  </si>
  <si>
    <t>2426202.720 </t>
  </si>
  <si>
    <t> 14.08.1930 05:16 </t>
  </si>
  <si>
    <t> 0.066 </t>
  </si>
  <si>
    <t>2426214.401 </t>
  </si>
  <si>
    <t> 25.08.1930 21:37 </t>
  </si>
  <si>
    <t>2426216.372 </t>
  </si>
  <si>
    <t> 27.08.1930 20:55 </t>
  </si>
  <si>
    <t> 0.041 </t>
  </si>
  <si>
    <t>2426416.620 </t>
  </si>
  <si>
    <t> 16.03.1931 02:52 </t>
  </si>
  <si>
    <t> 0.018 </t>
  </si>
  <si>
    <t>2426647.160 </t>
  </si>
  <si>
    <t> 01.11.1931 15:50 </t>
  </si>
  <si>
    <t> 0.002 </t>
  </si>
  <si>
    <t> VB 5.11 </t>
  </si>
  <si>
    <t>2426798.553 </t>
  </si>
  <si>
    <t> 01.04.1932 01:16 </t>
  </si>
  <si>
    <t> -0.029 </t>
  </si>
  <si>
    <t>2426798.574 </t>
  </si>
  <si>
    <t> 01.04.1932 01:46 </t>
  </si>
  <si>
    <t>2426798.594 </t>
  </si>
  <si>
    <t> 01.04.1932 02:15 </t>
  </si>
  <si>
    <t> 0.012 </t>
  </si>
  <si>
    <t>2426825.844 </t>
  </si>
  <si>
    <t> 28.04.1932 08:15 </t>
  </si>
  <si>
    <t> -0.092 </t>
  </si>
  <si>
    <t>2426842.560 </t>
  </si>
  <si>
    <t> 15.05.1932 01:26 </t>
  </si>
  <si>
    <t> 0.016 </t>
  </si>
  <si>
    <t>2426863.521 </t>
  </si>
  <si>
    <t> 05.06.1932 00:30 </t>
  </si>
  <si>
    <t>2426869.466 </t>
  </si>
  <si>
    <t> 10.06.1932 23:11 </t>
  </si>
  <si>
    <t> 0.057 </t>
  </si>
  <si>
    <t>2426886.489 </t>
  </si>
  <si>
    <t> 27.06.1932 23:44 </t>
  </si>
  <si>
    <t>2426886.520 </t>
  </si>
  <si>
    <t> 28.06.1932 00:28 </t>
  </si>
  <si>
    <t> 0.014 </t>
  </si>
  <si>
    <t>2426914.821 </t>
  </si>
  <si>
    <t> 26.07.1932 07:42 </t>
  </si>
  <si>
    <t>2426915.308 </t>
  </si>
  <si>
    <t> 26.07.1932 19:23 </t>
  </si>
  <si>
    <t>2426915.386 </t>
  </si>
  <si>
    <t> 26.07.1932 21:15 </t>
  </si>
  <si>
    <t>2426931.462 </t>
  </si>
  <si>
    <t> 11.08.1932 23:05 </t>
  </si>
  <si>
    <t> 0.017 </t>
  </si>
  <si>
    <t>2426980.323 </t>
  </si>
  <si>
    <t> 29.09.1932 19:45 </t>
  </si>
  <si>
    <t> 0.032 </t>
  </si>
  <si>
    <t>2427014.505 </t>
  </si>
  <si>
    <t> 03.11.1932 00:07 </t>
  </si>
  <si>
    <t>2427272.428 </t>
  </si>
  <si>
    <t> 18.07.1933 22:16 </t>
  </si>
  <si>
    <t>2427314.415 </t>
  </si>
  <si>
    <t> 29.08.1933 21:57 </t>
  </si>
  <si>
    <t>2427349.545 </t>
  </si>
  <si>
    <t> 04.10.1933 01:04 </t>
  </si>
  <si>
    <t>2427359.331 </t>
  </si>
  <si>
    <t> 13.10.1933 19:56 </t>
  </si>
  <si>
    <t> -0.009 </t>
  </si>
  <si>
    <t>2427360.310 </t>
  </si>
  <si>
    <t> 14.10.1933 19:26 </t>
  </si>
  <si>
    <t> -0.007 </t>
  </si>
  <si>
    <t>2427397.464 </t>
  </si>
  <si>
    <t> 20.11.1933 23:08 </t>
  </si>
  <si>
    <t> 0.023 </t>
  </si>
  <si>
    <t>2427604.522 </t>
  </si>
  <si>
    <t> 16.06.1934 00:31 </t>
  </si>
  <si>
    <t> -0.028 </t>
  </si>
  <si>
    <t>2427638.737 </t>
  </si>
  <si>
    <t> 20.07.1934 05:41 </t>
  </si>
  <si>
    <t> -0.006 </t>
  </si>
  <si>
    <t>2427640.710 </t>
  </si>
  <si>
    <t> 22.07.1934 05:02 </t>
  </si>
  <si>
    <t>2427641.690 </t>
  </si>
  <si>
    <t> 23.07.1934 04:33 </t>
  </si>
  <si>
    <t>2427667.513 </t>
  </si>
  <si>
    <t> 18.08.1934 00:18 </t>
  </si>
  <si>
    <t>2427681.677 </t>
  </si>
  <si>
    <t> 01.09.1934 04:14 </t>
  </si>
  <si>
    <t> -0.051 </t>
  </si>
  <si>
    <t>2428009.474 </t>
  </si>
  <si>
    <t> 25.07.1935 23:22 </t>
  </si>
  <si>
    <t>2428021.760 </t>
  </si>
  <si>
    <t> 07.08.1935 06:14 </t>
  </si>
  <si>
    <t> 0.060 </t>
  </si>
  <si>
    <t>2428035.416 </t>
  </si>
  <si>
    <t> 20.08.1935 21:59 </t>
  </si>
  <si>
    <t>2428071.535 </t>
  </si>
  <si>
    <t> 26.09.1935 00:50 </t>
  </si>
  <si>
    <t>2428074.433 </t>
  </si>
  <si>
    <t> 28.09.1935 22:23 </t>
  </si>
  <si>
    <t> -0.021 </t>
  </si>
  <si>
    <t>2428092.513 </t>
  </si>
  <si>
    <t> 17.10.1935 00:18 </t>
  </si>
  <si>
    <t>2428126.250 </t>
  </si>
  <si>
    <t> 19.11.1935 18:00 </t>
  </si>
  <si>
    <t>2428126.272 </t>
  </si>
  <si>
    <t> 19.11.1935 18:31 </t>
  </si>
  <si>
    <t>2428367.516 </t>
  </si>
  <si>
    <t> 18.07.1936 00:23 </t>
  </si>
  <si>
    <t>2428373.444 </t>
  </si>
  <si>
    <t> 23.07.1936 22:39 </t>
  </si>
  <si>
    <t>2428419.333 </t>
  </si>
  <si>
    <t> 07.09.1936 19:59 </t>
  </si>
  <si>
    <t> W.Wallbrecht </t>
  </si>
  <si>
    <t>2428649.841 </t>
  </si>
  <si>
    <t> 26.04.1937 08:11 </t>
  </si>
  <si>
    <t>2428717.273 </t>
  </si>
  <si>
    <t> 02.07.1937 18:33 </t>
  </si>
  <si>
    <t> V.Sazonov </t>
  </si>
  <si>
    <t> PZ 13.441 </t>
  </si>
  <si>
    <t>2428752.441 </t>
  </si>
  <si>
    <t> 06.08.1937 22:35 </t>
  </si>
  <si>
    <t>2428752.452 </t>
  </si>
  <si>
    <t> 06.08.1937 22:50 </t>
  </si>
  <si>
    <t>2428752.499 </t>
  </si>
  <si>
    <t> 06.08.1937 23:58 </t>
  </si>
  <si>
    <t>2428753.482 </t>
  </si>
  <si>
    <t> 07.08.1937 23:34 </t>
  </si>
  <si>
    <t>2428754.403 </t>
  </si>
  <si>
    <t> 08.08.1937 21:40 </t>
  </si>
  <si>
    <t>2428756.423 </t>
  </si>
  <si>
    <t> 10.08.1937 22:09 </t>
  </si>
  <si>
    <t> 0.071 </t>
  </si>
  <si>
    <t>2428757.332 </t>
  </si>
  <si>
    <t> 11.08.1937 19:58 </t>
  </si>
  <si>
    <t> 0.003 </t>
  </si>
  <si>
    <t>2428832.517 </t>
  </si>
  <si>
    <t> 26.10.1937 00:24 </t>
  </si>
  <si>
    <t> -0.035 </t>
  </si>
  <si>
    <t>2429023.567 </t>
  </si>
  <si>
    <t> 05.05.1938 01:36 </t>
  </si>
  <si>
    <t>2429046.509 </t>
  </si>
  <si>
    <t> 28.05.1938 00:12 </t>
  </si>
  <si>
    <t> 0.009 </t>
  </si>
  <si>
    <t>2429050.445 </t>
  </si>
  <si>
    <t> 31.05.1938 22:40 </t>
  </si>
  <si>
    <t> 0.037 </t>
  </si>
  <si>
    <t>2429050.478 </t>
  </si>
  <si>
    <t> 31.05.1938 23:28 </t>
  </si>
  <si>
    <t> 0.070 </t>
  </si>
  <si>
    <t>2429071.486 </t>
  </si>
  <si>
    <t> 21.06.1938 23:39 </t>
  </si>
  <si>
    <t> 0.074 </t>
  </si>
  <si>
    <t>2429111.440 </t>
  </si>
  <si>
    <t> 31.07.1938 22:33 </t>
  </si>
  <si>
    <t>2429132.433 </t>
  </si>
  <si>
    <t> 21.08.1938 22:23 </t>
  </si>
  <si>
    <t>2429133.452 </t>
  </si>
  <si>
    <t> 22.08.1938 22:50 </t>
  </si>
  <si>
    <t>2429134.439 </t>
  </si>
  <si>
    <t> 23.08.1938 22:32 </t>
  </si>
  <si>
    <t> 0.015 </t>
  </si>
  <si>
    <t>2429158.367 </t>
  </si>
  <si>
    <t> 16.09.1938 20:48 </t>
  </si>
  <si>
    <t>2429159.347 </t>
  </si>
  <si>
    <t> 17.09.1938 20:19 </t>
  </si>
  <si>
    <t> 0.011 </t>
  </si>
  <si>
    <t>2429407.524 </t>
  </si>
  <si>
    <t> 24.05.1939 00:34 </t>
  </si>
  <si>
    <t>2429429.523 </t>
  </si>
  <si>
    <t> 15.06.1939 00:33 </t>
  </si>
  <si>
    <t>2429483.224 </t>
  </si>
  <si>
    <t> 07.08.1939 17:22 </t>
  </si>
  <si>
    <t> 0.036 </t>
  </si>
  <si>
    <t>2429494.417 </t>
  </si>
  <si>
    <t> 18.08.1939 22:00 </t>
  </si>
  <si>
    <t>2429515.467 </t>
  </si>
  <si>
    <t> 08.09.1939 23:12 </t>
  </si>
  <si>
    <t> 0.040 </t>
  </si>
  <si>
    <t>2429516.431 </t>
  </si>
  <si>
    <t> 09.09.1939 22:20 </t>
  </si>
  <si>
    <t> 0.027 </t>
  </si>
  <si>
    <t>2429516.441 </t>
  </si>
  <si>
    <t> 09.09.1939 22:35 </t>
  </si>
  <si>
    <t>2429725.471 </t>
  </si>
  <si>
    <t> 05.04.1940 23:18 </t>
  </si>
  <si>
    <t>2429813.444 </t>
  </si>
  <si>
    <t> 02.07.1940 22:39 </t>
  </si>
  <si>
    <t> 0.053 </t>
  </si>
  <si>
    <t>2429899.347 </t>
  </si>
  <si>
    <t> 26.09.1940 20:19 </t>
  </si>
  <si>
    <t>2430092.852 </t>
  </si>
  <si>
    <t> 08.04.1941 08:26 </t>
  </si>
  <si>
    <t> 0.059 </t>
  </si>
  <si>
    <t>2430473.784 </t>
  </si>
  <si>
    <t> 24.04.1942 06:48 </t>
  </si>
  <si>
    <t> -0.012 </t>
  </si>
  <si>
    <t>2430518.358 </t>
  </si>
  <si>
    <t> 07.06.1942 20:35 </t>
  </si>
  <si>
    <t> 0.111 </t>
  </si>
  <si>
    <t> G.S.Filatov </t>
  </si>
  <si>
    <t> AC 215.22 </t>
  </si>
  <si>
    <t>2430578.414 </t>
  </si>
  <si>
    <t> 06.08.1942 21:56 </t>
  </si>
  <si>
    <t> 0.086 </t>
  </si>
  <si>
    <t>2430668.177 </t>
  </si>
  <si>
    <t> 04.11.1942 16:14 </t>
  </si>
  <si>
    <t>2430876.344 </t>
  </si>
  <si>
    <t> 31.05.1943 20:15 </t>
  </si>
  <si>
    <t> 0.052 </t>
  </si>
  <si>
    <t>2430967.183 </t>
  </si>
  <si>
    <t> 30.08.1943 16:23 </t>
  </si>
  <si>
    <t>2430996.554 </t>
  </si>
  <si>
    <t> 29.09.1943 01:17 </t>
  </si>
  <si>
    <t>2431054.138 </t>
  </si>
  <si>
    <t> 25.11.1943 15:18 </t>
  </si>
  <si>
    <t>2431638.792 </t>
  </si>
  <si>
    <t> 02.07.1945 07:00 </t>
  </si>
  <si>
    <t>2431977.330 </t>
  </si>
  <si>
    <t> 05.06.1946 19:55 </t>
  </si>
  <si>
    <t>2432008.646 </t>
  </si>
  <si>
    <t> 07.07.1946 03:30 </t>
  </si>
  <si>
    <t> 0.091 </t>
  </si>
  <si>
    <t>2432023.229 </t>
  </si>
  <si>
    <t> 21.07.1946 17:29 </t>
  </si>
  <si>
    <t>2432025.222 </t>
  </si>
  <si>
    <t> 23.07.1946 17:19 </t>
  </si>
  <si>
    <t>2432058.431 </t>
  </si>
  <si>
    <t> 25.08.1946 22:20 </t>
  </si>
  <si>
    <t> BTAD 33.44 </t>
  </si>
  <si>
    <t>2432393.538 </t>
  </si>
  <si>
    <t> 27.07.1947 00:54 </t>
  </si>
  <si>
    <t> 0.072 </t>
  </si>
  <si>
    <t>2432420.438 </t>
  </si>
  <si>
    <t> 22.08.1947 22:30 </t>
  </si>
  <si>
    <t> 0.107 </t>
  </si>
  <si>
    <t>2432445.396 </t>
  </si>
  <si>
    <t> 16.09.1947 21:30 </t>
  </si>
  <si>
    <t> 0.153 </t>
  </si>
  <si>
    <t>2432742.226 </t>
  </si>
  <si>
    <t> 09.07.1948 17:25 </t>
  </si>
  <si>
    <t>2432747.769 </t>
  </si>
  <si>
    <t> 15.07.1948 06:27 </t>
  </si>
  <si>
    <t> 0.166 </t>
  </si>
  <si>
    <t>2432788.165 </t>
  </si>
  <si>
    <t> 24.08.1948 15:57 </t>
  </si>
  <si>
    <t>2432789.183 </t>
  </si>
  <si>
    <t> 25.08.1948 16:23 </t>
  </si>
  <si>
    <t>2432826.227 </t>
  </si>
  <si>
    <t> 01.10.1948 17:26 </t>
  </si>
  <si>
    <t> -0.019 </t>
  </si>
  <si>
    <t>2433121.297 </t>
  </si>
  <si>
    <t> 23.07.1949 19:07 </t>
  </si>
  <si>
    <t> BTAD 33.45 </t>
  </si>
  <si>
    <t>2433155.586 </t>
  </si>
  <si>
    <t> 27.08.1949 02:03 </t>
  </si>
  <si>
    <t> 0.114 </t>
  </si>
  <si>
    <t>2433213.115 </t>
  </si>
  <si>
    <t> 23.10.1949 14:45 </t>
  </si>
  <si>
    <t>2433364.612 </t>
  </si>
  <si>
    <t> 24.03.1950 02:41 </t>
  </si>
  <si>
    <t> 0.077 </t>
  </si>
  <si>
    <t>2433884.256 </t>
  </si>
  <si>
    <t> 25.08.1951 18:08 </t>
  </si>
  <si>
    <t>2433885.240 </t>
  </si>
  <si>
    <t> 26.08.1951 17:45 </t>
  </si>
  <si>
    <t>2433886.233 </t>
  </si>
  <si>
    <t> 27.08.1951 17:35 </t>
  </si>
  <si>
    <t>2434183.756 </t>
  </si>
  <si>
    <t> 20.06.1952 06:08 </t>
  </si>
  <si>
    <t> 0.064 </t>
  </si>
  <si>
    <t>2434192.500 </t>
  </si>
  <si>
    <t> 29.06.1952 00:00 </t>
  </si>
  <si>
    <t>2434193.494 </t>
  </si>
  <si>
    <t> 29.06.1952 23:51 </t>
  </si>
  <si>
    <t>2434215.497 </t>
  </si>
  <si>
    <t> 21.07.1952 23:55 </t>
  </si>
  <si>
    <t>2434217.430 </t>
  </si>
  <si>
    <t> 23.07.1952 22:19 </t>
  </si>
  <si>
    <t> 0.034 </t>
  </si>
  <si>
    <t>2434239.405 </t>
  </si>
  <si>
    <t> 14.08.1952 21:43 </t>
  </si>
  <si>
    <t> 0.028 </t>
  </si>
  <si>
    <t>2434460.626 </t>
  </si>
  <si>
    <t> 24.03.1953 03:01 </t>
  </si>
  <si>
    <t>2434594.602 </t>
  </si>
  <si>
    <t> 05.08.1953 02:26 </t>
  </si>
  <si>
    <t>2434600.339 </t>
  </si>
  <si>
    <t> 10.08.1953 20:08 </t>
  </si>
  <si>
    <t>2434600.406 </t>
  </si>
  <si>
    <t> 10.08.1953 21:44 </t>
  </si>
  <si>
    <t>2434602.293 </t>
  </si>
  <si>
    <t> 12.08.1953 19:01 </t>
  </si>
  <si>
    <t>2434603.293 </t>
  </si>
  <si>
    <t> 13.08.1953 19:01 </t>
  </si>
  <si>
    <t>2434604.236 </t>
  </si>
  <si>
    <t> 14.08.1953 17:39 </t>
  </si>
  <si>
    <t>2434621.425 </t>
  </si>
  <si>
    <t> 31.08.1953 22:12 </t>
  </si>
  <si>
    <t>2434637.419 </t>
  </si>
  <si>
    <t> 16.09.1953 22:03 </t>
  </si>
  <si>
    <t> -0.057 </t>
  </si>
  <si>
    <t>2434890.500 </t>
  </si>
  <si>
    <t> 28.05.1954 00:00 </t>
  </si>
  <si>
    <t>2434978.388 </t>
  </si>
  <si>
    <t> 23.08.1954 21:18 </t>
  </si>
  <si>
    <t>2434982.364 </t>
  </si>
  <si>
    <t> 27.08.1954 20:44 </t>
  </si>
  <si>
    <t> 0.031 </t>
  </si>
  <si>
    <t>2434982.365 </t>
  </si>
  <si>
    <t> 27.08.1954 20:45 </t>
  </si>
  <si>
    <t>2435226.576 </t>
  </si>
  <si>
    <t> 29.04.1955 01:49 </t>
  </si>
  <si>
    <t>2435252.488 </t>
  </si>
  <si>
    <t> 24.05.1955 23:42 </t>
  </si>
  <si>
    <t>2435254.473 </t>
  </si>
  <si>
    <t> 26.05.1955 23:21 </t>
  </si>
  <si>
    <t> 0.065 </t>
  </si>
  <si>
    <t>2435316.410 </t>
  </si>
  <si>
    <t> 27.07.1955 21:50 </t>
  </si>
  <si>
    <t> -0.033 </t>
  </si>
  <si>
    <t>2435694.481 </t>
  </si>
  <si>
    <t> 08.08.1956 23:32 </t>
  </si>
  <si>
    <t>2435694.486 </t>
  </si>
  <si>
    <t> 08.08.1956 23:39 </t>
  </si>
  <si>
    <t> -0.030 </t>
  </si>
  <si>
    <t>2435694.522 </t>
  </si>
  <si>
    <t> 09.08.1956 00:31 </t>
  </si>
  <si>
    <t>2435695.466 </t>
  </si>
  <si>
    <t> 09.08.1956 23:11 </t>
  </si>
  <si>
    <t>2435698.428 </t>
  </si>
  <si>
    <t> 12.08.1956 22:16 </t>
  </si>
  <si>
    <t>2435700.422 </t>
  </si>
  <si>
    <t> 14.08.1956 22:07 </t>
  </si>
  <si>
    <t>2435716.412 </t>
  </si>
  <si>
    <t> 30.08.1956 21:53 </t>
  </si>
  <si>
    <t> -0.085 </t>
  </si>
  <si>
    <t>2435721.355 </t>
  </si>
  <si>
    <t> 04.09.1956 20:31 </t>
  </si>
  <si>
    <t>2435725.424 </t>
  </si>
  <si>
    <t> 08.09.1956 22:10 </t>
  </si>
  <si>
    <t> 0.135 </t>
  </si>
  <si>
    <t>2435751.176 </t>
  </si>
  <si>
    <t> 04.10.1956 16:13 </t>
  </si>
  <si>
    <t> -0.002 </t>
  </si>
  <si>
    <t>2436043.298 </t>
  </si>
  <si>
    <t> 23.07.1957 19:09 </t>
  </si>
  <si>
    <t>2436102.380 </t>
  </si>
  <si>
    <t> 20.09.1957 21:07 </t>
  </si>
  <si>
    <t>2436127.320 </t>
  </si>
  <si>
    <t> 15.10.1957 19:40 </t>
  </si>
  <si>
    <t>2436394.494 </t>
  </si>
  <si>
    <t> 09.07.1958 23:51 </t>
  </si>
  <si>
    <t> 0.007 </t>
  </si>
  <si>
    <t>2436434.447 </t>
  </si>
  <si>
    <t> 18.08.1958 22:43 </t>
  </si>
  <si>
    <t> -0.094 </t>
  </si>
  <si>
    <t>2436756.434 </t>
  </si>
  <si>
    <t> 06.07.1959 22:24 </t>
  </si>
  <si>
    <t> BTAD 33.46 </t>
  </si>
  <si>
    <t>2436757.502 </t>
  </si>
  <si>
    <t> 08.07.1959 00:02 </t>
  </si>
  <si>
    <t>2436842.428 </t>
  </si>
  <si>
    <t> 30.09.1959 22:16 </t>
  </si>
  <si>
    <t> H.Busch </t>
  </si>
  <si>
    <t> HABZ 23 </t>
  </si>
  <si>
    <t>2436843.392 </t>
  </si>
  <si>
    <t> 01.10.1959 21:24 </t>
  </si>
  <si>
    <t>2436846.306 </t>
  </si>
  <si>
    <t> 04.10.1959 19:20 </t>
  </si>
  <si>
    <t> -0.011 </t>
  </si>
  <si>
    <t>2436848.285 </t>
  </si>
  <si>
    <t> 06.10.1959 18:50 </t>
  </si>
  <si>
    <t>2436849.285 </t>
  </si>
  <si>
    <t> 07.10.1959 18:50 </t>
  </si>
  <si>
    <t>2436868.261 </t>
  </si>
  <si>
    <t> 26.10.1959 18:15 </t>
  </si>
  <si>
    <t>2437134.458 </t>
  </si>
  <si>
    <t> 18.07.1960 22:59 </t>
  </si>
  <si>
    <t> -0.054 </t>
  </si>
  <si>
    <t>2437134.504 </t>
  </si>
  <si>
    <t> 19.07.1960 00:05 </t>
  </si>
  <si>
    <t>2437186.333 </t>
  </si>
  <si>
    <t> 08.09.1960 19:59 </t>
  </si>
  <si>
    <t> 0.044 </t>
  </si>
  <si>
    <t>2437186.438 </t>
  </si>
  <si>
    <t> 08.09.1960 22:30 </t>
  </si>
  <si>
    <t> 0.149 </t>
  </si>
  <si>
    <t>2440759.414 </t>
  </si>
  <si>
    <t> 21.06.1970 21:56 </t>
  </si>
  <si>
    <t> R.Diethelm </t>
  </si>
  <si>
    <t> ORI 120 </t>
  </si>
  <si>
    <t>2442223.348 </t>
  </si>
  <si>
    <t> 24.06.1974 20:21 </t>
  </si>
  <si>
    <t>E </t>
  </si>
  <si>
    <t>?</t>
  </si>
  <si>
    <t> C.Ibanoglu </t>
  </si>
  <si>
    <t>IBVS 1053 </t>
  </si>
  <si>
    <t>2442938.459 </t>
  </si>
  <si>
    <t> 08.06.1976 23:00 </t>
  </si>
  <si>
    <t> 0.000 </t>
  </si>
  <si>
    <t> A.Blenner </t>
  </si>
  <si>
    <t>IBVS 1358 </t>
  </si>
  <si>
    <t>2443304.777 </t>
  </si>
  <si>
    <t> 10.06.1977 06:38 </t>
  </si>
  <si>
    <t> G.Samolyk </t>
  </si>
  <si>
    <t> AOEB 10 </t>
  </si>
  <si>
    <t>2443347.760 </t>
  </si>
  <si>
    <t> 23.07.1977 06:14 </t>
  </si>
  <si>
    <t>2443687.725 </t>
  </si>
  <si>
    <t> 28.06.1978 05:24 </t>
  </si>
  <si>
    <t> -0.040 </t>
  </si>
  <si>
    <t>2443744.411 </t>
  </si>
  <si>
    <t> 23.08.1978 21:51 </t>
  </si>
  <si>
    <t> D.Lichtenknecker </t>
  </si>
  <si>
    <t>BAVM 31 </t>
  </si>
  <si>
    <t>2443777.634 </t>
  </si>
  <si>
    <t> 26.09.1978 03:12 </t>
  </si>
  <si>
    <t>2443833.320 </t>
  </si>
  <si>
    <t> 20.11.1978 19:40 </t>
  </si>
  <si>
    <t>2444111.732 </t>
  </si>
  <si>
    <t> 26.08.1979 05:34 </t>
  </si>
  <si>
    <t>2444156.665 </t>
  </si>
  <si>
    <t> 10.10.1979 03:57 </t>
  </si>
  <si>
    <t>2444503.503 </t>
  </si>
  <si>
    <t> 21.09.1980 00:04 </t>
  </si>
  <si>
    <t> BBS 50 </t>
  </si>
  <si>
    <t>2444504.461 </t>
  </si>
  <si>
    <t> 21.09.1980 23:03 </t>
  </si>
  <si>
    <t>2444507.407 </t>
  </si>
  <si>
    <t> 24.09.1980 21:46 </t>
  </si>
  <si>
    <t>2444509.372 </t>
  </si>
  <si>
    <t> 26.09.1980 20:55 </t>
  </si>
  <si>
    <t>2444921.624 </t>
  </si>
  <si>
    <t> 13.11.1981 02:58 </t>
  </si>
  <si>
    <t>2445171.682 </t>
  </si>
  <si>
    <t> 21.07.1982 04:22 </t>
  </si>
  <si>
    <t> -0.041 </t>
  </si>
  <si>
    <t>2445231.310 </t>
  </si>
  <si>
    <t> 18.09.1982 19:26 </t>
  </si>
  <si>
    <t> H.Peter </t>
  </si>
  <si>
    <t> BBS 62 </t>
  </si>
  <si>
    <t>2445275.265 </t>
  </si>
  <si>
    <t> 01.11.1982 18:21 </t>
  </si>
  <si>
    <t> -0.013 </t>
  </si>
  <si>
    <t> R.Germann </t>
  </si>
  <si>
    <t> BBS 64 </t>
  </si>
  <si>
    <t>2445275.269 </t>
  </si>
  <si>
    <t> 01.11.1982 18:27 </t>
  </si>
  <si>
    <t>2445552.701 </t>
  </si>
  <si>
    <t> 06.08.1983 04:49 </t>
  </si>
  <si>
    <t>2445888.741 </t>
  </si>
  <si>
    <t> 07.07.1984 05:47 </t>
  </si>
  <si>
    <t> -0.050 </t>
  </si>
  <si>
    <t>2445946.418 </t>
  </si>
  <si>
    <t> 02.09.1984 22:01 </t>
  </si>
  <si>
    <t> BBS 74 </t>
  </si>
  <si>
    <t>2446285.416 </t>
  </si>
  <si>
    <t> 07.08.1985 21:59 </t>
  </si>
  <si>
    <t> BBS 78 </t>
  </si>
  <si>
    <t>2446622.453 </t>
  </si>
  <si>
    <t> 10.07.1986 22:52 </t>
  </si>
  <si>
    <t> P.Hajek </t>
  </si>
  <si>
    <t> BRNO 28 </t>
  </si>
  <si>
    <t>2446622.455 </t>
  </si>
  <si>
    <t> 10.07.1986 22:55 </t>
  </si>
  <si>
    <t> T.Cervinka </t>
  </si>
  <si>
    <t>2446622.461 </t>
  </si>
  <si>
    <t> 10.07.1986 23:03 </t>
  </si>
  <si>
    <t> P.Lutcha </t>
  </si>
  <si>
    <t>2446622.462 </t>
  </si>
  <si>
    <t> 10.07.1986 23:05 </t>
  </si>
  <si>
    <t> P.Svoboda </t>
  </si>
  <si>
    <t>2446622.464 </t>
  </si>
  <si>
    <t> 10.07.1986 23:08 </t>
  </si>
  <si>
    <t> P.Wagner </t>
  </si>
  <si>
    <t>2446654.679 </t>
  </si>
  <si>
    <t> 12.08.1986 04:17 </t>
  </si>
  <si>
    <t>2447008.386 </t>
  </si>
  <si>
    <t> 31.07.1987 21:15 </t>
  </si>
  <si>
    <t> G.Mavrofridis </t>
  </si>
  <si>
    <t> BBS 86 </t>
  </si>
  <si>
    <t>2447384.458 </t>
  </si>
  <si>
    <t> 10.08.1988 22:59 </t>
  </si>
  <si>
    <t> BBS 89 </t>
  </si>
  <si>
    <t>2447385.444 </t>
  </si>
  <si>
    <t> 11.08.1988 22:39 </t>
  </si>
  <si>
    <t>2447387.393 </t>
  </si>
  <si>
    <t> 13.08.1988 21:25 </t>
  </si>
  <si>
    <t> -0.010 </t>
  </si>
  <si>
    <t> BRNO 30 </t>
  </si>
  <si>
    <t>2447387.397 </t>
  </si>
  <si>
    <t> 13.08.1988 21:31 </t>
  </si>
  <si>
    <t>2447387.406 </t>
  </si>
  <si>
    <t> 13.08.1988 21:44 </t>
  </si>
  <si>
    <t> M.Dvoracek </t>
  </si>
  <si>
    <t>2447431.363 </t>
  </si>
  <si>
    <t> 26.09.1988 20:42 </t>
  </si>
  <si>
    <t>2447432.345 </t>
  </si>
  <si>
    <t> 27.09.1988 20:16 </t>
  </si>
  <si>
    <t>2447769.385 </t>
  </si>
  <si>
    <t> 30.08.1989 21:14 </t>
  </si>
  <si>
    <t> BBS 92 </t>
  </si>
  <si>
    <t>2447812.3661 </t>
  </si>
  <si>
    <t> 12.10.1989 20:47 </t>
  </si>
  <si>
    <t> -0.0017 </t>
  </si>
  <si>
    <t>B;V</t>
  </si>
  <si>
    <t> F.Agerer </t>
  </si>
  <si>
    <t>BAVM 56 </t>
  </si>
  <si>
    <t>2447812.379 </t>
  </si>
  <si>
    <t> 12.10.1989 21:05 </t>
  </si>
  <si>
    <t> BBS 93 </t>
  </si>
  <si>
    <t>2448062.4673 </t>
  </si>
  <si>
    <t> 19.06.1990 23:12 </t>
  </si>
  <si>
    <t> 0.0052 </t>
  </si>
  <si>
    <t> D.Hanzl </t>
  </si>
  <si>
    <t>IBVS 3615 </t>
  </si>
  <si>
    <t>2448104.4745 </t>
  </si>
  <si>
    <t> 31.07.1990 23:23 </t>
  </si>
  <si>
    <t> 0.0044 </t>
  </si>
  <si>
    <t> Zejda &amp; Hanzl </t>
  </si>
  <si>
    <t>2448106.4249 </t>
  </si>
  <si>
    <t> 02.08.1990 22:11 </t>
  </si>
  <si>
    <t> 0.0009 </t>
  </si>
  <si>
    <t>2448107.396 </t>
  </si>
  <si>
    <t> 03.08.1990 21:30 </t>
  </si>
  <si>
    <t> A.Dedoch </t>
  </si>
  <si>
    <t> BRNO 31 </t>
  </si>
  <si>
    <t>2448107.4055 </t>
  </si>
  <si>
    <t> 03.08.1990 21:43 </t>
  </si>
  <si>
    <t> 0.0046 </t>
  </si>
  <si>
    <t> Hanzl &amp; Hudecek </t>
  </si>
  <si>
    <t>2448107.413 </t>
  </si>
  <si>
    <t> 03.08.1990 21:54 </t>
  </si>
  <si>
    <t> BBS 96 </t>
  </si>
  <si>
    <t>2448152.340 </t>
  </si>
  <si>
    <t> 17.09.1990 20:09 </t>
  </si>
  <si>
    <t> R.Polloczek </t>
  </si>
  <si>
    <t>2448443.453 </t>
  </si>
  <si>
    <t> 05.07.1991 22:52 </t>
  </si>
  <si>
    <t> P.Stepan </t>
  </si>
  <si>
    <t>2448443.456 </t>
  </si>
  <si>
    <t> 05.07.1991 22:56 </t>
  </si>
  <si>
    <t> F.Hroch </t>
  </si>
  <si>
    <t>2448443.473 </t>
  </si>
  <si>
    <t> 05.07.1991 23:21 </t>
  </si>
  <si>
    <t> M.Nesvara </t>
  </si>
  <si>
    <t>2448445.410 </t>
  </si>
  <si>
    <t> 07.07.1991 21:50 </t>
  </si>
  <si>
    <t> M.Parada </t>
  </si>
  <si>
    <t>2448445.414 </t>
  </si>
  <si>
    <t> 07.07.1991 21:56 </t>
  </si>
  <si>
    <t> M.Maturkanic </t>
  </si>
  <si>
    <t>2448445.419 </t>
  </si>
  <si>
    <t> 07.07.1991 22:03 </t>
  </si>
  <si>
    <t> Z.Egyhazi </t>
  </si>
  <si>
    <t>2448445.424 </t>
  </si>
  <si>
    <t> 07.07.1991 22:10 </t>
  </si>
  <si>
    <t> M.Vrastak </t>
  </si>
  <si>
    <t>2448824.433 </t>
  </si>
  <si>
    <t> 20.07.1992 22:23 </t>
  </si>
  <si>
    <t> K.Koss </t>
  </si>
  <si>
    <t>2448824.445 </t>
  </si>
  <si>
    <t> 20.07.1992 22:40 </t>
  </si>
  <si>
    <t>2448824.447 </t>
  </si>
  <si>
    <t> 20.07.1992 22:43 </t>
  </si>
  <si>
    <t>2448824.456 </t>
  </si>
  <si>
    <t> 20.07.1992 22:56 </t>
  </si>
  <si>
    <t>2448871.355 </t>
  </si>
  <si>
    <t> 05.09.1992 20:31 </t>
  </si>
  <si>
    <t> BBS 102 </t>
  </si>
  <si>
    <t>2449163.446 </t>
  </si>
  <si>
    <t> 24.06.1993 22:42 </t>
  </si>
  <si>
    <t> BBS 104 </t>
  </si>
  <si>
    <t>2449166.388 </t>
  </si>
  <si>
    <t> 27.06.1993 21:18 </t>
  </si>
  <si>
    <t>2449250.405 </t>
  </si>
  <si>
    <t> 19.09.1993 21:43 </t>
  </si>
  <si>
    <t> BBS 105 </t>
  </si>
  <si>
    <t>2449251.380 </t>
  </si>
  <si>
    <t> 20.09.1993 21:07 </t>
  </si>
  <si>
    <t>2449543.490 </t>
  </si>
  <si>
    <t> 09.07.1994 23:45 </t>
  </si>
  <si>
    <t> M.Rottenborn </t>
  </si>
  <si>
    <t>2449545.443 </t>
  </si>
  <si>
    <t> 11.07.1994 22:37 </t>
  </si>
  <si>
    <t> P.Sobotka </t>
  </si>
  <si>
    <t>2449546.427 </t>
  </si>
  <si>
    <t> 12.07.1994 22:14 </t>
  </si>
  <si>
    <t> L.Brat </t>
  </si>
  <si>
    <t>2449546.428 </t>
  </si>
  <si>
    <t> 12.07.1994 22:16 </t>
  </si>
  <si>
    <t>2449923.498 </t>
  </si>
  <si>
    <t> 24.07.1995 23:57 </t>
  </si>
  <si>
    <t> P.Molik </t>
  </si>
  <si>
    <t>OEJV 0060 </t>
  </si>
  <si>
    <t>2449924.4585 </t>
  </si>
  <si>
    <t> 25.07.1995 23:00 </t>
  </si>
  <si>
    <t> -0.0341 </t>
  </si>
  <si>
    <t> J.Safar </t>
  </si>
  <si>
    <t> BRNO 32 </t>
  </si>
  <si>
    <t>2449924.4814 </t>
  </si>
  <si>
    <t> 25.07.1995 23:33 </t>
  </si>
  <si>
    <t> -0.0112 </t>
  </si>
  <si>
    <t> M.Zejda </t>
  </si>
  <si>
    <t>2449924.483 </t>
  </si>
  <si>
    <t> 25.07.1995 23:35 </t>
  </si>
  <si>
    <t>2449925.463 </t>
  </si>
  <si>
    <t> 26.07.1995 23:06 </t>
  </si>
  <si>
    <t>2449928.400 </t>
  </si>
  <si>
    <t> 29.07.1995 21:36 </t>
  </si>
  <si>
    <t> BBS 110 </t>
  </si>
  <si>
    <t>2450013.393 </t>
  </si>
  <si>
    <t> 22.10.1995 21:25 </t>
  </si>
  <si>
    <t>2450222.4655 </t>
  </si>
  <si>
    <t> 18.05.1996 23:10 </t>
  </si>
  <si>
    <t> 0.0090 </t>
  </si>
  <si>
    <t>2450225.3948 </t>
  </si>
  <si>
    <t> 21.05.1996 21:28 </t>
  </si>
  <si>
    <t> 0.0075 </t>
  </si>
  <si>
    <t>2450255.652 </t>
  </si>
  <si>
    <t> 21.06.1996 03:38 </t>
  </si>
  <si>
    <t>C </t>
  </si>
  <si>
    <t>ns</t>
  </si>
  <si>
    <t> S.Cook </t>
  </si>
  <si>
    <t>2450540.921 </t>
  </si>
  <si>
    <t> 02.04.1997 10:06 </t>
  </si>
  <si>
    <t> -0.015 </t>
  </si>
  <si>
    <t>2450604.4491 </t>
  </si>
  <si>
    <t> 04.06.1997 22:46 </t>
  </si>
  <si>
    <t> 0.0125 </t>
  </si>
  <si>
    <t>2450645.463 </t>
  </si>
  <si>
    <t> 15.07.1997 23:06 </t>
  </si>
  <si>
    <t> BBS 115 </t>
  </si>
  <si>
    <t>2450692.346 </t>
  </si>
  <si>
    <t> 31.08.1997 20:18 </t>
  </si>
  <si>
    <t>2451430.4198 </t>
  </si>
  <si>
    <t> 08.09.1999 22:04 </t>
  </si>
  <si>
    <t> -0.0119 </t>
  </si>
  <si>
    <t>BAVM 132 </t>
  </si>
  <si>
    <t>2451430.4219 </t>
  </si>
  <si>
    <t> 08.09.1999 22:07 </t>
  </si>
  <si>
    <t> -0.0098 </t>
  </si>
  <si>
    <t>2452495.7698 </t>
  </si>
  <si>
    <t> 09.08.2002 06:28 </t>
  </si>
  <si>
    <t> -0.0052 </t>
  </si>
  <si>
    <t> C.Hesseltine </t>
  </si>
  <si>
    <t>2452569.0301 </t>
  </si>
  <si>
    <t> 21.10.2002 12:43 </t>
  </si>
  <si>
    <t> -0.0147 </t>
  </si>
  <si>
    <t> Nakajima </t>
  </si>
  <si>
    <t>VSB 40 </t>
  </si>
  <si>
    <t>2452613.0006 </t>
  </si>
  <si>
    <t> 04.12.2002 12:00 </t>
  </si>
  <si>
    <t> -0.0061 </t>
  </si>
  <si>
    <t> P.Sobotka (ESA INTEGRAL) </t>
  </si>
  <si>
    <t>IBVS 5809 </t>
  </si>
  <si>
    <t>2452791.7779 </t>
  </si>
  <si>
    <t> 01.06.2003 06:40 </t>
  </si>
  <si>
    <t> -0.0072 </t>
  </si>
  <si>
    <t> N.Simmons </t>
  </si>
  <si>
    <t>2452792.7453 </t>
  </si>
  <si>
    <t> 02.06.2003 05:53 </t>
  </si>
  <si>
    <t> -0.0167 </t>
  </si>
  <si>
    <t> C.Limbach </t>
  </si>
  <si>
    <t>2452804.4800 </t>
  </si>
  <si>
    <t> 13.06.2003 23:31 </t>
  </si>
  <si>
    <t>-I</t>
  </si>
  <si>
    <t> K. &amp; M. Rätz </t>
  </si>
  <si>
    <t>BAVM 172 </t>
  </si>
  <si>
    <t>2452807.41009 </t>
  </si>
  <si>
    <t> 16.06.2003 21:50 </t>
  </si>
  <si>
    <t>10102</t>
  </si>
  <si>
    <t> -0.00587 </t>
  </si>
  <si>
    <t> R.Ehrenberger </t>
  </si>
  <si>
    <t>OEJV 0074 </t>
  </si>
  <si>
    <t>2452864.5540 </t>
  </si>
  <si>
    <t> 13.08.2003 01:17 </t>
  </si>
  <si>
    <t>10160.5</t>
  </si>
  <si>
    <t> -0.0124 </t>
  </si>
  <si>
    <t>o</t>
  </si>
  <si>
    <t> P. Frank </t>
  </si>
  <si>
    <t>2452909.0012 </t>
  </si>
  <si>
    <t> 26.09.2003 12:01 </t>
  </si>
  <si>
    <t>10206</t>
  </si>
  <si>
    <t> -0.0156 </t>
  </si>
  <si>
    <t>VSB 42 </t>
  </si>
  <si>
    <t>2452955.4181 </t>
  </si>
  <si>
    <t> 11.11.2003 22:02 </t>
  </si>
  <si>
    <t>10253.5</t>
  </si>
  <si>
    <t> -0.0029 </t>
  </si>
  <si>
    <t> P.Frank </t>
  </si>
  <si>
    <t>BAVM 183 </t>
  </si>
  <si>
    <t>2453218.6974 </t>
  </si>
  <si>
    <t> 01.08.2004 04:44 </t>
  </si>
  <si>
    <t>10523</t>
  </si>
  <si>
    <t> -0.0065 </t>
  </si>
  <si>
    <t>2453250.4426 </t>
  </si>
  <si>
    <t> 01.09.2004 22:37 </t>
  </si>
  <si>
    <t>10555.5</t>
  </si>
  <si>
    <t> -0.0116 </t>
  </si>
  <si>
    <t>BAVM 173 </t>
  </si>
  <si>
    <t>2453265.5909 </t>
  </si>
  <si>
    <t> 17.09.2004 02:10 </t>
  </si>
  <si>
    <t>10571</t>
  </si>
  <si>
    <t> -0.0057 </t>
  </si>
  <si>
    <t>2453511.7762 </t>
  </si>
  <si>
    <t> 21.05.2005 06:37 </t>
  </si>
  <si>
    <t>10823</t>
  </si>
  <si>
    <t> -0.0070 </t>
  </si>
  <si>
    <t>2453557.687 </t>
  </si>
  <si>
    <t> 06.07.2005 04:29 </t>
  </si>
  <si>
    <t>10870</t>
  </si>
  <si>
    <t>2453612.3987 </t>
  </si>
  <si>
    <t> 29.08.2005 21:34 </t>
  </si>
  <si>
    <t>10926</t>
  </si>
  <si>
    <t> -0.0084 </t>
  </si>
  <si>
    <t> v.Poschinger </t>
  </si>
  <si>
    <t>BAVM 178 </t>
  </si>
  <si>
    <t>2453614.3547 </t>
  </si>
  <si>
    <t> 31.08.2005 20:30 </t>
  </si>
  <si>
    <t>10928</t>
  </si>
  <si>
    <t> -0.0063 </t>
  </si>
  <si>
    <t>2453636.3591 </t>
  </si>
  <si>
    <t> 22.09.2005 20:37 </t>
  </si>
  <si>
    <t>10950.5</t>
  </si>
  <si>
    <t> 0.0172 </t>
  </si>
  <si>
    <t>2453654.385 </t>
  </si>
  <si>
    <t> 10.10.2005 21:14 </t>
  </si>
  <si>
    <t>10969</t>
  </si>
  <si>
    <t> P.Hejduk </t>
  </si>
  <si>
    <t>2453655.3866 </t>
  </si>
  <si>
    <t> 11.10.2005 21:16 </t>
  </si>
  <si>
    <t>10970</t>
  </si>
  <si>
    <t> -0.0055 </t>
  </si>
  <si>
    <t>2453932.8353 </t>
  </si>
  <si>
    <t> 16.07.2006 08:02 </t>
  </si>
  <si>
    <t>11254</t>
  </si>
  <si>
    <t> AOEB 12 </t>
  </si>
  <si>
    <t>2453991.4580 </t>
  </si>
  <si>
    <t> 12.09.2006 22:59 </t>
  </si>
  <si>
    <t>11314</t>
  </si>
  <si>
    <t> 0.0017 </t>
  </si>
  <si>
    <t>2454232.7549 </t>
  </si>
  <si>
    <t> 12.05.2007 06:07 </t>
  </si>
  <si>
    <t>11561</t>
  </si>
  <si>
    <t> -0.0034 </t>
  </si>
  <si>
    <t>2454273.7843 </t>
  </si>
  <si>
    <t> 22.06.2007 06:49 </t>
  </si>
  <si>
    <t>11603</t>
  </si>
  <si>
    <t> -0.0051 </t>
  </si>
  <si>
    <t> J.Bialozynski </t>
  </si>
  <si>
    <t>2454435.9565 </t>
  </si>
  <si>
    <t> 01.12.2007 10:57 </t>
  </si>
  <si>
    <t>11769</t>
  </si>
  <si>
    <t> H.Itoh </t>
  </si>
  <si>
    <t>VSB 46 </t>
  </si>
  <si>
    <t>2454611.8027 </t>
  </si>
  <si>
    <t> 25.05.2008 07:15 </t>
  </si>
  <si>
    <t>11949</t>
  </si>
  <si>
    <t> -0.0048 </t>
  </si>
  <si>
    <t> K.Menzies </t>
  </si>
  <si>
    <t>JAAVSO 36(2);186 </t>
  </si>
  <si>
    <t>2454649.4340 </t>
  </si>
  <si>
    <t> 01.07.2008 22:24 </t>
  </si>
  <si>
    <t>11987.5</t>
  </si>
  <si>
    <t> 0.0146 </t>
  </si>
  <si>
    <t>BAVM 203 </t>
  </si>
  <si>
    <t>2454702.6566 </t>
  </si>
  <si>
    <t> 24.08.2008 03:45 </t>
  </si>
  <si>
    <t>12042</t>
  </si>
  <si>
    <t>2454792.5357 </t>
  </si>
  <si>
    <t> 22.11.2008 00:51 </t>
  </si>
  <si>
    <t>12134</t>
  </si>
  <si>
    <t> -0.0041 </t>
  </si>
  <si>
    <t>JAAVSO 37(1);44 </t>
  </si>
  <si>
    <t>2454996.7148 </t>
  </si>
  <si>
    <t> 14.06.2009 05:09 </t>
  </si>
  <si>
    <t>12343</t>
  </si>
  <si>
    <t> -0.0035 </t>
  </si>
  <si>
    <t> JAAVSO 38;85 </t>
  </si>
  <si>
    <t>2454999.6466 </t>
  </si>
  <si>
    <t> 17.06.2009 03:31 </t>
  </si>
  <si>
    <t>12346</t>
  </si>
  <si>
    <t> -0.0025 </t>
  </si>
  <si>
    <t>2455075.3711 </t>
  </si>
  <si>
    <t> 31.08.2009 20:54 </t>
  </si>
  <si>
    <t>12423.5</t>
  </si>
  <si>
    <t> 0.0098 </t>
  </si>
  <si>
    <t>BAVM 212 </t>
  </si>
  <si>
    <t>2455096.3645 </t>
  </si>
  <si>
    <t> 21.09.2009 20:44 </t>
  </si>
  <si>
    <t>12445</t>
  </si>
  <si>
    <t> -0.0008 </t>
  </si>
  <si>
    <t>2455379.6742 </t>
  </si>
  <si>
    <t> 02.07.2010 04:10 </t>
  </si>
  <si>
    <t>12735</t>
  </si>
  <si>
    <t> -0.0011 </t>
  </si>
  <si>
    <t> JAAVSO 39;94 </t>
  </si>
  <si>
    <t>2455450.0122 </t>
  </si>
  <si>
    <t> 10.09.2010 12:17 </t>
  </si>
  <si>
    <t>12807</t>
  </si>
  <si>
    <t> -0.0021 </t>
  </si>
  <si>
    <t>cG</t>
  </si>
  <si>
    <t> K.Hirosawa </t>
  </si>
  <si>
    <t>VSB 51 </t>
  </si>
  <si>
    <t>2455838.3506 </t>
  </si>
  <si>
    <t> 03.10.2011 20:24 </t>
  </si>
  <si>
    <t>13204.5</t>
  </si>
  <si>
    <t> 0.0062 </t>
  </si>
  <si>
    <t>BAVM 225 </t>
  </si>
  <si>
    <t>2456179.3224 </t>
  </si>
  <si>
    <t> 08.09.2012 19:44 </t>
  </si>
  <si>
    <t>13553.5</t>
  </si>
  <si>
    <t> 0.0291 </t>
  </si>
  <si>
    <t>BAVM 231 </t>
  </si>
  <si>
    <t>2456523.6664 </t>
  </si>
  <si>
    <t> 19.08.2013 03:59 </t>
  </si>
  <si>
    <t>13906</t>
  </si>
  <si>
    <t> 0.0049 </t>
  </si>
  <si>
    <t> JAAVSO 41;328 </t>
  </si>
  <si>
    <t>2456525.6209 </t>
  </si>
  <si>
    <t> 21.08.2013 02:54 </t>
  </si>
  <si>
    <t>13908</t>
  </si>
  <si>
    <t> 0.0056 </t>
  </si>
  <si>
    <t>IBVS 6118</t>
  </si>
  <si>
    <t>JAVSO..41..328</t>
  </si>
  <si>
    <t>IBVS 6131</t>
  </si>
  <si>
    <t>IBVS 6149</t>
  </si>
  <si>
    <t>IBVS 6153</t>
  </si>
  <si>
    <t>IBVS 6154</t>
  </si>
  <si>
    <t>2453248.4945 </t>
  </si>
  <si>
    <t> 30.08.2004 23:52 </t>
  </si>
  <si>
    <t>10553.5</t>
  </si>
  <si>
    <t> -0.0058 </t>
  </si>
  <si>
    <t>VRI</t>
  </si>
  <si>
    <t> M.Petropoulou et al. </t>
  </si>
  <si>
    <t>IBVS 6153 </t>
  </si>
  <si>
    <t>2453279.2643 </t>
  </si>
  <si>
    <t> 30.09.2004 18:20 </t>
  </si>
  <si>
    <t>10585</t>
  </si>
  <si>
    <t> -0.0093 </t>
  </si>
  <si>
    <t>2456535.3907 </t>
  </si>
  <si>
    <t> 30.08.2013 21:22 </t>
  </si>
  <si>
    <t>13918</t>
  </si>
  <si>
    <t> 0.0060 </t>
  </si>
  <si>
    <t>BAVM 234 </t>
  </si>
  <si>
    <t>2456559.328 </t>
  </si>
  <si>
    <t> 23.09.2013 19:52 </t>
  </si>
  <si>
    <t>13942.5</t>
  </si>
  <si>
    <t>2456810.8846 </t>
  </si>
  <si>
    <t> 02.06.2014 09:13 </t>
  </si>
  <si>
    <t>14200</t>
  </si>
  <si>
    <t> 0.0054 </t>
  </si>
  <si>
    <t>m</t>
  </si>
  <si>
    <t> R.Nelson </t>
  </si>
  <si>
    <t>IBVS 6131 </t>
  </si>
  <si>
    <t>2456871.4557 </t>
  </si>
  <si>
    <t> 01.08.2014 22:56 </t>
  </si>
  <si>
    <t>14262</t>
  </si>
  <si>
    <t> 0.0068 </t>
  </si>
  <si>
    <t>BAVM 238 </t>
  </si>
  <si>
    <t>2457207.5212 </t>
  </si>
  <si>
    <t> 04.07.2015 00:30 </t>
  </si>
  <si>
    <t>14606</t>
  </si>
  <si>
    <t> 0.0080 </t>
  </si>
  <si>
    <t>BAVM 241 (=IBVS 6157) </t>
  </si>
  <si>
    <t>IBVS 6157</t>
  </si>
  <si>
    <t>JAVSO..43..238</t>
  </si>
  <si>
    <t>JAVSO..45..121</t>
  </si>
  <si>
    <t>JAVSO..45..215</t>
  </si>
  <si>
    <t>JAVSO..46…79 (2018)</t>
  </si>
  <si>
    <t>Possible LiTE</t>
  </si>
  <si>
    <t>2020JAVSO..48….1</t>
  </si>
  <si>
    <t>JAVSO..46..184</t>
  </si>
  <si>
    <t>JAVSO..47..263</t>
  </si>
  <si>
    <t>JAVSO..48…87</t>
  </si>
  <si>
    <t>JAVSO..48..256</t>
  </si>
  <si>
    <t>JAVSO 49, 108</t>
  </si>
  <si>
    <t>JAVSO 49, 256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</si>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</sst>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/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7" fillId="0" borderId="0" xfId="0" applyFont="1">
      <alignment vertical="top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8" fillId="0" borderId="0" xfId="0" applyFont="1" applyAlignment="1">
      <alignment horizontal="right"/>
    </xf>
    <xf numFmtId="0" fontId="5" fillId="0" borderId="0" xfId="0" applyFont="1">
      <alignment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/>
    <xf numFmtId="0" fontId="16" fillId="0" borderId="0" xfId="0" applyFont="1" applyAlignment="1"/>
    <xf numFmtId="0" fontId="17" fillId="0" borderId="9" xfId="0" applyFont="1" applyBorder="1" applyAlignment="1">
      <alignment horizontal="center"/>
    </xf>
    <xf numFmtId="0" fontId="19" fillId="0" borderId="0" xfId="38" applyAlignment="1" applyProtection="1">
      <alignment horizontal="left"/>
    </xf>
    <xf numFmtId="0" fontId="5" fillId="24" borderId="11" xfId="0" applyFont="1" applyFill="1" applyBorder="1" applyAlignment="1">
      <alignment horizontal="left" vertical="top" wrapText="1" inden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right" vertical="top" wrapText="1"/>
    </xf>
    <xf numFmtId="0" fontId="19" fillId="24" borderId="11" xfId="38" applyFill="1" applyBorder="1" applyAlignment="1" applyProtection="1">
      <alignment horizontal="right" vertical="top" wrapText="1"/>
    </xf>
    <xf numFmtId="0" fontId="0" fillId="0" borderId="12" xfId="0" applyBorder="1" applyAlignment="1">
      <alignment horizontal="left"/>
    </xf>
    <xf numFmtId="0" fontId="12" fillId="0" borderId="0" xfId="0" applyFont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2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0" xfId="0" quotePrefix="1">
      <alignment vertical="top"/>
    </xf>
    <xf numFmtId="0" fontId="37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/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0" xfId="42" applyFont="1" applyAlignment="1">
      <alignment wrapText="1"/>
    </xf>
    <xf numFmtId="0" fontId="38" fillId="0" borderId="0" xfId="42" applyFont="1" applyAlignment="1">
      <alignment horizontal="center" wrapText="1"/>
    </xf>
    <xf numFmtId="0" fontId="38" fillId="0" borderId="0" xfId="42" applyFont="1" applyAlignment="1">
      <alignment horizontal="left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42" applyFont="1" applyAlignment="1">
      <alignment horizontal="left" vertical="center"/>
    </xf>
    <xf numFmtId="0" fontId="39" fillId="0" borderId="0" xfId="42" applyFont="1" applyAlignment="1">
      <alignment horizontal="center" vertical="center"/>
    </xf>
    <xf numFmtId="0" fontId="39" fillId="0" borderId="0" xfId="42" applyFont="1" applyAlignment="1">
      <alignment horizontal="left"/>
    </xf>
    <xf numFmtId="0" fontId="39" fillId="0" borderId="0" xfId="42" applyFont="1" applyAlignment="1">
      <alignment horizontal="center"/>
    </xf>
    <xf numFmtId="0" fontId="40" fillId="25" borderId="0" xfId="0" applyFont="1" applyFill="1" applyAlignment="1"/>
    <xf numFmtId="0" fontId="41" fillId="0" borderId="0" xfId="42" applyFont="1" applyAlignment="1">
      <alignment horizontal="left"/>
    </xf>
    <xf numFmtId="0" fontId="8" fillId="0" borderId="0" xfId="42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left" wrapText="1"/>
    </xf>
    <xf numFmtId="0" fontId="41" fillId="0" borderId="0" xfId="0" applyFont="1">
      <alignment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42" applyFont="1"/>
    <xf numFmtId="0" fontId="41" fillId="0" borderId="0" xfId="42" applyFont="1" applyAlignment="1">
      <alignment horizontal="center"/>
    </xf>
    <xf numFmtId="0" fontId="0" fillId="0" borderId="0" xfId="0" applyAlignment="1">
      <alignment horizontal="right" vertical="top"/>
    </xf>
    <xf numFmtId="0" fontId="41" fillId="0" borderId="0" xfId="0" applyFont="1" applyAlignment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165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V1034 Cyg - O-C Diagr.</a:t>
            </a:r>
          </a:p>
        </c:rich>
      </c:tx>
      <c:layout>
        <c:manualLayout>
          <c:xMode val="edge"/>
          <c:yMode val="edge"/>
          <c:x val="0.373219821881239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0530655341122"/>
          <c:y val="0.14723926380368099"/>
          <c:w val="0.82763647897257697"/>
          <c:h val="0.68404907975460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-3.193450000253506E-2</c:v>
                </c:pt>
                <c:pt idx="1">
                  <c:v>-9.3227000001206761E-2</c:v>
                </c:pt>
                <c:pt idx="2">
                  <c:v>6.8567999998776941E-2</c:v>
                </c:pt>
                <c:pt idx="3">
                  <c:v>-1.6182000004846486E-2</c:v>
                </c:pt>
                <c:pt idx="4">
                  <c:v>-3.100800000174786E-2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D6-4BB2-AB75-882A8F96CB7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5">
                  <c:v>-4.428850000113016E-2</c:v>
                </c:pt>
                <c:pt idx="6">
                  <c:v>-2.6098000002093613E-2</c:v>
                </c:pt>
                <c:pt idx="7">
                  <c:v>5.1177999994251877E-2</c:v>
                </c:pt>
                <c:pt idx="8">
                  <c:v>-2.3062000003847061E-2</c:v>
                </c:pt>
                <c:pt idx="9">
                  <c:v>0.11803249999866239</c:v>
                </c:pt>
                <c:pt idx="10">
                  <c:v>-0.11474300000190851</c:v>
                </c:pt>
                <c:pt idx="11">
                  <c:v>1.9775999997364124E-2</c:v>
                </c:pt>
                <c:pt idx="12">
                  <c:v>-5.5738000002747867E-2</c:v>
                </c:pt>
                <c:pt idx="13">
                  <c:v>4.6014499999728287E-2</c:v>
                </c:pt>
                <c:pt idx="14">
                  <c:v>-2.5035000002390007E-2</c:v>
                </c:pt>
                <c:pt idx="15">
                  <c:v>-9.7049000003607944E-2</c:v>
                </c:pt>
                <c:pt idx="16">
                  <c:v>4.8486499996215571E-2</c:v>
                </c:pt>
                <c:pt idx="17">
                  <c:v>4.2453499998373445E-2</c:v>
                </c:pt>
                <c:pt idx="18">
                  <c:v>-3.7870000000111759E-2</c:v>
                </c:pt>
                <c:pt idx="19">
                  <c:v>4.9238999996305211E-2</c:v>
                </c:pt>
                <c:pt idx="20">
                  <c:v>-3.3843500004877569E-2</c:v>
                </c:pt>
                <c:pt idx="21">
                  <c:v>-3.9446000002499204E-2</c:v>
                </c:pt>
                <c:pt idx="22">
                  <c:v>-4.1340000025229529E-3</c:v>
                </c:pt>
                <c:pt idx="23">
                  <c:v>8.5286999998061219E-2</c:v>
                </c:pt>
                <c:pt idx="24">
                  <c:v>-0.11279550000472227</c:v>
                </c:pt>
                <c:pt idx="25">
                  <c:v>2.4827999997796724E-2</c:v>
                </c:pt>
                <c:pt idx="26">
                  <c:v>-3.2238000003417255E-2</c:v>
                </c:pt>
                <c:pt idx="27">
                  <c:v>-1.8031000003247755E-2</c:v>
                </c:pt>
                <c:pt idx="28">
                  <c:v>4.4592999998712912E-2</c:v>
                </c:pt>
                <c:pt idx="29">
                  <c:v>-2.0190000002912711E-2</c:v>
                </c:pt>
                <c:pt idx="30">
                  <c:v>-3.4121000000595814E-2</c:v>
                </c:pt>
                <c:pt idx="31">
                  <c:v>-2.3602000004757429E-2</c:v>
                </c:pt>
                <c:pt idx="32">
                  <c:v>-5.3425000041897874E-3</c:v>
                </c:pt>
                <c:pt idx="33">
                  <c:v>-4.8385000001871958E-2</c:v>
                </c:pt>
                <c:pt idx="34">
                  <c:v>2.1012499997596024E-2</c:v>
                </c:pt>
                <c:pt idx="35">
                  <c:v>-6.5020500001992332E-2</c:v>
                </c:pt>
                <c:pt idx="36">
                  <c:v>6.7721999999776017E-2</c:v>
                </c:pt>
                <c:pt idx="37">
                  <c:v>3.9493999996921048E-2</c:v>
                </c:pt>
                <c:pt idx="38">
                  <c:v>8.8736999994580401E-2</c:v>
                </c:pt>
                <c:pt idx="39">
                  <c:v>6.8193999995855847E-2</c:v>
                </c:pt>
                <c:pt idx="40">
                  <c:v>-2.7062500004831236E-2</c:v>
                </c:pt>
                <c:pt idx="41">
                  <c:v>5.08999997691717E-4</c:v>
                </c:pt>
                <c:pt idx="42">
                  <c:v>-4.8860000002605375E-2</c:v>
                </c:pt>
                <c:pt idx="43">
                  <c:v>-2.2493000000395114E-2</c:v>
                </c:pt>
                <c:pt idx="44">
                  <c:v>-4.272800000035204E-2</c:v>
                </c:pt>
                <c:pt idx="45">
                  <c:v>-3.7478000002010958E-2</c:v>
                </c:pt>
                <c:pt idx="46">
                  <c:v>-2.7373000004445203E-2</c:v>
                </c:pt>
                <c:pt idx="47">
                  <c:v>-4.3883000002097106E-2</c:v>
                </c:pt>
                <c:pt idx="48">
                  <c:v>-7.2827500003768364E-2</c:v>
                </c:pt>
                <c:pt idx="49">
                  <c:v>-1.3250000010884833E-3</c:v>
                </c:pt>
                <c:pt idx="50">
                  <c:v>2.4226999998063548E-2</c:v>
                </c:pt>
                <c:pt idx="51">
                  <c:v>-1.5868000002228655E-2</c:v>
                </c:pt>
                <c:pt idx="52">
                  <c:v>-2.3175000005721813E-2</c:v>
                </c:pt>
                <c:pt idx="53">
                  <c:v>-6.3698500001919456E-2</c:v>
                </c:pt>
                <c:pt idx="54">
                  <c:v>1.2698999995336635E-2</c:v>
                </c:pt>
                <c:pt idx="55">
                  <c:v>0.10032999999748426</c:v>
                </c:pt>
                <c:pt idx="56">
                  <c:v>2.4434999995719409E-2</c:v>
                </c:pt>
                <c:pt idx="57">
                  <c:v>-3.2217000003583962E-2</c:v>
                </c:pt>
                <c:pt idx="58">
                  <c:v>1.8782999995892169E-2</c:v>
                </c:pt>
                <c:pt idx="59">
                  <c:v>6.0782999997172737E-2</c:v>
                </c:pt>
                <c:pt idx="60">
                  <c:v>-3.9210000002640299E-2</c:v>
                </c:pt>
                <c:pt idx="61">
                  <c:v>-6.8898000004992355E-2</c:v>
                </c:pt>
                <c:pt idx="62">
                  <c:v>-9.2671500002325047E-2</c:v>
                </c:pt>
                <c:pt idx="63">
                  <c:v>-4.8671500000637025E-2</c:v>
                </c:pt>
                <c:pt idx="64">
                  <c:v>-7.6714999995601829E-3</c:v>
                </c:pt>
                <c:pt idx="65">
                  <c:v>5.5037999998603482E-2</c:v>
                </c:pt>
                <c:pt idx="66">
                  <c:v>-5.623100000229897E-2</c:v>
                </c:pt>
                <c:pt idx="67">
                  <c:v>3.3149999995657708E-2</c:v>
                </c:pt>
                <c:pt idx="68">
                  <c:v>-1.6502000002219575E-2</c:v>
                </c:pt>
                <c:pt idx="69">
                  <c:v>8.0239999988407362E-3</c:v>
                </c:pt>
                <c:pt idx="70">
                  <c:v>-6.9009000002552057E-2</c:v>
                </c:pt>
                <c:pt idx="71">
                  <c:v>5.0595499997143634E-2</c:v>
                </c:pt>
                <c:pt idx="72">
                  <c:v>-2.559000004112022E-3</c:v>
                </c:pt>
                <c:pt idx="73">
                  <c:v>-1.3649000000441447E-2</c:v>
                </c:pt>
                <c:pt idx="74">
                  <c:v>4.4959999977436382E-3</c:v>
                </c:pt>
                <c:pt idx="75">
                  <c:v>3.4791499998391373E-2</c:v>
                </c:pt>
                <c:pt idx="76">
                  <c:v>-1.5600000187987462E-4</c:v>
                </c:pt>
                <c:pt idx="77">
                  <c:v>-2.432799999951385E-2</c:v>
                </c:pt>
                <c:pt idx="78">
                  <c:v>-5.9670000006008195E-2</c:v>
                </c:pt>
                <c:pt idx="79">
                  <c:v>-6.3801000003877562E-2</c:v>
                </c:pt>
                <c:pt idx="80">
                  <c:v>3.4891999996034428E-2</c:v>
                </c:pt>
                <c:pt idx="81">
                  <c:v>6.5961000000243075E-2</c:v>
                </c:pt>
                <c:pt idx="82">
                  <c:v>2.3788999998942018E-2</c:v>
                </c:pt>
                <c:pt idx="83">
                  <c:v>4.0926999998191604E-2</c:v>
                </c:pt>
                <c:pt idx="84">
                  <c:v>1.8071999995299848E-2</c:v>
                </c:pt>
                <c:pt idx="85">
                  <c:v>2.3559999972349033E-3</c:v>
                </c:pt>
                <c:pt idx="86">
                  <c:v>-2.8949000003194669E-2</c:v>
                </c:pt>
                <c:pt idx="87">
                  <c:v>-7.949000002554385E-3</c:v>
                </c:pt>
                <c:pt idx="88">
                  <c:v>1.2050999997882172E-2</c:v>
                </c:pt>
                <c:pt idx="89">
                  <c:v>-9.2016999999032123E-2</c:v>
                </c:pt>
                <c:pt idx="90">
                  <c:v>1.6155999997863546E-2</c:v>
                </c:pt>
                <c:pt idx="91">
                  <c:v>-2.6860500001930632E-2</c:v>
                </c:pt>
                <c:pt idx="92">
                  <c:v>5.6553499998699408E-2</c:v>
                </c:pt>
                <c:pt idx="93">
                  <c:v>-1.6738999998779036E-2</c:v>
                </c:pt>
                <c:pt idx="94">
                  <c:v>1.4261000000260537E-2</c:v>
                </c:pt>
                <c:pt idx="95">
                  <c:v>-1.5738000001874752E-2</c:v>
                </c:pt>
                <c:pt idx="96">
                  <c:v>-1.7203500003233785E-2</c:v>
                </c:pt>
                <c:pt idx="97">
                  <c:v>6.0796499994467013E-2</c:v>
                </c:pt>
                <c:pt idx="98">
                  <c:v>1.7434999994293321E-2</c:v>
                </c:pt>
                <c:pt idx="99">
                  <c:v>3.1885000000329455E-2</c:v>
                </c:pt>
                <c:pt idx="100">
                  <c:v>2.1299999996699626E-2</c:v>
                </c:pt>
                <c:pt idx="101">
                  <c:v>3.4515999999712221E-2</c:v>
                </c:pt>
                <c:pt idx="102">
                  <c:v>1.3482999998814194E-2</c:v>
                </c:pt>
                <c:pt idx="103">
                  <c:v>-2.6033000001916662E-2</c:v>
                </c:pt>
                <c:pt idx="104">
                  <c:v>-9.3430000051739626E-3</c:v>
                </c:pt>
                <c:pt idx="105">
                  <c:v>-7.2739999995974358E-3</c:v>
                </c:pt>
                <c:pt idx="106">
                  <c:v>2.3347999995166901E-2</c:v>
                </c:pt>
                <c:pt idx="107">
                  <c:v>-2.8024000002915272E-2</c:v>
                </c:pt>
                <c:pt idx="108">
                  <c:v>-5.6089999998221174E-3</c:v>
                </c:pt>
                <c:pt idx="109">
                  <c:v>1.3528999996196944E-2</c:v>
                </c:pt>
                <c:pt idx="110">
                  <c:v>1.6597999998339219E-2</c:v>
                </c:pt>
                <c:pt idx="111">
                  <c:v>-4.9073500005761161E-2</c:v>
                </c:pt>
                <c:pt idx="112">
                  <c:v>-5.0573000004078494E-2</c:v>
                </c:pt>
                <c:pt idx="113">
                  <c:v>-1.3923500006058021E-2</c:v>
                </c:pt>
                <c:pt idx="114">
                  <c:v>6.0438999997131759E-2</c:v>
                </c:pt>
                <c:pt idx="115">
                  <c:v>3.9404999999533175E-2</c:v>
                </c:pt>
                <c:pt idx="116">
                  <c:v>1.1957999999140156E-2</c:v>
                </c:pt>
                <c:pt idx="117">
                  <c:v>-2.0834999999351567E-2</c:v>
                </c:pt>
                <c:pt idx="118">
                  <c:v>-1.4058500004466623E-2</c:v>
                </c:pt>
                <c:pt idx="119">
                  <c:v>1.8821999998181127E-2</c:v>
                </c:pt>
                <c:pt idx="120">
                  <c:v>4.0821999999025138E-2</c:v>
                </c:pt>
                <c:pt idx="121">
                  <c:v>-1.7135000005509937E-2</c:v>
                </c:pt>
                <c:pt idx="122">
                  <c:v>4.9278999995294726E-2</c:v>
                </c:pt>
                <c:pt idx="123">
                  <c:v>2.2521999995660735E-2</c:v>
                </c:pt>
                <c:pt idx="124">
                  <c:v>-2.519400000164751E-2</c:v>
                </c:pt>
                <c:pt idx="125">
                  <c:v>-1.4330000012705568E-3</c:v>
                </c:pt>
                <c:pt idx="126">
                  <c:v>-2.9490000015357509E-3</c:v>
                </c:pt>
                <c:pt idx="127">
                  <c:v>8.051000000705244E-3</c:v>
                </c:pt>
                <c:pt idx="128">
                  <c:v>5.5050999999366468E-2</c:v>
                </c:pt>
                <c:pt idx="129">
                  <c:v>6.1119999994843965E-2</c:v>
                </c:pt>
                <c:pt idx="130">
                  <c:v>5.1889999958802946E-3</c:v>
                </c:pt>
                <c:pt idx="131">
                  <c:v>7.1326999994198559E-2</c:v>
                </c:pt>
                <c:pt idx="132">
                  <c:v>3.3959999964281451E-3</c:v>
                </c:pt>
                <c:pt idx="133">
                  <c:v>-3.5291000000142958E-2</c:v>
                </c:pt>
                <c:pt idx="134">
                  <c:v>2.469849999397411E-2</c:v>
                </c:pt>
                <c:pt idx="135">
                  <c:v>8.8199999954667874E-3</c:v>
                </c:pt>
                <c:pt idx="136">
                  <c:v>3.7095999996381579E-2</c:v>
                </c:pt>
                <c:pt idx="137">
                  <c:v>7.0095999995828606E-2</c:v>
                </c:pt>
                <c:pt idx="138">
                  <c:v>7.4079499998333631E-2</c:v>
                </c:pt>
                <c:pt idx="139">
                  <c:v>-2.609150000353111E-2</c:v>
                </c:pt>
                <c:pt idx="140">
                  <c:v>-3.7108000000444008E-2</c:v>
                </c:pt>
                <c:pt idx="141">
                  <c:v>4.960999998729676E-3</c:v>
                </c:pt>
                <c:pt idx="142">
                  <c:v>1.5029999995022081E-2</c:v>
                </c:pt>
                <c:pt idx="143">
                  <c:v>8.2204999962414149E-3</c:v>
                </c:pt>
                <c:pt idx="144">
                  <c:v>1.128949999838369E-2</c:v>
                </c:pt>
                <c:pt idx="145">
                  <c:v>4.7815499998250743E-2</c:v>
                </c:pt>
                <c:pt idx="146">
                  <c:v>6.586799999786308E-2</c:v>
                </c:pt>
                <c:pt idx="147">
                  <c:v>3.5662999995111022E-2</c:v>
                </c:pt>
                <c:pt idx="148">
                  <c:v>-6.043500001396751E-3</c:v>
                </c:pt>
                <c:pt idx="149">
                  <c:v>3.9939999998750864E-2</c:v>
                </c:pt>
                <c:pt idx="150">
                  <c:v>2.7008999997633509E-2</c:v>
                </c:pt>
                <c:pt idx="151">
                  <c:v>3.7008999996032799E-2</c:v>
                </c:pt>
                <c:pt idx="152">
                  <c:v>3.7750000010419171E-3</c:v>
                </c:pt>
                <c:pt idx="153">
                  <c:v>5.2984999998443527E-2</c:v>
                </c:pt>
                <c:pt idx="154">
                  <c:v>-1.3943000001745531E-2</c:v>
                </c:pt>
                <c:pt idx="155">
                  <c:v>5.8718999996926868E-2</c:v>
                </c:pt>
                <c:pt idx="156">
                  <c:v>-1.2371000004350208E-2</c:v>
                </c:pt>
                <c:pt idx="157">
                  <c:v>0.1112684999970952</c:v>
                </c:pt>
                <c:pt idx="158">
                  <c:v>8.6011999996117083E-2</c:v>
                </c:pt>
                <c:pt idx="159">
                  <c:v>-2.8640000000450527E-2</c:v>
                </c:pt>
                <c:pt idx="160">
                  <c:v>5.2056999997148523E-2</c:v>
                </c:pt>
                <c:pt idx="161">
                  <c:v>3.647399999681511E-2</c:v>
                </c:pt>
                <c:pt idx="162">
                  <c:v>9.9543999996967614E-2</c:v>
                </c:pt>
                <c:pt idx="163">
                  <c:v>4.4614999998884741E-2</c:v>
                </c:pt>
                <c:pt idx="164">
                  <c:v>5.4114999984449241E-3</c:v>
                </c:pt>
                <c:pt idx="165">
                  <c:v>3.6820000001171138E-2</c:v>
                </c:pt>
                <c:pt idx="166">
                  <c:v>9.1027999998914311E-2</c:v>
                </c:pt>
                <c:pt idx="167">
                  <c:v>2.0062999996298458E-2</c:v>
                </c:pt>
                <c:pt idx="168">
                  <c:v>5.9200999996392056E-2</c:v>
                </c:pt>
                <c:pt idx="169">
                  <c:v>5.2546999995684018E-2</c:v>
                </c:pt>
                <c:pt idx="170">
                  <c:v>7.2213999999803491E-2</c:v>
                </c:pt>
                <c:pt idx="171">
                  <c:v>0.10661149999577901</c:v>
                </c:pt>
                <c:pt idx="172">
                  <c:v>0.15287099999841303</c:v>
                </c:pt>
                <c:pt idx="173">
                  <c:v>-4.1530000053171534E-3</c:v>
                </c:pt>
                <c:pt idx="174">
                  <c:v>0.1657264999957988</c:v>
                </c:pt>
                <c:pt idx="175">
                  <c:v>1.9089999994321261E-2</c:v>
                </c:pt>
                <c:pt idx="176">
                  <c:v>6.0158999993291218E-2</c:v>
                </c:pt>
                <c:pt idx="177">
                  <c:v>-1.9219000001612585E-2</c:v>
                </c:pt>
                <c:pt idx="178">
                  <c:v>1.7618999998376239E-2</c:v>
                </c:pt>
                <c:pt idx="179">
                  <c:v>0.11403399999835528</c:v>
                </c:pt>
                <c:pt idx="180">
                  <c:v>4.1049999927054159E-3</c:v>
                </c:pt>
                <c:pt idx="181">
                  <c:v>7.6800000002549496E-2</c:v>
                </c:pt>
                <c:pt idx="182">
                  <c:v>-6.4920000004349276E-3</c:v>
                </c:pt>
                <c:pt idx="183">
                  <c:v>5.7699999160831794E-4</c:v>
                </c:pt>
                <c:pt idx="184">
                  <c:v>1.6645999996399041E-2</c:v>
                </c:pt>
                <c:pt idx="185">
                  <c:v>6.4156499996897765E-2</c:v>
                </c:pt>
                <c:pt idx="186">
                  <c:v>1.5777499997057021E-2</c:v>
                </c:pt>
                <c:pt idx="187">
                  <c:v>3.2846499998413492E-2</c:v>
                </c:pt>
                <c:pt idx="188">
                  <c:v>5.4899000002478715E-2</c:v>
                </c:pt>
                <c:pt idx="189">
                  <c:v>3.4036999997624662E-2</c:v>
                </c:pt>
                <c:pt idx="190">
                  <c:v>2.8089499995985534E-2</c:v>
                </c:pt>
                <c:pt idx="191">
                  <c:v>-2.5782000004255679E-2</c:v>
                </c:pt>
                <c:pt idx="192">
                  <c:v>0.11067099999490893</c:v>
                </c:pt>
                <c:pt idx="193">
                  <c:v>-1.3915000003180467E-2</c:v>
                </c:pt>
                <c:pt idx="194">
                  <c:v>5.3084999999555293E-2</c:v>
                </c:pt>
                <c:pt idx="195">
                  <c:v>-1.3777000007394236E-2</c:v>
                </c:pt>
                <c:pt idx="196">
                  <c:v>9.2919999951845966E-3</c:v>
                </c:pt>
                <c:pt idx="197">
                  <c:v>-2.4639000002935063E-2</c:v>
                </c:pt>
                <c:pt idx="198">
                  <c:v>6.8068499997025356E-2</c:v>
                </c:pt>
                <c:pt idx="199">
                  <c:v>-5.7292999998026062E-2</c:v>
                </c:pt>
                <c:pt idx="200">
                  <c:v>-1.4220000011846423E-3</c:v>
                </c:pt>
                <c:pt idx="201">
                  <c:v>-3.7212000002909917E-2</c:v>
                </c:pt>
                <c:pt idx="202">
                  <c:v>3.106399999524001E-2</c:v>
                </c:pt>
                <c:pt idx="203">
                  <c:v>3.2063999991805758E-2</c:v>
                </c:pt>
                <c:pt idx="204">
                  <c:v>1.0313999999198131E-2</c:v>
                </c:pt>
                <c:pt idx="205">
                  <c:v>3.3642499998677522E-2</c:v>
                </c:pt>
                <c:pt idx="206">
                  <c:v>6.4780499997141305E-2</c:v>
                </c:pt>
                <c:pt idx="207">
                  <c:v>-3.333800000109477E-2</c:v>
                </c:pt>
                <c:pt idx="208">
                  <c:v>-3.4635000003618188E-2</c:v>
                </c:pt>
                <c:pt idx="209">
                  <c:v>-2.9635000006237533E-2</c:v>
                </c:pt>
                <c:pt idx="210">
                  <c:v>6.3649999938206747E-3</c:v>
                </c:pt>
                <c:pt idx="211">
                  <c:v>-2.6566000000457279E-2</c:v>
                </c:pt>
                <c:pt idx="212">
                  <c:v>4.6409999995375983E-3</c:v>
                </c:pt>
                <c:pt idx="213">
                  <c:v>4.4778999996196944E-2</c:v>
                </c:pt>
                <c:pt idx="214">
                  <c:v>-8.4582500006945338E-2</c:v>
                </c:pt>
                <c:pt idx="215">
                  <c:v>-2.6237500002025627E-2</c:v>
                </c:pt>
                <c:pt idx="216">
                  <c:v>0.135038499996881</c:v>
                </c:pt>
                <c:pt idx="217">
                  <c:v>-1.6329999998561107E-3</c:v>
                </c:pt>
                <c:pt idx="218">
                  <c:v>1.7998000002990011E-2</c:v>
                </c:pt>
                <c:pt idx="219">
                  <c:v>-4.3275000061839819E-3</c:v>
                </c:pt>
                <c:pt idx="220">
                  <c:v>2.3931999996420927E-2</c:v>
                </c:pt>
                <c:pt idx="221">
                  <c:v>7.3034999950323254E-3</c:v>
                </c:pt>
                <c:pt idx="222">
                  <c:v>-9.3867499999760184E-2</c:v>
                </c:pt>
                <c:pt idx="223">
                  <c:v>-5.6320000003324822E-3</c:v>
                </c:pt>
                <c:pt idx="224">
                  <c:v>8.5436999994271901E-2</c:v>
                </c:pt>
                <c:pt idx="225">
                  <c:v>1.8439999999827705E-2</c:v>
                </c:pt>
                <c:pt idx="226">
                  <c:v>5.5089999950723723E-3</c:v>
                </c:pt>
                <c:pt idx="227">
                  <c:v>-1.1284000007435679E-2</c:v>
                </c:pt>
                <c:pt idx="228">
                  <c:v>1.3854000004357658E-2</c:v>
                </c:pt>
                <c:pt idx="229">
                  <c:v>3.6922999999660533E-2</c:v>
                </c:pt>
                <c:pt idx="230">
                  <c:v>-3.7231500005873386E-2</c:v>
                </c:pt>
                <c:pt idx="231">
                  <c:v>-5.3929000001517124E-2</c:v>
                </c:pt>
                <c:pt idx="232">
                  <c:v>-7.9289999994216487E-3</c:v>
                </c:pt>
                <c:pt idx="233">
                  <c:v>4.3727999996917788E-2</c:v>
                </c:pt>
                <c:pt idx="234">
                  <c:v>0.14872800000011921</c:v>
                </c:pt>
                <c:pt idx="235">
                  <c:v>-4.0450000233249739E-4</c:v>
                </c:pt>
                <c:pt idx="240">
                  <c:v>-3.1125000001338776E-2</c:v>
                </c:pt>
                <c:pt idx="241">
                  <c:v>-3.3089000004110858E-2</c:v>
                </c:pt>
                <c:pt idx="242">
                  <c:v>-4.0077000005112495E-2</c:v>
                </c:pt>
                <c:pt idx="243">
                  <c:v>-1.607499999954598E-2</c:v>
                </c:pt>
                <c:pt idx="244">
                  <c:v>-8.7290000010398217E-3</c:v>
                </c:pt>
                <c:pt idx="245">
                  <c:v>-7.7960000053280964E-3</c:v>
                </c:pt>
                <c:pt idx="246">
                  <c:v>-2.1131000001332723E-2</c:v>
                </c:pt>
                <c:pt idx="247">
                  <c:v>-2.6957000001857523E-2</c:v>
                </c:pt>
                <c:pt idx="248">
                  <c:v>5.3799999295733869E-4</c:v>
                </c:pt>
                <c:pt idx="249">
                  <c:v>-1.839299999846844E-2</c:v>
                </c:pt>
                <c:pt idx="250">
                  <c:v>-3.1860000017331913E-3</c:v>
                </c:pt>
                <c:pt idx="251">
                  <c:v>7.9519999999320135E-3</c:v>
                </c:pt>
                <c:pt idx="252">
                  <c:v>-4.9300000027869828E-3</c:v>
                </c:pt>
                <c:pt idx="253">
                  <c:v>-4.1266000000177883E-2</c:v>
                </c:pt>
                <c:pt idx="254">
                  <c:v>-6.0570000059669837E-3</c:v>
                </c:pt>
                <c:pt idx="255">
                  <c:v>-3.8325000059558079E-3</c:v>
                </c:pt>
                <c:pt idx="256">
                  <c:v>-1.2952000004588626E-2</c:v>
                </c:pt>
                <c:pt idx="257">
                  <c:v>-8.9520000037737191E-3</c:v>
                </c:pt>
                <c:pt idx="258">
                  <c:v>-2.5355999998282641E-2</c:v>
                </c:pt>
                <c:pt idx="259">
                  <c:v>-4.9619999997958075E-2</c:v>
                </c:pt>
                <c:pt idx="260">
                  <c:v>-1.1549000002560206E-2</c:v>
                </c:pt>
                <c:pt idx="261">
                  <c:v>-8.6060000030556694E-3</c:v>
                </c:pt>
                <c:pt idx="262">
                  <c:v>-1.280100000440143E-2</c:v>
                </c:pt>
                <c:pt idx="263">
                  <c:v>-1.0801000003993977E-2</c:v>
                </c:pt>
                <c:pt idx="264">
                  <c:v>-4.801000002771616E-3</c:v>
                </c:pt>
                <c:pt idx="265">
                  <c:v>-3.801000006205868E-3</c:v>
                </c:pt>
                <c:pt idx="266">
                  <c:v>-1.8010000057984143E-3</c:v>
                </c:pt>
                <c:pt idx="267">
                  <c:v>-2.5524000004224945E-2</c:v>
                </c:pt>
                <c:pt idx="268">
                  <c:v>3.2453999992867466E-2</c:v>
                </c:pt>
                <c:pt idx="269">
                  <c:v>-1.3981000003695954E-2</c:v>
                </c:pt>
                <c:pt idx="270">
                  <c:v>-4.9119999966933392E-3</c:v>
                </c:pt>
                <c:pt idx="271">
                  <c:v>-9.7740000055637211E-3</c:v>
                </c:pt>
                <c:pt idx="272">
                  <c:v>-5.7740000047488138E-3</c:v>
                </c:pt>
                <c:pt idx="273">
                  <c:v>3.2260000007227063E-3</c:v>
                </c:pt>
                <c:pt idx="274">
                  <c:v>-1.6690000047674403E-3</c:v>
                </c:pt>
                <c:pt idx="275">
                  <c:v>3.4000000014202669E-3</c:v>
                </c:pt>
                <c:pt idx="276">
                  <c:v>2.2049999970477074E-3</c:v>
                </c:pt>
                <c:pt idx="279">
                  <c:v>1.12410000001546E-2</c:v>
                </c:pt>
                <c:pt idx="285">
                  <c:v>9.0999999520136043E-4</c:v>
                </c:pt>
                <c:pt idx="287">
                  <c:v>-4.920999999740161E-3</c:v>
                </c:pt>
                <c:pt idx="289">
                  <c:v>4.5790000003762543E-3</c:v>
                </c:pt>
                <c:pt idx="291">
                  <c:v>1.2079000000085216E-2</c:v>
                </c:pt>
                <c:pt idx="292">
                  <c:v>2.5299999106209725E-4</c:v>
                </c:pt>
                <c:pt idx="293">
                  <c:v>-1.2184999999590218E-2</c:v>
                </c:pt>
                <c:pt idx="294">
                  <c:v>-9.1850000026170164E-3</c:v>
                </c:pt>
                <c:pt idx="295">
                  <c:v>7.8149999972083606E-3</c:v>
                </c:pt>
                <c:pt idx="296">
                  <c:v>-9.0469999995548278E-3</c:v>
                </c:pt>
                <c:pt idx="297">
                  <c:v>-5.0470000060158782E-3</c:v>
                </c:pt>
                <c:pt idx="298">
                  <c:v>-4.7000001359265298E-5</c:v>
                </c:pt>
                <c:pt idx="299">
                  <c:v>4.95299999602139E-3</c:v>
                </c:pt>
                <c:pt idx="300">
                  <c:v>-3.5275000009278301E-2</c:v>
                </c:pt>
                <c:pt idx="301">
                  <c:v>-2.3275000006833579E-2</c:v>
                </c:pt>
                <c:pt idx="302">
                  <c:v>-2.1275000006426126E-2</c:v>
                </c:pt>
                <c:pt idx="303">
                  <c:v>-1.2275000008230563E-2</c:v>
                </c:pt>
                <c:pt idx="304">
                  <c:v>-5.9629999959724955E-3</c:v>
                </c:pt>
                <c:pt idx="305">
                  <c:v>-1.7331999995803926E-2</c:v>
                </c:pt>
                <c:pt idx="306">
                  <c:v>-6.1250000071595423E-3</c:v>
                </c:pt>
                <c:pt idx="307">
                  <c:v>-5.1910000038333237E-3</c:v>
                </c:pt>
                <c:pt idx="308">
                  <c:v>-7.122000002709683E-3</c:v>
                </c:pt>
                <c:pt idx="309">
                  <c:v>5.08999997691717E-4</c:v>
                </c:pt>
                <c:pt idx="310">
                  <c:v>-3.530000030878E-4</c:v>
                </c:pt>
                <c:pt idx="311">
                  <c:v>6.7160000035073608E-3</c:v>
                </c:pt>
                <c:pt idx="312">
                  <c:v>7.7160000000731088E-3</c:v>
                </c:pt>
                <c:pt idx="313">
                  <c:v>-1.765000000159489E-2</c:v>
                </c:pt>
                <c:pt idx="314">
                  <c:v>-3.408099999796832E-2</c:v>
                </c:pt>
                <c:pt idx="315">
                  <c:v>-1.1181000001670327E-2</c:v>
                </c:pt>
                <c:pt idx="316">
                  <c:v>-9.5809999984339811E-3</c:v>
                </c:pt>
                <c:pt idx="317">
                  <c:v>-6.5119999999296851E-3</c:v>
                </c:pt>
                <c:pt idx="318">
                  <c:v>-3.0500000138999894E-4</c:v>
                </c:pt>
                <c:pt idx="319">
                  <c:v>-3.0200000765034929E-4</c:v>
                </c:pt>
                <c:pt idx="320">
                  <c:v>8.9639999932842329E-3</c:v>
                </c:pt>
                <c:pt idx="321">
                  <c:v>7.4709999971673824E-3</c:v>
                </c:pt>
                <c:pt idx="322">
                  <c:v>-2.0190000002912711E-2</c:v>
                </c:pt>
                <c:pt idx="323">
                  <c:v>-1.504199999908451E-2</c:v>
                </c:pt>
                <c:pt idx="324">
                  <c:v>1.2542999997094739E-2</c:v>
                </c:pt>
                <c:pt idx="325">
                  <c:v>-4.6589999983552843E-3</c:v>
                </c:pt>
                <c:pt idx="326">
                  <c:v>-1.4347000003908761E-2</c:v>
                </c:pt>
                <c:pt idx="327">
                  <c:v>-1.1917499999981374E-2</c:v>
                </c:pt>
                <c:pt idx="329">
                  <c:v>-9.8175000021001324E-3</c:v>
                </c:pt>
                <c:pt idx="330">
                  <c:v>-5.1730000050156377E-3</c:v>
                </c:pt>
                <c:pt idx="331">
                  <c:v>-1.4697999999043532E-2</c:v>
                </c:pt>
                <c:pt idx="333">
                  <c:v>-7.1660000030533411E-3</c:v>
                </c:pt>
                <c:pt idx="334">
                  <c:v>-1.669699999911245E-2</c:v>
                </c:pt>
                <c:pt idx="338">
                  <c:v>-1.5586000001349021E-2</c:v>
                </c:pt>
                <c:pt idx="340">
                  <c:v>-6.5130000075441785E-3</c:v>
                </c:pt>
                <c:pt idx="343">
                  <c:v>-5.7010000018635765E-3</c:v>
                </c:pt>
                <c:pt idx="345">
                  <c:v>-7.0130000021890737E-3</c:v>
                </c:pt>
                <c:pt idx="346">
                  <c:v>-1.1970000006840564E-2</c:v>
                </c:pt>
                <c:pt idx="350">
                  <c:v>-3.0139000002236571E-2</c:v>
                </c:pt>
                <c:pt idx="353">
                  <c:v>-5.1740000053541735E-3</c:v>
                </c:pt>
                <c:pt idx="355">
                  <c:v>-3.3910000056494027E-3</c:v>
                </c:pt>
                <c:pt idx="356">
                  <c:v>-5.0929999997606501E-3</c:v>
                </c:pt>
                <c:pt idx="357">
                  <c:v>-3.4390000000712462E-3</c:v>
                </c:pt>
                <c:pt idx="359">
                  <c:v>1.4637499996752013E-2</c:v>
                </c:pt>
                <c:pt idx="364">
                  <c:v>9.8214999961783178E-3</c:v>
                </c:pt>
                <c:pt idx="365">
                  <c:v>-7.9499999992549419E-4</c:v>
                </c:pt>
                <c:pt idx="367">
                  <c:v>-2.117000003636349E-3</c:v>
                </c:pt>
                <c:pt idx="368">
                  <c:v>6.2104999960865825E-3</c:v>
                </c:pt>
                <c:pt idx="387">
                  <c:v>1.5600999999151099E-2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D6-4BB2-AB75-882A8F96CB7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36">
                  <c:v>2.4919999923440628E-3</c:v>
                </c:pt>
                <c:pt idx="237">
                  <c:v>2.4919999923440628E-3</c:v>
                </c:pt>
                <c:pt idx="238">
                  <c:v>4.4919999927515164E-3</c:v>
                </c:pt>
                <c:pt idx="277">
                  <c:v>-1.6590000013820827E-3</c:v>
                </c:pt>
                <c:pt idx="278">
                  <c:v>-1.5590000039082952E-3</c:v>
                </c:pt>
                <c:pt idx="280">
                  <c:v>4.5049999971524812E-3</c:v>
                </c:pt>
                <c:pt idx="281">
                  <c:v>5.2049999940209091E-3</c:v>
                </c:pt>
                <c:pt idx="282">
                  <c:v>5.9049999981652945E-3</c:v>
                </c:pt>
                <c:pt idx="283">
                  <c:v>4.3719999957829714E-3</c:v>
                </c:pt>
                <c:pt idx="284">
                  <c:v>5.0999999803025275E-4</c:v>
                </c:pt>
                <c:pt idx="286">
                  <c:v>1.2099999948986806E-3</c:v>
                </c:pt>
                <c:pt idx="288">
                  <c:v>4.1790000032051466E-3</c:v>
                </c:pt>
                <c:pt idx="290">
                  <c:v>4.8790000000735745E-3</c:v>
                </c:pt>
                <c:pt idx="378">
                  <c:v>8.0139999990933575E-3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D6-4BB2-AB75-882A8F96CB7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328">
                  <c:v>-1.0817500005941838E-2</c:v>
                </c:pt>
                <c:pt idx="332">
                  <c:v>-6.0930000036023557E-3</c:v>
                </c:pt>
                <c:pt idx="335">
                  <c:v>-5.1690000036614947E-3</c:v>
                </c:pt>
                <c:pt idx="336">
                  <c:v>-5.8720000015455298E-3</c:v>
                </c:pt>
                <c:pt idx="337">
                  <c:v>-1.2425500004610512E-2</c:v>
                </c:pt>
                <c:pt idx="339">
                  <c:v>-2.9084999987389892E-3</c:v>
                </c:pt>
                <c:pt idx="341">
                  <c:v>-5.808500005514361E-3</c:v>
                </c:pt>
                <c:pt idx="342">
                  <c:v>-1.1570499998924788E-2</c:v>
                </c:pt>
                <c:pt idx="344">
                  <c:v>-9.3350000024656765E-3</c:v>
                </c:pt>
                <c:pt idx="347">
                  <c:v>-8.4060000008321367E-3</c:v>
                </c:pt>
                <c:pt idx="348">
                  <c:v>-6.2679999973624945E-3</c:v>
                </c:pt>
                <c:pt idx="352">
                  <c:v>-5.4700000036973506E-3</c:v>
                </c:pt>
                <c:pt idx="354">
                  <c:v>1.6659999964758754E-3</c:v>
                </c:pt>
                <c:pt idx="358">
                  <c:v>-4.819000001589302E-3</c:v>
                </c:pt>
                <c:pt idx="360">
                  <c:v>-5.5019999999785796E-3</c:v>
                </c:pt>
                <c:pt idx="361">
                  <c:v>-4.0540000045439228E-3</c:v>
                </c:pt>
                <c:pt idx="362">
                  <c:v>-3.5330000027897768E-3</c:v>
                </c:pt>
                <c:pt idx="363">
                  <c:v>-2.5260000038542785E-3</c:v>
                </c:pt>
                <c:pt idx="366">
                  <c:v>-1.0850000035134144E-3</c:v>
                </c:pt>
                <c:pt idx="370">
                  <c:v>4.9139999973704107E-3</c:v>
                </c:pt>
                <c:pt idx="371">
                  <c:v>5.5519999950774945E-3</c:v>
                </c:pt>
                <c:pt idx="372">
                  <c:v>6.0420000008889474E-3</c:v>
                </c:pt>
                <c:pt idx="373">
                  <c:v>8.5324999963631853E-3</c:v>
                </c:pt>
                <c:pt idx="374">
                  <c:v>5.3999999945517629E-3</c:v>
                </c:pt>
                <c:pt idx="377">
                  <c:v>6.7779999953927472E-3</c:v>
                </c:pt>
                <c:pt idx="380">
                  <c:v>8.1950000021606684E-3</c:v>
                </c:pt>
                <c:pt idx="381">
                  <c:v>7.9309999928227626E-3</c:v>
                </c:pt>
                <c:pt idx="382">
                  <c:v>1.0969999995722901E-2</c:v>
                </c:pt>
                <c:pt idx="383">
                  <c:v>1.0197999996307772E-2</c:v>
                </c:pt>
                <c:pt idx="384">
                  <c:v>2.2426499999710359E-2</c:v>
                </c:pt>
                <c:pt idx="385">
                  <c:v>1.4920000001438893E-2</c:v>
                </c:pt>
                <c:pt idx="386">
                  <c:v>1.2302999995881692E-2</c:v>
                </c:pt>
                <c:pt idx="388">
                  <c:v>1.529899999150075E-2</c:v>
                </c:pt>
                <c:pt idx="389">
                  <c:v>1.4181999998982064E-2</c:v>
                </c:pt>
                <c:pt idx="390">
                  <c:v>1.655400000163354E-2</c:v>
                </c:pt>
                <c:pt idx="391">
                  <c:v>1.8589999999676365E-2</c:v>
                </c:pt>
                <c:pt idx="392">
                  <c:v>2.1246999996947125E-2</c:v>
                </c:pt>
                <c:pt idx="393">
                  <c:v>2.5002000002132263E-2</c:v>
                </c:pt>
                <c:pt idx="394">
                  <c:v>2.1261999994749203E-2</c:v>
                </c:pt>
                <c:pt idx="395">
                  <c:v>2.3219000002427492E-2</c:v>
                </c:pt>
                <c:pt idx="396">
                  <c:v>2.4244999993243255E-2</c:v>
                </c:pt>
                <c:pt idx="397">
                  <c:v>2.2279000004346017E-2</c:v>
                </c:pt>
                <c:pt idx="398">
                  <c:v>2.3499999995692633E-2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D6-4BB2-AB75-882A8F96CB7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  <c:pt idx="375">
                  <c:v>5.4330185812432319E-3</c:v>
                </c:pt>
                <c:pt idx="376">
                  <c:v>7.0760000016889535E-3</c:v>
                </c:pt>
                <c:pt idx="379">
                  <c:v>6.9191399015835486E-3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D6-4BB2-AB75-882A8F96CB7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D6-4BB2-AB75-882A8F96CB7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D6-4BB2-AB75-882A8F96CB7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0">
                  <c:v>-0.19064613928341073</c:v>
                </c:pt>
                <c:pt idx="1">
                  <c:v>-0.19056275755135546</c:v>
                </c:pt>
                <c:pt idx="2">
                  <c:v>-0.19030070067918178</c:v>
                </c:pt>
                <c:pt idx="3">
                  <c:v>-0.18910953307839232</c:v>
                </c:pt>
                <c:pt idx="4">
                  <c:v>-0.18889035823984707</c:v>
                </c:pt>
                <c:pt idx="5">
                  <c:v>-0.18714887120749285</c:v>
                </c:pt>
                <c:pt idx="6">
                  <c:v>-0.18703213678261549</c:v>
                </c:pt>
                <c:pt idx="7">
                  <c:v>-0.18701307810100287</c:v>
                </c:pt>
                <c:pt idx="8">
                  <c:v>-0.18682249128487655</c:v>
                </c:pt>
                <c:pt idx="9">
                  <c:v>-0.18567658805291709</c:v>
                </c:pt>
                <c:pt idx="10">
                  <c:v>-0.18562655901368394</c:v>
                </c:pt>
                <c:pt idx="11">
                  <c:v>-0.18538356082312288</c:v>
                </c:pt>
                <c:pt idx="12">
                  <c:v>-0.18493568180522604</c:v>
                </c:pt>
                <c:pt idx="13">
                  <c:v>-0.18339907560020763</c:v>
                </c:pt>
                <c:pt idx="14">
                  <c:v>-0.18309175435920397</c:v>
                </c:pt>
                <c:pt idx="15">
                  <c:v>-0.1802615401397282</c:v>
                </c:pt>
                <c:pt idx="16">
                  <c:v>-0.18012098236283502</c:v>
                </c:pt>
                <c:pt idx="17">
                  <c:v>-0.17991610153549925</c:v>
                </c:pt>
                <c:pt idx="18">
                  <c:v>-0.17935148809272505</c:v>
                </c:pt>
                <c:pt idx="19">
                  <c:v>-0.17858437615781664</c:v>
                </c:pt>
                <c:pt idx="20">
                  <c:v>-0.17807217408947715</c:v>
                </c:pt>
                <c:pt idx="21">
                  <c:v>-0.17794114565339031</c:v>
                </c:pt>
                <c:pt idx="22">
                  <c:v>-0.17771244147403875</c:v>
                </c:pt>
                <c:pt idx="23">
                  <c:v>-0.17671662535977875</c:v>
                </c:pt>
                <c:pt idx="24">
                  <c:v>-0.17620442329143929</c:v>
                </c:pt>
                <c:pt idx="25">
                  <c:v>-0.17343376745200298</c:v>
                </c:pt>
                <c:pt idx="26">
                  <c:v>-0.1730240057973314</c:v>
                </c:pt>
                <c:pt idx="27">
                  <c:v>-0.17300971178612193</c:v>
                </c:pt>
                <c:pt idx="28">
                  <c:v>-0.17255230342741879</c:v>
                </c:pt>
                <c:pt idx="29">
                  <c:v>-0.17115625499929354</c:v>
                </c:pt>
                <c:pt idx="30">
                  <c:v>-0.17115149032889038</c:v>
                </c:pt>
                <c:pt idx="31">
                  <c:v>-0.17090849213832932</c:v>
                </c:pt>
                <c:pt idx="32">
                  <c:v>-0.17078699304304878</c:v>
                </c:pt>
                <c:pt idx="33">
                  <c:v>-0.16951244371020407</c:v>
                </c:pt>
                <c:pt idx="34">
                  <c:v>-0.16938141527411724</c:v>
                </c:pt>
                <c:pt idx="35">
                  <c:v>-0.16917653444678143</c:v>
                </c:pt>
                <c:pt idx="36">
                  <c:v>-0.16902168265867881</c:v>
                </c:pt>
                <c:pt idx="37">
                  <c:v>-0.16717299054225357</c:v>
                </c:pt>
                <c:pt idx="38">
                  <c:v>-0.16694905103330515</c:v>
                </c:pt>
                <c:pt idx="39">
                  <c:v>-0.16574358942130621</c:v>
                </c:pt>
                <c:pt idx="40">
                  <c:v>-0.165450562191512</c:v>
                </c:pt>
                <c:pt idx="41">
                  <c:v>-0.16510035891687991</c:v>
                </c:pt>
                <c:pt idx="42">
                  <c:v>-0.16367572246633569</c:v>
                </c:pt>
                <c:pt idx="43">
                  <c:v>-0.16061203939710519</c:v>
                </c:pt>
                <c:pt idx="44">
                  <c:v>-0.159730575372521</c:v>
                </c:pt>
                <c:pt idx="45">
                  <c:v>-0.15853940777173153</c:v>
                </c:pt>
                <c:pt idx="46">
                  <c:v>-0.15832499760358942</c:v>
                </c:pt>
                <c:pt idx="47">
                  <c:v>-0.15732441681892628</c:v>
                </c:pt>
                <c:pt idx="48">
                  <c:v>-0.15680268540978048</c:v>
                </c:pt>
                <c:pt idx="49">
                  <c:v>-0.15645724680555156</c:v>
                </c:pt>
                <c:pt idx="50">
                  <c:v>-0.15641912944232628</c:v>
                </c:pt>
                <c:pt idx="51">
                  <c:v>-0.15525178519355262</c:v>
                </c:pt>
                <c:pt idx="52">
                  <c:v>-0.15478961216444631</c:v>
                </c:pt>
                <c:pt idx="53">
                  <c:v>-0.15327206464104054</c:v>
                </c:pt>
                <c:pt idx="54">
                  <c:v>-0.15314103620495367</c:v>
                </c:pt>
                <c:pt idx="55">
                  <c:v>-0.15171639975440948</c:v>
                </c:pt>
                <c:pt idx="56">
                  <c:v>-0.15150198958626737</c:v>
                </c:pt>
                <c:pt idx="57">
                  <c:v>-0.15106363990917687</c:v>
                </c:pt>
                <c:pt idx="58">
                  <c:v>-0.15106363990917687</c:v>
                </c:pt>
                <c:pt idx="59">
                  <c:v>-0.15106363990917687</c:v>
                </c:pt>
                <c:pt idx="60">
                  <c:v>-0.15009641181733582</c:v>
                </c:pt>
                <c:pt idx="61">
                  <c:v>-0.14986770763798424</c:v>
                </c:pt>
                <c:pt idx="62">
                  <c:v>-0.14954132771536793</c:v>
                </c:pt>
                <c:pt idx="63">
                  <c:v>-0.14954132771536793</c:v>
                </c:pt>
                <c:pt idx="64">
                  <c:v>-0.14954132771536793</c:v>
                </c:pt>
                <c:pt idx="65">
                  <c:v>-0.14918159509992951</c:v>
                </c:pt>
                <c:pt idx="66">
                  <c:v>-0.1482334256897011</c:v>
                </c:pt>
                <c:pt idx="67">
                  <c:v>-0.14799995683994635</c:v>
                </c:pt>
                <c:pt idx="68">
                  <c:v>-0.14756160716285585</c:v>
                </c:pt>
                <c:pt idx="69">
                  <c:v>-0.14635138088045374</c:v>
                </c:pt>
                <c:pt idx="70">
                  <c:v>-0.14614650005311797</c:v>
                </c:pt>
                <c:pt idx="71">
                  <c:v>-0.14600117760582165</c:v>
                </c:pt>
                <c:pt idx="72">
                  <c:v>-0.14590826653296007</c:v>
                </c:pt>
                <c:pt idx="73">
                  <c:v>-0.14405004507572849</c:v>
                </c:pt>
                <c:pt idx="74">
                  <c:v>-0.14307328764308114</c:v>
                </c:pt>
                <c:pt idx="75">
                  <c:v>-0.14274214305006167</c:v>
                </c:pt>
                <c:pt idx="76">
                  <c:v>-0.14263493796599061</c:v>
                </c:pt>
                <c:pt idx="77">
                  <c:v>-0.14257776192115273</c:v>
                </c:pt>
                <c:pt idx="78">
                  <c:v>-0.14218705894809378</c:v>
                </c:pt>
                <c:pt idx="79">
                  <c:v>-0.14122936019705906</c:v>
                </c:pt>
                <c:pt idx="80">
                  <c:v>-0.14076718716795275</c:v>
                </c:pt>
                <c:pt idx="81">
                  <c:v>-0.14076242249754958</c:v>
                </c:pt>
                <c:pt idx="82">
                  <c:v>-0.14070524645271168</c:v>
                </c:pt>
                <c:pt idx="83">
                  <c:v>-0.14069571711190537</c:v>
                </c:pt>
                <c:pt idx="84">
                  <c:v>-0.13971895967925801</c:v>
                </c:pt>
                <c:pt idx="85">
                  <c:v>-0.13859449746411276</c:v>
                </c:pt>
                <c:pt idx="86">
                  <c:v>-0.1378559735516233</c:v>
                </c:pt>
                <c:pt idx="87">
                  <c:v>-0.1378559735516233</c:v>
                </c:pt>
                <c:pt idx="88">
                  <c:v>-0.1378559735516233</c:v>
                </c:pt>
                <c:pt idx="89">
                  <c:v>-0.13772256278033487</c:v>
                </c:pt>
                <c:pt idx="90">
                  <c:v>-0.13764156338348119</c:v>
                </c:pt>
                <c:pt idx="91">
                  <c:v>-0.1375391229698133</c:v>
                </c:pt>
                <c:pt idx="92">
                  <c:v>-0.13751053494739435</c:v>
                </c:pt>
                <c:pt idx="93">
                  <c:v>-0.13742715321533908</c:v>
                </c:pt>
                <c:pt idx="94">
                  <c:v>-0.13742715321533908</c:v>
                </c:pt>
                <c:pt idx="95">
                  <c:v>-0.13728897777364751</c:v>
                </c:pt>
                <c:pt idx="96">
                  <c:v>-0.13728659543844593</c:v>
                </c:pt>
                <c:pt idx="97">
                  <c:v>-0.13728659543844593</c:v>
                </c:pt>
                <c:pt idx="98">
                  <c:v>-0.13720797837679383</c:v>
                </c:pt>
                <c:pt idx="99">
                  <c:v>-0.13696974485663593</c:v>
                </c:pt>
                <c:pt idx="100">
                  <c:v>-0.13680298139252542</c:v>
                </c:pt>
                <c:pt idx="101">
                  <c:v>-0.13554510840609174</c:v>
                </c:pt>
                <c:pt idx="102">
                  <c:v>-0.13534022757875594</c:v>
                </c:pt>
                <c:pt idx="103">
                  <c:v>-0.13516869944424226</c:v>
                </c:pt>
                <c:pt idx="104">
                  <c:v>-0.13512105274021069</c:v>
                </c:pt>
                <c:pt idx="105">
                  <c:v>-0.13511628806980752</c:v>
                </c:pt>
                <c:pt idx="106">
                  <c:v>-0.13493523059448753</c:v>
                </c:pt>
                <c:pt idx="107">
                  <c:v>-0.13392512046901806</c:v>
                </c:pt>
                <c:pt idx="108">
                  <c:v>-0.13375835700490754</c:v>
                </c:pt>
                <c:pt idx="109">
                  <c:v>-0.13374882766410123</c:v>
                </c:pt>
                <c:pt idx="110">
                  <c:v>-0.13374406299369807</c:v>
                </c:pt>
                <c:pt idx="111">
                  <c:v>-0.13361779922801439</c:v>
                </c:pt>
                <c:pt idx="112">
                  <c:v>-0.1335487115071686</c:v>
                </c:pt>
                <c:pt idx="113">
                  <c:v>-0.13195016458690914</c:v>
                </c:pt>
                <c:pt idx="114">
                  <c:v>-0.13189060620686965</c:v>
                </c:pt>
                <c:pt idx="115">
                  <c:v>-0.13182390082122544</c:v>
                </c:pt>
                <c:pt idx="116">
                  <c:v>-0.13164760801630862</c:v>
                </c:pt>
                <c:pt idx="117">
                  <c:v>-0.13163331400509914</c:v>
                </c:pt>
                <c:pt idx="118">
                  <c:v>-0.13154516760264071</c:v>
                </c:pt>
                <c:pt idx="119">
                  <c:v>-0.13138078647373178</c:v>
                </c:pt>
                <c:pt idx="120">
                  <c:v>-0.13138078647373178</c:v>
                </c:pt>
                <c:pt idx="121">
                  <c:v>-0.13020391288415178</c:v>
                </c:pt>
                <c:pt idx="122">
                  <c:v>-0.13017532486173283</c:v>
                </c:pt>
                <c:pt idx="123">
                  <c:v>-0.12995138535278442</c:v>
                </c:pt>
                <c:pt idx="124">
                  <c:v>-0.12882692313763916</c:v>
                </c:pt>
                <c:pt idx="125">
                  <c:v>-0.12849816087982127</c:v>
                </c:pt>
                <c:pt idx="126">
                  <c:v>-0.12832663274530759</c:v>
                </c:pt>
                <c:pt idx="127">
                  <c:v>-0.12832663274530759</c:v>
                </c:pt>
                <c:pt idx="128">
                  <c:v>-0.12832663274530759</c:v>
                </c:pt>
                <c:pt idx="129">
                  <c:v>-0.12832186807490442</c:v>
                </c:pt>
                <c:pt idx="130">
                  <c:v>-0.12831710340450128</c:v>
                </c:pt>
                <c:pt idx="131">
                  <c:v>-0.12830757406369495</c:v>
                </c:pt>
                <c:pt idx="132">
                  <c:v>-0.12830280939329181</c:v>
                </c:pt>
                <c:pt idx="133">
                  <c:v>-0.12793592977224863</c:v>
                </c:pt>
                <c:pt idx="134">
                  <c:v>-0.12700443670843128</c:v>
                </c:pt>
                <c:pt idx="135">
                  <c:v>-0.12689246695395706</c:v>
                </c:pt>
                <c:pt idx="136">
                  <c:v>-0.12687340827234445</c:v>
                </c:pt>
                <c:pt idx="137">
                  <c:v>-0.12687340827234445</c:v>
                </c:pt>
                <c:pt idx="138">
                  <c:v>-0.12677096785867656</c:v>
                </c:pt>
                <c:pt idx="139">
                  <c:v>-0.12657561637214707</c:v>
                </c:pt>
                <c:pt idx="140">
                  <c:v>-0.12647317595847918</c:v>
                </c:pt>
                <c:pt idx="141">
                  <c:v>-0.12646841128807601</c:v>
                </c:pt>
                <c:pt idx="142">
                  <c:v>-0.12646364661767287</c:v>
                </c:pt>
                <c:pt idx="143">
                  <c:v>-0.12634691219279551</c:v>
                </c:pt>
                <c:pt idx="144">
                  <c:v>-0.12634214752239234</c:v>
                </c:pt>
                <c:pt idx="145">
                  <c:v>-0.12513192123999026</c:v>
                </c:pt>
                <c:pt idx="146">
                  <c:v>-0.1250247161559192</c:v>
                </c:pt>
                <c:pt idx="147">
                  <c:v>-0.1247626592837455</c:v>
                </c:pt>
                <c:pt idx="148">
                  <c:v>-0.12470786557410921</c:v>
                </c:pt>
                <c:pt idx="149">
                  <c:v>-0.12460542516044129</c:v>
                </c:pt>
                <c:pt idx="150">
                  <c:v>-0.12460066049003815</c:v>
                </c:pt>
                <c:pt idx="151">
                  <c:v>-0.12460066049003815</c:v>
                </c:pt>
                <c:pt idx="152">
                  <c:v>-0.12358102102376237</c:v>
                </c:pt>
                <c:pt idx="153">
                  <c:v>-0.12315220068747815</c:v>
                </c:pt>
                <c:pt idx="154">
                  <c:v>-0.12273290969200026</c:v>
                </c:pt>
                <c:pt idx="155">
                  <c:v>-0.121789504952175</c:v>
                </c:pt>
                <c:pt idx="156">
                  <c:v>-0.11993128349494345</c:v>
                </c:pt>
                <c:pt idx="157">
                  <c:v>-0.11971449099159975</c:v>
                </c:pt>
                <c:pt idx="158">
                  <c:v>-0.11942146376180555</c:v>
                </c:pt>
                <c:pt idx="159">
                  <c:v>-0.11898311408471504</c:v>
                </c:pt>
                <c:pt idx="160">
                  <c:v>-0.11796823928884241</c:v>
                </c:pt>
                <c:pt idx="161">
                  <c:v>-0.11752512494134873</c:v>
                </c:pt>
                <c:pt idx="162">
                  <c:v>-0.117382184829254</c:v>
                </c:pt>
                <c:pt idx="163">
                  <c:v>-0.11710106927546768</c:v>
                </c:pt>
                <c:pt idx="164">
                  <c:v>-0.11424941403917771</c:v>
                </c:pt>
                <c:pt idx="165">
                  <c:v>-0.11259845574448352</c:v>
                </c:pt>
                <c:pt idx="166">
                  <c:v>-0.11244598629158245</c:v>
                </c:pt>
                <c:pt idx="167">
                  <c:v>-0.1123745162355351</c:v>
                </c:pt>
                <c:pt idx="168">
                  <c:v>-0.11236498689472878</c:v>
                </c:pt>
                <c:pt idx="169">
                  <c:v>-0.11220298810102142</c:v>
                </c:pt>
                <c:pt idx="170">
                  <c:v>-0.11056870615273826</c:v>
                </c:pt>
                <c:pt idx="171">
                  <c:v>-0.11043767771665142</c:v>
                </c:pt>
                <c:pt idx="172">
                  <c:v>-0.1103161786213709</c:v>
                </c:pt>
                <c:pt idx="173">
                  <c:v>-0.10886771881881091</c:v>
                </c:pt>
                <c:pt idx="174">
                  <c:v>-0.10884151313159354</c:v>
                </c:pt>
                <c:pt idx="175">
                  <c:v>-0.10864377930986249</c:v>
                </c:pt>
                <c:pt idx="176">
                  <c:v>-0.10863901463945932</c:v>
                </c:pt>
                <c:pt idx="177">
                  <c:v>-0.10845795716413933</c:v>
                </c:pt>
                <c:pt idx="178">
                  <c:v>-0.10701902670238567</c:v>
                </c:pt>
                <c:pt idx="179">
                  <c:v>-0.10685226323827514</c:v>
                </c:pt>
                <c:pt idx="180">
                  <c:v>-0.10657114768448883</c:v>
                </c:pt>
                <c:pt idx="181">
                  <c:v>-0.10583262377199935</c:v>
                </c:pt>
                <c:pt idx="182">
                  <c:v>-0.10329781911751938</c:v>
                </c:pt>
                <c:pt idx="183">
                  <c:v>-0.10329305444711623</c:v>
                </c:pt>
                <c:pt idx="184">
                  <c:v>-0.10328828977671306</c:v>
                </c:pt>
                <c:pt idx="185">
                  <c:v>-0.1018374476389515</c:v>
                </c:pt>
                <c:pt idx="186">
                  <c:v>-0.10179456560532307</c:v>
                </c:pt>
                <c:pt idx="187">
                  <c:v>-0.10178980093491992</c:v>
                </c:pt>
                <c:pt idx="188">
                  <c:v>-0.10168259585084886</c:v>
                </c:pt>
                <c:pt idx="189">
                  <c:v>-0.10167306651004254</c:v>
                </c:pt>
                <c:pt idx="190">
                  <c:v>-0.1015658614259715</c:v>
                </c:pt>
                <c:pt idx="191">
                  <c:v>-0.10048666357965624</c:v>
                </c:pt>
                <c:pt idx="192">
                  <c:v>-9.9833903734423621E-2</c:v>
                </c:pt>
                <c:pt idx="193">
                  <c:v>-9.9805315712004669E-2</c:v>
                </c:pt>
                <c:pt idx="194">
                  <c:v>-9.9805315712004669E-2</c:v>
                </c:pt>
                <c:pt idx="195">
                  <c:v>-9.9795786371198347E-2</c:v>
                </c:pt>
                <c:pt idx="196">
                  <c:v>-9.9791021700795207E-2</c:v>
                </c:pt>
                <c:pt idx="197">
                  <c:v>-9.9786257030392039E-2</c:v>
                </c:pt>
                <c:pt idx="198">
                  <c:v>-9.9702875298336768E-2</c:v>
                </c:pt>
                <c:pt idx="199">
                  <c:v>-9.9624258236684665E-2</c:v>
                </c:pt>
                <c:pt idx="200">
                  <c:v>-9.8390208602266799E-2</c:v>
                </c:pt>
                <c:pt idx="201">
                  <c:v>-9.796138826598258E-2</c:v>
                </c:pt>
                <c:pt idx="202">
                  <c:v>-9.794232958436995E-2</c:v>
                </c:pt>
                <c:pt idx="203">
                  <c:v>-9.794232958436995E-2</c:v>
                </c:pt>
                <c:pt idx="204">
                  <c:v>-9.6751161983580497E-2</c:v>
                </c:pt>
                <c:pt idx="205">
                  <c:v>-9.6624898217896799E-2</c:v>
                </c:pt>
                <c:pt idx="206">
                  <c:v>-9.6615368877090491E-2</c:v>
                </c:pt>
                <c:pt idx="207">
                  <c:v>-9.631281230648997E-2</c:v>
                </c:pt>
                <c:pt idx="208">
                  <c:v>-9.4468884860467867E-2</c:v>
                </c:pt>
                <c:pt idx="209">
                  <c:v>-9.4468884860467867E-2</c:v>
                </c:pt>
                <c:pt idx="210">
                  <c:v>-9.4468884860467867E-2</c:v>
                </c:pt>
                <c:pt idx="211">
                  <c:v>-9.4464120190064726E-2</c:v>
                </c:pt>
                <c:pt idx="212">
                  <c:v>-9.4449826178855251E-2</c:v>
                </c:pt>
                <c:pt idx="213">
                  <c:v>-9.4440296838048929E-2</c:v>
                </c:pt>
                <c:pt idx="214">
                  <c:v>-9.4361679776396826E-2</c:v>
                </c:pt>
                <c:pt idx="215">
                  <c:v>-9.4337856424381028E-2</c:v>
                </c:pt>
                <c:pt idx="216">
                  <c:v>-9.4318797742768412E-2</c:v>
                </c:pt>
                <c:pt idx="217">
                  <c:v>-9.4192533977084714E-2</c:v>
                </c:pt>
                <c:pt idx="218">
                  <c:v>-9.2767897526540521E-2</c:v>
                </c:pt>
                <c:pt idx="219">
                  <c:v>-9.2479634967149477E-2</c:v>
                </c:pt>
                <c:pt idx="220">
                  <c:v>-9.2358135871868946E-2</c:v>
                </c:pt>
                <c:pt idx="221">
                  <c:v>-9.1054998516605271E-2</c:v>
                </c:pt>
                <c:pt idx="222">
                  <c:v>-9.0859647030075805E-2</c:v>
                </c:pt>
                <c:pt idx="223">
                  <c:v>-8.9289688132235284E-2</c:v>
                </c:pt>
                <c:pt idx="224">
                  <c:v>-8.928492346183213E-2</c:v>
                </c:pt>
                <c:pt idx="225">
                  <c:v>-8.8870397136757401E-2</c:v>
                </c:pt>
                <c:pt idx="226">
                  <c:v>-8.8865632466354233E-2</c:v>
                </c:pt>
                <c:pt idx="227">
                  <c:v>-8.8851338455144771E-2</c:v>
                </c:pt>
                <c:pt idx="228">
                  <c:v>-8.8841809114338449E-2</c:v>
                </c:pt>
                <c:pt idx="229">
                  <c:v>-8.8837044443935295E-2</c:v>
                </c:pt>
                <c:pt idx="230">
                  <c:v>-8.8744133371073716E-2</c:v>
                </c:pt>
                <c:pt idx="231">
                  <c:v>-8.7445760686213195E-2</c:v>
                </c:pt>
                <c:pt idx="232">
                  <c:v>-8.7445760686213195E-2</c:v>
                </c:pt>
                <c:pt idx="233">
                  <c:v>-8.7193233154845839E-2</c:v>
                </c:pt>
                <c:pt idx="234">
                  <c:v>-8.7193233154845839E-2</c:v>
                </c:pt>
                <c:pt idx="240">
                  <c:v>-5.7352102419868198E-2</c:v>
                </c:pt>
                <c:pt idx="241">
                  <c:v>-5.7142456922129249E-2</c:v>
                </c:pt>
                <c:pt idx="242">
                  <c:v>-5.5484351621830318E-2</c:v>
                </c:pt>
                <c:pt idx="244">
                  <c:v>-5.5046001944739797E-2</c:v>
                </c:pt>
                <c:pt idx="246">
                  <c:v>-5.3416484666859811E-2</c:v>
                </c:pt>
                <c:pt idx="247">
                  <c:v>-5.3197309828314547E-2</c:v>
                </c:pt>
                <c:pt idx="252">
                  <c:v>-4.9466572902641948E-2</c:v>
                </c:pt>
                <c:pt idx="253">
                  <c:v>-4.8246817279433536E-2</c:v>
                </c:pt>
                <c:pt idx="258">
                  <c:v>-4.6388595822201978E-2</c:v>
                </c:pt>
                <c:pt idx="259">
                  <c:v>-4.4749549203515676E-2</c:v>
                </c:pt>
                <c:pt idx="267">
                  <c:v>-4.1014047607439916E-2</c:v>
                </c:pt>
                <c:pt idx="285">
                  <c:v>-3.3933747388347341E-2</c:v>
                </c:pt>
                <c:pt idx="289">
                  <c:v>-3.3928982717944187E-2</c:v>
                </c:pt>
                <c:pt idx="309">
                  <c:v>-2.6924917225302145E-2</c:v>
                </c:pt>
                <c:pt idx="314">
                  <c:v>-2.5066695768070579E-2</c:v>
                </c:pt>
                <c:pt idx="315">
                  <c:v>-2.5066695768070579E-2</c:v>
                </c:pt>
                <c:pt idx="320">
                  <c:v>-2.3613471295107435E-2</c:v>
                </c:pt>
                <c:pt idx="321">
                  <c:v>-2.359917728389796E-2</c:v>
                </c:pt>
                <c:pt idx="322">
                  <c:v>-2.3451472501400068E-2</c:v>
                </c:pt>
                <c:pt idx="323">
                  <c:v>-2.2060188743677975E-2</c:v>
                </c:pt>
                <c:pt idx="324">
                  <c:v>-2.1750485167472716E-2</c:v>
                </c:pt>
                <c:pt idx="327">
                  <c:v>-1.772195634160275E-2</c:v>
                </c:pt>
                <c:pt idx="329">
                  <c:v>-1.772195634160275E-2</c:v>
                </c:pt>
                <c:pt idx="330">
                  <c:v>-1.2526083266959108E-2</c:v>
                </c:pt>
                <c:pt idx="331">
                  <c:v>-1.2168732986722268E-2</c:v>
                </c:pt>
                <c:pt idx="333">
                  <c:v>-1.1082388134802279E-2</c:v>
                </c:pt>
                <c:pt idx="334">
                  <c:v>-1.1077623464399118E-2</c:v>
                </c:pt>
                <c:pt idx="335">
                  <c:v>-1.1020447419561229E-2</c:v>
                </c:pt>
                <c:pt idx="336">
                  <c:v>-1.1006153408351753E-2</c:v>
                </c:pt>
                <c:pt idx="337">
                  <c:v>-1.0727420189767016E-2</c:v>
                </c:pt>
                <c:pt idx="338">
                  <c:v>-1.0510627686423336E-2</c:v>
                </c:pt>
                <c:pt idx="339">
                  <c:v>-1.0284305842273335E-2</c:v>
                </c:pt>
                <c:pt idx="340">
                  <c:v>-9.0002271686222962E-3</c:v>
                </c:pt>
                <c:pt idx="341">
                  <c:v>-8.8549047213259818E-3</c:v>
                </c:pt>
                <c:pt idx="342">
                  <c:v>-8.8453753805196669E-3</c:v>
                </c:pt>
                <c:pt idx="343">
                  <c:v>-8.7715229892707178E-3</c:v>
                </c:pt>
                <c:pt idx="344">
                  <c:v>-8.7048176036265065E-3</c:v>
                </c:pt>
                <c:pt idx="345">
                  <c:v>-7.5708260476749431E-3</c:v>
                </c:pt>
                <c:pt idx="346">
                  <c:v>-7.3468865387265186E-3</c:v>
                </c:pt>
                <c:pt idx="347">
                  <c:v>-7.0800649961496806E-3</c:v>
                </c:pt>
                <c:pt idx="348">
                  <c:v>-7.0705356553433657E-3</c:v>
                </c:pt>
                <c:pt idx="349">
                  <c:v>-6.9633305712723109E-3</c:v>
                </c:pt>
                <c:pt idx="350">
                  <c:v>-6.8751841688138929E-3</c:v>
                </c:pt>
                <c:pt idx="351">
                  <c:v>-6.8751841688138929E-3</c:v>
                </c:pt>
                <c:pt idx="352">
                  <c:v>-6.8704194984107389E-3</c:v>
                </c:pt>
                <c:pt idx="353">
                  <c:v>-5.517253103913905E-3</c:v>
                </c:pt>
                <c:pt idx="354">
                  <c:v>-5.2313728797244372E-3</c:v>
                </c:pt>
                <c:pt idx="355">
                  <c:v>-4.0544992901444463E-3</c:v>
                </c:pt>
                <c:pt idx="356">
                  <c:v>-3.8543831332118125E-3</c:v>
                </c:pt>
                <c:pt idx="357">
                  <c:v>-3.0634478462876133E-3</c:v>
                </c:pt>
                <c:pt idx="358">
                  <c:v>-2.2058071737191959E-3</c:v>
                </c:pt>
                <c:pt idx="359">
                  <c:v>-2.0223673631976219E-3</c:v>
                </c:pt>
                <c:pt idx="360">
                  <c:v>-1.7626928262255148E-3</c:v>
                </c:pt>
                <c:pt idx="361">
                  <c:v>-1.3243431491349947E-3</c:v>
                </c:pt>
                <c:pt idx="362">
                  <c:v>-3.2852703487500079E-4</c:v>
                </c:pt>
                <c:pt idx="363">
                  <c:v>-3.1423302366553191E-4</c:v>
                </c:pt>
                <c:pt idx="364">
                  <c:v>5.5028932579206935E-5</c:v>
                </c:pt>
                <c:pt idx="365">
                  <c:v>1.5746934624710079E-4</c:v>
                </c:pt>
                <c:pt idx="366">
                  <c:v>1.5392237631628725E-3</c:v>
                </c:pt>
                <c:pt idx="367">
                  <c:v>1.8822800321902436E-3</c:v>
                </c:pt>
                <c:pt idx="368">
                  <c:v>3.7762365174454846E-3</c:v>
                </c:pt>
                <c:pt idx="369">
                  <c:v>5.439106488147584E-3</c:v>
                </c:pt>
                <c:pt idx="370">
                  <c:v>7.1186528052607292E-3</c:v>
                </c:pt>
                <c:pt idx="371">
                  <c:v>7.1281821460670372E-3</c:v>
                </c:pt>
                <c:pt idx="372">
                  <c:v>7.1758288500986186E-3</c:v>
                </c:pt>
                <c:pt idx="373">
                  <c:v>7.2925632749759814E-3</c:v>
                </c:pt>
                <c:pt idx="374">
                  <c:v>8.5194659037891377E-3</c:v>
                </c:pt>
                <c:pt idx="375">
                  <c:v>8.5194659037891377E-3</c:v>
                </c:pt>
                <c:pt idx="376">
                  <c:v>8.5385245854017675E-3</c:v>
                </c:pt>
                <c:pt idx="377">
                  <c:v>8.8148754687849204E-3</c:v>
                </c:pt>
                <c:pt idx="378">
                  <c:v>1.0453922087471222E-2</c:v>
                </c:pt>
                <c:pt idx="379">
                  <c:v>1.0484892445091744E-2</c:v>
                </c:pt>
                <c:pt idx="380">
                  <c:v>1.0687390937225962E-2</c:v>
                </c:pt>
                <c:pt idx="381">
                  <c:v>1.0897036434964903E-2</c:v>
                </c:pt>
                <c:pt idx="382">
                  <c:v>1.2474142338410148E-2</c:v>
                </c:pt>
                <c:pt idx="383">
                  <c:v>1.3960719504195397E-2</c:v>
                </c:pt>
                <c:pt idx="384">
                  <c:v>1.4086983269879082E-2</c:v>
                </c:pt>
                <c:pt idx="385">
                  <c:v>1.4141776979515401E-2</c:v>
                </c:pt>
                <c:pt idx="386">
                  <c:v>1.4175129672337507E-2</c:v>
                </c:pt>
                <c:pt idx="387">
                  <c:v>1.437524582927014E-2</c:v>
                </c:pt>
                <c:pt idx="388">
                  <c:v>1.457536198620276E-2</c:v>
                </c:pt>
                <c:pt idx="389">
                  <c:v>1.5561648759656439E-2</c:v>
                </c:pt>
                <c:pt idx="390">
                  <c:v>1.7410340876081683E-2</c:v>
                </c:pt>
                <c:pt idx="391">
                  <c:v>1.7619986373820638E-2</c:v>
                </c:pt>
                <c:pt idx="392">
                  <c:v>1.7872513905187994E-2</c:v>
                </c:pt>
                <c:pt idx="393">
                  <c:v>1.927809167411957E-2</c:v>
                </c:pt>
                <c:pt idx="394">
                  <c:v>1.9945145530561668E-2</c:v>
                </c:pt>
                <c:pt idx="395">
                  <c:v>2.1150607142560597E-2</c:v>
                </c:pt>
                <c:pt idx="396">
                  <c:v>2.140789934433112E-2</c:v>
                </c:pt>
                <c:pt idx="397">
                  <c:v>2.3247062119950056E-2</c:v>
                </c:pt>
                <c:pt idx="398">
                  <c:v>2.3289944153578483E-2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D6-4BB2-AB75-882A8F96CB71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Active!$R$21:$R$976</c:f>
              <c:numCache>
                <c:formatCode>General</c:formatCode>
                <c:ptCount val="956"/>
                <c:pt idx="349">
                  <c:v>1.7184500000439584E-2</c:v>
                </c:pt>
                <c:pt idx="351">
                  <c:v>-2.9369000003498513E-2</c:v>
                </c:pt>
                <c:pt idx="369">
                  <c:v>2.9091499993228354E-2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D6-4BB2-AB75-882A8F96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1464"/>
        <c:axId val="1"/>
      </c:scatterChart>
      <c:valAx>
        <c:axId val="6132514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21727198630086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43304843304843E-2"/>
              <c:y val="0.39570552147239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1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18548429309584"/>
          <c:y val="0.92024539877300615"/>
          <c:w val="0.71367626055290101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V1034 Cyg - O-C Diagr.</a:t>
            </a:r>
          </a:p>
        </c:rich>
      </c:tx>
      <c:layout>
        <c:manualLayout>
          <c:xMode val="edge"/>
          <c:yMode val="edge"/>
          <c:x val="0.37411125174075854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003724275791"/>
          <c:y val="0.14678942920199375"/>
          <c:w val="0.82645861101599383"/>
          <c:h val="0.685017336275970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-3.193450000253506E-2</c:v>
                </c:pt>
                <c:pt idx="1">
                  <c:v>-9.3227000001206761E-2</c:v>
                </c:pt>
                <c:pt idx="2">
                  <c:v>6.8567999998776941E-2</c:v>
                </c:pt>
                <c:pt idx="3">
                  <c:v>-1.6182000004846486E-2</c:v>
                </c:pt>
                <c:pt idx="4">
                  <c:v>-3.100800000174786E-2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9-4AA3-9B1E-75296E765B4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5">
                  <c:v>-4.428850000113016E-2</c:v>
                </c:pt>
                <c:pt idx="6">
                  <c:v>-2.6098000002093613E-2</c:v>
                </c:pt>
                <c:pt idx="7">
                  <c:v>5.1177999994251877E-2</c:v>
                </c:pt>
                <c:pt idx="8">
                  <c:v>-2.3062000003847061E-2</c:v>
                </c:pt>
                <c:pt idx="9">
                  <c:v>0.11803249999866239</c:v>
                </c:pt>
                <c:pt idx="10">
                  <c:v>-0.11474300000190851</c:v>
                </c:pt>
                <c:pt idx="11">
                  <c:v>1.9775999997364124E-2</c:v>
                </c:pt>
                <c:pt idx="12">
                  <c:v>-5.5738000002747867E-2</c:v>
                </c:pt>
                <c:pt idx="13">
                  <c:v>4.6014499999728287E-2</c:v>
                </c:pt>
                <c:pt idx="14">
                  <c:v>-2.5035000002390007E-2</c:v>
                </c:pt>
                <c:pt idx="15">
                  <c:v>-9.7049000003607944E-2</c:v>
                </c:pt>
                <c:pt idx="16">
                  <c:v>4.8486499996215571E-2</c:v>
                </c:pt>
                <c:pt idx="17">
                  <c:v>4.2453499998373445E-2</c:v>
                </c:pt>
                <c:pt idx="18">
                  <c:v>-3.7870000000111759E-2</c:v>
                </c:pt>
                <c:pt idx="19">
                  <c:v>4.9238999996305211E-2</c:v>
                </c:pt>
                <c:pt idx="20">
                  <c:v>-3.3843500004877569E-2</c:v>
                </c:pt>
                <c:pt idx="21">
                  <c:v>-3.9446000002499204E-2</c:v>
                </c:pt>
                <c:pt idx="22">
                  <c:v>-4.1340000025229529E-3</c:v>
                </c:pt>
                <c:pt idx="23">
                  <c:v>8.5286999998061219E-2</c:v>
                </c:pt>
                <c:pt idx="24">
                  <c:v>-0.11279550000472227</c:v>
                </c:pt>
                <c:pt idx="25">
                  <c:v>2.4827999997796724E-2</c:v>
                </c:pt>
                <c:pt idx="26">
                  <c:v>-3.2238000003417255E-2</c:v>
                </c:pt>
                <c:pt idx="27">
                  <c:v>-1.8031000003247755E-2</c:v>
                </c:pt>
                <c:pt idx="28">
                  <c:v>4.4592999998712912E-2</c:v>
                </c:pt>
                <c:pt idx="29">
                  <c:v>-2.0190000002912711E-2</c:v>
                </c:pt>
                <c:pt idx="30">
                  <c:v>-3.4121000000595814E-2</c:v>
                </c:pt>
                <c:pt idx="31">
                  <c:v>-2.3602000004757429E-2</c:v>
                </c:pt>
                <c:pt idx="32">
                  <c:v>-5.3425000041897874E-3</c:v>
                </c:pt>
                <c:pt idx="33">
                  <c:v>-4.8385000001871958E-2</c:v>
                </c:pt>
                <c:pt idx="34">
                  <c:v>2.1012499997596024E-2</c:v>
                </c:pt>
                <c:pt idx="35">
                  <c:v>-6.5020500001992332E-2</c:v>
                </c:pt>
                <c:pt idx="36">
                  <c:v>6.7721999999776017E-2</c:v>
                </c:pt>
                <c:pt idx="37">
                  <c:v>3.9493999996921048E-2</c:v>
                </c:pt>
                <c:pt idx="38">
                  <c:v>8.8736999994580401E-2</c:v>
                </c:pt>
                <c:pt idx="39">
                  <c:v>6.8193999995855847E-2</c:v>
                </c:pt>
                <c:pt idx="40">
                  <c:v>-2.7062500004831236E-2</c:v>
                </c:pt>
                <c:pt idx="41">
                  <c:v>5.08999997691717E-4</c:v>
                </c:pt>
                <c:pt idx="42">
                  <c:v>-4.8860000002605375E-2</c:v>
                </c:pt>
                <c:pt idx="43">
                  <c:v>-2.2493000000395114E-2</c:v>
                </c:pt>
                <c:pt idx="44">
                  <c:v>-4.272800000035204E-2</c:v>
                </c:pt>
                <c:pt idx="45">
                  <c:v>-3.7478000002010958E-2</c:v>
                </c:pt>
                <c:pt idx="46">
                  <c:v>-2.7373000004445203E-2</c:v>
                </c:pt>
                <c:pt idx="47">
                  <c:v>-4.3883000002097106E-2</c:v>
                </c:pt>
                <c:pt idx="48">
                  <c:v>-7.2827500003768364E-2</c:v>
                </c:pt>
                <c:pt idx="49">
                  <c:v>-1.3250000010884833E-3</c:v>
                </c:pt>
                <c:pt idx="50">
                  <c:v>2.4226999998063548E-2</c:v>
                </c:pt>
                <c:pt idx="51">
                  <c:v>-1.5868000002228655E-2</c:v>
                </c:pt>
                <c:pt idx="52">
                  <c:v>-2.3175000005721813E-2</c:v>
                </c:pt>
                <c:pt idx="53">
                  <c:v>-6.3698500001919456E-2</c:v>
                </c:pt>
                <c:pt idx="54">
                  <c:v>1.2698999995336635E-2</c:v>
                </c:pt>
                <c:pt idx="55">
                  <c:v>0.10032999999748426</c:v>
                </c:pt>
                <c:pt idx="56">
                  <c:v>2.4434999995719409E-2</c:v>
                </c:pt>
                <c:pt idx="57">
                  <c:v>-3.2217000003583962E-2</c:v>
                </c:pt>
                <c:pt idx="58">
                  <c:v>1.8782999995892169E-2</c:v>
                </c:pt>
                <c:pt idx="59">
                  <c:v>6.0782999997172737E-2</c:v>
                </c:pt>
                <c:pt idx="60">
                  <c:v>-3.9210000002640299E-2</c:v>
                </c:pt>
                <c:pt idx="61">
                  <c:v>-6.8898000004992355E-2</c:v>
                </c:pt>
                <c:pt idx="62">
                  <c:v>-9.2671500002325047E-2</c:v>
                </c:pt>
                <c:pt idx="63">
                  <c:v>-4.8671500000637025E-2</c:v>
                </c:pt>
                <c:pt idx="64">
                  <c:v>-7.6714999995601829E-3</c:v>
                </c:pt>
                <c:pt idx="65">
                  <c:v>5.5037999998603482E-2</c:v>
                </c:pt>
                <c:pt idx="66">
                  <c:v>-5.623100000229897E-2</c:v>
                </c:pt>
                <c:pt idx="67">
                  <c:v>3.3149999995657708E-2</c:v>
                </c:pt>
                <c:pt idx="68">
                  <c:v>-1.6502000002219575E-2</c:v>
                </c:pt>
                <c:pt idx="69">
                  <c:v>8.0239999988407362E-3</c:v>
                </c:pt>
                <c:pt idx="70">
                  <c:v>-6.9009000002552057E-2</c:v>
                </c:pt>
                <c:pt idx="71">
                  <c:v>5.0595499997143634E-2</c:v>
                </c:pt>
                <c:pt idx="72">
                  <c:v>-2.559000004112022E-3</c:v>
                </c:pt>
                <c:pt idx="73">
                  <c:v>-1.3649000000441447E-2</c:v>
                </c:pt>
                <c:pt idx="74">
                  <c:v>4.4959999977436382E-3</c:v>
                </c:pt>
                <c:pt idx="75">
                  <c:v>3.4791499998391373E-2</c:v>
                </c:pt>
                <c:pt idx="76">
                  <c:v>-1.5600000187987462E-4</c:v>
                </c:pt>
                <c:pt idx="77">
                  <c:v>-2.432799999951385E-2</c:v>
                </c:pt>
                <c:pt idx="78">
                  <c:v>-5.9670000006008195E-2</c:v>
                </c:pt>
                <c:pt idx="79">
                  <c:v>-6.3801000003877562E-2</c:v>
                </c:pt>
                <c:pt idx="80">
                  <c:v>3.4891999996034428E-2</c:v>
                </c:pt>
                <c:pt idx="81">
                  <c:v>6.5961000000243075E-2</c:v>
                </c:pt>
                <c:pt idx="82">
                  <c:v>2.3788999998942018E-2</c:v>
                </c:pt>
                <c:pt idx="83">
                  <c:v>4.0926999998191604E-2</c:v>
                </c:pt>
                <c:pt idx="84">
                  <c:v>1.8071999995299848E-2</c:v>
                </c:pt>
                <c:pt idx="85">
                  <c:v>2.3559999972349033E-3</c:v>
                </c:pt>
                <c:pt idx="86">
                  <c:v>-2.8949000003194669E-2</c:v>
                </c:pt>
                <c:pt idx="87">
                  <c:v>-7.949000002554385E-3</c:v>
                </c:pt>
                <c:pt idx="88">
                  <c:v>1.2050999997882172E-2</c:v>
                </c:pt>
                <c:pt idx="89">
                  <c:v>-9.2016999999032123E-2</c:v>
                </c:pt>
                <c:pt idx="90">
                  <c:v>1.6155999997863546E-2</c:v>
                </c:pt>
                <c:pt idx="91">
                  <c:v>-2.6860500001930632E-2</c:v>
                </c:pt>
                <c:pt idx="92">
                  <c:v>5.6553499998699408E-2</c:v>
                </c:pt>
                <c:pt idx="93">
                  <c:v>-1.6738999998779036E-2</c:v>
                </c:pt>
                <c:pt idx="94">
                  <c:v>1.4261000000260537E-2</c:v>
                </c:pt>
                <c:pt idx="95">
                  <c:v>-1.5738000001874752E-2</c:v>
                </c:pt>
                <c:pt idx="96">
                  <c:v>-1.7203500003233785E-2</c:v>
                </c:pt>
                <c:pt idx="97">
                  <c:v>6.0796499994467013E-2</c:v>
                </c:pt>
                <c:pt idx="98">
                  <c:v>1.7434999994293321E-2</c:v>
                </c:pt>
                <c:pt idx="99">
                  <c:v>3.1885000000329455E-2</c:v>
                </c:pt>
                <c:pt idx="100">
                  <c:v>2.1299999996699626E-2</c:v>
                </c:pt>
                <c:pt idx="101">
                  <c:v>3.4515999999712221E-2</c:v>
                </c:pt>
                <c:pt idx="102">
                  <c:v>1.3482999998814194E-2</c:v>
                </c:pt>
                <c:pt idx="103">
                  <c:v>-2.6033000001916662E-2</c:v>
                </c:pt>
                <c:pt idx="104">
                  <c:v>-9.3430000051739626E-3</c:v>
                </c:pt>
                <c:pt idx="105">
                  <c:v>-7.2739999995974358E-3</c:v>
                </c:pt>
                <c:pt idx="106">
                  <c:v>2.3347999995166901E-2</c:v>
                </c:pt>
                <c:pt idx="107">
                  <c:v>-2.8024000002915272E-2</c:v>
                </c:pt>
                <c:pt idx="108">
                  <c:v>-5.6089999998221174E-3</c:v>
                </c:pt>
                <c:pt idx="109">
                  <c:v>1.3528999996196944E-2</c:v>
                </c:pt>
                <c:pt idx="110">
                  <c:v>1.6597999998339219E-2</c:v>
                </c:pt>
                <c:pt idx="111">
                  <c:v>-4.9073500005761161E-2</c:v>
                </c:pt>
                <c:pt idx="112">
                  <c:v>-5.0573000004078494E-2</c:v>
                </c:pt>
                <c:pt idx="113">
                  <c:v>-1.3923500006058021E-2</c:v>
                </c:pt>
                <c:pt idx="114">
                  <c:v>6.0438999997131759E-2</c:v>
                </c:pt>
                <c:pt idx="115">
                  <c:v>3.9404999999533175E-2</c:v>
                </c:pt>
                <c:pt idx="116">
                  <c:v>1.1957999999140156E-2</c:v>
                </c:pt>
                <c:pt idx="117">
                  <c:v>-2.0834999999351567E-2</c:v>
                </c:pt>
                <c:pt idx="118">
                  <c:v>-1.4058500004466623E-2</c:v>
                </c:pt>
                <c:pt idx="119">
                  <c:v>1.8821999998181127E-2</c:v>
                </c:pt>
                <c:pt idx="120">
                  <c:v>4.0821999999025138E-2</c:v>
                </c:pt>
                <c:pt idx="121">
                  <c:v>-1.7135000005509937E-2</c:v>
                </c:pt>
                <c:pt idx="122">
                  <c:v>4.9278999995294726E-2</c:v>
                </c:pt>
                <c:pt idx="123">
                  <c:v>2.2521999995660735E-2</c:v>
                </c:pt>
                <c:pt idx="124">
                  <c:v>-2.519400000164751E-2</c:v>
                </c:pt>
                <c:pt idx="125">
                  <c:v>-1.4330000012705568E-3</c:v>
                </c:pt>
                <c:pt idx="126">
                  <c:v>-2.9490000015357509E-3</c:v>
                </c:pt>
                <c:pt idx="127">
                  <c:v>8.051000000705244E-3</c:v>
                </c:pt>
                <c:pt idx="128">
                  <c:v>5.5050999999366468E-2</c:v>
                </c:pt>
                <c:pt idx="129">
                  <c:v>6.1119999994843965E-2</c:v>
                </c:pt>
                <c:pt idx="130">
                  <c:v>5.1889999958802946E-3</c:v>
                </c:pt>
                <c:pt idx="131">
                  <c:v>7.1326999994198559E-2</c:v>
                </c:pt>
                <c:pt idx="132">
                  <c:v>3.3959999964281451E-3</c:v>
                </c:pt>
                <c:pt idx="133">
                  <c:v>-3.5291000000142958E-2</c:v>
                </c:pt>
                <c:pt idx="134">
                  <c:v>2.469849999397411E-2</c:v>
                </c:pt>
                <c:pt idx="135">
                  <c:v>8.8199999954667874E-3</c:v>
                </c:pt>
                <c:pt idx="136">
                  <c:v>3.7095999996381579E-2</c:v>
                </c:pt>
                <c:pt idx="137">
                  <c:v>7.0095999995828606E-2</c:v>
                </c:pt>
                <c:pt idx="138">
                  <c:v>7.4079499998333631E-2</c:v>
                </c:pt>
                <c:pt idx="139">
                  <c:v>-2.609150000353111E-2</c:v>
                </c:pt>
                <c:pt idx="140">
                  <c:v>-3.7108000000444008E-2</c:v>
                </c:pt>
                <c:pt idx="141">
                  <c:v>4.960999998729676E-3</c:v>
                </c:pt>
                <c:pt idx="142">
                  <c:v>1.5029999995022081E-2</c:v>
                </c:pt>
                <c:pt idx="143">
                  <c:v>8.2204999962414149E-3</c:v>
                </c:pt>
                <c:pt idx="144">
                  <c:v>1.128949999838369E-2</c:v>
                </c:pt>
                <c:pt idx="145">
                  <c:v>4.7815499998250743E-2</c:v>
                </c:pt>
                <c:pt idx="146">
                  <c:v>6.586799999786308E-2</c:v>
                </c:pt>
                <c:pt idx="147">
                  <c:v>3.5662999995111022E-2</c:v>
                </c:pt>
                <c:pt idx="148">
                  <c:v>-6.043500001396751E-3</c:v>
                </c:pt>
                <c:pt idx="149">
                  <c:v>3.9939999998750864E-2</c:v>
                </c:pt>
                <c:pt idx="150">
                  <c:v>2.7008999997633509E-2</c:v>
                </c:pt>
                <c:pt idx="151">
                  <c:v>3.7008999996032799E-2</c:v>
                </c:pt>
                <c:pt idx="152">
                  <c:v>3.7750000010419171E-3</c:v>
                </c:pt>
                <c:pt idx="153">
                  <c:v>5.2984999998443527E-2</c:v>
                </c:pt>
                <c:pt idx="154">
                  <c:v>-1.3943000001745531E-2</c:v>
                </c:pt>
                <c:pt idx="155">
                  <c:v>5.8718999996926868E-2</c:v>
                </c:pt>
                <c:pt idx="156">
                  <c:v>-1.2371000004350208E-2</c:v>
                </c:pt>
                <c:pt idx="157">
                  <c:v>0.1112684999970952</c:v>
                </c:pt>
                <c:pt idx="158">
                  <c:v>8.6011999996117083E-2</c:v>
                </c:pt>
                <c:pt idx="159">
                  <c:v>-2.8640000000450527E-2</c:v>
                </c:pt>
                <c:pt idx="160">
                  <c:v>5.2056999997148523E-2</c:v>
                </c:pt>
                <c:pt idx="161">
                  <c:v>3.647399999681511E-2</c:v>
                </c:pt>
                <c:pt idx="162">
                  <c:v>9.9543999996967614E-2</c:v>
                </c:pt>
                <c:pt idx="163">
                  <c:v>4.4614999998884741E-2</c:v>
                </c:pt>
                <c:pt idx="164">
                  <c:v>5.4114999984449241E-3</c:v>
                </c:pt>
                <c:pt idx="165">
                  <c:v>3.6820000001171138E-2</c:v>
                </c:pt>
                <c:pt idx="166">
                  <c:v>9.1027999998914311E-2</c:v>
                </c:pt>
                <c:pt idx="167">
                  <c:v>2.0062999996298458E-2</c:v>
                </c:pt>
                <c:pt idx="168">
                  <c:v>5.9200999996392056E-2</c:v>
                </c:pt>
                <c:pt idx="169">
                  <c:v>5.2546999995684018E-2</c:v>
                </c:pt>
                <c:pt idx="170">
                  <c:v>7.2213999999803491E-2</c:v>
                </c:pt>
                <c:pt idx="171">
                  <c:v>0.10661149999577901</c:v>
                </c:pt>
                <c:pt idx="172">
                  <c:v>0.15287099999841303</c:v>
                </c:pt>
                <c:pt idx="173">
                  <c:v>-4.1530000053171534E-3</c:v>
                </c:pt>
                <c:pt idx="174">
                  <c:v>0.1657264999957988</c:v>
                </c:pt>
                <c:pt idx="175">
                  <c:v>1.9089999994321261E-2</c:v>
                </c:pt>
                <c:pt idx="176">
                  <c:v>6.0158999993291218E-2</c:v>
                </c:pt>
                <c:pt idx="177">
                  <c:v>-1.9219000001612585E-2</c:v>
                </c:pt>
                <c:pt idx="178">
                  <c:v>1.7618999998376239E-2</c:v>
                </c:pt>
                <c:pt idx="179">
                  <c:v>0.11403399999835528</c:v>
                </c:pt>
                <c:pt idx="180">
                  <c:v>4.1049999927054159E-3</c:v>
                </c:pt>
                <c:pt idx="181">
                  <c:v>7.6800000002549496E-2</c:v>
                </c:pt>
                <c:pt idx="182">
                  <c:v>-6.4920000004349276E-3</c:v>
                </c:pt>
                <c:pt idx="183">
                  <c:v>5.7699999160831794E-4</c:v>
                </c:pt>
                <c:pt idx="184">
                  <c:v>1.6645999996399041E-2</c:v>
                </c:pt>
                <c:pt idx="185">
                  <c:v>6.4156499996897765E-2</c:v>
                </c:pt>
                <c:pt idx="186">
                  <c:v>1.5777499997057021E-2</c:v>
                </c:pt>
                <c:pt idx="187">
                  <c:v>3.2846499998413492E-2</c:v>
                </c:pt>
                <c:pt idx="188">
                  <c:v>5.4899000002478715E-2</c:v>
                </c:pt>
                <c:pt idx="189">
                  <c:v>3.4036999997624662E-2</c:v>
                </c:pt>
                <c:pt idx="190">
                  <c:v>2.8089499995985534E-2</c:v>
                </c:pt>
                <c:pt idx="191">
                  <c:v>-2.5782000004255679E-2</c:v>
                </c:pt>
                <c:pt idx="192">
                  <c:v>0.11067099999490893</c:v>
                </c:pt>
                <c:pt idx="193">
                  <c:v>-1.3915000003180467E-2</c:v>
                </c:pt>
                <c:pt idx="194">
                  <c:v>5.3084999999555293E-2</c:v>
                </c:pt>
                <c:pt idx="195">
                  <c:v>-1.3777000007394236E-2</c:v>
                </c:pt>
                <c:pt idx="196">
                  <c:v>9.2919999951845966E-3</c:v>
                </c:pt>
                <c:pt idx="197">
                  <c:v>-2.4639000002935063E-2</c:v>
                </c:pt>
                <c:pt idx="198">
                  <c:v>6.8068499997025356E-2</c:v>
                </c:pt>
                <c:pt idx="199">
                  <c:v>-5.7292999998026062E-2</c:v>
                </c:pt>
                <c:pt idx="200">
                  <c:v>-1.4220000011846423E-3</c:v>
                </c:pt>
                <c:pt idx="201">
                  <c:v>-3.7212000002909917E-2</c:v>
                </c:pt>
                <c:pt idx="202">
                  <c:v>3.106399999524001E-2</c:v>
                </c:pt>
                <c:pt idx="203">
                  <c:v>3.2063999991805758E-2</c:v>
                </c:pt>
                <c:pt idx="204">
                  <c:v>1.0313999999198131E-2</c:v>
                </c:pt>
                <c:pt idx="205">
                  <c:v>3.3642499998677522E-2</c:v>
                </c:pt>
                <c:pt idx="206">
                  <c:v>6.4780499997141305E-2</c:v>
                </c:pt>
                <c:pt idx="207">
                  <c:v>-3.333800000109477E-2</c:v>
                </c:pt>
                <c:pt idx="208">
                  <c:v>-3.4635000003618188E-2</c:v>
                </c:pt>
                <c:pt idx="209">
                  <c:v>-2.9635000006237533E-2</c:v>
                </c:pt>
                <c:pt idx="210">
                  <c:v>6.3649999938206747E-3</c:v>
                </c:pt>
                <c:pt idx="211">
                  <c:v>-2.6566000000457279E-2</c:v>
                </c:pt>
                <c:pt idx="212">
                  <c:v>4.6409999995375983E-3</c:v>
                </c:pt>
                <c:pt idx="213">
                  <c:v>4.4778999996196944E-2</c:v>
                </c:pt>
                <c:pt idx="214">
                  <c:v>-8.4582500006945338E-2</c:v>
                </c:pt>
                <c:pt idx="215">
                  <c:v>-2.6237500002025627E-2</c:v>
                </c:pt>
                <c:pt idx="216">
                  <c:v>0.135038499996881</c:v>
                </c:pt>
                <c:pt idx="217">
                  <c:v>-1.6329999998561107E-3</c:v>
                </c:pt>
                <c:pt idx="218">
                  <c:v>1.7998000002990011E-2</c:v>
                </c:pt>
                <c:pt idx="219">
                  <c:v>-4.3275000061839819E-3</c:v>
                </c:pt>
                <c:pt idx="220">
                  <c:v>2.3931999996420927E-2</c:v>
                </c:pt>
                <c:pt idx="221">
                  <c:v>7.3034999950323254E-3</c:v>
                </c:pt>
                <c:pt idx="222">
                  <c:v>-9.3867499999760184E-2</c:v>
                </c:pt>
                <c:pt idx="223">
                  <c:v>-5.6320000003324822E-3</c:v>
                </c:pt>
                <c:pt idx="224">
                  <c:v>8.5436999994271901E-2</c:v>
                </c:pt>
                <c:pt idx="225">
                  <c:v>1.8439999999827705E-2</c:v>
                </c:pt>
                <c:pt idx="226">
                  <c:v>5.5089999950723723E-3</c:v>
                </c:pt>
                <c:pt idx="227">
                  <c:v>-1.1284000007435679E-2</c:v>
                </c:pt>
                <c:pt idx="228">
                  <c:v>1.3854000004357658E-2</c:v>
                </c:pt>
                <c:pt idx="229">
                  <c:v>3.6922999999660533E-2</c:v>
                </c:pt>
                <c:pt idx="230">
                  <c:v>-3.7231500005873386E-2</c:v>
                </c:pt>
                <c:pt idx="231">
                  <c:v>-5.3929000001517124E-2</c:v>
                </c:pt>
                <c:pt idx="232">
                  <c:v>-7.9289999994216487E-3</c:v>
                </c:pt>
                <c:pt idx="233">
                  <c:v>4.3727999996917788E-2</c:v>
                </c:pt>
                <c:pt idx="234">
                  <c:v>0.14872800000011921</c:v>
                </c:pt>
                <c:pt idx="235">
                  <c:v>-4.0450000233249739E-4</c:v>
                </c:pt>
                <c:pt idx="240">
                  <c:v>-3.1125000001338776E-2</c:v>
                </c:pt>
                <c:pt idx="241">
                  <c:v>-3.3089000004110858E-2</c:v>
                </c:pt>
                <c:pt idx="242">
                  <c:v>-4.0077000005112495E-2</c:v>
                </c:pt>
                <c:pt idx="243">
                  <c:v>-1.607499999954598E-2</c:v>
                </c:pt>
                <c:pt idx="244">
                  <c:v>-8.7290000010398217E-3</c:v>
                </c:pt>
                <c:pt idx="245">
                  <c:v>-7.7960000053280964E-3</c:v>
                </c:pt>
                <c:pt idx="246">
                  <c:v>-2.1131000001332723E-2</c:v>
                </c:pt>
                <c:pt idx="247">
                  <c:v>-2.6957000001857523E-2</c:v>
                </c:pt>
                <c:pt idx="248">
                  <c:v>5.3799999295733869E-4</c:v>
                </c:pt>
                <c:pt idx="249">
                  <c:v>-1.839299999846844E-2</c:v>
                </c:pt>
                <c:pt idx="250">
                  <c:v>-3.1860000017331913E-3</c:v>
                </c:pt>
                <c:pt idx="251">
                  <c:v>7.9519999999320135E-3</c:v>
                </c:pt>
                <c:pt idx="252">
                  <c:v>-4.9300000027869828E-3</c:v>
                </c:pt>
                <c:pt idx="253">
                  <c:v>-4.1266000000177883E-2</c:v>
                </c:pt>
                <c:pt idx="254">
                  <c:v>-6.0570000059669837E-3</c:v>
                </c:pt>
                <c:pt idx="255">
                  <c:v>-3.8325000059558079E-3</c:v>
                </c:pt>
                <c:pt idx="256">
                  <c:v>-1.2952000004588626E-2</c:v>
                </c:pt>
                <c:pt idx="257">
                  <c:v>-8.9520000037737191E-3</c:v>
                </c:pt>
                <c:pt idx="258">
                  <c:v>-2.5355999998282641E-2</c:v>
                </c:pt>
                <c:pt idx="259">
                  <c:v>-4.9619999997958075E-2</c:v>
                </c:pt>
                <c:pt idx="260">
                  <c:v>-1.1549000002560206E-2</c:v>
                </c:pt>
                <c:pt idx="261">
                  <c:v>-8.6060000030556694E-3</c:v>
                </c:pt>
                <c:pt idx="262">
                  <c:v>-1.280100000440143E-2</c:v>
                </c:pt>
                <c:pt idx="263">
                  <c:v>-1.0801000003993977E-2</c:v>
                </c:pt>
                <c:pt idx="264">
                  <c:v>-4.801000002771616E-3</c:v>
                </c:pt>
                <c:pt idx="265">
                  <c:v>-3.801000006205868E-3</c:v>
                </c:pt>
                <c:pt idx="266">
                  <c:v>-1.8010000057984143E-3</c:v>
                </c:pt>
                <c:pt idx="267">
                  <c:v>-2.5524000004224945E-2</c:v>
                </c:pt>
                <c:pt idx="268">
                  <c:v>3.2453999992867466E-2</c:v>
                </c:pt>
                <c:pt idx="269">
                  <c:v>-1.3981000003695954E-2</c:v>
                </c:pt>
                <c:pt idx="270">
                  <c:v>-4.9119999966933392E-3</c:v>
                </c:pt>
                <c:pt idx="271">
                  <c:v>-9.7740000055637211E-3</c:v>
                </c:pt>
                <c:pt idx="272">
                  <c:v>-5.7740000047488138E-3</c:v>
                </c:pt>
                <c:pt idx="273">
                  <c:v>3.2260000007227063E-3</c:v>
                </c:pt>
                <c:pt idx="274">
                  <c:v>-1.6690000047674403E-3</c:v>
                </c:pt>
                <c:pt idx="275">
                  <c:v>3.4000000014202669E-3</c:v>
                </c:pt>
                <c:pt idx="276">
                  <c:v>2.2049999970477074E-3</c:v>
                </c:pt>
                <c:pt idx="279">
                  <c:v>1.12410000001546E-2</c:v>
                </c:pt>
                <c:pt idx="285">
                  <c:v>9.0999999520136043E-4</c:v>
                </c:pt>
                <c:pt idx="287">
                  <c:v>-4.920999999740161E-3</c:v>
                </c:pt>
                <c:pt idx="289">
                  <c:v>4.5790000003762543E-3</c:v>
                </c:pt>
                <c:pt idx="291">
                  <c:v>1.2079000000085216E-2</c:v>
                </c:pt>
                <c:pt idx="292">
                  <c:v>2.5299999106209725E-4</c:v>
                </c:pt>
                <c:pt idx="293">
                  <c:v>-1.2184999999590218E-2</c:v>
                </c:pt>
                <c:pt idx="294">
                  <c:v>-9.1850000026170164E-3</c:v>
                </c:pt>
                <c:pt idx="295">
                  <c:v>7.8149999972083606E-3</c:v>
                </c:pt>
                <c:pt idx="296">
                  <c:v>-9.0469999995548278E-3</c:v>
                </c:pt>
                <c:pt idx="297">
                  <c:v>-5.0470000060158782E-3</c:v>
                </c:pt>
                <c:pt idx="298">
                  <c:v>-4.7000001359265298E-5</c:v>
                </c:pt>
                <c:pt idx="299">
                  <c:v>4.95299999602139E-3</c:v>
                </c:pt>
                <c:pt idx="300">
                  <c:v>-3.5275000009278301E-2</c:v>
                </c:pt>
                <c:pt idx="301">
                  <c:v>-2.3275000006833579E-2</c:v>
                </c:pt>
                <c:pt idx="302">
                  <c:v>-2.1275000006426126E-2</c:v>
                </c:pt>
                <c:pt idx="303">
                  <c:v>-1.2275000008230563E-2</c:v>
                </c:pt>
                <c:pt idx="304">
                  <c:v>-5.9629999959724955E-3</c:v>
                </c:pt>
                <c:pt idx="305">
                  <c:v>-1.7331999995803926E-2</c:v>
                </c:pt>
                <c:pt idx="306">
                  <c:v>-6.1250000071595423E-3</c:v>
                </c:pt>
                <c:pt idx="307">
                  <c:v>-5.1910000038333237E-3</c:v>
                </c:pt>
                <c:pt idx="308">
                  <c:v>-7.122000002709683E-3</c:v>
                </c:pt>
                <c:pt idx="309">
                  <c:v>5.08999997691717E-4</c:v>
                </c:pt>
                <c:pt idx="310">
                  <c:v>-3.530000030878E-4</c:v>
                </c:pt>
                <c:pt idx="311">
                  <c:v>6.7160000035073608E-3</c:v>
                </c:pt>
                <c:pt idx="312">
                  <c:v>7.7160000000731088E-3</c:v>
                </c:pt>
                <c:pt idx="313">
                  <c:v>-1.765000000159489E-2</c:v>
                </c:pt>
                <c:pt idx="314">
                  <c:v>-3.408099999796832E-2</c:v>
                </c:pt>
                <c:pt idx="315">
                  <c:v>-1.1181000001670327E-2</c:v>
                </c:pt>
                <c:pt idx="316">
                  <c:v>-9.5809999984339811E-3</c:v>
                </c:pt>
                <c:pt idx="317">
                  <c:v>-6.5119999999296851E-3</c:v>
                </c:pt>
                <c:pt idx="318">
                  <c:v>-3.0500000138999894E-4</c:v>
                </c:pt>
                <c:pt idx="319">
                  <c:v>-3.0200000765034929E-4</c:v>
                </c:pt>
                <c:pt idx="320">
                  <c:v>8.9639999932842329E-3</c:v>
                </c:pt>
                <c:pt idx="321">
                  <c:v>7.4709999971673824E-3</c:v>
                </c:pt>
                <c:pt idx="322">
                  <c:v>-2.0190000002912711E-2</c:v>
                </c:pt>
                <c:pt idx="323">
                  <c:v>-1.504199999908451E-2</c:v>
                </c:pt>
                <c:pt idx="324">
                  <c:v>1.2542999997094739E-2</c:v>
                </c:pt>
                <c:pt idx="325">
                  <c:v>-4.6589999983552843E-3</c:v>
                </c:pt>
                <c:pt idx="326">
                  <c:v>-1.4347000003908761E-2</c:v>
                </c:pt>
                <c:pt idx="327">
                  <c:v>-1.1917499999981374E-2</c:v>
                </c:pt>
                <c:pt idx="329">
                  <c:v>-9.8175000021001324E-3</c:v>
                </c:pt>
                <c:pt idx="330">
                  <c:v>-5.1730000050156377E-3</c:v>
                </c:pt>
                <c:pt idx="331">
                  <c:v>-1.4697999999043532E-2</c:v>
                </c:pt>
                <c:pt idx="333">
                  <c:v>-7.1660000030533411E-3</c:v>
                </c:pt>
                <c:pt idx="334">
                  <c:v>-1.669699999911245E-2</c:v>
                </c:pt>
                <c:pt idx="338">
                  <c:v>-1.5586000001349021E-2</c:v>
                </c:pt>
                <c:pt idx="340">
                  <c:v>-6.5130000075441785E-3</c:v>
                </c:pt>
                <c:pt idx="343">
                  <c:v>-5.7010000018635765E-3</c:v>
                </c:pt>
                <c:pt idx="345">
                  <c:v>-7.0130000021890737E-3</c:v>
                </c:pt>
                <c:pt idx="346">
                  <c:v>-1.1970000006840564E-2</c:v>
                </c:pt>
                <c:pt idx="350">
                  <c:v>-3.0139000002236571E-2</c:v>
                </c:pt>
                <c:pt idx="353">
                  <c:v>-5.1740000053541735E-3</c:v>
                </c:pt>
                <c:pt idx="355">
                  <c:v>-3.3910000056494027E-3</c:v>
                </c:pt>
                <c:pt idx="356">
                  <c:v>-5.0929999997606501E-3</c:v>
                </c:pt>
                <c:pt idx="357">
                  <c:v>-3.4390000000712462E-3</c:v>
                </c:pt>
                <c:pt idx="359">
                  <c:v>1.4637499996752013E-2</c:v>
                </c:pt>
                <c:pt idx="364">
                  <c:v>9.8214999961783178E-3</c:v>
                </c:pt>
                <c:pt idx="365">
                  <c:v>-7.9499999992549419E-4</c:v>
                </c:pt>
                <c:pt idx="367">
                  <c:v>-2.117000003636349E-3</c:v>
                </c:pt>
                <c:pt idx="368">
                  <c:v>6.2104999960865825E-3</c:v>
                </c:pt>
                <c:pt idx="387">
                  <c:v>1.5600999999151099E-2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9-4AA3-9B1E-75296E765B4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36">
                  <c:v>2.4919999923440628E-3</c:v>
                </c:pt>
                <c:pt idx="237">
                  <c:v>2.4919999923440628E-3</c:v>
                </c:pt>
                <c:pt idx="238">
                  <c:v>4.4919999927515164E-3</c:v>
                </c:pt>
                <c:pt idx="277">
                  <c:v>-1.6590000013820827E-3</c:v>
                </c:pt>
                <c:pt idx="278">
                  <c:v>-1.5590000039082952E-3</c:v>
                </c:pt>
                <c:pt idx="280">
                  <c:v>4.5049999971524812E-3</c:v>
                </c:pt>
                <c:pt idx="281">
                  <c:v>5.2049999940209091E-3</c:v>
                </c:pt>
                <c:pt idx="282">
                  <c:v>5.9049999981652945E-3</c:v>
                </c:pt>
                <c:pt idx="283">
                  <c:v>4.3719999957829714E-3</c:v>
                </c:pt>
                <c:pt idx="284">
                  <c:v>5.0999999803025275E-4</c:v>
                </c:pt>
                <c:pt idx="286">
                  <c:v>1.2099999948986806E-3</c:v>
                </c:pt>
                <c:pt idx="288">
                  <c:v>4.1790000032051466E-3</c:v>
                </c:pt>
                <c:pt idx="290">
                  <c:v>4.8790000000735745E-3</c:v>
                </c:pt>
                <c:pt idx="378">
                  <c:v>8.0139999990933575E-3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9-4AA3-9B1E-75296E765B4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328">
                  <c:v>-1.0817500005941838E-2</c:v>
                </c:pt>
                <c:pt idx="332">
                  <c:v>-6.0930000036023557E-3</c:v>
                </c:pt>
                <c:pt idx="335">
                  <c:v>-5.1690000036614947E-3</c:v>
                </c:pt>
                <c:pt idx="336">
                  <c:v>-5.8720000015455298E-3</c:v>
                </c:pt>
                <c:pt idx="337">
                  <c:v>-1.2425500004610512E-2</c:v>
                </c:pt>
                <c:pt idx="339">
                  <c:v>-2.9084999987389892E-3</c:v>
                </c:pt>
                <c:pt idx="341">
                  <c:v>-5.808500005514361E-3</c:v>
                </c:pt>
                <c:pt idx="342">
                  <c:v>-1.1570499998924788E-2</c:v>
                </c:pt>
                <c:pt idx="344">
                  <c:v>-9.3350000024656765E-3</c:v>
                </c:pt>
                <c:pt idx="347">
                  <c:v>-8.4060000008321367E-3</c:v>
                </c:pt>
                <c:pt idx="348">
                  <c:v>-6.2679999973624945E-3</c:v>
                </c:pt>
                <c:pt idx="352">
                  <c:v>-5.4700000036973506E-3</c:v>
                </c:pt>
                <c:pt idx="354">
                  <c:v>1.6659999964758754E-3</c:v>
                </c:pt>
                <c:pt idx="358">
                  <c:v>-4.819000001589302E-3</c:v>
                </c:pt>
                <c:pt idx="360">
                  <c:v>-5.5019999999785796E-3</c:v>
                </c:pt>
                <c:pt idx="361">
                  <c:v>-4.0540000045439228E-3</c:v>
                </c:pt>
                <c:pt idx="362">
                  <c:v>-3.5330000027897768E-3</c:v>
                </c:pt>
                <c:pt idx="363">
                  <c:v>-2.5260000038542785E-3</c:v>
                </c:pt>
                <c:pt idx="366">
                  <c:v>-1.0850000035134144E-3</c:v>
                </c:pt>
                <c:pt idx="370">
                  <c:v>4.9139999973704107E-3</c:v>
                </c:pt>
                <c:pt idx="371">
                  <c:v>5.5519999950774945E-3</c:v>
                </c:pt>
                <c:pt idx="372">
                  <c:v>6.0420000008889474E-3</c:v>
                </c:pt>
                <c:pt idx="373">
                  <c:v>8.5324999963631853E-3</c:v>
                </c:pt>
                <c:pt idx="374">
                  <c:v>5.3999999945517629E-3</c:v>
                </c:pt>
                <c:pt idx="377">
                  <c:v>6.7779999953927472E-3</c:v>
                </c:pt>
                <c:pt idx="380">
                  <c:v>8.1950000021606684E-3</c:v>
                </c:pt>
                <c:pt idx="381">
                  <c:v>7.9309999928227626E-3</c:v>
                </c:pt>
                <c:pt idx="382">
                  <c:v>1.0969999995722901E-2</c:v>
                </c:pt>
                <c:pt idx="383">
                  <c:v>1.0197999996307772E-2</c:v>
                </c:pt>
                <c:pt idx="384">
                  <c:v>2.2426499999710359E-2</c:v>
                </c:pt>
                <c:pt idx="385">
                  <c:v>1.4920000001438893E-2</c:v>
                </c:pt>
                <c:pt idx="386">
                  <c:v>1.2302999995881692E-2</c:v>
                </c:pt>
                <c:pt idx="388">
                  <c:v>1.529899999150075E-2</c:v>
                </c:pt>
                <c:pt idx="389">
                  <c:v>1.4181999998982064E-2</c:v>
                </c:pt>
                <c:pt idx="390">
                  <c:v>1.655400000163354E-2</c:v>
                </c:pt>
                <c:pt idx="391">
                  <c:v>1.8589999999676365E-2</c:v>
                </c:pt>
                <c:pt idx="392">
                  <c:v>2.1246999996947125E-2</c:v>
                </c:pt>
                <c:pt idx="393">
                  <c:v>2.5002000002132263E-2</c:v>
                </c:pt>
                <c:pt idx="394">
                  <c:v>2.1261999994749203E-2</c:v>
                </c:pt>
                <c:pt idx="395">
                  <c:v>2.3219000002427492E-2</c:v>
                </c:pt>
                <c:pt idx="396">
                  <c:v>2.4244999993243255E-2</c:v>
                </c:pt>
                <c:pt idx="397">
                  <c:v>2.2279000004346017E-2</c:v>
                </c:pt>
                <c:pt idx="398">
                  <c:v>2.3499999995692633E-2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9-4AA3-9B1E-75296E765B4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  <c:pt idx="375">
                  <c:v>5.4330185812432319E-3</c:v>
                </c:pt>
                <c:pt idx="376">
                  <c:v>7.0760000016889535E-3</c:v>
                </c:pt>
                <c:pt idx="379">
                  <c:v>6.9191399015835486E-3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9-4AA3-9B1E-75296E765B4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9-4AA3-9B1E-75296E765B4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9-4AA3-9B1E-75296E765B4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0">
                  <c:v>-0.19064613928341073</c:v>
                </c:pt>
                <c:pt idx="1">
                  <c:v>-0.19056275755135546</c:v>
                </c:pt>
                <c:pt idx="2">
                  <c:v>-0.19030070067918178</c:v>
                </c:pt>
                <c:pt idx="3">
                  <c:v>-0.18910953307839232</c:v>
                </c:pt>
                <c:pt idx="4">
                  <c:v>-0.18889035823984707</c:v>
                </c:pt>
                <c:pt idx="5">
                  <c:v>-0.18714887120749285</c:v>
                </c:pt>
                <c:pt idx="6">
                  <c:v>-0.18703213678261549</c:v>
                </c:pt>
                <c:pt idx="7">
                  <c:v>-0.18701307810100287</c:v>
                </c:pt>
                <c:pt idx="8">
                  <c:v>-0.18682249128487655</c:v>
                </c:pt>
                <c:pt idx="9">
                  <c:v>-0.18567658805291709</c:v>
                </c:pt>
                <c:pt idx="10">
                  <c:v>-0.18562655901368394</c:v>
                </c:pt>
                <c:pt idx="11">
                  <c:v>-0.18538356082312288</c:v>
                </c:pt>
                <c:pt idx="12">
                  <c:v>-0.18493568180522604</c:v>
                </c:pt>
                <c:pt idx="13">
                  <c:v>-0.18339907560020763</c:v>
                </c:pt>
                <c:pt idx="14">
                  <c:v>-0.18309175435920397</c:v>
                </c:pt>
                <c:pt idx="15">
                  <c:v>-0.1802615401397282</c:v>
                </c:pt>
                <c:pt idx="16">
                  <c:v>-0.18012098236283502</c:v>
                </c:pt>
                <c:pt idx="17">
                  <c:v>-0.17991610153549925</c:v>
                </c:pt>
                <c:pt idx="18">
                  <c:v>-0.17935148809272505</c:v>
                </c:pt>
                <c:pt idx="19">
                  <c:v>-0.17858437615781664</c:v>
                </c:pt>
                <c:pt idx="20">
                  <c:v>-0.17807217408947715</c:v>
                </c:pt>
                <c:pt idx="21">
                  <c:v>-0.17794114565339031</c:v>
                </c:pt>
                <c:pt idx="22">
                  <c:v>-0.17771244147403875</c:v>
                </c:pt>
                <c:pt idx="23">
                  <c:v>-0.17671662535977875</c:v>
                </c:pt>
                <c:pt idx="24">
                  <c:v>-0.17620442329143929</c:v>
                </c:pt>
                <c:pt idx="25">
                  <c:v>-0.17343376745200298</c:v>
                </c:pt>
                <c:pt idx="26">
                  <c:v>-0.1730240057973314</c:v>
                </c:pt>
                <c:pt idx="27">
                  <c:v>-0.17300971178612193</c:v>
                </c:pt>
                <c:pt idx="28">
                  <c:v>-0.17255230342741879</c:v>
                </c:pt>
                <c:pt idx="29">
                  <c:v>-0.17115625499929354</c:v>
                </c:pt>
                <c:pt idx="30">
                  <c:v>-0.17115149032889038</c:v>
                </c:pt>
                <c:pt idx="31">
                  <c:v>-0.17090849213832932</c:v>
                </c:pt>
                <c:pt idx="32">
                  <c:v>-0.17078699304304878</c:v>
                </c:pt>
                <c:pt idx="33">
                  <c:v>-0.16951244371020407</c:v>
                </c:pt>
                <c:pt idx="34">
                  <c:v>-0.16938141527411724</c:v>
                </c:pt>
                <c:pt idx="35">
                  <c:v>-0.16917653444678143</c:v>
                </c:pt>
                <c:pt idx="36">
                  <c:v>-0.16902168265867881</c:v>
                </c:pt>
                <c:pt idx="37">
                  <c:v>-0.16717299054225357</c:v>
                </c:pt>
                <c:pt idx="38">
                  <c:v>-0.16694905103330515</c:v>
                </c:pt>
                <c:pt idx="39">
                  <c:v>-0.16574358942130621</c:v>
                </c:pt>
                <c:pt idx="40">
                  <c:v>-0.165450562191512</c:v>
                </c:pt>
                <c:pt idx="41">
                  <c:v>-0.16510035891687991</c:v>
                </c:pt>
                <c:pt idx="42">
                  <c:v>-0.16367572246633569</c:v>
                </c:pt>
                <c:pt idx="43">
                  <c:v>-0.16061203939710519</c:v>
                </c:pt>
                <c:pt idx="44">
                  <c:v>-0.159730575372521</c:v>
                </c:pt>
                <c:pt idx="45">
                  <c:v>-0.15853940777173153</c:v>
                </c:pt>
                <c:pt idx="46">
                  <c:v>-0.15832499760358942</c:v>
                </c:pt>
                <c:pt idx="47">
                  <c:v>-0.15732441681892628</c:v>
                </c:pt>
                <c:pt idx="48">
                  <c:v>-0.15680268540978048</c:v>
                </c:pt>
                <c:pt idx="49">
                  <c:v>-0.15645724680555156</c:v>
                </c:pt>
                <c:pt idx="50">
                  <c:v>-0.15641912944232628</c:v>
                </c:pt>
                <c:pt idx="51">
                  <c:v>-0.15525178519355262</c:v>
                </c:pt>
                <c:pt idx="52">
                  <c:v>-0.15478961216444631</c:v>
                </c:pt>
                <c:pt idx="53">
                  <c:v>-0.15327206464104054</c:v>
                </c:pt>
                <c:pt idx="54">
                  <c:v>-0.15314103620495367</c:v>
                </c:pt>
                <c:pt idx="55">
                  <c:v>-0.15171639975440948</c:v>
                </c:pt>
                <c:pt idx="56">
                  <c:v>-0.15150198958626737</c:v>
                </c:pt>
                <c:pt idx="57">
                  <c:v>-0.15106363990917687</c:v>
                </c:pt>
                <c:pt idx="58">
                  <c:v>-0.15106363990917687</c:v>
                </c:pt>
                <c:pt idx="59">
                  <c:v>-0.15106363990917687</c:v>
                </c:pt>
                <c:pt idx="60">
                  <c:v>-0.15009641181733582</c:v>
                </c:pt>
                <c:pt idx="61">
                  <c:v>-0.14986770763798424</c:v>
                </c:pt>
                <c:pt idx="62">
                  <c:v>-0.14954132771536793</c:v>
                </c:pt>
                <c:pt idx="63">
                  <c:v>-0.14954132771536793</c:v>
                </c:pt>
                <c:pt idx="64">
                  <c:v>-0.14954132771536793</c:v>
                </c:pt>
                <c:pt idx="65">
                  <c:v>-0.14918159509992951</c:v>
                </c:pt>
                <c:pt idx="66">
                  <c:v>-0.1482334256897011</c:v>
                </c:pt>
                <c:pt idx="67">
                  <c:v>-0.14799995683994635</c:v>
                </c:pt>
                <c:pt idx="68">
                  <c:v>-0.14756160716285585</c:v>
                </c:pt>
                <c:pt idx="69">
                  <c:v>-0.14635138088045374</c:v>
                </c:pt>
                <c:pt idx="70">
                  <c:v>-0.14614650005311797</c:v>
                </c:pt>
                <c:pt idx="71">
                  <c:v>-0.14600117760582165</c:v>
                </c:pt>
                <c:pt idx="72">
                  <c:v>-0.14590826653296007</c:v>
                </c:pt>
                <c:pt idx="73">
                  <c:v>-0.14405004507572849</c:v>
                </c:pt>
                <c:pt idx="74">
                  <c:v>-0.14307328764308114</c:v>
                </c:pt>
                <c:pt idx="75">
                  <c:v>-0.14274214305006167</c:v>
                </c:pt>
                <c:pt idx="76">
                  <c:v>-0.14263493796599061</c:v>
                </c:pt>
                <c:pt idx="77">
                  <c:v>-0.14257776192115273</c:v>
                </c:pt>
                <c:pt idx="78">
                  <c:v>-0.14218705894809378</c:v>
                </c:pt>
                <c:pt idx="79">
                  <c:v>-0.14122936019705906</c:v>
                </c:pt>
                <c:pt idx="80">
                  <c:v>-0.14076718716795275</c:v>
                </c:pt>
                <c:pt idx="81">
                  <c:v>-0.14076242249754958</c:v>
                </c:pt>
                <c:pt idx="82">
                  <c:v>-0.14070524645271168</c:v>
                </c:pt>
                <c:pt idx="83">
                  <c:v>-0.14069571711190537</c:v>
                </c:pt>
                <c:pt idx="84">
                  <c:v>-0.13971895967925801</c:v>
                </c:pt>
                <c:pt idx="85">
                  <c:v>-0.13859449746411276</c:v>
                </c:pt>
                <c:pt idx="86">
                  <c:v>-0.1378559735516233</c:v>
                </c:pt>
                <c:pt idx="87">
                  <c:v>-0.1378559735516233</c:v>
                </c:pt>
                <c:pt idx="88">
                  <c:v>-0.1378559735516233</c:v>
                </c:pt>
                <c:pt idx="89">
                  <c:v>-0.13772256278033487</c:v>
                </c:pt>
                <c:pt idx="90">
                  <c:v>-0.13764156338348119</c:v>
                </c:pt>
                <c:pt idx="91">
                  <c:v>-0.1375391229698133</c:v>
                </c:pt>
                <c:pt idx="92">
                  <c:v>-0.13751053494739435</c:v>
                </c:pt>
                <c:pt idx="93">
                  <c:v>-0.13742715321533908</c:v>
                </c:pt>
                <c:pt idx="94">
                  <c:v>-0.13742715321533908</c:v>
                </c:pt>
                <c:pt idx="95">
                  <c:v>-0.13728897777364751</c:v>
                </c:pt>
                <c:pt idx="96">
                  <c:v>-0.13728659543844593</c:v>
                </c:pt>
                <c:pt idx="97">
                  <c:v>-0.13728659543844593</c:v>
                </c:pt>
                <c:pt idx="98">
                  <c:v>-0.13720797837679383</c:v>
                </c:pt>
                <c:pt idx="99">
                  <c:v>-0.13696974485663593</c:v>
                </c:pt>
                <c:pt idx="100">
                  <c:v>-0.13680298139252542</c:v>
                </c:pt>
                <c:pt idx="101">
                  <c:v>-0.13554510840609174</c:v>
                </c:pt>
                <c:pt idx="102">
                  <c:v>-0.13534022757875594</c:v>
                </c:pt>
                <c:pt idx="103">
                  <c:v>-0.13516869944424226</c:v>
                </c:pt>
                <c:pt idx="104">
                  <c:v>-0.13512105274021069</c:v>
                </c:pt>
                <c:pt idx="105">
                  <c:v>-0.13511628806980752</c:v>
                </c:pt>
                <c:pt idx="106">
                  <c:v>-0.13493523059448753</c:v>
                </c:pt>
                <c:pt idx="107">
                  <c:v>-0.13392512046901806</c:v>
                </c:pt>
                <c:pt idx="108">
                  <c:v>-0.13375835700490754</c:v>
                </c:pt>
                <c:pt idx="109">
                  <c:v>-0.13374882766410123</c:v>
                </c:pt>
                <c:pt idx="110">
                  <c:v>-0.13374406299369807</c:v>
                </c:pt>
                <c:pt idx="111">
                  <c:v>-0.13361779922801439</c:v>
                </c:pt>
                <c:pt idx="112">
                  <c:v>-0.1335487115071686</c:v>
                </c:pt>
                <c:pt idx="113">
                  <c:v>-0.13195016458690914</c:v>
                </c:pt>
                <c:pt idx="114">
                  <c:v>-0.13189060620686965</c:v>
                </c:pt>
                <c:pt idx="115">
                  <c:v>-0.13182390082122544</c:v>
                </c:pt>
                <c:pt idx="116">
                  <c:v>-0.13164760801630862</c:v>
                </c:pt>
                <c:pt idx="117">
                  <c:v>-0.13163331400509914</c:v>
                </c:pt>
                <c:pt idx="118">
                  <c:v>-0.13154516760264071</c:v>
                </c:pt>
                <c:pt idx="119">
                  <c:v>-0.13138078647373178</c:v>
                </c:pt>
                <c:pt idx="120">
                  <c:v>-0.13138078647373178</c:v>
                </c:pt>
                <c:pt idx="121">
                  <c:v>-0.13020391288415178</c:v>
                </c:pt>
                <c:pt idx="122">
                  <c:v>-0.13017532486173283</c:v>
                </c:pt>
                <c:pt idx="123">
                  <c:v>-0.12995138535278442</c:v>
                </c:pt>
                <c:pt idx="124">
                  <c:v>-0.12882692313763916</c:v>
                </c:pt>
                <c:pt idx="125">
                  <c:v>-0.12849816087982127</c:v>
                </c:pt>
                <c:pt idx="126">
                  <c:v>-0.12832663274530759</c:v>
                </c:pt>
                <c:pt idx="127">
                  <c:v>-0.12832663274530759</c:v>
                </c:pt>
                <c:pt idx="128">
                  <c:v>-0.12832663274530759</c:v>
                </c:pt>
                <c:pt idx="129">
                  <c:v>-0.12832186807490442</c:v>
                </c:pt>
                <c:pt idx="130">
                  <c:v>-0.12831710340450128</c:v>
                </c:pt>
                <c:pt idx="131">
                  <c:v>-0.12830757406369495</c:v>
                </c:pt>
                <c:pt idx="132">
                  <c:v>-0.12830280939329181</c:v>
                </c:pt>
                <c:pt idx="133">
                  <c:v>-0.12793592977224863</c:v>
                </c:pt>
                <c:pt idx="134">
                  <c:v>-0.12700443670843128</c:v>
                </c:pt>
                <c:pt idx="135">
                  <c:v>-0.12689246695395706</c:v>
                </c:pt>
                <c:pt idx="136">
                  <c:v>-0.12687340827234445</c:v>
                </c:pt>
                <c:pt idx="137">
                  <c:v>-0.12687340827234445</c:v>
                </c:pt>
                <c:pt idx="138">
                  <c:v>-0.12677096785867656</c:v>
                </c:pt>
                <c:pt idx="139">
                  <c:v>-0.12657561637214707</c:v>
                </c:pt>
                <c:pt idx="140">
                  <c:v>-0.12647317595847918</c:v>
                </c:pt>
                <c:pt idx="141">
                  <c:v>-0.12646841128807601</c:v>
                </c:pt>
                <c:pt idx="142">
                  <c:v>-0.12646364661767287</c:v>
                </c:pt>
                <c:pt idx="143">
                  <c:v>-0.12634691219279551</c:v>
                </c:pt>
                <c:pt idx="144">
                  <c:v>-0.12634214752239234</c:v>
                </c:pt>
                <c:pt idx="145">
                  <c:v>-0.12513192123999026</c:v>
                </c:pt>
                <c:pt idx="146">
                  <c:v>-0.1250247161559192</c:v>
                </c:pt>
                <c:pt idx="147">
                  <c:v>-0.1247626592837455</c:v>
                </c:pt>
                <c:pt idx="148">
                  <c:v>-0.12470786557410921</c:v>
                </c:pt>
                <c:pt idx="149">
                  <c:v>-0.12460542516044129</c:v>
                </c:pt>
                <c:pt idx="150">
                  <c:v>-0.12460066049003815</c:v>
                </c:pt>
                <c:pt idx="151">
                  <c:v>-0.12460066049003815</c:v>
                </c:pt>
                <c:pt idx="152">
                  <c:v>-0.12358102102376237</c:v>
                </c:pt>
                <c:pt idx="153">
                  <c:v>-0.12315220068747815</c:v>
                </c:pt>
                <c:pt idx="154">
                  <c:v>-0.12273290969200026</c:v>
                </c:pt>
                <c:pt idx="155">
                  <c:v>-0.121789504952175</c:v>
                </c:pt>
                <c:pt idx="156">
                  <c:v>-0.11993128349494345</c:v>
                </c:pt>
                <c:pt idx="157">
                  <c:v>-0.11971449099159975</c:v>
                </c:pt>
                <c:pt idx="158">
                  <c:v>-0.11942146376180555</c:v>
                </c:pt>
                <c:pt idx="159">
                  <c:v>-0.11898311408471504</c:v>
                </c:pt>
                <c:pt idx="160">
                  <c:v>-0.11796823928884241</c:v>
                </c:pt>
                <c:pt idx="161">
                  <c:v>-0.11752512494134873</c:v>
                </c:pt>
                <c:pt idx="162">
                  <c:v>-0.117382184829254</c:v>
                </c:pt>
                <c:pt idx="163">
                  <c:v>-0.11710106927546768</c:v>
                </c:pt>
                <c:pt idx="164">
                  <c:v>-0.11424941403917771</c:v>
                </c:pt>
                <c:pt idx="165">
                  <c:v>-0.11259845574448352</c:v>
                </c:pt>
                <c:pt idx="166">
                  <c:v>-0.11244598629158245</c:v>
                </c:pt>
                <c:pt idx="167">
                  <c:v>-0.1123745162355351</c:v>
                </c:pt>
                <c:pt idx="168">
                  <c:v>-0.11236498689472878</c:v>
                </c:pt>
                <c:pt idx="169">
                  <c:v>-0.11220298810102142</c:v>
                </c:pt>
                <c:pt idx="170">
                  <c:v>-0.11056870615273826</c:v>
                </c:pt>
                <c:pt idx="171">
                  <c:v>-0.11043767771665142</c:v>
                </c:pt>
                <c:pt idx="172">
                  <c:v>-0.1103161786213709</c:v>
                </c:pt>
                <c:pt idx="173">
                  <c:v>-0.10886771881881091</c:v>
                </c:pt>
                <c:pt idx="174">
                  <c:v>-0.10884151313159354</c:v>
                </c:pt>
                <c:pt idx="175">
                  <c:v>-0.10864377930986249</c:v>
                </c:pt>
                <c:pt idx="176">
                  <c:v>-0.10863901463945932</c:v>
                </c:pt>
                <c:pt idx="177">
                  <c:v>-0.10845795716413933</c:v>
                </c:pt>
                <c:pt idx="178">
                  <c:v>-0.10701902670238567</c:v>
                </c:pt>
                <c:pt idx="179">
                  <c:v>-0.10685226323827514</c:v>
                </c:pt>
                <c:pt idx="180">
                  <c:v>-0.10657114768448883</c:v>
                </c:pt>
                <c:pt idx="181">
                  <c:v>-0.10583262377199935</c:v>
                </c:pt>
                <c:pt idx="182">
                  <c:v>-0.10329781911751938</c:v>
                </c:pt>
                <c:pt idx="183">
                  <c:v>-0.10329305444711623</c:v>
                </c:pt>
                <c:pt idx="184">
                  <c:v>-0.10328828977671306</c:v>
                </c:pt>
                <c:pt idx="185">
                  <c:v>-0.1018374476389515</c:v>
                </c:pt>
                <c:pt idx="186">
                  <c:v>-0.10179456560532307</c:v>
                </c:pt>
                <c:pt idx="187">
                  <c:v>-0.10178980093491992</c:v>
                </c:pt>
                <c:pt idx="188">
                  <c:v>-0.10168259585084886</c:v>
                </c:pt>
                <c:pt idx="189">
                  <c:v>-0.10167306651004254</c:v>
                </c:pt>
                <c:pt idx="190">
                  <c:v>-0.1015658614259715</c:v>
                </c:pt>
                <c:pt idx="191">
                  <c:v>-0.10048666357965624</c:v>
                </c:pt>
                <c:pt idx="192">
                  <c:v>-9.9833903734423621E-2</c:v>
                </c:pt>
                <c:pt idx="193">
                  <c:v>-9.9805315712004669E-2</c:v>
                </c:pt>
                <c:pt idx="194">
                  <c:v>-9.9805315712004669E-2</c:v>
                </c:pt>
                <c:pt idx="195">
                  <c:v>-9.9795786371198347E-2</c:v>
                </c:pt>
                <c:pt idx="196">
                  <c:v>-9.9791021700795207E-2</c:v>
                </c:pt>
                <c:pt idx="197">
                  <c:v>-9.9786257030392039E-2</c:v>
                </c:pt>
                <c:pt idx="198">
                  <c:v>-9.9702875298336768E-2</c:v>
                </c:pt>
                <c:pt idx="199">
                  <c:v>-9.9624258236684665E-2</c:v>
                </c:pt>
                <c:pt idx="200">
                  <c:v>-9.8390208602266799E-2</c:v>
                </c:pt>
                <c:pt idx="201">
                  <c:v>-9.796138826598258E-2</c:v>
                </c:pt>
                <c:pt idx="202">
                  <c:v>-9.794232958436995E-2</c:v>
                </c:pt>
                <c:pt idx="203">
                  <c:v>-9.794232958436995E-2</c:v>
                </c:pt>
                <c:pt idx="204">
                  <c:v>-9.6751161983580497E-2</c:v>
                </c:pt>
                <c:pt idx="205">
                  <c:v>-9.6624898217896799E-2</c:v>
                </c:pt>
                <c:pt idx="206">
                  <c:v>-9.6615368877090491E-2</c:v>
                </c:pt>
                <c:pt idx="207">
                  <c:v>-9.631281230648997E-2</c:v>
                </c:pt>
                <c:pt idx="208">
                  <c:v>-9.4468884860467867E-2</c:v>
                </c:pt>
                <c:pt idx="209">
                  <c:v>-9.4468884860467867E-2</c:v>
                </c:pt>
                <c:pt idx="210">
                  <c:v>-9.4468884860467867E-2</c:v>
                </c:pt>
                <c:pt idx="211">
                  <c:v>-9.4464120190064726E-2</c:v>
                </c:pt>
                <c:pt idx="212">
                  <c:v>-9.4449826178855251E-2</c:v>
                </c:pt>
                <c:pt idx="213">
                  <c:v>-9.4440296838048929E-2</c:v>
                </c:pt>
                <c:pt idx="214">
                  <c:v>-9.4361679776396826E-2</c:v>
                </c:pt>
                <c:pt idx="215">
                  <c:v>-9.4337856424381028E-2</c:v>
                </c:pt>
                <c:pt idx="216">
                  <c:v>-9.4318797742768412E-2</c:v>
                </c:pt>
                <c:pt idx="217">
                  <c:v>-9.4192533977084714E-2</c:v>
                </c:pt>
                <c:pt idx="218">
                  <c:v>-9.2767897526540521E-2</c:v>
                </c:pt>
                <c:pt idx="219">
                  <c:v>-9.2479634967149477E-2</c:v>
                </c:pt>
                <c:pt idx="220">
                  <c:v>-9.2358135871868946E-2</c:v>
                </c:pt>
                <c:pt idx="221">
                  <c:v>-9.1054998516605271E-2</c:v>
                </c:pt>
                <c:pt idx="222">
                  <c:v>-9.0859647030075805E-2</c:v>
                </c:pt>
                <c:pt idx="223">
                  <c:v>-8.9289688132235284E-2</c:v>
                </c:pt>
                <c:pt idx="224">
                  <c:v>-8.928492346183213E-2</c:v>
                </c:pt>
                <c:pt idx="225">
                  <c:v>-8.8870397136757401E-2</c:v>
                </c:pt>
                <c:pt idx="226">
                  <c:v>-8.8865632466354233E-2</c:v>
                </c:pt>
                <c:pt idx="227">
                  <c:v>-8.8851338455144771E-2</c:v>
                </c:pt>
                <c:pt idx="228">
                  <c:v>-8.8841809114338449E-2</c:v>
                </c:pt>
                <c:pt idx="229">
                  <c:v>-8.8837044443935295E-2</c:v>
                </c:pt>
                <c:pt idx="230">
                  <c:v>-8.8744133371073716E-2</c:v>
                </c:pt>
                <c:pt idx="231">
                  <c:v>-8.7445760686213195E-2</c:v>
                </c:pt>
                <c:pt idx="232">
                  <c:v>-8.7445760686213195E-2</c:v>
                </c:pt>
                <c:pt idx="233">
                  <c:v>-8.7193233154845839E-2</c:v>
                </c:pt>
                <c:pt idx="234">
                  <c:v>-8.7193233154845839E-2</c:v>
                </c:pt>
                <c:pt idx="240">
                  <c:v>-5.7352102419868198E-2</c:v>
                </c:pt>
                <c:pt idx="241">
                  <c:v>-5.7142456922129249E-2</c:v>
                </c:pt>
                <c:pt idx="242">
                  <c:v>-5.5484351621830318E-2</c:v>
                </c:pt>
                <c:pt idx="244">
                  <c:v>-5.5046001944739797E-2</c:v>
                </c:pt>
                <c:pt idx="246">
                  <c:v>-5.3416484666859811E-2</c:v>
                </c:pt>
                <c:pt idx="247">
                  <c:v>-5.3197309828314547E-2</c:v>
                </c:pt>
                <c:pt idx="252">
                  <c:v>-4.9466572902641948E-2</c:v>
                </c:pt>
                <c:pt idx="253">
                  <c:v>-4.8246817279433536E-2</c:v>
                </c:pt>
                <c:pt idx="258">
                  <c:v>-4.6388595822201978E-2</c:v>
                </c:pt>
                <c:pt idx="259">
                  <c:v>-4.4749549203515676E-2</c:v>
                </c:pt>
                <c:pt idx="267">
                  <c:v>-4.1014047607439916E-2</c:v>
                </c:pt>
                <c:pt idx="285">
                  <c:v>-3.3933747388347341E-2</c:v>
                </c:pt>
                <c:pt idx="289">
                  <c:v>-3.3928982717944187E-2</c:v>
                </c:pt>
                <c:pt idx="309">
                  <c:v>-2.6924917225302145E-2</c:v>
                </c:pt>
                <c:pt idx="314">
                  <c:v>-2.5066695768070579E-2</c:v>
                </c:pt>
                <c:pt idx="315">
                  <c:v>-2.5066695768070579E-2</c:v>
                </c:pt>
                <c:pt idx="320">
                  <c:v>-2.3613471295107435E-2</c:v>
                </c:pt>
                <c:pt idx="321">
                  <c:v>-2.359917728389796E-2</c:v>
                </c:pt>
                <c:pt idx="322">
                  <c:v>-2.3451472501400068E-2</c:v>
                </c:pt>
                <c:pt idx="323">
                  <c:v>-2.2060188743677975E-2</c:v>
                </c:pt>
                <c:pt idx="324">
                  <c:v>-2.1750485167472716E-2</c:v>
                </c:pt>
                <c:pt idx="327">
                  <c:v>-1.772195634160275E-2</c:v>
                </c:pt>
                <c:pt idx="329">
                  <c:v>-1.772195634160275E-2</c:v>
                </c:pt>
                <c:pt idx="330">
                  <c:v>-1.2526083266959108E-2</c:v>
                </c:pt>
                <c:pt idx="331">
                  <c:v>-1.2168732986722268E-2</c:v>
                </c:pt>
                <c:pt idx="333">
                  <c:v>-1.1082388134802279E-2</c:v>
                </c:pt>
                <c:pt idx="334">
                  <c:v>-1.1077623464399118E-2</c:v>
                </c:pt>
                <c:pt idx="335">
                  <c:v>-1.1020447419561229E-2</c:v>
                </c:pt>
                <c:pt idx="336">
                  <c:v>-1.1006153408351753E-2</c:v>
                </c:pt>
                <c:pt idx="337">
                  <c:v>-1.0727420189767016E-2</c:v>
                </c:pt>
                <c:pt idx="338">
                  <c:v>-1.0510627686423336E-2</c:v>
                </c:pt>
                <c:pt idx="339">
                  <c:v>-1.0284305842273335E-2</c:v>
                </c:pt>
                <c:pt idx="340">
                  <c:v>-9.0002271686222962E-3</c:v>
                </c:pt>
                <c:pt idx="341">
                  <c:v>-8.8549047213259818E-3</c:v>
                </c:pt>
                <c:pt idx="342">
                  <c:v>-8.8453753805196669E-3</c:v>
                </c:pt>
                <c:pt idx="343">
                  <c:v>-8.7715229892707178E-3</c:v>
                </c:pt>
                <c:pt idx="344">
                  <c:v>-8.7048176036265065E-3</c:v>
                </c:pt>
                <c:pt idx="345">
                  <c:v>-7.5708260476749431E-3</c:v>
                </c:pt>
                <c:pt idx="346">
                  <c:v>-7.3468865387265186E-3</c:v>
                </c:pt>
                <c:pt idx="347">
                  <c:v>-7.0800649961496806E-3</c:v>
                </c:pt>
                <c:pt idx="348">
                  <c:v>-7.0705356553433657E-3</c:v>
                </c:pt>
                <c:pt idx="349">
                  <c:v>-6.9633305712723109E-3</c:v>
                </c:pt>
                <c:pt idx="350">
                  <c:v>-6.8751841688138929E-3</c:v>
                </c:pt>
                <c:pt idx="351">
                  <c:v>-6.8751841688138929E-3</c:v>
                </c:pt>
                <c:pt idx="352">
                  <c:v>-6.8704194984107389E-3</c:v>
                </c:pt>
                <c:pt idx="353">
                  <c:v>-5.517253103913905E-3</c:v>
                </c:pt>
                <c:pt idx="354">
                  <c:v>-5.2313728797244372E-3</c:v>
                </c:pt>
                <c:pt idx="355">
                  <c:v>-4.0544992901444463E-3</c:v>
                </c:pt>
                <c:pt idx="356">
                  <c:v>-3.8543831332118125E-3</c:v>
                </c:pt>
                <c:pt idx="357">
                  <c:v>-3.0634478462876133E-3</c:v>
                </c:pt>
                <c:pt idx="358">
                  <c:v>-2.2058071737191959E-3</c:v>
                </c:pt>
                <c:pt idx="359">
                  <c:v>-2.0223673631976219E-3</c:v>
                </c:pt>
                <c:pt idx="360">
                  <c:v>-1.7626928262255148E-3</c:v>
                </c:pt>
                <c:pt idx="361">
                  <c:v>-1.3243431491349947E-3</c:v>
                </c:pt>
                <c:pt idx="362">
                  <c:v>-3.2852703487500079E-4</c:v>
                </c:pt>
                <c:pt idx="363">
                  <c:v>-3.1423302366553191E-4</c:v>
                </c:pt>
                <c:pt idx="364">
                  <c:v>5.5028932579206935E-5</c:v>
                </c:pt>
                <c:pt idx="365">
                  <c:v>1.5746934624710079E-4</c:v>
                </c:pt>
                <c:pt idx="366">
                  <c:v>1.5392237631628725E-3</c:v>
                </c:pt>
                <c:pt idx="367">
                  <c:v>1.8822800321902436E-3</c:v>
                </c:pt>
                <c:pt idx="368">
                  <c:v>3.7762365174454846E-3</c:v>
                </c:pt>
                <c:pt idx="369">
                  <c:v>5.439106488147584E-3</c:v>
                </c:pt>
                <c:pt idx="370">
                  <c:v>7.1186528052607292E-3</c:v>
                </c:pt>
                <c:pt idx="371">
                  <c:v>7.1281821460670372E-3</c:v>
                </c:pt>
                <c:pt idx="372">
                  <c:v>7.1758288500986186E-3</c:v>
                </c:pt>
                <c:pt idx="373">
                  <c:v>7.2925632749759814E-3</c:v>
                </c:pt>
                <c:pt idx="374">
                  <c:v>8.5194659037891377E-3</c:v>
                </c:pt>
                <c:pt idx="375">
                  <c:v>8.5194659037891377E-3</c:v>
                </c:pt>
                <c:pt idx="376">
                  <c:v>8.5385245854017675E-3</c:v>
                </c:pt>
                <c:pt idx="377">
                  <c:v>8.8148754687849204E-3</c:v>
                </c:pt>
                <c:pt idx="378">
                  <c:v>1.0453922087471222E-2</c:v>
                </c:pt>
                <c:pt idx="379">
                  <c:v>1.0484892445091744E-2</c:v>
                </c:pt>
                <c:pt idx="380">
                  <c:v>1.0687390937225962E-2</c:v>
                </c:pt>
                <c:pt idx="381">
                  <c:v>1.0897036434964903E-2</c:v>
                </c:pt>
                <c:pt idx="382">
                  <c:v>1.2474142338410148E-2</c:v>
                </c:pt>
                <c:pt idx="383">
                  <c:v>1.3960719504195397E-2</c:v>
                </c:pt>
                <c:pt idx="384">
                  <c:v>1.4086983269879082E-2</c:v>
                </c:pt>
                <c:pt idx="385">
                  <c:v>1.4141776979515401E-2</c:v>
                </c:pt>
                <c:pt idx="386">
                  <c:v>1.4175129672337507E-2</c:v>
                </c:pt>
                <c:pt idx="387">
                  <c:v>1.437524582927014E-2</c:v>
                </c:pt>
                <c:pt idx="388">
                  <c:v>1.457536198620276E-2</c:v>
                </c:pt>
                <c:pt idx="389">
                  <c:v>1.5561648759656439E-2</c:v>
                </c:pt>
                <c:pt idx="390">
                  <c:v>1.7410340876081683E-2</c:v>
                </c:pt>
                <c:pt idx="391">
                  <c:v>1.7619986373820638E-2</c:v>
                </c:pt>
                <c:pt idx="392">
                  <c:v>1.7872513905187994E-2</c:v>
                </c:pt>
                <c:pt idx="393">
                  <c:v>1.927809167411957E-2</c:v>
                </c:pt>
                <c:pt idx="394">
                  <c:v>1.9945145530561668E-2</c:v>
                </c:pt>
                <c:pt idx="395">
                  <c:v>2.1150607142560597E-2</c:v>
                </c:pt>
                <c:pt idx="396">
                  <c:v>2.140789934433112E-2</c:v>
                </c:pt>
                <c:pt idx="397">
                  <c:v>2.3247062119950056E-2</c:v>
                </c:pt>
                <c:pt idx="398">
                  <c:v>2.3289944153578483E-2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9-4AA3-9B1E-75296E765B48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Active!$R$21:$R$976</c:f>
              <c:numCache>
                <c:formatCode>General</c:formatCode>
                <c:ptCount val="956"/>
                <c:pt idx="349">
                  <c:v>1.7184500000439584E-2</c:v>
                </c:pt>
                <c:pt idx="351">
                  <c:v>-2.9369000003498513E-2</c:v>
                </c:pt>
                <c:pt idx="369">
                  <c:v>2.9091499993228354E-2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9-4AA3-9B1E-75296E76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45560"/>
        <c:axId val="1"/>
      </c:scatterChart>
      <c:valAx>
        <c:axId val="613245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04866283606444"/>
              <c:y val="0.8899108253670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94167852062589E-2"/>
              <c:y val="0.39755480106271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45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4994381036652"/>
          <c:y val="0.9204921861831491"/>
          <c:w val="0.71266047647315778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V1034 Cyg - O-C Diagr.</a:t>
            </a:r>
          </a:p>
        </c:rich>
      </c:tx>
      <c:layout>
        <c:manualLayout>
          <c:xMode val="edge"/>
          <c:yMode val="edge"/>
          <c:x val="0.37411125174075854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003724275791"/>
          <c:y val="0.14678942920199375"/>
          <c:w val="0.82930356320537768"/>
          <c:h val="0.685017336275970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-3.193450000253506E-2</c:v>
                </c:pt>
                <c:pt idx="1">
                  <c:v>-9.3227000001206761E-2</c:v>
                </c:pt>
                <c:pt idx="2">
                  <c:v>6.8567999998776941E-2</c:v>
                </c:pt>
                <c:pt idx="3">
                  <c:v>-1.6182000004846486E-2</c:v>
                </c:pt>
                <c:pt idx="4">
                  <c:v>-3.100800000174786E-2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F5-432C-A15C-B7DB0E87B43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5">
                  <c:v>-4.428850000113016E-2</c:v>
                </c:pt>
                <c:pt idx="6">
                  <c:v>-2.6098000002093613E-2</c:v>
                </c:pt>
                <c:pt idx="7">
                  <c:v>5.1177999994251877E-2</c:v>
                </c:pt>
                <c:pt idx="8">
                  <c:v>-2.3062000003847061E-2</c:v>
                </c:pt>
                <c:pt idx="9">
                  <c:v>0.11803249999866239</c:v>
                </c:pt>
                <c:pt idx="10">
                  <c:v>-0.11474300000190851</c:v>
                </c:pt>
                <c:pt idx="11">
                  <c:v>1.9775999997364124E-2</c:v>
                </c:pt>
                <c:pt idx="12">
                  <c:v>-5.5738000002747867E-2</c:v>
                </c:pt>
                <c:pt idx="13">
                  <c:v>4.6014499999728287E-2</c:v>
                </c:pt>
                <c:pt idx="14">
                  <c:v>-2.5035000002390007E-2</c:v>
                </c:pt>
                <c:pt idx="15">
                  <c:v>-9.7049000003607944E-2</c:v>
                </c:pt>
                <c:pt idx="16">
                  <c:v>4.8486499996215571E-2</c:v>
                </c:pt>
                <c:pt idx="17">
                  <c:v>4.2453499998373445E-2</c:v>
                </c:pt>
                <c:pt idx="18">
                  <c:v>-3.7870000000111759E-2</c:v>
                </c:pt>
                <c:pt idx="19">
                  <c:v>4.9238999996305211E-2</c:v>
                </c:pt>
                <c:pt idx="20">
                  <c:v>-3.3843500004877569E-2</c:v>
                </c:pt>
                <c:pt idx="21">
                  <c:v>-3.9446000002499204E-2</c:v>
                </c:pt>
                <c:pt idx="22">
                  <c:v>-4.1340000025229529E-3</c:v>
                </c:pt>
                <c:pt idx="23">
                  <c:v>8.5286999998061219E-2</c:v>
                </c:pt>
                <c:pt idx="24">
                  <c:v>-0.11279550000472227</c:v>
                </c:pt>
                <c:pt idx="25">
                  <c:v>2.4827999997796724E-2</c:v>
                </c:pt>
                <c:pt idx="26">
                  <c:v>-3.2238000003417255E-2</c:v>
                </c:pt>
                <c:pt idx="27">
                  <c:v>-1.8031000003247755E-2</c:v>
                </c:pt>
                <c:pt idx="28">
                  <c:v>4.4592999998712912E-2</c:v>
                </c:pt>
                <c:pt idx="29">
                  <c:v>-2.0190000002912711E-2</c:v>
                </c:pt>
                <c:pt idx="30">
                  <c:v>-3.4121000000595814E-2</c:v>
                </c:pt>
                <c:pt idx="31">
                  <c:v>-2.3602000004757429E-2</c:v>
                </c:pt>
                <c:pt idx="32">
                  <c:v>-5.3425000041897874E-3</c:v>
                </c:pt>
                <c:pt idx="33">
                  <c:v>-4.8385000001871958E-2</c:v>
                </c:pt>
                <c:pt idx="34">
                  <c:v>2.1012499997596024E-2</c:v>
                </c:pt>
                <c:pt idx="35">
                  <c:v>-6.5020500001992332E-2</c:v>
                </c:pt>
                <c:pt idx="36">
                  <c:v>6.7721999999776017E-2</c:v>
                </c:pt>
                <c:pt idx="37">
                  <c:v>3.9493999996921048E-2</c:v>
                </c:pt>
                <c:pt idx="38">
                  <c:v>8.8736999994580401E-2</c:v>
                </c:pt>
                <c:pt idx="39">
                  <c:v>6.8193999995855847E-2</c:v>
                </c:pt>
                <c:pt idx="40">
                  <c:v>-2.7062500004831236E-2</c:v>
                </c:pt>
                <c:pt idx="41">
                  <c:v>5.08999997691717E-4</c:v>
                </c:pt>
                <c:pt idx="42">
                  <c:v>-4.8860000002605375E-2</c:v>
                </c:pt>
                <c:pt idx="43">
                  <c:v>-2.2493000000395114E-2</c:v>
                </c:pt>
                <c:pt idx="44">
                  <c:v>-4.272800000035204E-2</c:v>
                </c:pt>
                <c:pt idx="45">
                  <c:v>-3.7478000002010958E-2</c:v>
                </c:pt>
                <c:pt idx="46">
                  <c:v>-2.7373000004445203E-2</c:v>
                </c:pt>
                <c:pt idx="47">
                  <c:v>-4.3883000002097106E-2</c:v>
                </c:pt>
                <c:pt idx="48">
                  <c:v>-7.2827500003768364E-2</c:v>
                </c:pt>
                <c:pt idx="49">
                  <c:v>-1.3250000010884833E-3</c:v>
                </c:pt>
                <c:pt idx="50">
                  <c:v>2.4226999998063548E-2</c:v>
                </c:pt>
                <c:pt idx="51">
                  <c:v>-1.5868000002228655E-2</c:v>
                </c:pt>
                <c:pt idx="52">
                  <c:v>-2.3175000005721813E-2</c:v>
                </c:pt>
                <c:pt idx="53">
                  <c:v>-6.3698500001919456E-2</c:v>
                </c:pt>
                <c:pt idx="54">
                  <c:v>1.2698999995336635E-2</c:v>
                </c:pt>
                <c:pt idx="55">
                  <c:v>0.10032999999748426</c:v>
                </c:pt>
                <c:pt idx="56">
                  <c:v>2.4434999995719409E-2</c:v>
                </c:pt>
                <c:pt idx="57">
                  <c:v>-3.2217000003583962E-2</c:v>
                </c:pt>
                <c:pt idx="58">
                  <c:v>1.8782999995892169E-2</c:v>
                </c:pt>
                <c:pt idx="59">
                  <c:v>6.0782999997172737E-2</c:v>
                </c:pt>
                <c:pt idx="60">
                  <c:v>-3.9210000002640299E-2</c:v>
                </c:pt>
                <c:pt idx="61">
                  <c:v>-6.8898000004992355E-2</c:v>
                </c:pt>
                <c:pt idx="62">
                  <c:v>-9.2671500002325047E-2</c:v>
                </c:pt>
                <c:pt idx="63">
                  <c:v>-4.8671500000637025E-2</c:v>
                </c:pt>
                <c:pt idx="64">
                  <c:v>-7.6714999995601829E-3</c:v>
                </c:pt>
                <c:pt idx="65">
                  <c:v>5.5037999998603482E-2</c:v>
                </c:pt>
                <c:pt idx="66">
                  <c:v>-5.623100000229897E-2</c:v>
                </c:pt>
                <c:pt idx="67">
                  <c:v>3.3149999995657708E-2</c:v>
                </c:pt>
                <c:pt idx="68">
                  <c:v>-1.6502000002219575E-2</c:v>
                </c:pt>
                <c:pt idx="69">
                  <c:v>8.0239999988407362E-3</c:v>
                </c:pt>
                <c:pt idx="70">
                  <c:v>-6.9009000002552057E-2</c:v>
                </c:pt>
                <c:pt idx="71">
                  <c:v>5.0595499997143634E-2</c:v>
                </c:pt>
                <c:pt idx="72">
                  <c:v>-2.559000004112022E-3</c:v>
                </c:pt>
                <c:pt idx="73">
                  <c:v>-1.3649000000441447E-2</c:v>
                </c:pt>
                <c:pt idx="74">
                  <c:v>4.4959999977436382E-3</c:v>
                </c:pt>
                <c:pt idx="75">
                  <c:v>3.4791499998391373E-2</c:v>
                </c:pt>
                <c:pt idx="76">
                  <c:v>-1.5600000187987462E-4</c:v>
                </c:pt>
                <c:pt idx="77">
                  <c:v>-2.432799999951385E-2</c:v>
                </c:pt>
                <c:pt idx="78">
                  <c:v>-5.9670000006008195E-2</c:v>
                </c:pt>
                <c:pt idx="79">
                  <c:v>-6.3801000003877562E-2</c:v>
                </c:pt>
                <c:pt idx="80">
                  <c:v>3.4891999996034428E-2</c:v>
                </c:pt>
                <c:pt idx="81">
                  <c:v>6.5961000000243075E-2</c:v>
                </c:pt>
                <c:pt idx="82">
                  <c:v>2.3788999998942018E-2</c:v>
                </c:pt>
                <c:pt idx="83">
                  <c:v>4.0926999998191604E-2</c:v>
                </c:pt>
                <c:pt idx="84">
                  <c:v>1.8071999995299848E-2</c:v>
                </c:pt>
                <c:pt idx="85">
                  <c:v>2.3559999972349033E-3</c:v>
                </c:pt>
                <c:pt idx="86">
                  <c:v>-2.8949000003194669E-2</c:v>
                </c:pt>
                <c:pt idx="87">
                  <c:v>-7.949000002554385E-3</c:v>
                </c:pt>
                <c:pt idx="88">
                  <c:v>1.2050999997882172E-2</c:v>
                </c:pt>
                <c:pt idx="89">
                  <c:v>-9.2016999999032123E-2</c:v>
                </c:pt>
                <c:pt idx="90">
                  <c:v>1.6155999997863546E-2</c:v>
                </c:pt>
                <c:pt idx="91">
                  <c:v>-2.6860500001930632E-2</c:v>
                </c:pt>
                <c:pt idx="92">
                  <c:v>5.6553499998699408E-2</c:v>
                </c:pt>
                <c:pt idx="93">
                  <c:v>-1.6738999998779036E-2</c:v>
                </c:pt>
                <c:pt idx="94">
                  <c:v>1.4261000000260537E-2</c:v>
                </c:pt>
                <c:pt idx="95">
                  <c:v>-1.5738000001874752E-2</c:v>
                </c:pt>
                <c:pt idx="96">
                  <c:v>-1.7203500003233785E-2</c:v>
                </c:pt>
                <c:pt idx="97">
                  <c:v>6.0796499994467013E-2</c:v>
                </c:pt>
                <c:pt idx="98">
                  <c:v>1.7434999994293321E-2</c:v>
                </c:pt>
                <c:pt idx="99">
                  <c:v>3.1885000000329455E-2</c:v>
                </c:pt>
                <c:pt idx="100">
                  <c:v>2.1299999996699626E-2</c:v>
                </c:pt>
                <c:pt idx="101">
                  <c:v>3.4515999999712221E-2</c:v>
                </c:pt>
                <c:pt idx="102">
                  <c:v>1.3482999998814194E-2</c:v>
                </c:pt>
                <c:pt idx="103">
                  <c:v>-2.6033000001916662E-2</c:v>
                </c:pt>
                <c:pt idx="104">
                  <c:v>-9.3430000051739626E-3</c:v>
                </c:pt>
                <c:pt idx="105">
                  <c:v>-7.2739999995974358E-3</c:v>
                </c:pt>
                <c:pt idx="106">
                  <c:v>2.3347999995166901E-2</c:v>
                </c:pt>
                <c:pt idx="107">
                  <c:v>-2.8024000002915272E-2</c:v>
                </c:pt>
                <c:pt idx="108">
                  <c:v>-5.6089999998221174E-3</c:v>
                </c:pt>
                <c:pt idx="109">
                  <c:v>1.3528999996196944E-2</c:v>
                </c:pt>
                <c:pt idx="110">
                  <c:v>1.6597999998339219E-2</c:v>
                </c:pt>
                <c:pt idx="111">
                  <c:v>-4.9073500005761161E-2</c:v>
                </c:pt>
                <c:pt idx="112">
                  <c:v>-5.0573000004078494E-2</c:v>
                </c:pt>
                <c:pt idx="113">
                  <c:v>-1.3923500006058021E-2</c:v>
                </c:pt>
                <c:pt idx="114">
                  <c:v>6.0438999997131759E-2</c:v>
                </c:pt>
                <c:pt idx="115">
                  <c:v>3.9404999999533175E-2</c:v>
                </c:pt>
                <c:pt idx="116">
                  <c:v>1.1957999999140156E-2</c:v>
                </c:pt>
                <c:pt idx="117">
                  <c:v>-2.0834999999351567E-2</c:v>
                </c:pt>
                <c:pt idx="118">
                  <c:v>-1.4058500004466623E-2</c:v>
                </c:pt>
                <c:pt idx="119">
                  <c:v>1.8821999998181127E-2</c:v>
                </c:pt>
                <c:pt idx="120">
                  <c:v>4.0821999999025138E-2</c:v>
                </c:pt>
                <c:pt idx="121">
                  <c:v>-1.7135000005509937E-2</c:v>
                </c:pt>
                <c:pt idx="122">
                  <c:v>4.9278999995294726E-2</c:v>
                </c:pt>
                <c:pt idx="123">
                  <c:v>2.2521999995660735E-2</c:v>
                </c:pt>
                <c:pt idx="124">
                  <c:v>-2.519400000164751E-2</c:v>
                </c:pt>
                <c:pt idx="125">
                  <c:v>-1.4330000012705568E-3</c:v>
                </c:pt>
                <c:pt idx="126">
                  <c:v>-2.9490000015357509E-3</c:v>
                </c:pt>
                <c:pt idx="127">
                  <c:v>8.051000000705244E-3</c:v>
                </c:pt>
                <c:pt idx="128">
                  <c:v>5.5050999999366468E-2</c:v>
                </c:pt>
                <c:pt idx="129">
                  <c:v>6.1119999994843965E-2</c:v>
                </c:pt>
                <c:pt idx="130">
                  <c:v>5.1889999958802946E-3</c:v>
                </c:pt>
                <c:pt idx="131">
                  <c:v>7.1326999994198559E-2</c:v>
                </c:pt>
                <c:pt idx="132">
                  <c:v>3.3959999964281451E-3</c:v>
                </c:pt>
                <c:pt idx="133">
                  <c:v>-3.5291000000142958E-2</c:v>
                </c:pt>
                <c:pt idx="134">
                  <c:v>2.469849999397411E-2</c:v>
                </c:pt>
                <c:pt idx="135">
                  <c:v>8.8199999954667874E-3</c:v>
                </c:pt>
                <c:pt idx="136">
                  <c:v>3.7095999996381579E-2</c:v>
                </c:pt>
                <c:pt idx="137">
                  <c:v>7.0095999995828606E-2</c:v>
                </c:pt>
                <c:pt idx="138">
                  <c:v>7.4079499998333631E-2</c:v>
                </c:pt>
                <c:pt idx="139">
                  <c:v>-2.609150000353111E-2</c:v>
                </c:pt>
                <c:pt idx="140">
                  <c:v>-3.7108000000444008E-2</c:v>
                </c:pt>
                <c:pt idx="141">
                  <c:v>4.960999998729676E-3</c:v>
                </c:pt>
                <c:pt idx="142">
                  <c:v>1.5029999995022081E-2</c:v>
                </c:pt>
                <c:pt idx="143">
                  <c:v>8.2204999962414149E-3</c:v>
                </c:pt>
                <c:pt idx="144">
                  <c:v>1.128949999838369E-2</c:v>
                </c:pt>
                <c:pt idx="145">
                  <c:v>4.7815499998250743E-2</c:v>
                </c:pt>
                <c:pt idx="146">
                  <c:v>6.586799999786308E-2</c:v>
                </c:pt>
                <c:pt idx="147">
                  <c:v>3.5662999995111022E-2</c:v>
                </c:pt>
                <c:pt idx="148">
                  <c:v>-6.043500001396751E-3</c:v>
                </c:pt>
                <c:pt idx="149">
                  <c:v>3.9939999998750864E-2</c:v>
                </c:pt>
                <c:pt idx="150">
                  <c:v>2.7008999997633509E-2</c:v>
                </c:pt>
                <c:pt idx="151">
                  <c:v>3.7008999996032799E-2</c:v>
                </c:pt>
                <c:pt idx="152">
                  <c:v>3.7750000010419171E-3</c:v>
                </c:pt>
                <c:pt idx="153">
                  <c:v>5.2984999998443527E-2</c:v>
                </c:pt>
                <c:pt idx="154">
                  <c:v>-1.3943000001745531E-2</c:v>
                </c:pt>
                <c:pt idx="155">
                  <c:v>5.8718999996926868E-2</c:v>
                </c:pt>
                <c:pt idx="156">
                  <c:v>-1.2371000004350208E-2</c:v>
                </c:pt>
                <c:pt idx="157">
                  <c:v>0.1112684999970952</c:v>
                </c:pt>
                <c:pt idx="158">
                  <c:v>8.6011999996117083E-2</c:v>
                </c:pt>
                <c:pt idx="159">
                  <c:v>-2.8640000000450527E-2</c:v>
                </c:pt>
                <c:pt idx="160">
                  <c:v>5.2056999997148523E-2</c:v>
                </c:pt>
                <c:pt idx="161">
                  <c:v>3.647399999681511E-2</c:v>
                </c:pt>
                <c:pt idx="162">
                  <c:v>9.9543999996967614E-2</c:v>
                </c:pt>
                <c:pt idx="163">
                  <c:v>4.4614999998884741E-2</c:v>
                </c:pt>
                <c:pt idx="164">
                  <c:v>5.4114999984449241E-3</c:v>
                </c:pt>
                <c:pt idx="165">
                  <c:v>3.6820000001171138E-2</c:v>
                </c:pt>
                <c:pt idx="166">
                  <c:v>9.1027999998914311E-2</c:v>
                </c:pt>
                <c:pt idx="167">
                  <c:v>2.0062999996298458E-2</c:v>
                </c:pt>
                <c:pt idx="168">
                  <c:v>5.9200999996392056E-2</c:v>
                </c:pt>
                <c:pt idx="169">
                  <c:v>5.2546999995684018E-2</c:v>
                </c:pt>
                <c:pt idx="170">
                  <c:v>7.2213999999803491E-2</c:v>
                </c:pt>
                <c:pt idx="171">
                  <c:v>0.10661149999577901</c:v>
                </c:pt>
                <c:pt idx="172">
                  <c:v>0.15287099999841303</c:v>
                </c:pt>
                <c:pt idx="173">
                  <c:v>-4.1530000053171534E-3</c:v>
                </c:pt>
                <c:pt idx="174">
                  <c:v>0.1657264999957988</c:v>
                </c:pt>
                <c:pt idx="175">
                  <c:v>1.9089999994321261E-2</c:v>
                </c:pt>
                <c:pt idx="176">
                  <c:v>6.0158999993291218E-2</c:v>
                </c:pt>
                <c:pt idx="177">
                  <c:v>-1.9219000001612585E-2</c:v>
                </c:pt>
                <c:pt idx="178">
                  <c:v>1.7618999998376239E-2</c:v>
                </c:pt>
                <c:pt idx="179">
                  <c:v>0.11403399999835528</c:v>
                </c:pt>
                <c:pt idx="180">
                  <c:v>4.1049999927054159E-3</c:v>
                </c:pt>
                <c:pt idx="181">
                  <c:v>7.6800000002549496E-2</c:v>
                </c:pt>
                <c:pt idx="182">
                  <c:v>-6.4920000004349276E-3</c:v>
                </c:pt>
                <c:pt idx="183">
                  <c:v>5.7699999160831794E-4</c:v>
                </c:pt>
                <c:pt idx="184">
                  <c:v>1.6645999996399041E-2</c:v>
                </c:pt>
                <c:pt idx="185">
                  <c:v>6.4156499996897765E-2</c:v>
                </c:pt>
                <c:pt idx="186">
                  <c:v>1.5777499997057021E-2</c:v>
                </c:pt>
                <c:pt idx="187">
                  <c:v>3.2846499998413492E-2</c:v>
                </c:pt>
                <c:pt idx="188">
                  <c:v>5.4899000002478715E-2</c:v>
                </c:pt>
                <c:pt idx="189">
                  <c:v>3.4036999997624662E-2</c:v>
                </c:pt>
                <c:pt idx="190">
                  <c:v>2.8089499995985534E-2</c:v>
                </c:pt>
                <c:pt idx="191">
                  <c:v>-2.5782000004255679E-2</c:v>
                </c:pt>
                <c:pt idx="192">
                  <c:v>0.11067099999490893</c:v>
                </c:pt>
                <c:pt idx="193">
                  <c:v>-1.3915000003180467E-2</c:v>
                </c:pt>
                <c:pt idx="194">
                  <c:v>5.3084999999555293E-2</c:v>
                </c:pt>
                <c:pt idx="195">
                  <c:v>-1.3777000007394236E-2</c:v>
                </c:pt>
                <c:pt idx="196">
                  <c:v>9.2919999951845966E-3</c:v>
                </c:pt>
                <c:pt idx="197">
                  <c:v>-2.4639000002935063E-2</c:v>
                </c:pt>
                <c:pt idx="198">
                  <c:v>6.8068499997025356E-2</c:v>
                </c:pt>
                <c:pt idx="199">
                  <c:v>-5.7292999998026062E-2</c:v>
                </c:pt>
                <c:pt idx="200">
                  <c:v>-1.4220000011846423E-3</c:v>
                </c:pt>
                <c:pt idx="201">
                  <c:v>-3.7212000002909917E-2</c:v>
                </c:pt>
                <c:pt idx="202">
                  <c:v>3.106399999524001E-2</c:v>
                </c:pt>
                <c:pt idx="203">
                  <c:v>3.2063999991805758E-2</c:v>
                </c:pt>
                <c:pt idx="204">
                  <c:v>1.0313999999198131E-2</c:v>
                </c:pt>
                <c:pt idx="205">
                  <c:v>3.3642499998677522E-2</c:v>
                </c:pt>
                <c:pt idx="206">
                  <c:v>6.4780499997141305E-2</c:v>
                </c:pt>
                <c:pt idx="207">
                  <c:v>-3.333800000109477E-2</c:v>
                </c:pt>
                <c:pt idx="208">
                  <c:v>-3.4635000003618188E-2</c:v>
                </c:pt>
                <c:pt idx="209">
                  <c:v>-2.9635000006237533E-2</c:v>
                </c:pt>
                <c:pt idx="210">
                  <c:v>6.3649999938206747E-3</c:v>
                </c:pt>
                <c:pt idx="211">
                  <c:v>-2.6566000000457279E-2</c:v>
                </c:pt>
                <c:pt idx="212">
                  <c:v>4.6409999995375983E-3</c:v>
                </c:pt>
                <c:pt idx="213">
                  <c:v>4.4778999996196944E-2</c:v>
                </c:pt>
                <c:pt idx="214">
                  <c:v>-8.4582500006945338E-2</c:v>
                </c:pt>
                <c:pt idx="215">
                  <c:v>-2.6237500002025627E-2</c:v>
                </c:pt>
                <c:pt idx="216">
                  <c:v>0.135038499996881</c:v>
                </c:pt>
                <c:pt idx="217">
                  <c:v>-1.6329999998561107E-3</c:v>
                </c:pt>
                <c:pt idx="218">
                  <c:v>1.7998000002990011E-2</c:v>
                </c:pt>
                <c:pt idx="219">
                  <c:v>-4.3275000061839819E-3</c:v>
                </c:pt>
                <c:pt idx="220">
                  <c:v>2.3931999996420927E-2</c:v>
                </c:pt>
                <c:pt idx="221">
                  <c:v>7.3034999950323254E-3</c:v>
                </c:pt>
                <c:pt idx="222">
                  <c:v>-9.3867499999760184E-2</c:v>
                </c:pt>
                <c:pt idx="223">
                  <c:v>-5.6320000003324822E-3</c:v>
                </c:pt>
                <c:pt idx="224">
                  <c:v>8.5436999994271901E-2</c:v>
                </c:pt>
                <c:pt idx="225">
                  <c:v>1.8439999999827705E-2</c:v>
                </c:pt>
                <c:pt idx="226">
                  <c:v>5.5089999950723723E-3</c:v>
                </c:pt>
                <c:pt idx="227">
                  <c:v>-1.1284000007435679E-2</c:v>
                </c:pt>
                <c:pt idx="228">
                  <c:v>1.3854000004357658E-2</c:v>
                </c:pt>
                <c:pt idx="229">
                  <c:v>3.6922999999660533E-2</c:v>
                </c:pt>
                <c:pt idx="230">
                  <c:v>-3.7231500005873386E-2</c:v>
                </c:pt>
                <c:pt idx="231">
                  <c:v>-5.3929000001517124E-2</c:v>
                </c:pt>
                <c:pt idx="232">
                  <c:v>-7.9289999994216487E-3</c:v>
                </c:pt>
                <c:pt idx="233">
                  <c:v>4.3727999996917788E-2</c:v>
                </c:pt>
                <c:pt idx="234">
                  <c:v>0.14872800000011921</c:v>
                </c:pt>
                <c:pt idx="235">
                  <c:v>-4.0450000233249739E-4</c:v>
                </c:pt>
                <c:pt idx="240">
                  <c:v>-3.1125000001338776E-2</c:v>
                </c:pt>
                <c:pt idx="241">
                  <c:v>-3.3089000004110858E-2</c:v>
                </c:pt>
                <c:pt idx="242">
                  <c:v>-4.0077000005112495E-2</c:v>
                </c:pt>
                <c:pt idx="243">
                  <c:v>-1.607499999954598E-2</c:v>
                </c:pt>
                <c:pt idx="244">
                  <c:v>-8.7290000010398217E-3</c:v>
                </c:pt>
                <c:pt idx="245">
                  <c:v>-7.7960000053280964E-3</c:v>
                </c:pt>
                <c:pt idx="246">
                  <c:v>-2.1131000001332723E-2</c:v>
                </c:pt>
                <c:pt idx="247">
                  <c:v>-2.6957000001857523E-2</c:v>
                </c:pt>
                <c:pt idx="248">
                  <c:v>5.3799999295733869E-4</c:v>
                </c:pt>
                <c:pt idx="249">
                  <c:v>-1.839299999846844E-2</c:v>
                </c:pt>
                <c:pt idx="250">
                  <c:v>-3.1860000017331913E-3</c:v>
                </c:pt>
                <c:pt idx="251">
                  <c:v>7.9519999999320135E-3</c:v>
                </c:pt>
                <c:pt idx="252">
                  <c:v>-4.9300000027869828E-3</c:v>
                </c:pt>
                <c:pt idx="253">
                  <c:v>-4.1266000000177883E-2</c:v>
                </c:pt>
                <c:pt idx="254">
                  <c:v>-6.0570000059669837E-3</c:v>
                </c:pt>
                <c:pt idx="255">
                  <c:v>-3.8325000059558079E-3</c:v>
                </c:pt>
                <c:pt idx="256">
                  <c:v>-1.2952000004588626E-2</c:v>
                </c:pt>
                <c:pt idx="257">
                  <c:v>-8.9520000037737191E-3</c:v>
                </c:pt>
                <c:pt idx="258">
                  <c:v>-2.5355999998282641E-2</c:v>
                </c:pt>
                <c:pt idx="259">
                  <c:v>-4.9619999997958075E-2</c:v>
                </c:pt>
                <c:pt idx="260">
                  <c:v>-1.1549000002560206E-2</c:v>
                </c:pt>
                <c:pt idx="261">
                  <c:v>-8.6060000030556694E-3</c:v>
                </c:pt>
                <c:pt idx="262">
                  <c:v>-1.280100000440143E-2</c:v>
                </c:pt>
                <c:pt idx="263">
                  <c:v>-1.0801000003993977E-2</c:v>
                </c:pt>
                <c:pt idx="264">
                  <c:v>-4.801000002771616E-3</c:v>
                </c:pt>
                <c:pt idx="265">
                  <c:v>-3.801000006205868E-3</c:v>
                </c:pt>
                <c:pt idx="266">
                  <c:v>-1.8010000057984143E-3</c:v>
                </c:pt>
                <c:pt idx="267">
                  <c:v>-2.5524000004224945E-2</c:v>
                </c:pt>
                <c:pt idx="268">
                  <c:v>3.2453999992867466E-2</c:v>
                </c:pt>
                <c:pt idx="269">
                  <c:v>-1.3981000003695954E-2</c:v>
                </c:pt>
                <c:pt idx="270">
                  <c:v>-4.9119999966933392E-3</c:v>
                </c:pt>
                <c:pt idx="271">
                  <c:v>-9.7740000055637211E-3</c:v>
                </c:pt>
                <c:pt idx="272">
                  <c:v>-5.7740000047488138E-3</c:v>
                </c:pt>
                <c:pt idx="273">
                  <c:v>3.2260000007227063E-3</c:v>
                </c:pt>
                <c:pt idx="274">
                  <c:v>-1.6690000047674403E-3</c:v>
                </c:pt>
                <c:pt idx="275">
                  <c:v>3.4000000014202669E-3</c:v>
                </c:pt>
                <c:pt idx="276">
                  <c:v>2.2049999970477074E-3</c:v>
                </c:pt>
                <c:pt idx="279">
                  <c:v>1.12410000001546E-2</c:v>
                </c:pt>
                <c:pt idx="285">
                  <c:v>9.0999999520136043E-4</c:v>
                </c:pt>
                <c:pt idx="287">
                  <c:v>-4.920999999740161E-3</c:v>
                </c:pt>
                <c:pt idx="289">
                  <c:v>4.5790000003762543E-3</c:v>
                </c:pt>
                <c:pt idx="291">
                  <c:v>1.2079000000085216E-2</c:v>
                </c:pt>
                <c:pt idx="292">
                  <c:v>2.5299999106209725E-4</c:v>
                </c:pt>
                <c:pt idx="293">
                  <c:v>-1.2184999999590218E-2</c:v>
                </c:pt>
                <c:pt idx="294">
                  <c:v>-9.1850000026170164E-3</c:v>
                </c:pt>
                <c:pt idx="295">
                  <c:v>7.8149999972083606E-3</c:v>
                </c:pt>
                <c:pt idx="296">
                  <c:v>-9.0469999995548278E-3</c:v>
                </c:pt>
                <c:pt idx="297">
                  <c:v>-5.0470000060158782E-3</c:v>
                </c:pt>
                <c:pt idx="298">
                  <c:v>-4.7000001359265298E-5</c:v>
                </c:pt>
                <c:pt idx="299">
                  <c:v>4.95299999602139E-3</c:v>
                </c:pt>
                <c:pt idx="300">
                  <c:v>-3.5275000009278301E-2</c:v>
                </c:pt>
                <c:pt idx="301">
                  <c:v>-2.3275000006833579E-2</c:v>
                </c:pt>
                <c:pt idx="302">
                  <c:v>-2.1275000006426126E-2</c:v>
                </c:pt>
                <c:pt idx="303">
                  <c:v>-1.2275000008230563E-2</c:v>
                </c:pt>
                <c:pt idx="304">
                  <c:v>-5.9629999959724955E-3</c:v>
                </c:pt>
                <c:pt idx="305">
                  <c:v>-1.7331999995803926E-2</c:v>
                </c:pt>
                <c:pt idx="306">
                  <c:v>-6.1250000071595423E-3</c:v>
                </c:pt>
                <c:pt idx="307">
                  <c:v>-5.1910000038333237E-3</c:v>
                </c:pt>
                <c:pt idx="308">
                  <c:v>-7.122000002709683E-3</c:v>
                </c:pt>
                <c:pt idx="309">
                  <c:v>5.08999997691717E-4</c:v>
                </c:pt>
                <c:pt idx="310">
                  <c:v>-3.530000030878E-4</c:v>
                </c:pt>
                <c:pt idx="311">
                  <c:v>6.7160000035073608E-3</c:v>
                </c:pt>
                <c:pt idx="312">
                  <c:v>7.7160000000731088E-3</c:v>
                </c:pt>
                <c:pt idx="313">
                  <c:v>-1.765000000159489E-2</c:v>
                </c:pt>
                <c:pt idx="314">
                  <c:v>-3.408099999796832E-2</c:v>
                </c:pt>
                <c:pt idx="315">
                  <c:v>-1.1181000001670327E-2</c:v>
                </c:pt>
                <c:pt idx="316">
                  <c:v>-9.5809999984339811E-3</c:v>
                </c:pt>
                <c:pt idx="317">
                  <c:v>-6.5119999999296851E-3</c:v>
                </c:pt>
                <c:pt idx="318">
                  <c:v>-3.0500000138999894E-4</c:v>
                </c:pt>
                <c:pt idx="319">
                  <c:v>-3.0200000765034929E-4</c:v>
                </c:pt>
                <c:pt idx="320">
                  <c:v>8.9639999932842329E-3</c:v>
                </c:pt>
                <c:pt idx="321">
                  <c:v>7.4709999971673824E-3</c:v>
                </c:pt>
                <c:pt idx="322">
                  <c:v>-2.0190000002912711E-2</c:v>
                </c:pt>
                <c:pt idx="323">
                  <c:v>-1.504199999908451E-2</c:v>
                </c:pt>
                <c:pt idx="324">
                  <c:v>1.2542999997094739E-2</c:v>
                </c:pt>
                <c:pt idx="325">
                  <c:v>-4.6589999983552843E-3</c:v>
                </c:pt>
                <c:pt idx="326">
                  <c:v>-1.4347000003908761E-2</c:v>
                </c:pt>
                <c:pt idx="327">
                  <c:v>-1.1917499999981374E-2</c:v>
                </c:pt>
                <c:pt idx="329">
                  <c:v>-9.8175000021001324E-3</c:v>
                </c:pt>
                <c:pt idx="330">
                  <c:v>-5.1730000050156377E-3</c:v>
                </c:pt>
                <c:pt idx="331">
                  <c:v>-1.4697999999043532E-2</c:v>
                </c:pt>
                <c:pt idx="333">
                  <c:v>-7.1660000030533411E-3</c:v>
                </c:pt>
                <c:pt idx="334">
                  <c:v>-1.669699999911245E-2</c:v>
                </c:pt>
                <c:pt idx="338">
                  <c:v>-1.5586000001349021E-2</c:v>
                </c:pt>
                <c:pt idx="340">
                  <c:v>-6.5130000075441785E-3</c:v>
                </c:pt>
                <c:pt idx="343">
                  <c:v>-5.7010000018635765E-3</c:v>
                </c:pt>
                <c:pt idx="345">
                  <c:v>-7.0130000021890737E-3</c:v>
                </c:pt>
                <c:pt idx="346">
                  <c:v>-1.1970000006840564E-2</c:v>
                </c:pt>
                <c:pt idx="350">
                  <c:v>-3.0139000002236571E-2</c:v>
                </c:pt>
                <c:pt idx="353">
                  <c:v>-5.1740000053541735E-3</c:v>
                </c:pt>
                <c:pt idx="355">
                  <c:v>-3.3910000056494027E-3</c:v>
                </c:pt>
                <c:pt idx="356">
                  <c:v>-5.0929999997606501E-3</c:v>
                </c:pt>
                <c:pt idx="357">
                  <c:v>-3.4390000000712462E-3</c:v>
                </c:pt>
                <c:pt idx="359">
                  <c:v>1.4637499996752013E-2</c:v>
                </c:pt>
                <c:pt idx="364">
                  <c:v>9.8214999961783178E-3</c:v>
                </c:pt>
                <c:pt idx="365">
                  <c:v>-7.9499999992549419E-4</c:v>
                </c:pt>
                <c:pt idx="367">
                  <c:v>-2.117000003636349E-3</c:v>
                </c:pt>
                <c:pt idx="368">
                  <c:v>6.2104999960865825E-3</c:v>
                </c:pt>
                <c:pt idx="387">
                  <c:v>1.5600999999151099E-2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F5-432C-A15C-B7DB0E87B4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36">
                  <c:v>2.4919999923440628E-3</c:v>
                </c:pt>
                <c:pt idx="237">
                  <c:v>2.4919999923440628E-3</c:v>
                </c:pt>
                <c:pt idx="238">
                  <c:v>4.4919999927515164E-3</c:v>
                </c:pt>
                <c:pt idx="277">
                  <c:v>-1.6590000013820827E-3</c:v>
                </c:pt>
                <c:pt idx="278">
                  <c:v>-1.5590000039082952E-3</c:v>
                </c:pt>
                <c:pt idx="280">
                  <c:v>4.5049999971524812E-3</c:v>
                </c:pt>
                <c:pt idx="281">
                  <c:v>5.2049999940209091E-3</c:v>
                </c:pt>
                <c:pt idx="282">
                  <c:v>5.9049999981652945E-3</c:v>
                </c:pt>
                <c:pt idx="283">
                  <c:v>4.3719999957829714E-3</c:v>
                </c:pt>
                <c:pt idx="284">
                  <c:v>5.0999999803025275E-4</c:v>
                </c:pt>
                <c:pt idx="286">
                  <c:v>1.2099999948986806E-3</c:v>
                </c:pt>
                <c:pt idx="288">
                  <c:v>4.1790000032051466E-3</c:v>
                </c:pt>
                <c:pt idx="290">
                  <c:v>4.8790000000735745E-3</c:v>
                </c:pt>
                <c:pt idx="378">
                  <c:v>8.0139999990933575E-3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F5-432C-A15C-B7DB0E87B4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328">
                  <c:v>-1.0817500005941838E-2</c:v>
                </c:pt>
                <c:pt idx="332">
                  <c:v>-6.0930000036023557E-3</c:v>
                </c:pt>
                <c:pt idx="335">
                  <c:v>-5.1690000036614947E-3</c:v>
                </c:pt>
                <c:pt idx="336">
                  <c:v>-5.8720000015455298E-3</c:v>
                </c:pt>
                <c:pt idx="337">
                  <c:v>-1.2425500004610512E-2</c:v>
                </c:pt>
                <c:pt idx="339">
                  <c:v>-2.9084999987389892E-3</c:v>
                </c:pt>
                <c:pt idx="341">
                  <c:v>-5.808500005514361E-3</c:v>
                </c:pt>
                <c:pt idx="342">
                  <c:v>-1.1570499998924788E-2</c:v>
                </c:pt>
                <c:pt idx="344">
                  <c:v>-9.3350000024656765E-3</c:v>
                </c:pt>
                <c:pt idx="347">
                  <c:v>-8.4060000008321367E-3</c:v>
                </c:pt>
                <c:pt idx="348">
                  <c:v>-6.2679999973624945E-3</c:v>
                </c:pt>
                <c:pt idx="352">
                  <c:v>-5.4700000036973506E-3</c:v>
                </c:pt>
                <c:pt idx="354">
                  <c:v>1.6659999964758754E-3</c:v>
                </c:pt>
                <c:pt idx="358">
                  <c:v>-4.819000001589302E-3</c:v>
                </c:pt>
                <c:pt idx="360">
                  <c:v>-5.5019999999785796E-3</c:v>
                </c:pt>
                <c:pt idx="361">
                  <c:v>-4.0540000045439228E-3</c:v>
                </c:pt>
                <c:pt idx="362">
                  <c:v>-3.5330000027897768E-3</c:v>
                </c:pt>
                <c:pt idx="363">
                  <c:v>-2.5260000038542785E-3</c:v>
                </c:pt>
                <c:pt idx="366">
                  <c:v>-1.0850000035134144E-3</c:v>
                </c:pt>
                <c:pt idx="370">
                  <c:v>4.9139999973704107E-3</c:v>
                </c:pt>
                <c:pt idx="371">
                  <c:v>5.5519999950774945E-3</c:v>
                </c:pt>
                <c:pt idx="372">
                  <c:v>6.0420000008889474E-3</c:v>
                </c:pt>
                <c:pt idx="373">
                  <c:v>8.5324999963631853E-3</c:v>
                </c:pt>
                <c:pt idx="374">
                  <c:v>5.3999999945517629E-3</c:v>
                </c:pt>
                <c:pt idx="377">
                  <c:v>6.7779999953927472E-3</c:v>
                </c:pt>
                <c:pt idx="380">
                  <c:v>8.1950000021606684E-3</c:v>
                </c:pt>
                <c:pt idx="381">
                  <c:v>7.9309999928227626E-3</c:v>
                </c:pt>
                <c:pt idx="382">
                  <c:v>1.0969999995722901E-2</c:v>
                </c:pt>
                <c:pt idx="383">
                  <c:v>1.0197999996307772E-2</c:v>
                </c:pt>
                <c:pt idx="384">
                  <c:v>2.2426499999710359E-2</c:v>
                </c:pt>
                <c:pt idx="385">
                  <c:v>1.4920000001438893E-2</c:v>
                </c:pt>
                <c:pt idx="386">
                  <c:v>1.2302999995881692E-2</c:v>
                </c:pt>
                <c:pt idx="388">
                  <c:v>1.529899999150075E-2</c:v>
                </c:pt>
                <c:pt idx="389">
                  <c:v>1.4181999998982064E-2</c:v>
                </c:pt>
                <c:pt idx="390">
                  <c:v>1.655400000163354E-2</c:v>
                </c:pt>
                <c:pt idx="391">
                  <c:v>1.8589999999676365E-2</c:v>
                </c:pt>
                <c:pt idx="392">
                  <c:v>2.1246999996947125E-2</c:v>
                </c:pt>
                <c:pt idx="393">
                  <c:v>2.5002000002132263E-2</c:v>
                </c:pt>
                <c:pt idx="394">
                  <c:v>2.1261999994749203E-2</c:v>
                </c:pt>
                <c:pt idx="395">
                  <c:v>2.3219000002427492E-2</c:v>
                </c:pt>
                <c:pt idx="396">
                  <c:v>2.4244999993243255E-2</c:v>
                </c:pt>
                <c:pt idx="397">
                  <c:v>2.2279000004346017E-2</c:v>
                </c:pt>
                <c:pt idx="398">
                  <c:v>2.3499999995692633E-2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F5-432C-A15C-B7DB0E87B4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  <c:pt idx="375">
                  <c:v>5.4330185812432319E-3</c:v>
                </c:pt>
                <c:pt idx="376">
                  <c:v>7.0760000016889535E-3</c:v>
                </c:pt>
                <c:pt idx="379">
                  <c:v>6.9191399015835486E-3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F5-432C-A15C-B7DB0E87B4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F5-432C-A15C-B7DB0E87B4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F5-432C-A15C-B7DB0E87B43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0">
                  <c:v>-0.19064613928341073</c:v>
                </c:pt>
                <c:pt idx="1">
                  <c:v>-0.19056275755135546</c:v>
                </c:pt>
                <c:pt idx="2">
                  <c:v>-0.19030070067918178</c:v>
                </c:pt>
                <c:pt idx="3">
                  <c:v>-0.18910953307839232</c:v>
                </c:pt>
                <c:pt idx="4">
                  <c:v>-0.18889035823984707</c:v>
                </c:pt>
                <c:pt idx="5">
                  <c:v>-0.18714887120749285</c:v>
                </c:pt>
                <c:pt idx="6">
                  <c:v>-0.18703213678261549</c:v>
                </c:pt>
                <c:pt idx="7">
                  <c:v>-0.18701307810100287</c:v>
                </c:pt>
                <c:pt idx="8">
                  <c:v>-0.18682249128487655</c:v>
                </c:pt>
                <c:pt idx="9">
                  <c:v>-0.18567658805291709</c:v>
                </c:pt>
                <c:pt idx="10">
                  <c:v>-0.18562655901368394</c:v>
                </c:pt>
                <c:pt idx="11">
                  <c:v>-0.18538356082312288</c:v>
                </c:pt>
                <c:pt idx="12">
                  <c:v>-0.18493568180522604</c:v>
                </c:pt>
                <c:pt idx="13">
                  <c:v>-0.18339907560020763</c:v>
                </c:pt>
                <c:pt idx="14">
                  <c:v>-0.18309175435920397</c:v>
                </c:pt>
                <c:pt idx="15">
                  <c:v>-0.1802615401397282</c:v>
                </c:pt>
                <c:pt idx="16">
                  <c:v>-0.18012098236283502</c:v>
                </c:pt>
                <c:pt idx="17">
                  <c:v>-0.17991610153549925</c:v>
                </c:pt>
                <c:pt idx="18">
                  <c:v>-0.17935148809272505</c:v>
                </c:pt>
                <c:pt idx="19">
                  <c:v>-0.17858437615781664</c:v>
                </c:pt>
                <c:pt idx="20">
                  <c:v>-0.17807217408947715</c:v>
                </c:pt>
                <c:pt idx="21">
                  <c:v>-0.17794114565339031</c:v>
                </c:pt>
                <c:pt idx="22">
                  <c:v>-0.17771244147403875</c:v>
                </c:pt>
                <c:pt idx="23">
                  <c:v>-0.17671662535977875</c:v>
                </c:pt>
                <c:pt idx="24">
                  <c:v>-0.17620442329143929</c:v>
                </c:pt>
                <c:pt idx="25">
                  <c:v>-0.17343376745200298</c:v>
                </c:pt>
                <c:pt idx="26">
                  <c:v>-0.1730240057973314</c:v>
                </c:pt>
                <c:pt idx="27">
                  <c:v>-0.17300971178612193</c:v>
                </c:pt>
                <c:pt idx="28">
                  <c:v>-0.17255230342741879</c:v>
                </c:pt>
                <c:pt idx="29">
                  <c:v>-0.17115625499929354</c:v>
                </c:pt>
                <c:pt idx="30">
                  <c:v>-0.17115149032889038</c:v>
                </c:pt>
                <c:pt idx="31">
                  <c:v>-0.17090849213832932</c:v>
                </c:pt>
                <c:pt idx="32">
                  <c:v>-0.17078699304304878</c:v>
                </c:pt>
                <c:pt idx="33">
                  <c:v>-0.16951244371020407</c:v>
                </c:pt>
                <c:pt idx="34">
                  <c:v>-0.16938141527411724</c:v>
                </c:pt>
                <c:pt idx="35">
                  <c:v>-0.16917653444678143</c:v>
                </c:pt>
                <c:pt idx="36">
                  <c:v>-0.16902168265867881</c:v>
                </c:pt>
                <c:pt idx="37">
                  <c:v>-0.16717299054225357</c:v>
                </c:pt>
                <c:pt idx="38">
                  <c:v>-0.16694905103330515</c:v>
                </c:pt>
                <c:pt idx="39">
                  <c:v>-0.16574358942130621</c:v>
                </c:pt>
                <c:pt idx="40">
                  <c:v>-0.165450562191512</c:v>
                </c:pt>
                <c:pt idx="41">
                  <c:v>-0.16510035891687991</c:v>
                </c:pt>
                <c:pt idx="42">
                  <c:v>-0.16367572246633569</c:v>
                </c:pt>
                <c:pt idx="43">
                  <c:v>-0.16061203939710519</c:v>
                </c:pt>
                <c:pt idx="44">
                  <c:v>-0.159730575372521</c:v>
                </c:pt>
                <c:pt idx="45">
                  <c:v>-0.15853940777173153</c:v>
                </c:pt>
                <c:pt idx="46">
                  <c:v>-0.15832499760358942</c:v>
                </c:pt>
                <c:pt idx="47">
                  <c:v>-0.15732441681892628</c:v>
                </c:pt>
                <c:pt idx="48">
                  <c:v>-0.15680268540978048</c:v>
                </c:pt>
                <c:pt idx="49">
                  <c:v>-0.15645724680555156</c:v>
                </c:pt>
                <c:pt idx="50">
                  <c:v>-0.15641912944232628</c:v>
                </c:pt>
                <c:pt idx="51">
                  <c:v>-0.15525178519355262</c:v>
                </c:pt>
                <c:pt idx="52">
                  <c:v>-0.15478961216444631</c:v>
                </c:pt>
                <c:pt idx="53">
                  <c:v>-0.15327206464104054</c:v>
                </c:pt>
                <c:pt idx="54">
                  <c:v>-0.15314103620495367</c:v>
                </c:pt>
                <c:pt idx="55">
                  <c:v>-0.15171639975440948</c:v>
                </c:pt>
                <c:pt idx="56">
                  <c:v>-0.15150198958626737</c:v>
                </c:pt>
                <c:pt idx="57">
                  <c:v>-0.15106363990917687</c:v>
                </c:pt>
                <c:pt idx="58">
                  <c:v>-0.15106363990917687</c:v>
                </c:pt>
                <c:pt idx="59">
                  <c:v>-0.15106363990917687</c:v>
                </c:pt>
                <c:pt idx="60">
                  <c:v>-0.15009641181733582</c:v>
                </c:pt>
                <c:pt idx="61">
                  <c:v>-0.14986770763798424</c:v>
                </c:pt>
                <c:pt idx="62">
                  <c:v>-0.14954132771536793</c:v>
                </c:pt>
                <c:pt idx="63">
                  <c:v>-0.14954132771536793</c:v>
                </c:pt>
                <c:pt idx="64">
                  <c:v>-0.14954132771536793</c:v>
                </c:pt>
                <c:pt idx="65">
                  <c:v>-0.14918159509992951</c:v>
                </c:pt>
                <c:pt idx="66">
                  <c:v>-0.1482334256897011</c:v>
                </c:pt>
                <c:pt idx="67">
                  <c:v>-0.14799995683994635</c:v>
                </c:pt>
                <c:pt idx="68">
                  <c:v>-0.14756160716285585</c:v>
                </c:pt>
                <c:pt idx="69">
                  <c:v>-0.14635138088045374</c:v>
                </c:pt>
                <c:pt idx="70">
                  <c:v>-0.14614650005311797</c:v>
                </c:pt>
                <c:pt idx="71">
                  <c:v>-0.14600117760582165</c:v>
                </c:pt>
                <c:pt idx="72">
                  <c:v>-0.14590826653296007</c:v>
                </c:pt>
                <c:pt idx="73">
                  <c:v>-0.14405004507572849</c:v>
                </c:pt>
                <c:pt idx="74">
                  <c:v>-0.14307328764308114</c:v>
                </c:pt>
                <c:pt idx="75">
                  <c:v>-0.14274214305006167</c:v>
                </c:pt>
                <c:pt idx="76">
                  <c:v>-0.14263493796599061</c:v>
                </c:pt>
                <c:pt idx="77">
                  <c:v>-0.14257776192115273</c:v>
                </c:pt>
                <c:pt idx="78">
                  <c:v>-0.14218705894809378</c:v>
                </c:pt>
                <c:pt idx="79">
                  <c:v>-0.14122936019705906</c:v>
                </c:pt>
                <c:pt idx="80">
                  <c:v>-0.14076718716795275</c:v>
                </c:pt>
                <c:pt idx="81">
                  <c:v>-0.14076242249754958</c:v>
                </c:pt>
                <c:pt idx="82">
                  <c:v>-0.14070524645271168</c:v>
                </c:pt>
                <c:pt idx="83">
                  <c:v>-0.14069571711190537</c:v>
                </c:pt>
                <c:pt idx="84">
                  <c:v>-0.13971895967925801</c:v>
                </c:pt>
                <c:pt idx="85">
                  <c:v>-0.13859449746411276</c:v>
                </c:pt>
                <c:pt idx="86">
                  <c:v>-0.1378559735516233</c:v>
                </c:pt>
                <c:pt idx="87">
                  <c:v>-0.1378559735516233</c:v>
                </c:pt>
                <c:pt idx="88">
                  <c:v>-0.1378559735516233</c:v>
                </c:pt>
                <c:pt idx="89">
                  <c:v>-0.13772256278033487</c:v>
                </c:pt>
                <c:pt idx="90">
                  <c:v>-0.13764156338348119</c:v>
                </c:pt>
                <c:pt idx="91">
                  <c:v>-0.1375391229698133</c:v>
                </c:pt>
                <c:pt idx="92">
                  <c:v>-0.13751053494739435</c:v>
                </c:pt>
                <c:pt idx="93">
                  <c:v>-0.13742715321533908</c:v>
                </c:pt>
                <c:pt idx="94">
                  <c:v>-0.13742715321533908</c:v>
                </c:pt>
                <c:pt idx="95">
                  <c:v>-0.13728897777364751</c:v>
                </c:pt>
                <c:pt idx="96">
                  <c:v>-0.13728659543844593</c:v>
                </c:pt>
                <c:pt idx="97">
                  <c:v>-0.13728659543844593</c:v>
                </c:pt>
                <c:pt idx="98">
                  <c:v>-0.13720797837679383</c:v>
                </c:pt>
                <c:pt idx="99">
                  <c:v>-0.13696974485663593</c:v>
                </c:pt>
                <c:pt idx="100">
                  <c:v>-0.13680298139252542</c:v>
                </c:pt>
                <c:pt idx="101">
                  <c:v>-0.13554510840609174</c:v>
                </c:pt>
                <c:pt idx="102">
                  <c:v>-0.13534022757875594</c:v>
                </c:pt>
                <c:pt idx="103">
                  <c:v>-0.13516869944424226</c:v>
                </c:pt>
                <c:pt idx="104">
                  <c:v>-0.13512105274021069</c:v>
                </c:pt>
                <c:pt idx="105">
                  <c:v>-0.13511628806980752</c:v>
                </c:pt>
                <c:pt idx="106">
                  <c:v>-0.13493523059448753</c:v>
                </c:pt>
                <c:pt idx="107">
                  <c:v>-0.13392512046901806</c:v>
                </c:pt>
                <c:pt idx="108">
                  <c:v>-0.13375835700490754</c:v>
                </c:pt>
                <c:pt idx="109">
                  <c:v>-0.13374882766410123</c:v>
                </c:pt>
                <c:pt idx="110">
                  <c:v>-0.13374406299369807</c:v>
                </c:pt>
                <c:pt idx="111">
                  <c:v>-0.13361779922801439</c:v>
                </c:pt>
                <c:pt idx="112">
                  <c:v>-0.1335487115071686</c:v>
                </c:pt>
                <c:pt idx="113">
                  <c:v>-0.13195016458690914</c:v>
                </c:pt>
                <c:pt idx="114">
                  <c:v>-0.13189060620686965</c:v>
                </c:pt>
                <c:pt idx="115">
                  <c:v>-0.13182390082122544</c:v>
                </c:pt>
                <c:pt idx="116">
                  <c:v>-0.13164760801630862</c:v>
                </c:pt>
                <c:pt idx="117">
                  <c:v>-0.13163331400509914</c:v>
                </c:pt>
                <c:pt idx="118">
                  <c:v>-0.13154516760264071</c:v>
                </c:pt>
                <c:pt idx="119">
                  <c:v>-0.13138078647373178</c:v>
                </c:pt>
                <c:pt idx="120">
                  <c:v>-0.13138078647373178</c:v>
                </c:pt>
                <c:pt idx="121">
                  <c:v>-0.13020391288415178</c:v>
                </c:pt>
                <c:pt idx="122">
                  <c:v>-0.13017532486173283</c:v>
                </c:pt>
                <c:pt idx="123">
                  <c:v>-0.12995138535278442</c:v>
                </c:pt>
                <c:pt idx="124">
                  <c:v>-0.12882692313763916</c:v>
                </c:pt>
                <c:pt idx="125">
                  <c:v>-0.12849816087982127</c:v>
                </c:pt>
                <c:pt idx="126">
                  <c:v>-0.12832663274530759</c:v>
                </c:pt>
                <c:pt idx="127">
                  <c:v>-0.12832663274530759</c:v>
                </c:pt>
                <c:pt idx="128">
                  <c:v>-0.12832663274530759</c:v>
                </c:pt>
                <c:pt idx="129">
                  <c:v>-0.12832186807490442</c:v>
                </c:pt>
                <c:pt idx="130">
                  <c:v>-0.12831710340450128</c:v>
                </c:pt>
                <c:pt idx="131">
                  <c:v>-0.12830757406369495</c:v>
                </c:pt>
                <c:pt idx="132">
                  <c:v>-0.12830280939329181</c:v>
                </c:pt>
                <c:pt idx="133">
                  <c:v>-0.12793592977224863</c:v>
                </c:pt>
                <c:pt idx="134">
                  <c:v>-0.12700443670843128</c:v>
                </c:pt>
                <c:pt idx="135">
                  <c:v>-0.12689246695395706</c:v>
                </c:pt>
                <c:pt idx="136">
                  <c:v>-0.12687340827234445</c:v>
                </c:pt>
                <c:pt idx="137">
                  <c:v>-0.12687340827234445</c:v>
                </c:pt>
                <c:pt idx="138">
                  <c:v>-0.12677096785867656</c:v>
                </c:pt>
                <c:pt idx="139">
                  <c:v>-0.12657561637214707</c:v>
                </c:pt>
                <c:pt idx="140">
                  <c:v>-0.12647317595847918</c:v>
                </c:pt>
                <c:pt idx="141">
                  <c:v>-0.12646841128807601</c:v>
                </c:pt>
                <c:pt idx="142">
                  <c:v>-0.12646364661767287</c:v>
                </c:pt>
                <c:pt idx="143">
                  <c:v>-0.12634691219279551</c:v>
                </c:pt>
                <c:pt idx="144">
                  <c:v>-0.12634214752239234</c:v>
                </c:pt>
                <c:pt idx="145">
                  <c:v>-0.12513192123999026</c:v>
                </c:pt>
                <c:pt idx="146">
                  <c:v>-0.1250247161559192</c:v>
                </c:pt>
                <c:pt idx="147">
                  <c:v>-0.1247626592837455</c:v>
                </c:pt>
                <c:pt idx="148">
                  <c:v>-0.12470786557410921</c:v>
                </c:pt>
                <c:pt idx="149">
                  <c:v>-0.12460542516044129</c:v>
                </c:pt>
                <c:pt idx="150">
                  <c:v>-0.12460066049003815</c:v>
                </c:pt>
                <c:pt idx="151">
                  <c:v>-0.12460066049003815</c:v>
                </c:pt>
                <c:pt idx="152">
                  <c:v>-0.12358102102376237</c:v>
                </c:pt>
                <c:pt idx="153">
                  <c:v>-0.12315220068747815</c:v>
                </c:pt>
                <c:pt idx="154">
                  <c:v>-0.12273290969200026</c:v>
                </c:pt>
                <c:pt idx="155">
                  <c:v>-0.121789504952175</c:v>
                </c:pt>
                <c:pt idx="156">
                  <c:v>-0.11993128349494345</c:v>
                </c:pt>
                <c:pt idx="157">
                  <c:v>-0.11971449099159975</c:v>
                </c:pt>
                <c:pt idx="158">
                  <c:v>-0.11942146376180555</c:v>
                </c:pt>
                <c:pt idx="159">
                  <c:v>-0.11898311408471504</c:v>
                </c:pt>
                <c:pt idx="160">
                  <c:v>-0.11796823928884241</c:v>
                </c:pt>
                <c:pt idx="161">
                  <c:v>-0.11752512494134873</c:v>
                </c:pt>
                <c:pt idx="162">
                  <c:v>-0.117382184829254</c:v>
                </c:pt>
                <c:pt idx="163">
                  <c:v>-0.11710106927546768</c:v>
                </c:pt>
                <c:pt idx="164">
                  <c:v>-0.11424941403917771</c:v>
                </c:pt>
                <c:pt idx="165">
                  <c:v>-0.11259845574448352</c:v>
                </c:pt>
                <c:pt idx="166">
                  <c:v>-0.11244598629158245</c:v>
                </c:pt>
                <c:pt idx="167">
                  <c:v>-0.1123745162355351</c:v>
                </c:pt>
                <c:pt idx="168">
                  <c:v>-0.11236498689472878</c:v>
                </c:pt>
                <c:pt idx="169">
                  <c:v>-0.11220298810102142</c:v>
                </c:pt>
                <c:pt idx="170">
                  <c:v>-0.11056870615273826</c:v>
                </c:pt>
                <c:pt idx="171">
                  <c:v>-0.11043767771665142</c:v>
                </c:pt>
                <c:pt idx="172">
                  <c:v>-0.1103161786213709</c:v>
                </c:pt>
                <c:pt idx="173">
                  <c:v>-0.10886771881881091</c:v>
                </c:pt>
                <c:pt idx="174">
                  <c:v>-0.10884151313159354</c:v>
                </c:pt>
                <c:pt idx="175">
                  <c:v>-0.10864377930986249</c:v>
                </c:pt>
                <c:pt idx="176">
                  <c:v>-0.10863901463945932</c:v>
                </c:pt>
                <c:pt idx="177">
                  <c:v>-0.10845795716413933</c:v>
                </c:pt>
                <c:pt idx="178">
                  <c:v>-0.10701902670238567</c:v>
                </c:pt>
                <c:pt idx="179">
                  <c:v>-0.10685226323827514</c:v>
                </c:pt>
                <c:pt idx="180">
                  <c:v>-0.10657114768448883</c:v>
                </c:pt>
                <c:pt idx="181">
                  <c:v>-0.10583262377199935</c:v>
                </c:pt>
                <c:pt idx="182">
                  <c:v>-0.10329781911751938</c:v>
                </c:pt>
                <c:pt idx="183">
                  <c:v>-0.10329305444711623</c:v>
                </c:pt>
                <c:pt idx="184">
                  <c:v>-0.10328828977671306</c:v>
                </c:pt>
                <c:pt idx="185">
                  <c:v>-0.1018374476389515</c:v>
                </c:pt>
                <c:pt idx="186">
                  <c:v>-0.10179456560532307</c:v>
                </c:pt>
                <c:pt idx="187">
                  <c:v>-0.10178980093491992</c:v>
                </c:pt>
                <c:pt idx="188">
                  <c:v>-0.10168259585084886</c:v>
                </c:pt>
                <c:pt idx="189">
                  <c:v>-0.10167306651004254</c:v>
                </c:pt>
                <c:pt idx="190">
                  <c:v>-0.1015658614259715</c:v>
                </c:pt>
                <c:pt idx="191">
                  <c:v>-0.10048666357965624</c:v>
                </c:pt>
                <c:pt idx="192">
                  <c:v>-9.9833903734423621E-2</c:v>
                </c:pt>
                <c:pt idx="193">
                  <c:v>-9.9805315712004669E-2</c:v>
                </c:pt>
                <c:pt idx="194">
                  <c:v>-9.9805315712004669E-2</c:v>
                </c:pt>
                <c:pt idx="195">
                  <c:v>-9.9795786371198347E-2</c:v>
                </c:pt>
                <c:pt idx="196">
                  <c:v>-9.9791021700795207E-2</c:v>
                </c:pt>
                <c:pt idx="197">
                  <c:v>-9.9786257030392039E-2</c:v>
                </c:pt>
                <c:pt idx="198">
                  <c:v>-9.9702875298336768E-2</c:v>
                </c:pt>
                <c:pt idx="199">
                  <c:v>-9.9624258236684665E-2</c:v>
                </c:pt>
                <c:pt idx="200">
                  <c:v>-9.8390208602266799E-2</c:v>
                </c:pt>
                <c:pt idx="201">
                  <c:v>-9.796138826598258E-2</c:v>
                </c:pt>
                <c:pt idx="202">
                  <c:v>-9.794232958436995E-2</c:v>
                </c:pt>
                <c:pt idx="203">
                  <c:v>-9.794232958436995E-2</c:v>
                </c:pt>
                <c:pt idx="204">
                  <c:v>-9.6751161983580497E-2</c:v>
                </c:pt>
                <c:pt idx="205">
                  <c:v>-9.6624898217896799E-2</c:v>
                </c:pt>
                <c:pt idx="206">
                  <c:v>-9.6615368877090491E-2</c:v>
                </c:pt>
                <c:pt idx="207">
                  <c:v>-9.631281230648997E-2</c:v>
                </c:pt>
                <c:pt idx="208">
                  <c:v>-9.4468884860467867E-2</c:v>
                </c:pt>
                <c:pt idx="209">
                  <c:v>-9.4468884860467867E-2</c:v>
                </c:pt>
                <c:pt idx="210">
                  <c:v>-9.4468884860467867E-2</c:v>
                </c:pt>
                <c:pt idx="211">
                  <c:v>-9.4464120190064726E-2</c:v>
                </c:pt>
                <c:pt idx="212">
                  <c:v>-9.4449826178855251E-2</c:v>
                </c:pt>
                <c:pt idx="213">
                  <c:v>-9.4440296838048929E-2</c:v>
                </c:pt>
                <c:pt idx="214">
                  <c:v>-9.4361679776396826E-2</c:v>
                </c:pt>
                <c:pt idx="215">
                  <c:v>-9.4337856424381028E-2</c:v>
                </c:pt>
                <c:pt idx="216">
                  <c:v>-9.4318797742768412E-2</c:v>
                </c:pt>
                <c:pt idx="217">
                  <c:v>-9.4192533977084714E-2</c:v>
                </c:pt>
                <c:pt idx="218">
                  <c:v>-9.2767897526540521E-2</c:v>
                </c:pt>
                <c:pt idx="219">
                  <c:v>-9.2479634967149477E-2</c:v>
                </c:pt>
                <c:pt idx="220">
                  <c:v>-9.2358135871868946E-2</c:v>
                </c:pt>
                <c:pt idx="221">
                  <c:v>-9.1054998516605271E-2</c:v>
                </c:pt>
                <c:pt idx="222">
                  <c:v>-9.0859647030075805E-2</c:v>
                </c:pt>
                <c:pt idx="223">
                  <c:v>-8.9289688132235284E-2</c:v>
                </c:pt>
                <c:pt idx="224">
                  <c:v>-8.928492346183213E-2</c:v>
                </c:pt>
                <c:pt idx="225">
                  <c:v>-8.8870397136757401E-2</c:v>
                </c:pt>
                <c:pt idx="226">
                  <c:v>-8.8865632466354233E-2</c:v>
                </c:pt>
                <c:pt idx="227">
                  <c:v>-8.8851338455144771E-2</c:v>
                </c:pt>
                <c:pt idx="228">
                  <c:v>-8.8841809114338449E-2</c:v>
                </c:pt>
                <c:pt idx="229">
                  <c:v>-8.8837044443935295E-2</c:v>
                </c:pt>
                <c:pt idx="230">
                  <c:v>-8.8744133371073716E-2</c:v>
                </c:pt>
                <c:pt idx="231">
                  <c:v>-8.7445760686213195E-2</c:v>
                </c:pt>
                <c:pt idx="232">
                  <c:v>-8.7445760686213195E-2</c:v>
                </c:pt>
                <c:pt idx="233">
                  <c:v>-8.7193233154845839E-2</c:v>
                </c:pt>
                <c:pt idx="234">
                  <c:v>-8.7193233154845839E-2</c:v>
                </c:pt>
                <c:pt idx="240">
                  <c:v>-5.7352102419868198E-2</c:v>
                </c:pt>
                <c:pt idx="241">
                  <c:v>-5.7142456922129249E-2</c:v>
                </c:pt>
                <c:pt idx="242">
                  <c:v>-5.5484351621830318E-2</c:v>
                </c:pt>
                <c:pt idx="244">
                  <c:v>-5.5046001944739797E-2</c:v>
                </c:pt>
                <c:pt idx="246">
                  <c:v>-5.3416484666859811E-2</c:v>
                </c:pt>
                <c:pt idx="247">
                  <c:v>-5.3197309828314547E-2</c:v>
                </c:pt>
                <c:pt idx="252">
                  <c:v>-4.9466572902641948E-2</c:v>
                </c:pt>
                <c:pt idx="253">
                  <c:v>-4.8246817279433536E-2</c:v>
                </c:pt>
                <c:pt idx="258">
                  <c:v>-4.6388595822201978E-2</c:v>
                </c:pt>
                <c:pt idx="259">
                  <c:v>-4.4749549203515676E-2</c:v>
                </c:pt>
                <c:pt idx="267">
                  <c:v>-4.1014047607439916E-2</c:v>
                </c:pt>
                <c:pt idx="285">
                  <c:v>-3.3933747388347341E-2</c:v>
                </c:pt>
                <c:pt idx="289">
                  <c:v>-3.3928982717944187E-2</c:v>
                </c:pt>
                <c:pt idx="309">
                  <c:v>-2.6924917225302145E-2</c:v>
                </c:pt>
                <c:pt idx="314">
                  <c:v>-2.5066695768070579E-2</c:v>
                </c:pt>
                <c:pt idx="315">
                  <c:v>-2.5066695768070579E-2</c:v>
                </c:pt>
                <c:pt idx="320">
                  <c:v>-2.3613471295107435E-2</c:v>
                </c:pt>
                <c:pt idx="321">
                  <c:v>-2.359917728389796E-2</c:v>
                </c:pt>
                <c:pt idx="322">
                  <c:v>-2.3451472501400068E-2</c:v>
                </c:pt>
                <c:pt idx="323">
                  <c:v>-2.2060188743677975E-2</c:v>
                </c:pt>
                <c:pt idx="324">
                  <c:v>-2.1750485167472716E-2</c:v>
                </c:pt>
                <c:pt idx="327">
                  <c:v>-1.772195634160275E-2</c:v>
                </c:pt>
                <c:pt idx="329">
                  <c:v>-1.772195634160275E-2</c:v>
                </c:pt>
                <c:pt idx="330">
                  <c:v>-1.2526083266959108E-2</c:v>
                </c:pt>
                <c:pt idx="331">
                  <c:v>-1.2168732986722268E-2</c:v>
                </c:pt>
                <c:pt idx="333">
                  <c:v>-1.1082388134802279E-2</c:v>
                </c:pt>
                <c:pt idx="334">
                  <c:v>-1.1077623464399118E-2</c:v>
                </c:pt>
                <c:pt idx="335">
                  <c:v>-1.1020447419561229E-2</c:v>
                </c:pt>
                <c:pt idx="336">
                  <c:v>-1.1006153408351753E-2</c:v>
                </c:pt>
                <c:pt idx="337">
                  <c:v>-1.0727420189767016E-2</c:v>
                </c:pt>
                <c:pt idx="338">
                  <c:v>-1.0510627686423336E-2</c:v>
                </c:pt>
                <c:pt idx="339">
                  <c:v>-1.0284305842273335E-2</c:v>
                </c:pt>
                <c:pt idx="340">
                  <c:v>-9.0002271686222962E-3</c:v>
                </c:pt>
                <c:pt idx="341">
                  <c:v>-8.8549047213259818E-3</c:v>
                </c:pt>
                <c:pt idx="342">
                  <c:v>-8.8453753805196669E-3</c:v>
                </c:pt>
                <c:pt idx="343">
                  <c:v>-8.7715229892707178E-3</c:v>
                </c:pt>
                <c:pt idx="344">
                  <c:v>-8.7048176036265065E-3</c:v>
                </c:pt>
                <c:pt idx="345">
                  <c:v>-7.5708260476749431E-3</c:v>
                </c:pt>
                <c:pt idx="346">
                  <c:v>-7.3468865387265186E-3</c:v>
                </c:pt>
                <c:pt idx="347">
                  <c:v>-7.0800649961496806E-3</c:v>
                </c:pt>
                <c:pt idx="348">
                  <c:v>-7.0705356553433657E-3</c:v>
                </c:pt>
                <c:pt idx="349">
                  <c:v>-6.9633305712723109E-3</c:v>
                </c:pt>
                <c:pt idx="350">
                  <c:v>-6.8751841688138929E-3</c:v>
                </c:pt>
                <c:pt idx="351">
                  <c:v>-6.8751841688138929E-3</c:v>
                </c:pt>
                <c:pt idx="352">
                  <c:v>-6.8704194984107389E-3</c:v>
                </c:pt>
                <c:pt idx="353">
                  <c:v>-5.517253103913905E-3</c:v>
                </c:pt>
                <c:pt idx="354">
                  <c:v>-5.2313728797244372E-3</c:v>
                </c:pt>
                <c:pt idx="355">
                  <c:v>-4.0544992901444463E-3</c:v>
                </c:pt>
                <c:pt idx="356">
                  <c:v>-3.8543831332118125E-3</c:v>
                </c:pt>
                <c:pt idx="357">
                  <c:v>-3.0634478462876133E-3</c:v>
                </c:pt>
                <c:pt idx="358">
                  <c:v>-2.2058071737191959E-3</c:v>
                </c:pt>
                <c:pt idx="359">
                  <c:v>-2.0223673631976219E-3</c:v>
                </c:pt>
                <c:pt idx="360">
                  <c:v>-1.7626928262255148E-3</c:v>
                </c:pt>
                <c:pt idx="361">
                  <c:v>-1.3243431491349947E-3</c:v>
                </c:pt>
                <c:pt idx="362">
                  <c:v>-3.2852703487500079E-4</c:v>
                </c:pt>
                <c:pt idx="363">
                  <c:v>-3.1423302366553191E-4</c:v>
                </c:pt>
                <c:pt idx="364">
                  <c:v>5.5028932579206935E-5</c:v>
                </c:pt>
                <c:pt idx="365">
                  <c:v>1.5746934624710079E-4</c:v>
                </c:pt>
                <c:pt idx="366">
                  <c:v>1.5392237631628725E-3</c:v>
                </c:pt>
                <c:pt idx="367">
                  <c:v>1.8822800321902436E-3</c:v>
                </c:pt>
                <c:pt idx="368">
                  <c:v>3.7762365174454846E-3</c:v>
                </c:pt>
                <c:pt idx="369">
                  <c:v>5.439106488147584E-3</c:v>
                </c:pt>
                <c:pt idx="370">
                  <c:v>7.1186528052607292E-3</c:v>
                </c:pt>
                <c:pt idx="371">
                  <c:v>7.1281821460670372E-3</c:v>
                </c:pt>
                <c:pt idx="372">
                  <c:v>7.1758288500986186E-3</c:v>
                </c:pt>
                <c:pt idx="373">
                  <c:v>7.2925632749759814E-3</c:v>
                </c:pt>
                <c:pt idx="374">
                  <c:v>8.5194659037891377E-3</c:v>
                </c:pt>
                <c:pt idx="375">
                  <c:v>8.5194659037891377E-3</c:v>
                </c:pt>
                <c:pt idx="376">
                  <c:v>8.5385245854017675E-3</c:v>
                </c:pt>
                <c:pt idx="377">
                  <c:v>8.8148754687849204E-3</c:v>
                </c:pt>
                <c:pt idx="378">
                  <c:v>1.0453922087471222E-2</c:v>
                </c:pt>
                <c:pt idx="379">
                  <c:v>1.0484892445091744E-2</c:v>
                </c:pt>
                <c:pt idx="380">
                  <c:v>1.0687390937225962E-2</c:v>
                </c:pt>
                <c:pt idx="381">
                  <c:v>1.0897036434964903E-2</c:v>
                </c:pt>
                <c:pt idx="382">
                  <c:v>1.2474142338410148E-2</c:v>
                </c:pt>
                <c:pt idx="383">
                  <c:v>1.3960719504195397E-2</c:v>
                </c:pt>
                <c:pt idx="384">
                  <c:v>1.4086983269879082E-2</c:v>
                </c:pt>
                <c:pt idx="385">
                  <c:v>1.4141776979515401E-2</c:v>
                </c:pt>
                <c:pt idx="386">
                  <c:v>1.4175129672337507E-2</c:v>
                </c:pt>
                <c:pt idx="387">
                  <c:v>1.437524582927014E-2</c:v>
                </c:pt>
                <c:pt idx="388">
                  <c:v>1.457536198620276E-2</c:v>
                </c:pt>
                <c:pt idx="389">
                  <c:v>1.5561648759656439E-2</c:v>
                </c:pt>
                <c:pt idx="390">
                  <c:v>1.7410340876081683E-2</c:v>
                </c:pt>
                <c:pt idx="391">
                  <c:v>1.7619986373820638E-2</c:v>
                </c:pt>
                <c:pt idx="392">
                  <c:v>1.7872513905187994E-2</c:v>
                </c:pt>
                <c:pt idx="393">
                  <c:v>1.927809167411957E-2</c:v>
                </c:pt>
                <c:pt idx="394">
                  <c:v>1.9945145530561668E-2</c:v>
                </c:pt>
                <c:pt idx="395">
                  <c:v>2.1150607142560597E-2</c:v>
                </c:pt>
                <c:pt idx="396">
                  <c:v>2.140789934433112E-2</c:v>
                </c:pt>
                <c:pt idx="397">
                  <c:v>2.3247062119950056E-2</c:v>
                </c:pt>
                <c:pt idx="398">
                  <c:v>2.3289944153578483E-2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F5-432C-A15C-B7DB0E87B435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Active!$R$21:$R$976</c:f>
              <c:numCache>
                <c:formatCode>General</c:formatCode>
                <c:ptCount val="956"/>
                <c:pt idx="349">
                  <c:v>1.7184500000439584E-2</c:v>
                </c:pt>
                <c:pt idx="351">
                  <c:v>-2.9369000003498513E-2</c:v>
                </c:pt>
                <c:pt idx="369">
                  <c:v>2.9091499993228354E-2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F5-432C-A15C-B7DB0E87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5728"/>
        <c:axId val="1"/>
      </c:scatterChart>
      <c:valAx>
        <c:axId val="613255728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7113794275002"/>
              <c:y val="0.8899108253670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694167852062589E-2"/>
              <c:y val="0.39755480106271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5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2191321035084"/>
          <c:y val="0.9204921861831491"/>
          <c:w val="0.71266047647315789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V1034 Cyg - O-C Diagr.</a:t>
            </a:r>
          </a:p>
        </c:rich>
      </c:tx>
      <c:layout>
        <c:manualLayout>
          <c:xMode val="edge"/>
          <c:yMode val="edge"/>
          <c:x val="0.37357954545454547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4090909090909"/>
          <c:y val="0.14634168126798494"/>
          <c:w val="0.828125"/>
          <c:h val="0.6859766309436793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Active!$H$21:$H$976</c:f>
              <c:numCache>
                <c:formatCode>General</c:formatCode>
                <c:ptCount val="956"/>
                <c:pt idx="0">
                  <c:v>-3.193450000253506E-2</c:v>
                </c:pt>
                <c:pt idx="1">
                  <c:v>-9.3227000001206761E-2</c:v>
                </c:pt>
                <c:pt idx="2">
                  <c:v>6.8567999998776941E-2</c:v>
                </c:pt>
                <c:pt idx="3">
                  <c:v>-1.6182000004846486E-2</c:v>
                </c:pt>
                <c:pt idx="4">
                  <c:v>-3.100800000174786E-2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50-4394-9BEF-92972A1CA7C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Active!$D$22:$D$42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Active!$I$21:$I$976</c:f>
              <c:numCache>
                <c:formatCode>General</c:formatCode>
                <c:ptCount val="956"/>
                <c:pt idx="5">
                  <c:v>-4.428850000113016E-2</c:v>
                </c:pt>
                <c:pt idx="6">
                  <c:v>-2.6098000002093613E-2</c:v>
                </c:pt>
                <c:pt idx="7">
                  <c:v>5.1177999994251877E-2</c:v>
                </c:pt>
                <c:pt idx="8">
                  <c:v>-2.3062000003847061E-2</c:v>
                </c:pt>
                <c:pt idx="9">
                  <c:v>0.11803249999866239</c:v>
                </c:pt>
                <c:pt idx="10">
                  <c:v>-0.11474300000190851</c:v>
                </c:pt>
                <c:pt idx="11">
                  <c:v>1.9775999997364124E-2</c:v>
                </c:pt>
                <c:pt idx="12">
                  <c:v>-5.5738000002747867E-2</c:v>
                </c:pt>
                <c:pt idx="13">
                  <c:v>4.6014499999728287E-2</c:v>
                </c:pt>
                <c:pt idx="14">
                  <c:v>-2.5035000002390007E-2</c:v>
                </c:pt>
                <c:pt idx="15">
                  <c:v>-9.7049000003607944E-2</c:v>
                </c:pt>
                <c:pt idx="16">
                  <c:v>4.8486499996215571E-2</c:v>
                </c:pt>
                <c:pt idx="17">
                  <c:v>4.2453499998373445E-2</c:v>
                </c:pt>
                <c:pt idx="18">
                  <c:v>-3.7870000000111759E-2</c:v>
                </c:pt>
                <c:pt idx="19">
                  <c:v>4.9238999996305211E-2</c:v>
                </c:pt>
                <c:pt idx="20">
                  <c:v>-3.3843500004877569E-2</c:v>
                </c:pt>
                <c:pt idx="21">
                  <c:v>-3.9446000002499204E-2</c:v>
                </c:pt>
                <c:pt idx="22">
                  <c:v>-4.1340000025229529E-3</c:v>
                </c:pt>
                <c:pt idx="23">
                  <c:v>8.5286999998061219E-2</c:v>
                </c:pt>
                <c:pt idx="24">
                  <c:v>-0.11279550000472227</c:v>
                </c:pt>
                <c:pt idx="25">
                  <c:v>2.4827999997796724E-2</c:v>
                </c:pt>
                <c:pt idx="26">
                  <c:v>-3.2238000003417255E-2</c:v>
                </c:pt>
                <c:pt idx="27">
                  <c:v>-1.8031000003247755E-2</c:v>
                </c:pt>
                <c:pt idx="28">
                  <c:v>4.4592999998712912E-2</c:v>
                </c:pt>
                <c:pt idx="29">
                  <c:v>-2.0190000002912711E-2</c:v>
                </c:pt>
                <c:pt idx="30">
                  <c:v>-3.4121000000595814E-2</c:v>
                </c:pt>
                <c:pt idx="31">
                  <c:v>-2.3602000004757429E-2</c:v>
                </c:pt>
                <c:pt idx="32">
                  <c:v>-5.3425000041897874E-3</c:v>
                </c:pt>
                <c:pt idx="33">
                  <c:v>-4.8385000001871958E-2</c:v>
                </c:pt>
                <c:pt idx="34">
                  <c:v>2.1012499997596024E-2</c:v>
                </c:pt>
                <c:pt idx="35">
                  <c:v>-6.5020500001992332E-2</c:v>
                </c:pt>
                <c:pt idx="36">
                  <c:v>6.7721999999776017E-2</c:v>
                </c:pt>
                <c:pt idx="37">
                  <c:v>3.9493999996921048E-2</c:v>
                </c:pt>
                <c:pt idx="38">
                  <c:v>8.8736999994580401E-2</c:v>
                </c:pt>
                <c:pt idx="39">
                  <c:v>6.8193999995855847E-2</c:v>
                </c:pt>
                <c:pt idx="40">
                  <c:v>-2.7062500004831236E-2</c:v>
                </c:pt>
                <c:pt idx="41">
                  <c:v>5.08999997691717E-4</c:v>
                </c:pt>
                <c:pt idx="42">
                  <c:v>-4.8860000002605375E-2</c:v>
                </c:pt>
                <c:pt idx="43">
                  <c:v>-2.2493000000395114E-2</c:v>
                </c:pt>
                <c:pt idx="44">
                  <c:v>-4.272800000035204E-2</c:v>
                </c:pt>
                <c:pt idx="45">
                  <c:v>-3.7478000002010958E-2</c:v>
                </c:pt>
                <c:pt idx="46">
                  <c:v>-2.7373000004445203E-2</c:v>
                </c:pt>
                <c:pt idx="47">
                  <c:v>-4.3883000002097106E-2</c:v>
                </c:pt>
                <c:pt idx="48">
                  <c:v>-7.2827500003768364E-2</c:v>
                </c:pt>
                <c:pt idx="49">
                  <c:v>-1.3250000010884833E-3</c:v>
                </c:pt>
                <c:pt idx="50">
                  <c:v>2.4226999998063548E-2</c:v>
                </c:pt>
                <c:pt idx="51">
                  <c:v>-1.5868000002228655E-2</c:v>
                </c:pt>
                <c:pt idx="52">
                  <c:v>-2.3175000005721813E-2</c:v>
                </c:pt>
                <c:pt idx="53">
                  <c:v>-6.3698500001919456E-2</c:v>
                </c:pt>
                <c:pt idx="54">
                  <c:v>1.2698999995336635E-2</c:v>
                </c:pt>
                <c:pt idx="55">
                  <c:v>0.10032999999748426</c:v>
                </c:pt>
                <c:pt idx="56">
                  <c:v>2.4434999995719409E-2</c:v>
                </c:pt>
                <c:pt idx="57">
                  <c:v>-3.2217000003583962E-2</c:v>
                </c:pt>
                <c:pt idx="58">
                  <c:v>1.8782999995892169E-2</c:v>
                </c:pt>
                <c:pt idx="59">
                  <c:v>6.0782999997172737E-2</c:v>
                </c:pt>
                <c:pt idx="60">
                  <c:v>-3.9210000002640299E-2</c:v>
                </c:pt>
                <c:pt idx="61">
                  <c:v>-6.8898000004992355E-2</c:v>
                </c:pt>
                <c:pt idx="62">
                  <c:v>-9.2671500002325047E-2</c:v>
                </c:pt>
                <c:pt idx="63">
                  <c:v>-4.8671500000637025E-2</c:v>
                </c:pt>
                <c:pt idx="64">
                  <c:v>-7.6714999995601829E-3</c:v>
                </c:pt>
                <c:pt idx="65">
                  <c:v>5.5037999998603482E-2</c:v>
                </c:pt>
                <c:pt idx="66">
                  <c:v>-5.623100000229897E-2</c:v>
                </c:pt>
                <c:pt idx="67">
                  <c:v>3.3149999995657708E-2</c:v>
                </c:pt>
                <c:pt idx="68">
                  <c:v>-1.6502000002219575E-2</c:v>
                </c:pt>
                <c:pt idx="69">
                  <c:v>8.0239999988407362E-3</c:v>
                </c:pt>
                <c:pt idx="70">
                  <c:v>-6.9009000002552057E-2</c:v>
                </c:pt>
                <c:pt idx="71">
                  <c:v>5.0595499997143634E-2</c:v>
                </c:pt>
                <c:pt idx="72">
                  <c:v>-2.559000004112022E-3</c:v>
                </c:pt>
                <c:pt idx="73">
                  <c:v>-1.3649000000441447E-2</c:v>
                </c:pt>
                <c:pt idx="74">
                  <c:v>4.4959999977436382E-3</c:v>
                </c:pt>
                <c:pt idx="75">
                  <c:v>3.4791499998391373E-2</c:v>
                </c:pt>
                <c:pt idx="76">
                  <c:v>-1.5600000187987462E-4</c:v>
                </c:pt>
                <c:pt idx="77">
                  <c:v>-2.432799999951385E-2</c:v>
                </c:pt>
                <c:pt idx="78">
                  <c:v>-5.9670000006008195E-2</c:v>
                </c:pt>
                <c:pt idx="79">
                  <c:v>-6.3801000003877562E-2</c:v>
                </c:pt>
                <c:pt idx="80">
                  <c:v>3.4891999996034428E-2</c:v>
                </c:pt>
                <c:pt idx="81">
                  <c:v>6.5961000000243075E-2</c:v>
                </c:pt>
                <c:pt idx="82">
                  <c:v>2.3788999998942018E-2</c:v>
                </c:pt>
                <c:pt idx="83">
                  <c:v>4.0926999998191604E-2</c:v>
                </c:pt>
                <c:pt idx="84">
                  <c:v>1.8071999995299848E-2</c:v>
                </c:pt>
                <c:pt idx="85">
                  <c:v>2.3559999972349033E-3</c:v>
                </c:pt>
                <c:pt idx="86">
                  <c:v>-2.8949000003194669E-2</c:v>
                </c:pt>
                <c:pt idx="87">
                  <c:v>-7.949000002554385E-3</c:v>
                </c:pt>
                <c:pt idx="88">
                  <c:v>1.2050999997882172E-2</c:v>
                </c:pt>
                <c:pt idx="89">
                  <c:v>-9.2016999999032123E-2</c:v>
                </c:pt>
                <c:pt idx="90">
                  <c:v>1.6155999997863546E-2</c:v>
                </c:pt>
                <c:pt idx="91">
                  <c:v>-2.6860500001930632E-2</c:v>
                </c:pt>
                <c:pt idx="92">
                  <c:v>5.6553499998699408E-2</c:v>
                </c:pt>
                <c:pt idx="93">
                  <c:v>-1.6738999998779036E-2</c:v>
                </c:pt>
                <c:pt idx="94">
                  <c:v>1.4261000000260537E-2</c:v>
                </c:pt>
                <c:pt idx="95">
                  <c:v>-1.5738000001874752E-2</c:v>
                </c:pt>
                <c:pt idx="96">
                  <c:v>-1.7203500003233785E-2</c:v>
                </c:pt>
                <c:pt idx="97">
                  <c:v>6.0796499994467013E-2</c:v>
                </c:pt>
                <c:pt idx="98">
                  <c:v>1.7434999994293321E-2</c:v>
                </c:pt>
                <c:pt idx="99">
                  <c:v>3.1885000000329455E-2</c:v>
                </c:pt>
                <c:pt idx="100">
                  <c:v>2.1299999996699626E-2</c:v>
                </c:pt>
                <c:pt idx="101">
                  <c:v>3.4515999999712221E-2</c:v>
                </c:pt>
                <c:pt idx="102">
                  <c:v>1.3482999998814194E-2</c:v>
                </c:pt>
                <c:pt idx="103">
                  <c:v>-2.6033000001916662E-2</c:v>
                </c:pt>
                <c:pt idx="104">
                  <c:v>-9.3430000051739626E-3</c:v>
                </c:pt>
                <c:pt idx="105">
                  <c:v>-7.2739999995974358E-3</c:v>
                </c:pt>
                <c:pt idx="106">
                  <c:v>2.3347999995166901E-2</c:v>
                </c:pt>
                <c:pt idx="107">
                  <c:v>-2.8024000002915272E-2</c:v>
                </c:pt>
                <c:pt idx="108">
                  <c:v>-5.6089999998221174E-3</c:v>
                </c:pt>
                <c:pt idx="109">
                  <c:v>1.3528999996196944E-2</c:v>
                </c:pt>
                <c:pt idx="110">
                  <c:v>1.6597999998339219E-2</c:v>
                </c:pt>
                <c:pt idx="111">
                  <c:v>-4.9073500005761161E-2</c:v>
                </c:pt>
                <c:pt idx="112">
                  <c:v>-5.0573000004078494E-2</c:v>
                </c:pt>
                <c:pt idx="113">
                  <c:v>-1.3923500006058021E-2</c:v>
                </c:pt>
                <c:pt idx="114">
                  <c:v>6.0438999997131759E-2</c:v>
                </c:pt>
                <c:pt idx="115">
                  <c:v>3.9404999999533175E-2</c:v>
                </c:pt>
                <c:pt idx="116">
                  <c:v>1.1957999999140156E-2</c:v>
                </c:pt>
                <c:pt idx="117">
                  <c:v>-2.0834999999351567E-2</c:v>
                </c:pt>
                <c:pt idx="118">
                  <c:v>-1.4058500004466623E-2</c:v>
                </c:pt>
                <c:pt idx="119">
                  <c:v>1.8821999998181127E-2</c:v>
                </c:pt>
                <c:pt idx="120">
                  <c:v>4.0821999999025138E-2</c:v>
                </c:pt>
                <c:pt idx="121">
                  <c:v>-1.7135000005509937E-2</c:v>
                </c:pt>
                <c:pt idx="122">
                  <c:v>4.9278999995294726E-2</c:v>
                </c:pt>
                <c:pt idx="123">
                  <c:v>2.2521999995660735E-2</c:v>
                </c:pt>
                <c:pt idx="124">
                  <c:v>-2.519400000164751E-2</c:v>
                </c:pt>
                <c:pt idx="125">
                  <c:v>-1.4330000012705568E-3</c:v>
                </c:pt>
                <c:pt idx="126">
                  <c:v>-2.9490000015357509E-3</c:v>
                </c:pt>
                <c:pt idx="127">
                  <c:v>8.051000000705244E-3</c:v>
                </c:pt>
                <c:pt idx="128">
                  <c:v>5.5050999999366468E-2</c:v>
                </c:pt>
                <c:pt idx="129">
                  <c:v>6.1119999994843965E-2</c:v>
                </c:pt>
                <c:pt idx="130">
                  <c:v>5.1889999958802946E-3</c:v>
                </c:pt>
                <c:pt idx="131">
                  <c:v>7.1326999994198559E-2</c:v>
                </c:pt>
                <c:pt idx="132">
                  <c:v>3.3959999964281451E-3</c:v>
                </c:pt>
                <c:pt idx="133">
                  <c:v>-3.5291000000142958E-2</c:v>
                </c:pt>
                <c:pt idx="134">
                  <c:v>2.469849999397411E-2</c:v>
                </c:pt>
                <c:pt idx="135">
                  <c:v>8.8199999954667874E-3</c:v>
                </c:pt>
                <c:pt idx="136">
                  <c:v>3.7095999996381579E-2</c:v>
                </c:pt>
                <c:pt idx="137">
                  <c:v>7.0095999995828606E-2</c:v>
                </c:pt>
                <c:pt idx="138">
                  <c:v>7.4079499998333631E-2</c:v>
                </c:pt>
                <c:pt idx="139">
                  <c:v>-2.609150000353111E-2</c:v>
                </c:pt>
                <c:pt idx="140">
                  <c:v>-3.7108000000444008E-2</c:v>
                </c:pt>
                <c:pt idx="141">
                  <c:v>4.960999998729676E-3</c:v>
                </c:pt>
                <c:pt idx="142">
                  <c:v>1.5029999995022081E-2</c:v>
                </c:pt>
                <c:pt idx="143">
                  <c:v>8.2204999962414149E-3</c:v>
                </c:pt>
                <c:pt idx="144">
                  <c:v>1.128949999838369E-2</c:v>
                </c:pt>
                <c:pt idx="145">
                  <c:v>4.7815499998250743E-2</c:v>
                </c:pt>
                <c:pt idx="146">
                  <c:v>6.586799999786308E-2</c:v>
                </c:pt>
                <c:pt idx="147">
                  <c:v>3.5662999995111022E-2</c:v>
                </c:pt>
                <c:pt idx="148">
                  <c:v>-6.043500001396751E-3</c:v>
                </c:pt>
                <c:pt idx="149">
                  <c:v>3.9939999998750864E-2</c:v>
                </c:pt>
                <c:pt idx="150">
                  <c:v>2.7008999997633509E-2</c:v>
                </c:pt>
                <c:pt idx="151">
                  <c:v>3.7008999996032799E-2</c:v>
                </c:pt>
                <c:pt idx="152">
                  <c:v>3.7750000010419171E-3</c:v>
                </c:pt>
                <c:pt idx="153">
                  <c:v>5.2984999998443527E-2</c:v>
                </c:pt>
                <c:pt idx="154">
                  <c:v>-1.3943000001745531E-2</c:v>
                </c:pt>
                <c:pt idx="155">
                  <c:v>5.8718999996926868E-2</c:v>
                </c:pt>
                <c:pt idx="156">
                  <c:v>-1.2371000004350208E-2</c:v>
                </c:pt>
                <c:pt idx="157">
                  <c:v>0.1112684999970952</c:v>
                </c:pt>
                <c:pt idx="158">
                  <c:v>8.6011999996117083E-2</c:v>
                </c:pt>
                <c:pt idx="159">
                  <c:v>-2.8640000000450527E-2</c:v>
                </c:pt>
                <c:pt idx="160">
                  <c:v>5.2056999997148523E-2</c:v>
                </c:pt>
                <c:pt idx="161">
                  <c:v>3.647399999681511E-2</c:v>
                </c:pt>
                <c:pt idx="162">
                  <c:v>9.9543999996967614E-2</c:v>
                </c:pt>
                <c:pt idx="163">
                  <c:v>4.4614999998884741E-2</c:v>
                </c:pt>
                <c:pt idx="164">
                  <c:v>5.4114999984449241E-3</c:v>
                </c:pt>
                <c:pt idx="165">
                  <c:v>3.6820000001171138E-2</c:v>
                </c:pt>
                <c:pt idx="166">
                  <c:v>9.1027999998914311E-2</c:v>
                </c:pt>
                <c:pt idx="167">
                  <c:v>2.0062999996298458E-2</c:v>
                </c:pt>
                <c:pt idx="168">
                  <c:v>5.9200999996392056E-2</c:v>
                </c:pt>
                <c:pt idx="169">
                  <c:v>5.2546999995684018E-2</c:v>
                </c:pt>
                <c:pt idx="170">
                  <c:v>7.2213999999803491E-2</c:v>
                </c:pt>
                <c:pt idx="171">
                  <c:v>0.10661149999577901</c:v>
                </c:pt>
                <c:pt idx="172">
                  <c:v>0.15287099999841303</c:v>
                </c:pt>
                <c:pt idx="173">
                  <c:v>-4.1530000053171534E-3</c:v>
                </c:pt>
                <c:pt idx="174">
                  <c:v>0.1657264999957988</c:v>
                </c:pt>
                <c:pt idx="175">
                  <c:v>1.9089999994321261E-2</c:v>
                </c:pt>
                <c:pt idx="176">
                  <c:v>6.0158999993291218E-2</c:v>
                </c:pt>
                <c:pt idx="177">
                  <c:v>-1.9219000001612585E-2</c:v>
                </c:pt>
                <c:pt idx="178">
                  <c:v>1.7618999998376239E-2</c:v>
                </c:pt>
                <c:pt idx="179">
                  <c:v>0.11403399999835528</c:v>
                </c:pt>
                <c:pt idx="180">
                  <c:v>4.1049999927054159E-3</c:v>
                </c:pt>
                <c:pt idx="181">
                  <c:v>7.6800000002549496E-2</c:v>
                </c:pt>
                <c:pt idx="182">
                  <c:v>-6.4920000004349276E-3</c:v>
                </c:pt>
                <c:pt idx="183">
                  <c:v>5.7699999160831794E-4</c:v>
                </c:pt>
                <c:pt idx="184">
                  <c:v>1.6645999996399041E-2</c:v>
                </c:pt>
                <c:pt idx="185">
                  <c:v>6.4156499996897765E-2</c:v>
                </c:pt>
                <c:pt idx="186">
                  <c:v>1.5777499997057021E-2</c:v>
                </c:pt>
                <c:pt idx="187">
                  <c:v>3.2846499998413492E-2</c:v>
                </c:pt>
                <c:pt idx="188">
                  <c:v>5.4899000002478715E-2</c:v>
                </c:pt>
                <c:pt idx="189">
                  <c:v>3.4036999997624662E-2</c:v>
                </c:pt>
                <c:pt idx="190">
                  <c:v>2.8089499995985534E-2</c:v>
                </c:pt>
                <c:pt idx="191">
                  <c:v>-2.5782000004255679E-2</c:v>
                </c:pt>
                <c:pt idx="192">
                  <c:v>0.11067099999490893</c:v>
                </c:pt>
                <c:pt idx="193">
                  <c:v>-1.3915000003180467E-2</c:v>
                </c:pt>
                <c:pt idx="194">
                  <c:v>5.3084999999555293E-2</c:v>
                </c:pt>
                <c:pt idx="195">
                  <c:v>-1.3777000007394236E-2</c:v>
                </c:pt>
                <c:pt idx="196">
                  <c:v>9.2919999951845966E-3</c:v>
                </c:pt>
                <c:pt idx="197">
                  <c:v>-2.4639000002935063E-2</c:v>
                </c:pt>
                <c:pt idx="198">
                  <c:v>6.8068499997025356E-2</c:v>
                </c:pt>
                <c:pt idx="199">
                  <c:v>-5.7292999998026062E-2</c:v>
                </c:pt>
                <c:pt idx="200">
                  <c:v>-1.4220000011846423E-3</c:v>
                </c:pt>
                <c:pt idx="201">
                  <c:v>-3.7212000002909917E-2</c:v>
                </c:pt>
                <c:pt idx="202">
                  <c:v>3.106399999524001E-2</c:v>
                </c:pt>
                <c:pt idx="203">
                  <c:v>3.2063999991805758E-2</c:v>
                </c:pt>
                <c:pt idx="204">
                  <c:v>1.0313999999198131E-2</c:v>
                </c:pt>
                <c:pt idx="205">
                  <c:v>3.3642499998677522E-2</c:v>
                </c:pt>
                <c:pt idx="206">
                  <c:v>6.4780499997141305E-2</c:v>
                </c:pt>
                <c:pt idx="207">
                  <c:v>-3.333800000109477E-2</c:v>
                </c:pt>
                <c:pt idx="208">
                  <c:v>-3.4635000003618188E-2</c:v>
                </c:pt>
                <c:pt idx="209">
                  <c:v>-2.9635000006237533E-2</c:v>
                </c:pt>
                <c:pt idx="210">
                  <c:v>6.3649999938206747E-3</c:v>
                </c:pt>
                <c:pt idx="211">
                  <c:v>-2.6566000000457279E-2</c:v>
                </c:pt>
                <c:pt idx="212">
                  <c:v>4.6409999995375983E-3</c:v>
                </c:pt>
                <c:pt idx="213">
                  <c:v>4.4778999996196944E-2</c:v>
                </c:pt>
                <c:pt idx="214">
                  <c:v>-8.4582500006945338E-2</c:v>
                </c:pt>
                <c:pt idx="215">
                  <c:v>-2.6237500002025627E-2</c:v>
                </c:pt>
                <c:pt idx="216">
                  <c:v>0.135038499996881</c:v>
                </c:pt>
                <c:pt idx="217">
                  <c:v>-1.6329999998561107E-3</c:v>
                </c:pt>
                <c:pt idx="218">
                  <c:v>1.7998000002990011E-2</c:v>
                </c:pt>
                <c:pt idx="219">
                  <c:v>-4.3275000061839819E-3</c:v>
                </c:pt>
                <c:pt idx="220">
                  <c:v>2.3931999996420927E-2</c:v>
                </c:pt>
                <c:pt idx="221">
                  <c:v>7.3034999950323254E-3</c:v>
                </c:pt>
                <c:pt idx="222">
                  <c:v>-9.3867499999760184E-2</c:v>
                </c:pt>
                <c:pt idx="223">
                  <c:v>-5.6320000003324822E-3</c:v>
                </c:pt>
                <c:pt idx="224">
                  <c:v>8.5436999994271901E-2</c:v>
                </c:pt>
                <c:pt idx="225">
                  <c:v>1.8439999999827705E-2</c:v>
                </c:pt>
                <c:pt idx="226">
                  <c:v>5.5089999950723723E-3</c:v>
                </c:pt>
                <c:pt idx="227">
                  <c:v>-1.1284000007435679E-2</c:v>
                </c:pt>
                <c:pt idx="228">
                  <c:v>1.3854000004357658E-2</c:v>
                </c:pt>
                <c:pt idx="229">
                  <c:v>3.6922999999660533E-2</c:v>
                </c:pt>
                <c:pt idx="230">
                  <c:v>-3.7231500005873386E-2</c:v>
                </c:pt>
                <c:pt idx="231">
                  <c:v>-5.3929000001517124E-2</c:v>
                </c:pt>
                <c:pt idx="232">
                  <c:v>-7.9289999994216487E-3</c:v>
                </c:pt>
                <c:pt idx="233">
                  <c:v>4.3727999996917788E-2</c:v>
                </c:pt>
                <c:pt idx="234">
                  <c:v>0.14872800000011921</c:v>
                </c:pt>
                <c:pt idx="235">
                  <c:v>-4.0450000233249739E-4</c:v>
                </c:pt>
                <c:pt idx="240">
                  <c:v>-3.1125000001338776E-2</c:v>
                </c:pt>
                <c:pt idx="241">
                  <c:v>-3.3089000004110858E-2</c:v>
                </c:pt>
                <c:pt idx="242">
                  <c:v>-4.0077000005112495E-2</c:v>
                </c:pt>
                <c:pt idx="243">
                  <c:v>-1.607499999954598E-2</c:v>
                </c:pt>
                <c:pt idx="244">
                  <c:v>-8.7290000010398217E-3</c:v>
                </c:pt>
                <c:pt idx="245">
                  <c:v>-7.7960000053280964E-3</c:v>
                </c:pt>
                <c:pt idx="246">
                  <c:v>-2.1131000001332723E-2</c:v>
                </c:pt>
                <c:pt idx="247">
                  <c:v>-2.6957000001857523E-2</c:v>
                </c:pt>
                <c:pt idx="248">
                  <c:v>5.3799999295733869E-4</c:v>
                </c:pt>
                <c:pt idx="249">
                  <c:v>-1.839299999846844E-2</c:v>
                </c:pt>
                <c:pt idx="250">
                  <c:v>-3.1860000017331913E-3</c:v>
                </c:pt>
                <c:pt idx="251">
                  <c:v>7.9519999999320135E-3</c:v>
                </c:pt>
                <c:pt idx="252">
                  <c:v>-4.9300000027869828E-3</c:v>
                </c:pt>
                <c:pt idx="253">
                  <c:v>-4.1266000000177883E-2</c:v>
                </c:pt>
                <c:pt idx="254">
                  <c:v>-6.0570000059669837E-3</c:v>
                </c:pt>
                <c:pt idx="255">
                  <c:v>-3.8325000059558079E-3</c:v>
                </c:pt>
                <c:pt idx="256">
                  <c:v>-1.2952000004588626E-2</c:v>
                </c:pt>
                <c:pt idx="257">
                  <c:v>-8.9520000037737191E-3</c:v>
                </c:pt>
                <c:pt idx="258">
                  <c:v>-2.5355999998282641E-2</c:v>
                </c:pt>
                <c:pt idx="259">
                  <c:v>-4.9619999997958075E-2</c:v>
                </c:pt>
                <c:pt idx="260">
                  <c:v>-1.1549000002560206E-2</c:v>
                </c:pt>
                <c:pt idx="261">
                  <c:v>-8.6060000030556694E-3</c:v>
                </c:pt>
                <c:pt idx="262">
                  <c:v>-1.280100000440143E-2</c:v>
                </c:pt>
                <c:pt idx="263">
                  <c:v>-1.0801000003993977E-2</c:v>
                </c:pt>
                <c:pt idx="264">
                  <c:v>-4.801000002771616E-3</c:v>
                </c:pt>
                <c:pt idx="265">
                  <c:v>-3.801000006205868E-3</c:v>
                </c:pt>
                <c:pt idx="266">
                  <c:v>-1.8010000057984143E-3</c:v>
                </c:pt>
                <c:pt idx="267">
                  <c:v>-2.5524000004224945E-2</c:v>
                </c:pt>
                <c:pt idx="268">
                  <c:v>3.2453999992867466E-2</c:v>
                </c:pt>
                <c:pt idx="269">
                  <c:v>-1.3981000003695954E-2</c:v>
                </c:pt>
                <c:pt idx="270">
                  <c:v>-4.9119999966933392E-3</c:v>
                </c:pt>
                <c:pt idx="271">
                  <c:v>-9.7740000055637211E-3</c:v>
                </c:pt>
                <c:pt idx="272">
                  <c:v>-5.7740000047488138E-3</c:v>
                </c:pt>
                <c:pt idx="273">
                  <c:v>3.2260000007227063E-3</c:v>
                </c:pt>
                <c:pt idx="274">
                  <c:v>-1.6690000047674403E-3</c:v>
                </c:pt>
                <c:pt idx="275">
                  <c:v>3.4000000014202669E-3</c:v>
                </c:pt>
                <c:pt idx="276">
                  <c:v>2.2049999970477074E-3</c:v>
                </c:pt>
                <c:pt idx="279">
                  <c:v>1.12410000001546E-2</c:v>
                </c:pt>
                <c:pt idx="285">
                  <c:v>9.0999999520136043E-4</c:v>
                </c:pt>
                <c:pt idx="287">
                  <c:v>-4.920999999740161E-3</c:v>
                </c:pt>
                <c:pt idx="289">
                  <c:v>4.5790000003762543E-3</c:v>
                </c:pt>
                <c:pt idx="291">
                  <c:v>1.2079000000085216E-2</c:v>
                </c:pt>
                <c:pt idx="292">
                  <c:v>2.5299999106209725E-4</c:v>
                </c:pt>
                <c:pt idx="293">
                  <c:v>-1.2184999999590218E-2</c:v>
                </c:pt>
                <c:pt idx="294">
                  <c:v>-9.1850000026170164E-3</c:v>
                </c:pt>
                <c:pt idx="295">
                  <c:v>7.8149999972083606E-3</c:v>
                </c:pt>
                <c:pt idx="296">
                  <c:v>-9.0469999995548278E-3</c:v>
                </c:pt>
                <c:pt idx="297">
                  <c:v>-5.0470000060158782E-3</c:v>
                </c:pt>
                <c:pt idx="298">
                  <c:v>-4.7000001359265298E-5</c:v>
                </c:pt>
                <c:pt idx="299">
                  <c:v>4.95299999602139E-3</c:v>
                </c:pt>
                <c:pt idx="300">
                  <c:v>-3.5275000009278301E-2</c:v>
                </c:pt>
                <c:pt idx="301">
                  <c:v>-2.3275000006833579E-2</c:v>
                </c:pt>
                <c:pt idx="302">
                  <c:v>-2.1275000006426126E-2</c:v>
                </c:pt>
                <c:pt idx="303">
                  <c:v>-1.2275000008230563E-2</c:v>
                </c:pt>
                <c:pt idx="304">
                  <c:v>-5.9629999959724955E-3</c:v>
                </c:pt>
                <c:pt idx="305">
                  <c:v>-1.7331999995803926E-2</c:v>
                </c:pt>
                <c:pt idx="306">
                  <c:v>-6.1250000071595423E-3</c:v>
                </c:pt>
                <c:pt idx="307">
                  <c:v>-5.1910000038333237E-3</c:v>
                </c:pt>
                <c:pt idx="308">
                  <c:v>-7.122000002709683E-3</c:v>
                </c:pt>
                <c:pt idx="309">
                  <c:v>5.08999997691717E-4</c:v>
                </c:pt>
                <c:pt idx="310">
                  <c:v>-3.530000030878E-4</c:v>
                </c:pt>
                <c:pt idx="311">
                  <c:v>6.7160000035073608E-3</c:v>
                </c:pt>
                <c:pt idx="312">
                  <c:v>7.7160000000731088E-3</c:v>
                </c:pt>
                <c:pt idx="313">
                  <c:v>-1.765000000159489E-2</c:v>
                </c:pt>
                <c:pt idx="314">
                  <c:v>-3.408099999796832E-2</c:v>
                </c:pt>
                <c:pt idx="315">
                  <c:v>-1.1181000001670327E-2</c:v>
                </c:pt>
                <c:pt idx="316">
                  <c:v>-9.5809999984339811E-3</c:v>
                </c:pt>
                <c:pt idx="317">
                  <c:v>-6.5119999999296851E-3</c:v>
                </c:pt>
                <c:pt idx="318">
                  <c:v>-3.0500000138999894E-4</c:v>
                </c:pt>
                <c:pt idx="319">
                  <c:v>-3.0200000765034929E-4</c:v>
                </c:pt>
                <c:pt idx="320">
                  <c:v>8.9639999932842329E-3</c:v>
                </c:pt>
                <c:pt idx="321">
                  <c:v>7.4709999971673824E-3</c:v>
                </c:pt>
                <c:pt idx="322">
                  <c:v>-2.0190000002912711E-2</c:v>
                </c:pt>
                <c:pt idx="323">
                  <c:v>-1.504199999908451E-2</c:v>
                </c:pt>
                <c:pt idx="324">
                  <c:v>1.2542999997094739E-2</c:v>
                </c:pt>
                <c:pt idx="325">
                  <c:v>-4.6589999983552843E-3</c:v>
                </c:pt>
                <c:pt idx="326">
                  <c:v>-1.4347000003908761E-2</c:v>
                </c:pt>
                <c:pt idx="327">
                  <c:v>-1.1917499999981374E-2</c:v>
                </c:pt>
                <c:pt idx="329">
                  <c:v>-9.8175000021001324E-3</c:v>
                </c:pt>
                <c:pt idx="330">
                  <c:v>-5.1730000050156377E-3</c:v>
                </c:pt>
                <c:pt idx="331">
                  <c:v>-1.4697999999043532E-2</c:v>
                </c:pt>
                <c:pt idx="333">
                  <c:v>-7.1660000030533411E-3</c:v>
                </c:pt>
                <c:pt idx="334">
                  <c:v>-1.669699999911245E-2</c:v>
                </c:pt>
                <c:pt idx="338">
                  <c:v>-1.5586000001349021E-2</c:v>
                </c:pt>
                <c:pt idx="340">
                  <c:v>-6.5130000075441785E-3</c:v>
                </c:pt>
                <c:pt idx="343">
                  <c:v>-5.7010000018635765E-3</c:v>
                </c:pt>
                <c:pt idx="345">
                  <c:v>-7.0130000021890737E-3</c:v>
                </c:pt>
                <c:pt idx="346">
                  <c:v>-1.1970000006840564E-2</c:v>
                </c:pt>
                <c:pt idx="350">
                  <c:v>-3.0139000002236571E-2</c:v>
                </c:pt>
                <c:pt idx="353">
                  <c:v>-5.1740000053541735E-3</c:v>
                </c:pt>
                <c:pt idx="355">
                  <c:v>-3.3910000056494027E-3</c:v>
                </c:pt>
                <c:pt idx="356">
                  <c:v>-5.0929999997606501E-3</c:v>
                </c:pt>
                <c:pt idx="357">
                  <c:v>-3.4390000000712462E-3</c:v>
                </c:pt>
                <c:pt idx="359">
                  <c:v>1.4637499996752013E-2</c:v>
                </c:pt>
                <c:pt idx="364">
                  <c:v>9.8214999961783178E-3</c:v>
                </c:pt>
                <c:pt idx="365">
                  <c:v>-7.9499999992549419E-4</c:v>
                </c:pt>
                <c:pt idx="367">
                  <c:v>-2.117000003636349E-3</c:v>
                </c:pt>
                <c:pt idx="368">
                  <c:v>6.2104999960865825E-3</c:v>
                </c:pt>
                <c:pt idx="387">
                  <c:v>1.5600999999151099E-2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50-4394-9BEF-92972A1CA7C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Active!$J$21:$J$976</c:f>
              <c:numCache>
                <c:formatCode>General</c:formatCode>
                <c:ptCount val="956"/>
                <c:pt idx="236">
                  <c:v>2.4919999923440628E-3</c:v>
                </c:pt>
                <c:pt idx="237">
                  <c:v>2.4919999923440628E-3</c:v>
                </c:pt>
                <c:pt idx="238">
                  <c:v>4.4919999927515164E-3</c:v>
                </c:pt>
                <c:pt idx="277">
                  <c:v>-1.6590000013820827E-3</c:v>
                </c:pt>
                <c:pt idx="278">
                  <c:v>-1.5590000039082952E-3</c:v>
                </c:pt>
                <c:pt idx="280">
                  <c:v>4.5049999971524812E-3</c:v>
                </c:pt>
                <c:pt idx="281">
                  <c:v>5.2049999940209091E-3</c:v>
                </c:pt>
                <c:pt idx="282">
                  <c:v>5.9049999981652945E-3</c:v>
                </c:pt>
                <c:pt idx="283">
                  <c:v>4.3719999957829714E-3</c:v>
                </c:pt>
                <c:pt idx="284">
                  <c:v>5.0999999803025275E-4</c:v>
                </c:pt>
                <c:pt idx="286">
                  <c:v>1.2099999948986806E-3</c:v>
                </c:pt>
                <c:pt idx="288">
                  <c:v>4.1790000032051466E-3</c:v>
                </c:pt>
                <c:pt idx="290">
                  <c:v>4.8790000000735745E-3</c:v>
                </c:pt>
                <c:pt idx="378">
                  <c:v>8.0139999990933575E-3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50-4394-9BEF-92972A1CA7C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Active!$K$21:$K$976</c:f>
              <c:numCache>
                <c:formatCode>General</c:formatCode>
                <c:ptCount val="956"/>
                <c:pt idx="328">
                  <c:v>-1.0817500005941838E-2</c:v>
                </c:pt>
                <c:pt idx="332">
                  <c:v>-6.0930000036023557E-3</c:v>
                </c:pt>
                <c:pt idx="335">
                  <c:v>-5.1690000036614947E-3</c:v>
                </c:pt>
                <c:pt idx="336">
                  <c:v>-5.8720000015455298E-3</c:v>
                </c:pt>
                <c:pt idx="337">
                  <c:v>-1.2425500004610512E-2</c:v>
                </c:pt>
                <c:pt idx="339">
                  <c:v>-2.9084999987389892E-3</c:v>
                </c:pt>
                <c:pt idx="341">
                  <c:v>-5.808500005514361E-3</c:v>
                </c:pt>
                <c:pt idx="342">
                  <c:v>-1.1570499998924788E-2</c:v>
                </c:pt>
                <c:pt idx="344">
                  <c:v>-9.3350000024656765E-3</c:v>
                </c:pt>
                <c:pt idx="347">
                  <c:v>-8.4060000008321367E-3</c:v>
                </c:pt>
                <c:pt idx="348">
                  <c:v>-6.2679999973624945E-3</c:v>
                </c:pt>
                <c:pt idx="352">
                  <c:v>-5.4700000036973506E-3</c:v>
                </c:pt>
                <c:pt idx="354">
                  <c:v>1.6659999964758754E-3</c:v>
                </c:pt>
                <c:pt idx="358">
                  <c:v>-4.819000001589302E-3</c:v>
                </c:pt>
                <c:pt idx="360">
                  <c:v>-5.5019999999785796E-3</c:v>
                </c:pt>
                <c:pt idx="361">
                  <c:v>-4.0540000045439228E-3</c:v>
                </c:pt>
                <c:pt idx="362">
                  <c:v>-3.5330000027897768E-3</c:v>
                </c:pt>
                <c:pt idx="363">
                  <c:v>-2.5260000038542785E-3</c:v>
                </c:pt>
                <c:pt idx="366">
                  <c:v>-1.0850000035134144E-3</c:v>
                </c:pt>
                <c:pt idx="370">
                  <c:v>4.9139999973704107E-3</c:v>
                </c:pt>
                <c:pt idx="371">
                  <c:v>5.5519999950774945E-3</c:v>
                </c:pt>
                <c:pt idx="372">
                  <c:v>6.0420000008889474E-3</c:v>
                </c:pt>
                <c:pt idx="373">
                  <c:v>8.5324999963631853E-3</c:v>
                </c:pt>
                <c:pt idx="374">
                  <c:v>5.3999999945517629E-3</c:v>
                </c:pt>
                <c:pt idx="377">
                  <c:v>6.7779999953927472E-3</c:v>
                </c:pt>
                <c:pt idx="380">
                  <c:v>8.1950000021606684E-3</c:v>
                </c:pt>
                <c:pt idx="381">
                  <c:v>7.9309999928227626E-3</c:v>
                </c:pt>
                <c:pt idx="382">
                  <c:v>1.0969999995722901E-2</c:v>
                </c:pt>
                <c:pt idx="383">
                  <c:v>1.0197999996307772E-2</c:v>
                </c:pt>
                <c:pt idx="384">
                  <c:v>2.2426499999710359E-2</c:v>
                </c:pt>
                <c:pt idx="385">
                  <c:v>1.4920000001438893E-2</c:v>
                </c:pt>
                <c:pt idx="386">
                  <c:v>1.2302999995881692E-2</c:v>
                </c:pt>
                <c:pt idx="388">
                  <c:v>1.529899999150075E-2</c:v>
                </c:pt>
                <c:pt idx="389">
                  <c:v>1.4181999998982064E-2</c:v>
                </c:pt>
                <c:pt idx="390">
                  <c:v>1.655400000163354E-2</c:v>
                </c:pt>
                <c:pt idx="391">
                  <c:v>1.8589999999676365E-2</c:v>
                </c:pt>
                <c:pt idx="392">
                  <c:v>2.1246999996947125E-2</c:v>
                </c:pt>
                <c:pt idx="393">
                  <c:v>2.5002000002132263E-2</c:v>
                </c:pt>
                <c:pt idx="394">
                  <c:v>2.1261999994749203E-2</c:v>
                </c:pt>
                <c:pt idx="395">
                  <c:v>2.3219000002427492E-2</c:v>
                </c:pt>
                <c:pt idx="396">
                  <c:v>2.4244999993243255E-2</c:v>
                </c:pt>
                <c:pt idx="397">
                  <c:v>2.2279000004346017E-2</c:v>
                </c:pt>
                <c:pt idx="398">
                  <c:v>2.3499999995692633E-2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50-4394-9BEF-92972A1CA7C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Active!$L$21:$L$976</c:f>
              <c:numCache>
                <c:formatCode>General</c:formatCode>
                <c:ptCount val="956"/>
                <c:pt idx="375">
                  <c:v>5.4330185812432319E-3</c:v>
                </c:pt>
                <c:pt idx="376">
                  <c:v>7.0760000016889535E-3</c:v>
                </c:pt>
                <c:pt idx="379">
                  <c:v>6.9191399015835486E-3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50-4394-9BEF-92972A1CA7C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Active!$M$21:$M$976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50-4394-9BEF-92972A1CA7C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Active!$N$21:$N$976</c:f>
              <c:numCache>
                <c:formatCode>General</c:formatCode>
                <c:ptCount val="95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50-4394-9BEF-92972A1CA7C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Active!$O$21:$O$976</c:f>
              <c:numCache>
                <c:formatCode>General</c:formatCode>
                <c:ptCount val="956"/>
                <c:pt idx="0">
                  <c:v>-0.19064613928341073</c:v>
                </c:pt>
                <c:pt idx="1">
                  <c:v>-0.19056275755135546</c:v>
                </c:pt>
                <c:pt idx="2">
                  <c:v>-0.19030070067918178</c:v>
                </c:pt>
                <c:pt idx="3">
                  <c:v>-0.18910953307839232</c:v>
                </c:pt>
                <c:pt idx="4">
                  <c:v>-0.18889035823984707</c:v>
                </c:pt>
                <c:pt idx="5">
                  <c:v>-0.18714887120749285</c:v>
                </c:pt>
                <c:pt idx="6">
                  <c:v>-0.18703213678261549</c:v>
                </c:pt>
                <c:pt idx="7">
                  <c:v>-0.18701307810100287</c:v>
                </c:pt>
                <c:pt idx="8">
                  <c:v>-0.18682249128487655</c:v>
                </c:pt>
                <c:pt idx="9">
                  <c:v>-0.18567658805291709</c:v>
                </c:pt>
                <c:pt idx="10">
                  <c:v>-0.18562655901368394</c:v>
                </c:pt>
                <c:pt idx="11">
                  <c:v>-0.18538356082312288</c:v>
                </c:pt>
                <c:pt idx="12">
                  <c:v>-0.18493568180522604</c:v>
                </c:pt>
                <c:pt idx="13">
                  <c:v>-0.18339907560020763</c:v>
                </c:pt>
                <c:pt idx="14">
                  <c:v>-0.18309175435920397</c:v>
                </c:pt>
                <c:pt idx="15">
                  <c:v>-0.1802615401397282</c:v>
                </c:pt>
                <c:pt idx="16">
                  <c:v>-0.18012098236283502</c:v>
                </c:pt>
                <c:pt idx="17">
                  <c:v>-0.17991610153549925</c:v>
                </c:pt>
                <c:pt idx="18">
                  <c:v>-0.17935148809272505</c:v>
                </c:pt>
                <c:pt idx="19">
                  <c:v>-0.17858437615781664</c:v>
                </c:pt>
                <c:pt idx="20">
                  <c:v>-0.17807217408947715</c:v>
                </c:pt>
                <c:pt idx="21">
                  <c:v>-0.17794114565339031</c:v>
                </c:pt>
                <c:pt idx="22">
                  <c:v>-0.17771244147403875</c:v>
                </c:pt>
                <c:pt idx="23">
                  <c:v>-0.17671662535977875</c:v>
                </c:pt>
                <c:pt idx="24">
                  <c:v>-0.17620442329143929</c:v>
                </c:pt>
                <c:pt idx="25">
                  <c:v>-0.17343376745200298</c:v>
                </c:pt>
                <c:pt idx="26">
                  <c:v>-0.1730240057973314</c:v>
                </c:pt>
                <c:pt idx="27">
                  <c:v>-0.17300971178612193</c:v>
                </c:pt>
                <c:pt idx="28">
                  <c:v>-0.17255230342741879</c:v>
                </c:pt>
                <c:pt idx="29">
                  <c:v>-0.17115625499929354</c:v>
                </c:pt>
                <c:pt idx="30">
                  <c:v>-0.17115149032889038</c:v>
                </c:pt>
                <c:pt idx="31">
                  <c:v>-0.17090849213832932</c:v>
                </c:pt>
                <c:pt idx="32">
                  <c:v>-0.17078699304304878</c:v>
                </c:pt>
                <c:pt idx="33">
                  <c:v>-0.16951244371020407</c:v>
                </c:pt>
                <c:pt idx="34">
                  <c:v>-0.16938141527411724</c:v>
                </c:pt>
                <c:pt idx="35">
                  <c:v>-0.16917653444678143</c:v>
                </c:pt>
                <c:pt idx="36">
                  <c:v>-0.16902168265867881</c:v>
                </c:pt>
                <c:pt idx="37">
                  <c:v>-0.16717299054225357</c:v>
                </c:pt>
                <c:pt idx="38">
                  <c:v>-0.16694905103330515</c:v>
                </c:pt>
                <c:pt idx="39">
                  <c:v>-0.16574358942130621</c:v>
                </c:pt>
                <c:pt idx="40">
                  <c:v>-0.165450562191512</c:v>
                </c:pt>
                <c:pt idx="41">
                  <c:v>-0.16510035891687991</c:v>
                </c:pt>
                <c:pt idx="42">
                  <c:v>-0.16367572246633569</c:v>
                </c:pt>
                <c:pt idx="43">
                  <c:v>-0.16061203939710519</c:v>
                </c:pt>
                <c:pt idx="44">
                  <c:v>-0.159730575372521</c:v>
                </c:pt>
                <c:pt idx="45">
                  <c:v>-0.15853940777173153</c:v>
                </c:pt>
                <c:pt idx="46">
                  <c:v>-0.15832499760358942</c:v>
                </c:pt>
                <c:pt idx="47">
                  <c:v>-0.15732441681892628</c:v>
                </c:pt>
                <c:pt idx="48">
                  <c:v>-0.15680268540978048</c:v>
                </c:pt>
                <c:pt idx="49">
                  <c:v>-0.15645724680555156</c:v>
                </c:pt>
                <c:pt idx="50">
                  <c:v>-0.15641912944232628</c:v>
                </c:pt>
                <c:pt idx="51">
                  <c:v>-0.15525178519355262</c:v>
                </c:pt>
                <c:pt idx="52">
                  <c:v>-0.15478961216444631</c:v>
                </c:pt>
                <c:pt idx="53">
                  <c:v>-0.15327206464104054</c:v>
                </c:pt>
                <c:pt idx="54">
                  <c:v>-0.15314103620495367</c:v>
                </c:pt>
                <c:pt idx="55">
                  <c:v>-0.15171639975440948</c:v>
                </c:pt>
                <c:pt idx="56">
                  <c:v>-0.15150198958626737</c:v>
                </c:pt>
                <c:pt idx="57">
                  <c:v>-0.15106363990917687</c:v>
                </c:pt>
                <c:pt idx="58">
                  <c:v>-0.15106363990917687</c:v>
                </c:pt>
                <c:pt idx="59">
                  <c:v>-0.15106363990917687</c:v>
                </c:pt>
                <c:pt idx="60">
                  <c:v>-0.15009641181733582</c:v>
                </c:pt>
                <c:pt idx="61">
                  <c:v>-0.14986770763798424</c:v>
                </c:pt>
                <c:pt idx="62">
                  <c:v>-0.14954132771536793</c:v>
                </c:pt>
                <c:pt idx="63">
                  <c:v>-0.14954132771536793</c:v>
                </c:pt>
                <c:pt idx="64">
                  <c:v>-0.14954132771536793</c:v>
                </c:pt>
                <c:pt idx="65">
                  <c:v>-0.14918159509992951</c:v>
                </c:pt>
                <c:pt idx="66">
                  <c:v>-0.1482334256897011</c:v>
                </c:pt>
                <c:pt idx="67">
                  <c:v>-0.14799995683994635</c:v>
                </c:pt>
                <c:pt idx="68">
                  <c:v>-0.14756160716285585</c:v>
                </c:pt>
                <c:pt idx="69">
                  <c:v>-0.14635138088045374</c:v>
                </c:pt>
                <c:pt idx="70">
                  <c:v>-0.14614650005311797</c:v>
                </c:pt>
                <c:pt idx="71">
                  <c:v>-0.14600117760582165</c:v>
                </c:pt>
                <c:pt idx="72">
                  <c:v>-0.14590826653296007</c:v>
                </c:pt>
                <c:pt idx="73">
                  <c:v>-0.14405004507572849</c:v>
                </c:pt>
                <c:pt idx="74">
                  <c:v>-0.14307328764308114</c:v>
                </c:pt>
                <c:pt idx="75">
                  <c:v>-0.14274214305006167</c:v>
                </c:pt>
                <c:pt idx="76">
                  <c:v>-0.14263493796599061</c:v>
                </c:pt>
                <c:pt idx="77">
                  <c:v>-0.14257776192115273</c:v>
                </c:pt>
                <c:pt idx="78">
                  <c:v>-0.14218705894809378</c:v>
                </c:pt>
                <c:pt idx="79">
                  <c:v>-0.14122936019705906</c:v>
                </c:pt>
                <c:pt idx="80">
                  <c:v>-0.14076718716795275</c:v>
                </c:pt>
                <c:pt idx="81">
                  <c:v>-0.14076242249754958</c:v>
                </c:pt>
                <c:pt idx="82">
                  <c:v>-0.14070524645271168</c:v>
                </c:pt>
                <c:pt idx="83">
                  <c:v>-0.14069571711190537</c:v>
                </c:pt>
                <c:pt idx="84">
                  <c:v>-0.13971895967925801</c:v>
                </c:pt>
                <c:pt idx="85">
                  <c:v>-0.13859449746411276</c:v>
                </c:pt>
                <c:pt idx="86">
                  <c:v>-0.1378559735516233</c:v>
                </c:pt>
                <c:pt idx="87">
                  <c:v>-0.1378559735516233</c:v>
                </c:pt>
                <c:pt idx="88">
                  <c:v>-0.1378559735516233</c:v>
                </c:pt>
                <c:pt idx="89">
                  <c:v>-0.13772256278033487</c:v>
                </c:pt>
                <c:pt idx="90">
                  <c:v>-0.13764156338348119</c:v>
                </c:pt>
                <c:pt idx="91">
                  <c:v>-0.1375391229698133</c:v>
                </c:pt>
                <c:pt idx="92">
                  <c:v>-0.13751053494739435</c:v>
                </c:pt>
                <c:pt idx="93">
                  <c:v>-0.13742715321533908</c:v>
                </c:pt>
                <c:pt idx="94">
                  <c:v>-0.13742715321533908</c:v>
                </c:pt>
                <c:pt idx="95">
                  <c:v>-0.13728897777364751</c:v>
                </c:pt>
                <c:pt idx="96">
                  <c:v>-0.13728659543844593</c:v>
                </c:pt>
                <c:pt idx="97">
                  <c:v>-0.13728659543844593</c:v>
                </c:pt>
                <c:pt idx="98">
                  <c:v>-0.13720797837679383</c:v>
                </c:pt>
                <c:pt idx="99">
                  <c:v>-0.13696974485663593</c:v>
                </c:pt>
                <c:pt idx="100">
                  <c:v>-0.13680298139252542</c:v>
                </c:pt>
                <c:pt idx="101">
                  <c:v>-0.13554510840609174</c:v>
                </c:pt>
                <c:pt idx="102">
                  <c:v>-0.13534022757875594</c:v>
                </c:pt>
                <c:pt idx="103">
                  <c:v>-0.13516869944424226</c:v>
                </c:pt>
                <c:pt idx="104">
                  <c:v>-0.13512105274021069</c:v>
                </c:pt>
                <c:pt idx="105">
                  <c:v>-0.13511628806980752</c:v>
                </c:pt>
                <c:pt idx="106">
                  <c:v>-0.13493523059448753</c:v>
                </c:pt>
                <c:pt idx="107">
                  <c:v>-0.13392512046901806</c:v>
                </c:pt>
                <c:pt idx="108">
                  <c:v>-0.13375835700490754</c:v>
                </c:pt>
                <c:pt idx="109">
                  <c:v>-0.13374882766410123</c:v>
                </c:pt>
                <c:pt idx="110">
                  <c:v>-0.13374406299369807</c:v>
                </c:pt>
                <c:pt idx="111">
                  <c:v>-0.13361779922801439</c:v>
                </c:pt>
                <c:pt idx="112">
                  <c:v>-0.1335487115071686</c:v>
                </c:pt>
                <c:pt idx="113">
                  <c:v>-0.13195016458690914</c:v>
                </c:pt>
                <c:pt idx="114">
                  <c:v>-0.13189060620686965</c:v>
                </c:pt>
                <c:pt idx="115">
                  <c:v>-0.13182390082122544</c:v>
                </c:pt>
                <c:pt idx="116">
                  <c:v>-0.13164760801630862</c:v>
                </c:pt>
                <c:pt idx="117">
                  <c:v>-0.13163331400509914</c:v>
                </c:pt>
                <c:pt idx="118">
                  <c:v>-0.13154516760264071</c:v>
                </c:pt>
                <c:pt idx="119">
                  <c:v>-0.13138078647373178</c:v>
                </c:pt>
                <c:pt idx="120">
                  <c:v>-0.13138078647373178</c:v>
                </c:pt>
                <c:pt idx="121">
                  <c:v>-0.13020391288415178</c:v>
                </c:pt>
                <c:pt idx="122">
                  <c:v>-0.13017532486173283</c:v>
                </c:pt>
                <c:pt idx="123">
                  <c:v>-0.12995138535278442</c:v>
                </c:pt>
                <c:pt idx="124">
                  <c:v>-0.12882692313763916</c:v>
                </c:pt>
                <c:pt idx="125">
                  <c:v>-0.12849816087982127</c:v>
                </c:pt>
                <c:pt idx="126">
                  <c:v>-0.12832663274530759</c:v>
                </c:pt>
                <c:pt idx="127">
                  <c:v>-0.12832663274530759</c:v>
                </c:pt>
                <c:pt idx="128">
                  <c:v>-0.12832663274530759</c:v>
                </c:pt>
                <c:pt idx="129">
                  <c:v>-0.12832186807490442</c:v>
                </c:pt>
                <c:pt idx="130">
                  <c:v>-0.12831710340450128</c:v>
                </c:pt>
                <c:pt idx="131">
                  <c:v>-0.12830757406369495</c:v>
                </c:pt>
                <c:pt idx="132">
                  <c:v>-0.12830280939329181</c:v>
                </c:pt>
                <c:pt idx="133">
                  <c:v>-0.12793592977224863</c:v>
                </c:pt>
                <c:pt idx="134">
                  <c:v>-0.12700443670843128</c:v>
                </c:pt>
                <c:pt idx="135">
                  <c:v>-0.12689246695395706</c:v>
                </c:pt>
                <c:pt idx="136">
                  <c:v>-0.12687340827234445</c:v>
                </c:pt>
                <c:pt idx="137">
                  <c:v>-0.12687340827234445</c:v>
                </c:pt>
                <c:pt idx="138">
                  <c:v>-0.12677096785867656</c:v>
                </c:pt>
                <c:pt idx="139">
                  <c:v>-0.12657561637214707</c:v>
                </c:pt>
                <c:pt idx="140">
                  <c:v>-0.12647317595847918</c:v>
                </c:pt>
                <c:pt idx="141">
                  <c:v>-0.12646841128807601</c:v>
                </c:pt>
                <c:pt idx="142">
                  <c:v>-0.12646364661767287</c:v>
                </c:pt>
                <c:pt idx="143">
                  <c:v>-0.12634691219279551</c:v>
                </c:pt>
                <c:pt idx="144">
                  <c:v>-0.12634214752239234</c:v>
                </c:pt>
                <c:pt idx="145">
                  <c:v>-0.12513192123999026</c:v>
                </c:pt>
                <c:pt idx="146">
                  <c:v>-0.1250247161559192</c:v>
                </c:pt>
                <c:pt idx="147">
                  <c:v>-0.1247626592837455</c:v>
                </c:pt>
                <c:pt idx="148">
                  <c:v>-0.12470786557410921</c:v>
                </c:pt>
                <c:pt idx="149">
                  <c:v>-0.12460542516044129</c:v>
                </c:pt>
                <c:pt idx="150">
                  <c:v>-0.12460066049003815</c:v>
                </c:pt>
                <c:pt idx="151">
                  <c:v>-0.12460066049003815</c:v>
                </c:pt>
                <c:pt idx="152">
                  <c:v>-0.12358102102376237</c:v>
                </c:pt>
                <c:pt idx="153">
                  <c:v>-0.12315220068747815</c:v>
                </c:pt>
                <c:pt idx="154">
                  <c:v>-0.12273290969200026</c:v>
                </c:pt>
                <c:pt idx="155">
                  <c:v>-0.121789504952175</c:v>
                </c:pt>
                <c:pt idx="156">
                  <c:v>-0.11993128349494345</c:v>
                </c:pt>
                <c:pt idx="157">
                  <c:v>-0.11971449099159975</c:v>
                </c:pt>
                <c:pt idx="158">
                  <c:v>-0.11942146376180555</c:v>
                </c:pt>
                <c:pt idx="159">
                  <c:v>-0.11898311408471504</c:v>
                </c:pt>
                <c:pt idx="160">
                  <c:v>-0.11796823928884241</c:v>
                </c:pt>
                <c:pt idx="161">
                  <c:v>-0.11752512494134873</c:v>
                </c:pt>
                <c:pt idx="162">
                  <c:v>-0.117382184829254</c:v>
                </c:pt>
                <c:pt idx="163">
                  <c:v>-0.11710106927546768</c:v>
                </c:pt>
                <c:pt idx="164">
                  <c:v>-0.11424941403917771</c:v>
                </c:pt>
                <c:pt idx="165">
                  <c:v>-0.11259845574448352</c:v>
                </c:pt>
                <c:pt idx="166">
                  <c:v>-0.11244598629158245</c:v>
                </c:pt>
                <c:pt idx="167">
                  <c:v>-0.1123745162355351</c:v>
                </c:pt>
                <c:pt idx="168">
                  <c:v>-0.11236498689472878</c:v>
                </c:pt>
                <c:pt idx="169">
                  <c:v>-0.11220298810102142</c:v>
                </c:pt>
                <c:pt idx="170">
                  <c:v>-0.11056870615273826</c:v>
                </c:pt>
                <c:pt idx="171">
                  <c:v>-0.11043767771665142</c:v>
                </c:pt>
                <c:pt idx="172">
                  <c:v>-0.1103161786213709</c:v>
                </c:pt>
                <c:pt idx="173">
                  <c:v>-0.10886771881881091</c:v>
                </c:pt>
                <c:pt idx="174">
                  <c:v>-0.10884151313159354</c:v>
                </c:pt>
                <c:pt idx="175">
                  <c:v>-0.10864377930986249</c:v>
                </c:pt>
                <c:pt idx="176">
                  <c:v>-0.10863901463945932</c:v>
                </c:pt>
                <c:pt idx="177">
                  <c:v>-0.10845795716413933</c:v>
                </c:pt>
                <c:pt idx="178">
                  <c:v>-0.10701902670238567</c:v>
                </c:pt>
                <c:pt idx="179">
                  <c:v>-0.10685226323827514</c:v>
                </c:pt>
                <c:pt idx="180">
                  <c:v>-0.10657114768448883</c:v>
                </c:pt>
                <c:pt idx="181">
                  <c:v>-0.10583262377199935</c:v>
                </c:pt>
                <c:pt idx="182">
                  <c:v>-0.10329781911751938</c:v>
                </c:pt>
                <c:pt idx="183">
                  <c:v>-0.10329305444711623</c:v>
                </c:pt>
                <c:pt idx="184">
                  <c:v>-0.10328828977671306</c:v>
                </c:pt>
                <c:pt idx="185">
                  <c:v>-0.1018374476389515</c:v>
                </c:pt>
                <c:pt idx="186">
                  <c:v>-0.10179456560532307</c:v>
                </c:pt>
                <c:pt idx="187">
                  <c:v>-0.10178980093491992</c:v>
                </c:pt>
                <c:pt idx="188">
                  <c:v>-0.10168259585084886</c:v>
                </c:pt>
                <c:pt idx="189">
                  <c:v>-0.10167306651004254</c:v>
                </c:pt>
                <c:pt idx="190">
                  <c:v>-0.1015658614259715</c:v>
                </c:pt>
                <c:pt idx="191">
                  <c:v>-0.10048666357965624</c:v>
                </c:pt>
                <c:pt idx="192">
                  <c:v>-9.9833903734423621E-2</c:v>
                </c:pt>
                <c:pt idx="193">
                  <c:v>-9.9805315712004669E-2</c:v>
                </c:pt>
                <c:pt idx="194">
                  <c:v>-9.9805315712004669E-2</c:v>
                </c:pt>
                <c:pt idx="195">
                  <c:v>-9.9795786371198347E-2</c:v>
                </c:pt>
                <c:pt idx="196">
                  <c:v>-9.9791021700795207E-2</c:v>
                </c:pt>
                <c:pt idx="197">
                  <c:v>-9.9786257030392039E-2</c:v>
                </c:pt>
                <c:pt idx="198">
                  <c:v>-9.9702875298336768E-2</c:v>
                </c:pt>
                <c:pt idx="199">
                  <c:v>-9.9624258236684665E-2</c:v>
                </c:pt>
                <c:pt idx="200">
                  <c:v>-9.8390208602266799E-2</c:v>
                </c:pt>
                <c:pt idx="201">
                  <c:v>-9.796138826598258E-2</c:v>
                </c:pt>
                <c:pt idx="202">
                  <c:v>-9.794232958436995E-2</c:v>
                </c:pt>
                <c:pt idx="203">
                  <c:v>-9.794232958436995E-2</c:v>
                </c:pt>
                <c:pt idx="204">
                  <c:v>-9.6751161983580497E-2</c:v>
                </c:pt>
                <c:pt idx="205">
                  <c:v>-9.6624898217896799E-2</c:v>
                </c:pt>
                <c:pt idx="206">
                  <c:v>-9.6615368877090491E-2</c:v>
                </c:pt>
                <c:pt idx="207">
                  <c:v>-9.631281230648997E-2</c:v>
                </c:pt>
                <c:pt idx="208">
                  <c:v>-9.4468884860467867E-2</c:v>
                </c:pt>
                <c:pt idx="209">
                  <c:v>-9.4468884860467867E-2</c:v>
                </c:pt>
                <c:pt idx="210">
                  <c:v>-9.4468884860467867E-2</c:v>
                </c:pt>
                <c:pt idx="211">
                  <c:v>-9.4464120190064726E-2</c:v>
                </c:pt>
                <c:pt idx="212">
                  <c:v>-9.4449826178855251E-2</c:v>
                </c:pt>
                <c:pt idx="213">
                  <c:v>-9.4440296838048929E-2</c:v>
                </c:pt>
                <c:pt idx="214">
                  <c:v>-9.4361679776396826E-2</c:v>
                </c:pt>
                <c:pt idx="215">
                  <c:v>-9.4337856424381028E-2</c:v>
                </c:pt>
                <c:pt idx="216">
                  <c:v>-9.4318797742768412E-2</c:v>
                </c:pt>
                <c:pt idx="217">
                  <c:v>-9.4192533977084714E-2</c:v>
                </c:pt>
                <c:pt idx="218">
                  <c:v>-9.2767897526540521E-2</c:v>
                </c:pt>
                <c:pt idx="219">
                  <c:v>-9.2479634967149477E-2</c:v>
                </c:pt>
                <c:pt idx="220">
                  <c:v>-9.2358135871868946E-2</c:v>
                </c:pt>
                <c:pt idx="221">
                  <c:v>-9.1054998516605271E-2</c:v>
                </c:pt>
                <c:pt idx="222">
                  <c:v>-9.0859647030075805E-2</c:v>
                </c:pt>
                <c:pt idx="223">
                  <c:v>-8.9289688132235284E-2</c:v>
                </c:pt>
                <c:pt idx="224">
                  <c:v>-8.928492346183213E-2</c:v>
                </c:pt>
                <c:pt idx="225">
                  <c:v>-8.8870397136757401E-2</c:v>
                </c:pt>
                <c:pt idx="226">
                  <c:v>-8.8865632466354233E-2</c:v>
                </c:pt>
                <c:pt idx="227">
                  <c:v>-8.8851338455144771E-2</c:v>
                </c:pt>
                <c:pt idx="228">
                  <c:v>-8.8841809114338449E-2</c:v>
                </c:pt>
                <c:pt idx="229">
                  <c:v>-8.8837044443935295E-2</c:v>
                </c:pt>
                <c:pt idx="230">
                  <c:v>-8.8744133371073716E-2</c:v>
                </c:pt>
                <c:pt idx="231">
                  <c:v>-8.7445760686213195E-2</c:v>
                </c:pt>
                <c:pt idx="232">
                  <c:v>-8.7445760686213195E-2</c:v>
                </c:pt>
                <c:pt idx="233">
                  <c:v>-8.7193233154845839E-2</c:v>
                </c:pt>
                <c:pt idx="234">
                  <c:v>-8.7193233154845839E-2</c:v>
                </c:pt>
                <c:pt idx="240">
                  <c:v>-5.7352102419868198E-2</c:v>
                </c:pt>
                <c:pt idx="241">
                  <c:v>-5.7142456922129249E-2</c:v>
                </c:pt>
                <c:pt idx="242">
                  <c:v>-5.5484351621830318E-2</c:v>
                </c:pt>
                <c:pt idx="244">
                  <c:v>-5.5046001944739797E-2</c:v>
                </c:pt>
                <c:pt idx="246">
                  <c:v>-5.3416484666859811E-2</c:v>
                </c:pt>
                <c:pt idx="247">
                  <c:v>-5.3197309828314547E-2</c:v>
                </c:pt>
                <c:pt idx="252">
                  <c:v>-4.9466572902641948E-2</c:v>
                </c:pt>
                <c:pt idx="253">
                  <c:v>-4.8246817279433536E-2</c:v>
                </c:pt>
                <c:pt idx="258">
                  <c:v>-4.6388595822201978E-2</c:v>
                </c:pt>
                <c:pt idx="259">
                  <c:v>-4.4749549203515676E-2</c:v>
                </c:pt>
                <c:pt idx="267">
                  <c:v>-4.1014047607439916E-2</c:v>
                </c:pt>
                <c:pt idx="285">
                  <c:v>-3.3933747388347341E-2</c:v>
                </c:pt>
                <c:pt idx="289">
                  <c:v>-3.3928982717944187E-2</c:v>
                </c:pt>
                <c:pt idx="309">
                  <c:v>-2.6924917225302145E-2</c:v>
                </c:pt>
                <c:pt idx="314">
                  <c:v>-2.5066695768070579E-2</c:v>
                </c:pt>
                <c:pt idx="315">
                  <c:v>-2.5066695768070579E-2</c:v>
                </c:pt>
                <c:pt idx="320">
                  <c:v>-2.3613471295107435E-2</c:v>
                </c:pt>
                <c:pt idx="321">
                  <c:v>-2.359917728389796E-2</c:v>
                </c:pt>
                <c:pt idx="322">
                  <c:v>-2.3451472501400068E-2</c:v>
                </c:pt>
                <c:pt idx="323">
                  <c:v>-2.2060188743677975E-2</c:v>
                </c:pt>
                <c:pt idx="324">
                  <c:v>-2.1750485167472716E-2</c:v>
                </c:pt>
                <c:pt idx="327">
                  <c:v>-1.772195634160275E-2</c:v>
                </c:pt>
                <c:pt idx="329">
                  <c:v>-1.772195634160275E-2</c:v>
                </c:pt>
                <c:pt idx="330">
                  <c:v>-1.2526083266959108E-2</c:v>
                </c:pt>
                <c:pt idx="331">
                  <c:v>-1.2168732986722268E-2</c:v>
                </c:pt>
                <c:pt idx="333">
                  <c:v>-1.1082388134802279E-2</c:v>
                </c:pt>
                <c:pt idx="334">
                  <c:v>-1.1077623464399118E-2</c:v>
                </c:pt>
                <c:pt idx="335">
                  <c:v>-1.1020447419561229E-2</c:v>
                </c:pt>
                <c:pt idx="336">
                  <c:v>-1.1006153408351753E-2</c:v>
                </c:pt>
                <c:pt idx="337">
                  <c:v>-1.0727420189767016E-2</c:v>
                </c:pt>
                <c:pt idx="338">
                  <c:v>-1.0510627686423336E-2</c:v>
                </c:pt>
                <c:pt idx="339">
                  <c:v>-1.0284305842273335E-2</c:v>
                </c:pt>
                <c:pt idx="340">
                  <c:v>-9.0002271686222962E-3</c:v>
                </c:pt>
                <c:pt idx="341">
                  <c:v>-8.8549047213259818E-3</c:v>
                </c:pt>
                <c:pt idx="342">
                  <c:v>-8.8453753805196669E-3</c:v>
                </c:pt>
                <c:pt idx="343">
                  <c:v>-8.7715229892707178E-3</c:v>
                </c:pt>
                <c:pt idx="344">
                  <c:v>-8.7048176036265065E-3</c:v>
                </c:pt>
                <c:pt idx="345">
                  <c:v>-7.5708260476749431E-3</c:v>
                </c:pt>
                <c:pt idx="346">
                  <c:v>-7.3468865387265186E-3</c:v>
                </c:pt>
                <c:pt idx="347">
                  <c:v>-7.0800649961496806E-3</c:v>
                </c:pt>
                <c:pt idx="348">
                  <c:v>-7.0705356553433657E-3</c:v>
                </c:pt>
                <c:pt idx="349">
                  <c:v>-6.9633305712723109E-3</c:v>
                </c:pt>
                <c:pt idx="350">
                  <c:v>-6.8751841688138929E-3</c:v>
                </c:pt>
                <c:pt idx="351">
                  <c:v>-6.8751841688138929E-3</c:v>
                </c:pt>
                <c:pt idx="352">
                  <c:v>-6.8704194984107389E-3</c:v>
                </c:pt>
                <c:pt idx="353">
                  <c:v>-5.517253103913905E-3</c:v>
                </c:pt>
                <c:pt idx="354">
                  <c:v>-5.2313728797244372E-3</c:v>
                </c:pt>
                <c:pt idx="355">
                  <c:v>-4.0544992901444463E-3</c:v>
                </c:pt>
                <c:pt idx="356">
                  <c:v>-3.8543831332118125E-3</c:v>
                </c:pt>
                <c:pt idx="357">
                  <c:v>-3.0634478462876133E-3</c:v>
                </c:pt>
                <c:pt idx="358">
                  <c:v>-2.2058071737191959E-3</c:v>
                </c:pt>
                <c:pt idx="359">
                  <c:v>-2.0223673631976219E-3</c:v>
                </c:pt>
                <c:pt idx="360">
                  <c:v>-1.7626928262255148E-3</c:v>
                </c:pt>
                <c:pt idx="361">
                  <c:v>-1.3243431491349947E-3</c:v>
                </c:pt>
                <c:pt idx="362">
                  <c:v>-3.2852703487500079E-4</c:v>
                </c:pt>
                <c:pt idx="363">
                  <c:v>-3.1423302366553191E-4</c:v>
                </c:pt>
                <c:pt idx="364">
                  <c:v>5.5028932579206935E-5</c:v>
                </c:pt>
                <c:pt idx="365">
                  <c:v>1.5746934624710079E-4</c:v>
                </c:pt>
                <c:pt idx="366">
                  <c:v>1.5392237631628725E-3</c:v>
                </c:pt>
                <c:pt idx="367">
                  <c:v>1.8822800321902436E-3</c:v>
                </c:pt>
                <c:pt idx="368">
                  <c:v>3.7762365174454846E-3</c:v>
                </c:pt>
                <c:pt idx="369">
                  <c:v>5.439106488147584E-3</c:v>
                </c:pt>
                <c:pt idx="370">
                  <c:v>7.1186528052607292E-3</c:v>
                </c:pt>
                <c:pt idx="371">
                  <c:v>7.1281821460670372E-3</c:v>
                </c:pt>
                <c:pt idx="372">
                  <c:v>7.1758288500986186E-3</c:v>
                </c:pt>
                <c:pt idx="373">
                  <c:v>7.2925632749759814E-3</c:v>
                </c:pt>
                <c:pt idx="374">
                  <c:v>8.5194659037891377E-3</c:v>
                </c:pt>
                <c:pt idx="375">
                  <c:v>8.5194659037891377E-3</c:v>
                </c:pt>
                <c:pt idx="376">
                  <c:v>8.5385245854017675E-3</c:v>
                </c:pt>
                <c:pt idx="377">
                  <c:v>8.8148754687849204E-3</c:v>
                </c:pt>
                <c:pt idx="378">
                  <c:v>1.0453922087471222E-2</c:v>
                </c:pt>
                <c:pt idx="379">
                  <c:v>1.0484892445091744E-2</c:v>
                </c:pt>
                <c:pt idx="380">
                  <c:v>1.0687390937225962E-2</c:v>
                </c:pt>
                <c:pt idx="381">
                  <c:v>1.0897036434964903E-2</c:v>
                </c:pt>
                <c:pt idx="382">
                  <c:v>1.2474142338410148E-2</c:v>
                </c:pt>
                <c:pt idx="383">
                  <c:v>1.3960719504195397E-2</c:v>
                </c:pt>
                <c:pt idx="384">
                  <c:v>1.4086983269879082E-2</c:v>
                </c:pt>
                <c:pt idx="385">
                  <c:v>1.4141776979515401E-2</c:v>
                </c:pt>
                <c:pt idx="386">
                  <c:v>1.4175129672337507E-2</c:v>
                </c:pt>
                <c:pt idx="387">
                  <c:v>1.437524582927014E-2</c:v>
                </c:pt>
                <c:pt idx="388">
                  <c:v>1.457536198620276E-2</c:v>
                </c:pt>
                <c:pt idx="389">
                  <c:v>1.5561648759656439E-2</c:v>
                </c:pt>
                <c:pt idx="390">
                  <c:v>1.7410340876081683E-2</c:v>
                </c:pt>
                <c:pt idx="391">
                  <c:v>1.7619986373820638E-2</c:v>
                </c:pt>
                <c:pt idx="392">
                  <c:v>1.7872513905187994E-2</c:v>
                </c:pt>
                <c:pt idx="393">
                  <c:v>1.927809167411957E-2</c:v>
                </c:pt>
                <c:pt idx="394">
                  <c:v>1.9945145530561668E-2</c:v>
                </c:pt>
                <c:pt idx="395">
                  <c:v>2.1150607142560597E-2</c:v>
                </c:pt>
                <c:pt idx="396">
                  <c:v>2.140789934433112E-2</c:v>
                </c:pt>
                <c:pt idx="397">
                  <c:v>2.3247062119950056E-2</c:v>
                </c:pt>
                <c:pt idx="398">
                  <c:v>2.3289944153578483E-2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50-4394-9BEF-92972A1CA7C6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Active!$F$21:$F$976</c:f>
              <c:numCache>
                <c:formatCode>General</c:formatCode>
                <c:ptCount val="956"/>
                <c:pt idx="0">
                  <c:v>-27600.5</c:v>
                </c:pt>
                <c:pt idx="1">
                  <c:v>-27583</c:v>
                </c:pt>
                <c:pt idx="2">
                  <c:v>-27528</c:v>
                </c:pt>
                <c:pt idx="3">
                  <c:v>-27278</c:v>
                </c:pt>
                <c:pt idx="4">
                  <c:v>-27232</c:v>
                </c:pt>
                <c:pt idx="5">
                  <c:v>-26866.5</c:v>
                </c:pt>
                <c:pt idx="6">
                  <c:v>-26842</c:v>
                </c:pt>
                <c:pt idx="7">
                  <c:v>-26838</c:v>
                </c:pt>
                <c:pt idx="8">
                  <c:v>-26798</c:v>
                </c:pt>
                <c:pt idx="9">
                  <c:v>-26557.5</c:v>
                </c:pt>
                <c:pt idx="10">
                  <c:v>-26547</c:v>
                </c:pt>
                <c:pt idx="11">
                  <c:v>-26496</c:v>
                </c:pt>
                <c:pt idx="12">
                  <c:v>-26402</c:v>
                </c:pt>
                <c:pt idx="13">
                  <c:v>-26079.5</c:v>
                </c:pt>
                <c:pt idx="14">
                  <c:v>-26015</c:v>
                </c:pt>
                <c:pt idx="15">
                  <c:v>-25421</c:v>
                </c:pt>
                <c:pt idx="16">
                  <c:v>-25391.5</c:v>
                </c:pt>
                <c:pt idx="17">
                  <c:v>-25348.5</c:v>
                </c:pt>
                <c:pt idx="18">
                  <c:v>-25230</c:v>
                </c:pt>
                <c:pt idx="19">
                  <c:v>-25069</c:v>
                </c:pt>
                <c:pt idx="20">
                  <c:v>-24961.5</c:v>
                </c:pt>
                <c:pt idx="21">
                  <c:v>-24934</c:v>
                </c:pt>
                <c:pt idx="22">
                  <c:v>-24886</c:v>
                </c:pt>
                <c:pt idx="23">
                  <c:v>-24677</c:v>
                </c:pt>
                <c:pt idx="24">
                  <c:v>-24569.5</c:v>
                </c:pt>
                <c:pt idx="25">
                  <c:v>-23988</c:v>
                </c:pt>
                <c:pt idx="26">
                  <c:v>-23902</c:v>
                </c:pt>
                <c:pt idx="27">
                  <c:v>-23899</c:v>
                </c:pt>
                <c:pt idx="28">
                  <c:v>-23803</c:v>
                </c:pt>
                <c:pt idx="29">
                  <c:v>-23510</c:v>
                </c:pt>
                <c:pt idx="30">
                  <c:v>-23509</c:v>
                </c:pt>
                <c:pt idx="31">
                  <c:v>-23458</c:v>
                </c:pt>
                <c:pt idx="32">
                  <c:v>-23432.5</c:v>
                </c:pt>
                <c:pt idx="33">
                  <c:v>-23165</c:v>
                </c:pt>
                <c:pt idx="34">
                  <c:v>-23137.5</c:v>
                </c:pt>
                <c:pt idx="35">
                  <c:v>-23094.5</c:v>
                </c:pt>
                <c:pt idx="36">
                  <c:v>-23062</c:v>
                </c:pt>
                <c:pt idx="37">
                  <c:v>-22674</c:v>
                </c:pt>
                <c:pt idx="38">
                  <c:v>-22627</c:v>
                </c:pt>
                <c:pt idx="39">
                  <c:v>-22374</c:v>
                </c:pt>
                <c:pt idx="40">
                  <c:v>-22312.5</c:v>
                </c:pt>
                <c:pt idx="41">
                  <c:v>-22239</c:v>
                </c:pt>
                <c:pt idx="42">
                  <c:v>-21940</c:v>
                </c:pt>
                <c:pt idx="43">
                  <c:v>-21297</c:v>
                </c:pt>
                <c:pt idx="44">
                  <c:v>-21112</c:v>
                </c:pt>
                <c:pt idx="45">
                  <c:v>-20862</c:v>
                </c:pt>
                <c:pt idx="46">
                  <c:v>-20817</c:v>
                </c:pt>
                <c:pt idx="47">
                  <c:v>-20607</c:v>
                </c:pt>
                <c:pt idx="48">
                  <c:v>-20497.5</c:v>
                </c:pt>
                <c:pt idx="49">
                  <c:v>-20425</c:v>
                </c:pt>
                <c:pt idx="50">
                  <c:v>-20417</c:v>
                </c:pt>
                <c:pt idx="51">
                  <c:v>-20172</c:v>
                </c:pt>
                <c:pt idx="52">
                  <c:v>-20075</c:v>
                </c:pt>
                <c:pt idx="53">
                  <c:v>-19756.5</c:v>
                </c:pt>
                <c:pt idx="54">
                  <c:v>-19729</c:v>
                </c:pt>
                <c:pt idx="55">
                  <c:v>-19430</c:v>
                </c:pt>
                <c:pt idx="56">
                  <c:v>-19385</c:v>
                </c:pt>
                <c:pt idx="57">
                  <c:v>-19293</c:v>
                </c:pt>
                <c:pt idx="58">
                  <c:v>-19293</c:v>
                </c:pt>
                <c:pt idx="59">
                  <c:v>-19293</c:v>
                </c:pt>
                <c:pt idx="60">
                  <c:v>-19090</c:v>
                </c:pt>
                <c:pt idx="61">
                  <c:v>-19042</c:v>
                </c:pt>
                <c:pt idx="62">
                  <c:v>-18973.5</c:v>
                </c:pt>
                <c:pt idx="63">
                  <c:v>-18973.5</c:v>
                </c:pt>
                <c:pt idx="64">
                  <c:v>-18973.5</c:v>
                </c:pt>
                <c:pt idx="65">
                  <c:v>-18898</c:v>
                </c:pt>
                <c:pt idx="66">
                  <c:v>-18699</c:v>
                </c:pt>
                <c:pt idx="67">
                  <c:v>-18650</c:v>
                </c:pt>
                <c:pt idx="68">
                  <c:v>-18558</c:v>
                </c:pt>
                <c:pt idx="69">
                  <c:v>-18304</c:v>
                </c:pt>
                <c:pt idx="70">
                  <c:v>-18261</c:v>
                </c:pt>
                <c:pt idx="71">
                  <c:v>-18230.5</c:v>
                </c:pt>
                <c:pt idx="72">
                  <c:v>-18211</c:v>
                </c:pt>
                <c:pt idx="73">
                  <c:v>-17821</c:v>
                </c:pt>
                <c:pt idx="74">
                  <c:v>-17616</c:v>
                </c:pt>
                <c:pt idx="75">
                  <c:v>-17546.5</c:v>
                </c:pt>
                <c:pt idx="76">
                  <c:v>-17524</c:v>
                </c:pt>
                <c:pt idx="77">
                  <c:v>-17512</c:v>
                </c:pt>
                <c:pt idx="78">
                  <c:v>-17430</c:v>
                </c:pt>
                <c:pt idx="79">
                  <c:v>-17229</c:v>
                </c:pt>
                <c:pt idx="80">
                  <c:v>-17132</c:v>
                </c:pt>
                <c:pt idx="81">
                  <c:v>-17131</c:v>
                </c:pt>
                <c:pt idx="82">
                  <c:v>-17119</c:v>
                </c:pt>
                <c:pt idx="83">
                  <c:v>-17117</c:v>
                </c:pt>
                <c:pt idx="84">
                  <c:v>-16912</c:v>
                </c:pt>
                <c:pt idx="85">
                  <c:v>-16676</c:v>
                </c:pt>
                <c:pt idx="86">
                  <c:v>-16521</c:v>
                </c:pt>
                <c:pt idx="87">
                  <c:v>-16521</c:v>
                </c:pt>
                <c:pt idx="88">
                  <c:v>-16521</c:v>
                </c:pt>
                <c:pt idx="89">
                  <c:v>-16493</c:v>
                </c:pt>
                <c:pt idx="90">
                  <c:v>-16476</c:v>
                </c:pt>
                <c:pt idx="91">
                  <c:v>-16454.5</c:v>
                </c:pt>
                <c:pt idx="92">
                  <c:v>-16448.5</c:v>
                </c:pt>
                <c:pt idx="93">
                  <c:v>-16431</c:v>
                </c:pt>
                <c:pt idx="94">
                  <c:v>-16431</c:v>
                </c:pt>
                <c:pt idx="95">
                  <c:v>-16402</c:v>
                </c:pt>
                <c:pt idx="96">
                  <c:v>-16401.5</c:v>
                </c:pt>
                <c:pt idx="97">
                  <c:v>-16401.5</c:v>
                </c:pt>
                <c:pt idx="98">
                  <c:v>-16385</c:v>
                </c:pt>
                <c:pt idx="99">
                  <c:v>-16335</c:v>
                </c:pt>
                <c:pt idx="100">
                  <c:v>-16300</c:v>
                </c:pt>
                <c:pt idx="101">
                  <c:v>-16036</c:v>
                </c:pt>
                <c:pt idx="102">
                  <c:v>-15993</c:v>
                </c:pt>
                <c:pt idx="103">
                  <c:v>-15957</c:v>
                </c:pt>
                <c:pt idx="104">
                  <c:v>-15947</c:v>
                </c:pt>
                <c:pt idx="105">
                  <c:v>-15946</c:v>
                </c:pt>
                <c:pt idx="106">
                  <c:v>-15908</c:v>
                </c:pt>
                <c:pt idx="107">
                  <c:v>-15696</c:v>
                </c:pt>
                <c:pt idx="108">
                  <c:v>-15661</c:v>
                </c:pt>
                <c:pt idx="109">
                  <c:v>-15659</c:v>
                </c:pt>
                <c:pt idx="110">
                  <c:v>-15658</c:v>
                </c:pt>
                <c:pt idx="111">
                  <c:v>-15631.5</c:v>
                </c:pt>
                <c:pt idx="112">
                  <c:v>-15617</c:v>
                </c:pt>
                <c:pt idx="113">
                  <c:v>-15281.5</c:v>
                </c:pt>
                <c:pt idx="114">
                  <c:v>-15269</c:v>
                </c:pt>
                <c:pt idx="115">
                  <c:v>-15255</c:v>
                </c:pt>
                <c:pt idx="116">
                  <c:v>-15218</c:v>
                </c:pt>
                <c:pt idx="117">
                  <c:v>-15215</c:v>
                </c:pt>
                <c:pt idx="118">
                  <c:v>-15196.5</c:v>
                </c:pt>
                <c:pt idx="119">
                  <c:v>-15162</c:v>
                </c:pt>
                <c:pt idx="120">
                  <c:v>-15162</c:v>
                </c:pt>
                <c:pt idx="121">
                  <c:v>-14915</c:v>
                </c:pt>
                <c:pt idx="122">
                  <c:v>-14909</c:v>
                </c:pt>
                <c:pt idx="123">
                  <c:v>-14862</c:v>
                </c:pt>
                <c:pt idx="124">
                  <c:v>-14626</c:v>
                </c:pt>
                <c:pt idx="125">
                  <c:v>-14557</c:v>
                </c:pt>
                <c:pt idx="126">
                  <c:v>-14521</c:v>
                </c:pt>
                <c:pt idx="127">
                  <c:v>-14521</c:v>
                </c:pt>
                <c:pt idx="128">
                  <c:v>-14521</c:v>
                </c:pt>
                <c:pt idx="129">
                  <c:v>-14520</c:v>
                </c:pt>
                <c:pt idx="130">
                  <c:v>-14519</c:v>
                </c:pt>
                <c:pt idx="131">
                  <c:v>-14517</c:v>
                </c:pt>
                <c:pt idx="132">
                  <c:v>-14516</c:v>
                </c:pt>
                <c:pt idx="133">
                  <c:v>-14439</c:v>
                </c:pt>
                <c:pt idx="134">
                  <c:v>-14243.5</c:v>
                </c:pt>
                <c:pt idx="135">
                  <c:v>-14220</c:v>
                </c:pt>
                <c:pt idx="136">
                  <c:v>-14216</c:v>
                </c:pt>
                <c:pt idx="137">
                  <c:v>-14216</c:v>
                </c:pt>
                <c:pt idx="138">
                  <c:v>-14194.5</c:v>
                </c:pt>
                <c:pt idx="139">
                  <c:v>-14153.5</c:v>
                </c:pt>
                <c:pt idx="140">
                  <c:v>-14132</c:v>
                </c:pt>
                <c:pt idx="141">
                  <c:v>-14131</c:v>
                </c:pt>
                <c:pt idx="142">
                  <c:v>-14130</c:v>
                </c:pt>
                <c:pt idx="143">
                  <c:v>-14105.5</c:v>
                </c:pt>
                <c:pt idx="144">
                  <c:v>-14104.5</c:v>
                </c:pt>
                <c:pt idx="145">
                  <c:v>-13850.5</c:v>
                </c:pt>
                <c:pt idx="146">
                  <c:v>-13828</c:v>
                </c:pt>
                <c:pt idx="147">
                  <c:v>-13773</c:v>
                </c:pt>
                <c:pt idx="148">
                  <c:v>-13761.5</c:v>
                </c:pt>
                <c:pt idx="149">
                  <c:v>-13740</c:v>
                </c:pt>
                <c:pt idx="150">
                  <c:v>-13739</c:v>
                </c:pt>
                <c:pt idx="151">
                  <c:v>-13739</c:v>
                </c:pt>
                <c:pt idx="152">
                  <c:v>-13525</c:v>
                </c:pt>
                <c:pt idx="153">
                  <c:v>-13435</c:v>
                </c:pt>
                <c:pt idx="154">
                  <c:v>-13347</c:v>
                </c:pt>
                <c:pt idx="155">
                  <c:v>-13149</c:v>
                </c:pt>
                <c:pt idx="156">
                  <c:v>-12759</c:v>
                </c:pt>
                <c:pt idx="157">
                  <c:v>-12713.5</c:v>
                </c:pt>
                <c:pt idx="158">
                  <c:v>-12652</c:v>
                </c:pt>
                <c:pt idx="159">
                  <c:v>-12560</c:v>
                </c:pt>
                <c:pt idx="160">
                  <c:v>-12347</c:v>
                </c:pt>
                <c:pt idx="161">
                  <c:v>-12254</c:v>
                </c:pt>
                <c:pt idx="162">
                  <c:v>-12224</c:v>
                </c:pt>
                <c:pt idx="163">
                  <c:v>-12165</c:v>
                </c:pt>
                <c:pt idx="164">
                  <c:v>-11566.5</c:v>
                </c:pt>
                <c:pt idx="165">
                  <c:v>-11220</c:v>
                </c:pt>
                <c:pt idx="166">
                  <c:v>-11188</c:v>
                </c:pt>
                <c:pt idx="167">
                  <c:v>-11173</c:v>
                </c:pt>
                <c:pt idx="168">
                  <c:v>-11171</c:v>
                </c:pt>
                <c:pt idx="169">
                  <c:v>-11137</c:v>
                </c:pt>
                <c:pt idx="170">
                  <c:v>-10794</c:v>
                </c:pt>
                <c:pt idx="171">
                  <c:v>-10766.5</c:v>
                </c:pt>
                <c:pt idx="172">
                  <c:v>-10741</c:v>
                </c:pt>
                <c:pt idx="173">
                  <c:v>-10437</c:v>
                </c:pt>
                <c:pt idx="174">
                  <c:v>-10431.5</c:v>
                </c:pt>
                <c:pt idx="175">
                  <c:v>-10390</c:v>
                </c:pt>
                <c:pt idx="176">
                  <c:v>-10389</c:v>
                </c:pt>
                <c:pt idx="177">
                  <c:v>-10351</c:v>
                </c:pt>
                <c:pt idx="178">
                  <c:v>-10049</c:v>
                </c:pt>
                <c:pt idx="179">
                  <c:v>-10014</c:v>
                </c:pt>
                <c:pt idx="180">
                  <c:v>-9955</c:v>
                </c:pt>
                <c:pt idx="181">
                  <c:v>-9800</c:v>
                </c:pt>
                <c:pt idx="182">
                  <c:v>-9268</c:v>
                </c:pt>
                <c:pt idx="183">
                  <c:v>-9267</c:v>
                </c:pt>
                <c:pt idx="184">
                  <c:v>-9266</c:v>
                </c:pt>
                <c:pt idx="185">
                  <c:v>-8961.5</c:v>
                </c:pt>
                <c:pt idx="186">
                  <c:v>-8952.5</c:v>
                </c:pt>
                <c:pt idx="187">
                  <c:v>-8951.5</c:v>
                </c:pt>
                <c:pt idx="188">
                  <c:v>-8929</c:v>
                </c:pt>
                <c:pt idx="189">
                  <c:v>-8927</c:v>
                </c:pt>
                <c:pt idx="190">
                  <c:v>-8904.5</c:v>
                </c:pt>
                <c:pt idx="191">
                  <c:v>-8678</c:v>
                </c:pt>
                <c:pt idx="192">
                  <c:v>-8541</c:v>
                </c:pt>
                <c:pt idx="193">
                  <c:v>-8535</c:v>
                </c:pt>
                <c:pt idx="194">
                  <c:v>-8535</c:v>
                </c:pt>
                <c:pt idx="195">
                  <c:v>-8533</c:v>
                </c:pt>
                <c:pt idx="196">
                  <c:v>-8532</c:v>
                </c:pt>
                <c:pt idx="197">
                  <c:v>-8531</c:v>
                </c:pt>
                <c:pt idx="198">
                  <c:v>-8513.5</c:v>
                </c:pt>
                <c:pt idx="199">
                  <c:v>-8497</c:v>
                </c:pt>
                <c:pt idx="200">
                  <c:v>-8238</c:v>
                </c:pt>
                <c:pt idx="201">
                  <c:v>-8148</c:v>
                </c:pt>
                <c:pt idx="202">
                  <c:v>-8144</c:v>
                </c:pt>
                <c:pt idx="203">
                  <c:v>-8144</c:v>
                </c:pt>
                <c:pt idx="204">
                  <c:v>-7894</c:v>
                </c:pt>
                <c:pt idx="205">
                  <c:v>-7867.5</c:v>
                </c:pt>
                <c:pt idx="206">
                  <c:v>-7865.5</c:v>
                </c:pt>
                <c:pt idx="207">
                  <c:v>-7802</c:v>
                </c:pt>
                <c:pt idx="208">
                  <c:v>-7415</c:v>
                </c:pt>
                <c:pt idx="209">
                  <c:v>-7415</c:v>
                </c:pt>
                <c:pt idx="210">
                  <c:v>-7415</c:v>
                </c:pt>
                <c:pt idx="211">
                  <c:v>-7414</c:v>
                </c:pt>
                <c:pt idx="212">
                  <c:v>-7411</c:v>
                </c:pt>
                <c:pt idx="213">
                  <c:v>-7409</c:v>
                </c:pt>
                <c:pt idx="214">
                  <c:v>-7392.5</c:v>
                </c:pt>
                <c:pt idx="215">
                  <c:v>-7387.5</c:v>
                </c:pt>
                <c:pt idx="216">
                  <c:v>-7383.5</c:v>
                </c:pt>
                <c:pt idx="217">
                  <c:v>-7357</c:v>
                </c:pt>
                <c:pt idx="218">
                  <c:v>-7058</c:v>
                </c:pt>
                <c:pt idx="219">
                  <c:v>-6997.5</c:v>
                </c:pt>
                <c:pt idx="220">
                  <c:v>-6972</c:v>
                </c:pt>
                <c:pt idx="221">
                  <c:v>-6698.5</c:v>
                </c:pt>
                <c:pt idx="222">
                  <c:v>-6657.5</c:v>
                </c:pt>
                <c:pt idx="223">
                  <c:v>-6328</c:v>
                </c:pt>
                <c:pt idx="224">
                  <c:v>-6327</c:v>
                </c:pt>
                <c:pt idx="225">
                  <c:v>-6240</c:v>
                </c:pt>
                <c:pt idx="226">
                  <c:v>-6239</c:v>
                </c:pt>
                <c:pt idx="227">
                  <c:v>-6236</c:v>
                </c:pt>
                <c:pt idx="228">
                  <c:v>-6234</c:v>
                </c:pt>
                <c:pt idx="229">
                  <c:v>-6233</c:v>
                </c:pt>
                <c:pt idx="230">
                  <c:v>-6213.5</c:v>
                </c:pt>
                <c:pt idx="231">
                  <c:v>-5941</c:v>
                </c:pt>
                <c:pt idx="232">
                  <c:v>-5941</c:v>
                </c:pt>
                <c:pt idx="233">
                  <c:v>-5888</c:v>
                </c:pt>
                <c:pt idx="234">
                  <c:v>-5888</c:v>
                </c:pt>
                <c:pt idx="235">
                  <c:v>-2230.5</c:v>
                </c:pt>
                <c:pt idx="236">
                  <c:v>-732</c:v>
                </c:pt>
                <c:pt idx="237">
                  <c:v>-732</c:v>
                </c:pt>
                <c:pt idx="238">
                  <c:v>-732</c:v>
                </c:pt>
                <c:pt idx="239">
                  <c:v>0</c:v>
                </c:pt>
                <c:pt idx="240">
                  <c:v>375</c:v>
                </c:pt>
                <c:pt idx="241">
                  <c:v>419</c:v>
                </c:pt>
                <c:pt idx="242">
                  <c:v>767</c:v>
                </c:pt>
                <c:pt idx="243">
                  <c:v>825</c:v>
                </c:pt>
                <c:pt idx="244">
                  <c:v>859</c:v>
                </c:pt>
                <c:pt idx="245">
                  <c:v>916</c:v>
                </c:pt>
                <c:pt idx="246">
                  <c:v>1201</c:v>
                </c:pt>
                <c:pt idx="247">
                  <c:v>1247</c:v>
                </c:pt>
                <c:pt idx="248">
                  <c:v>1602</c:v>
                </c:pt>
                <c:pt idx="249">
                  <c:v>1603</c:v>
                </c:pt>
                <c:pt idx="250">
                  <c:v>1606</c:v>
                </c:pt>
                <c:pt idx="251">
                  <c:v>1608</c:v>
                </c:pt>
                <c:pt idx="252">
                  <c:v>2030</c:v>
                </c:pt>
                <c:pt idx="253">
                  <c:v>2286</c:v>
                </c:pt>
                <c:pt idx="254">
                  <c:v>2347</c:v>
                </c:pt>
                <c:pt idx="255">
                  <c:v>2357.5</c:v>
                </c:pt>
                <c:pt idx="256">
                  <c:v>2392</c:v>
                </c:pt>
                <c:pt idx="257">
                  <c:v>2392</c:v>
                </c:pt>
                <c:pt idx="258">
                  <c:v>2676</c:v>
                </c:pt>
                <c:pt idx="259">
                  <c:v>3020</c:v>
                </c:pt>
                <c:pt idx="260">
                  <c:v>3079</c:v>
                </c:pt>
                <c:pt idx="261">
                  <c:v>3426</c:v>
                </c:pt>
                <c:pt idx="262">
                  <c:v>3771</c:v>
                </c:pt>
                <c:pt idx="263">
                  <c:v>3771</c:v>
                </c:pt>
                <c:pt idx="264">
                  <c:v>3771</c:v>
                </c:pt>
                <c:pt idx="265">
                  <c:v>3771</c:v>
                </c:pt>
                <c:pt idx="266">
                  <c:v>3771</c:v>
                </c:pt>
                <c:pt idx="267">
                  <c:v>3804</c:v>
                </c:pt>
                <c:pt idx="268">
                  <c:v>4166</c:v>
                </c:pt>
                <c:pt idx="269">
                  <c:v>4551</c:v>
                </c:pt>
                <c:pt idx="270">
                  <c:v>4552</c:v>
                </c:pt>
                <c:pt idx="271">
                  <c:v>4554</c:v>
                </c:pt>
                <c:pt idx="272">
                  <c:v>4554</c:v>
                </c:pt>
                <c:pt idx="273">
                  <c:v>4554</c:v>
                </c:pt>
                <c:pt idx="274">
                  <c:v>4599</c:v>
                </c:pt>
                <c:pt idx="275">
                  <c:v>4600</c:v>
                </c:pt>
                <c:pt idx="276">
                  <c:v>4945</c:v>
                </c:pt>
                <c:pt idx="277">
                  <c:v>4989</c:v>
                </c:pt>
                <c:pt idx="278">
                  <c:v>4989</c:v>
                </c:pt>
                <c:pt idx="279">
                  <c:v>4989</c:v>
                </c:pt>
                <c:pt idx="280">
                  <c:v>5245</c:v>
                </c:pt>
                <c:pt idx="281">
                  <c:v>5245</c:v>
                </c:pt>
                <c:pt idx="282">
                  <c:v>5245</c:v>
                </c:pt>
                <c:pt idx="283">
                  <c:v>5288</c:v>
                </c:pt>
                <c:pt idx="284">
                  <c:v>5290</c:v>
                </c:pt>
                <c:pt idx="285">
                  <c:v>5290</c:v>
                </c:pt>
                <c:pt idx="286">
                  <c:v>5290</c:v>
                </c:pt>
                <c:pt idx="287">
                  <c:v>5291</c:v>
                </c:pt>
                <c:pt idx="288">
                  <c:v>5291</c:v>
                </c:pt>
                <c:pt idx="289">
                  <c:v>5291</c:v>
                </c:pt>
                <c:pt idx="290">
                  <c:v>5291</c:v>
                </c:pt>
                <c:pt idx="291">
                  <c:v>5291</c:v>
                </c:pt>
                <c:pt idx="292">
                  <c:v>5337</c:v>
                </c:pt>
                <c:pt idx="293">
                  <c:v>5635</c:v>
                </c:pt>
                <c:pt idx="294">
                  <c:v>5635</c:v>
                </c:pt>
                <c:pt idx="295">
                  <c:v>5635</c:v>
                </c:pt>
                <c:pt idx="296">
                  <c:v>5637</c:v>
                </c:pt>
                <c:pt idx="297">
                  <c:v>5637</c:v>
                </c:pt>
                <c:pt idx="298">
                  <c:v>5637</c:v>
                </c:pt>
                <c:pt idx="299">
                  <c:v>5637</c:v>
                </c:pt>
                <c:pt idx="300">
                  <c:v>6025</c:v>
                </c:pt>
                <c:pt idx="301">
                  <c:v>6025</c:v>
                </c:pt>
                <c:pt idx="302">
                  <c:v>6025</c:v>
                </c:pt>
                <c:pt idx="303">
                  <c:v>6025</c:v>
                </c:pt>
                <c:pt idx="304">
                  <c:v>6073</c:v>
                </c:pt>
                <c:pt idx="305">
                  <c:v>6372</c:v>
                </c:pt>
                <c:pt idx="306">
                  <c:v>6375</c:v>
                </c:pt>
                <c:pt idx="307">
                  <c:v>6461</c:v>
                </c:pt>
                <c:pt idx="308">
                  <c:v>6462</c:v>
                </c:pt>
                <c:pt idx="309">
                  <c:v>6761</c:v>
                </c:pt>
                <c:pt idx="310">
                  <c:v>6763</c:v>
                </c:pt>
                <c:pt idx="311">
                  <c:v>6764</c:v>
                </c:pt>
                <c:pt idx="312">
                  <c:v>6764</c:v>
                </c:pt>
                <c:pt idx="313">
                  <c:v>7150</c:v>
                </c:pt>
                <c:pt idx="314">
                  <c:v>7151</c:v>
                </c:pt>
                <c:pt idx="315">
                  <c:v>7151</c:v>
                </c:pt>
                <c:pt idx="316">
                  <c:v>7151</c:v>
                </c:pt>
                <c:pt idx="317">
                  <c:v>7152</c:v>
                </c:pt>
                <c:pt idx="318">
                  <c:v>7155</c:v>
                </c:pt>
                <c:pt idx="319">
                  <c:v>7242</c:v>
                </c:pt>
                <c:pt idx="320">
                  <c:v>7456</c:v>
                </c:pt>
                <c:pt idx="321">
                  <c:v>7459</c:v>
                </c:pt>
                <c:pt idx="322">
                  <c:v>7490</c:v>
                </c:pt>
                <c:pt idx="323">
                  <c:v>7782</c:v>
                </c:pt>
                <c:pt idx="324">
                  <c:v>7847</c:v>
                </c:pt>
                <c:pt idx="325">
                  <c:v>7889</c:v>
                </c:pt>
                <c:pt idx="326">
                  <c:v>7937</c:v>
                </c:pt>
                <c:pt idx="327">
                  <c:v>8692.5</c:v>
                </c:pt>
                <c:pt idx="328">
                  <c:v>8692.5</c:v>
                </c:pt>
                <c:pt idx="329">
                  <c:v>8692.5</c:v>
                </c:pt>
                <c:pt idx="330">
                  <c:v>9783</c:v>
                </c:pt>
                <c:pt idx="331">
                  <c:v>9858</c:v>
                </c:pt>
                <c:pt idx="332">
                  <c:v>9903</c:v>
                </c:pt>
                <c:pt idx="333">
                  <c:v>10086</c:v>
                </c:pt>
                <c:pt idx="334">
                  <c:v>10087</c:v>
                </c:pt>
                <c:pt idx="335">
                  <c:v>10099</c:v>
                </c:pt>
                <c:pt idx="336">
                  <c:v>10102</c:v>
                </c:pt>
                <c:pt idx="337">
                  <c:v>10160.5</c:v>
                </c:pt>
                <c:pt idx="338">
                  <c:v>10206</c:v>
                </c:pt>
                <c:pt idx="339">
                  <c:v>10253.5</c:v>
                </c:pt>
                <c:pt idx="340">
                  <c:v>10523</c:v>
                </c:pt>
                <c:pt idx="341">
                  <c:v>10553.5</c:v>
                </c:pt>
                <c:pt idx="342">
                  <c:v>10555.5</c:v>
                </c:pt>
                <c:pt idx="343">
                  <c:v>10571</c:v>
                </c:pt>
                <c:pt idx="344">
                  <c:v>10585</c:v>
                </c:pt>
                <c:pt idx="345">
                  <c:v>10823</c:v>
                </c:pt>
                <c:pt idx="346">
                  <c:v>10870</c:v>
                </c:pt>
                <c:pt idx="347">
                  <c:v>10926</c:v>
                </c:pt>
                <c:pt idx="348">
                  <c:v>10928</c:v>
                </c:pt>
                <c:pt idx="349">
                  <c:v>10950.5</c:v>
                </c:pt>
                <c:pt idx="350">
                  <c:v>10969</c:v>
                </c:pt>
                <c:pt idx="351">
                  <c:v>10969</c:v>
                </c:pt>
                <c:pt idx="352">
                  <c:v>10970</c:v>
                </c:pt>
                <c:pt idx="353">
                  <c:v>11254</c:v>
                </c:pt>
                <c:pt idx="354">
                  <c:v>11314</c:v>
                </c:pt>
                <c:pt idx="355">
                  <c:v>11561</c:v>
                </c:pt>
                <c:pt idx="356">
                  <c:v>11603</c:v>
                </c:pt>
                <c:pt idx="357">
                  <c:v>11769</c:v>
                </c:pt>
                <c:pt idx="358">
                  <c:v>11949</c:v>
                </c:pt>
                <c:pt idx="359">
                  <c:v>11987.5</c:v>
                </c:pt>
                <c:pt idx="360">
                  <c:v>12042</c:v>
                </c:pt>
                <c:pt idx="361">
                  <c:v>12134</c:v>
                </c:pt>
                <c:pt idx="362">
                  <c:v>12343</c:v>
                </c:pt>
                <c:pt idx="363">
                  <c:v>12346</c:v>
                </c:pt>
                <c:pt idx="364">
                  <c:v>12423.5</c:v>
                </c:pt>
                <c:pt idx="365">
                  <c:v>12445</c:v>
                </c:pt>
                <c:pt idx="366">
                  <c:v>12735</c:v>
                </c:pt>
                <c:pt idx="367">
                  <c:v>12807</c:v>
                </c:pt>
                <c:pt idx="368">
                  <c:v>13204.5</c:v>
                </c:pt>
                <c:pt idx="369">
                  <c:v>13553.5</c:v>
                </c:pt>
                <c:pt idx="370">
                  <c:v>13906</c:v>
                </c:pt>
                <c:pt idx="371">
                  <c:v>13908</c:v>
                </c:pt>
                <c:pt idx="372">
                  <c:v>13918</c:v>
                </c:pt>
                <c:pt idx="373">
                  <c:v>13942.5</c:v>
                </c:pt>
                <c:pt idx="374">
                  <c:v>14200</c:v>
                </c:pt>
                <c:pt idx="375">
                  <c:v>14200</c:v>
                </c:pt>
                <c:pt idx="376">
                  <c:v>14204</c:v>
                </c:pt>
                <c:pt idx="377">
                  <c:v>14262</c:v>
                </c:pt>
                <c:pt idx="378">
                  <c:v>14606</c:v>
                </c:pt>
                <c:pt idx="379">
                  <c:v>14612.5</c:v>
                </c:pt>
                <c:pt idx="380">
                  <c:v>14655</c:v>
                </c:pt>
                <c:pt idx="381">
                  <c:v>14699</c:v>
                </c:pt>
                <c:pt idx="382">
                  <c:v>15030</c:v>
                </c:pt>
                <c:pt idx="383">
                  <c:v>15342</c:v>
                </c:pt>
                <c:pt idx="384">
                  <c:v>15368.5</c:v>
                </c:pt>
                <c:pt idx="385">
                  <c:v>15380</c:v>
                </c:pt>
                <c:pt idx="386">
                  <c:v>15387</c:v>
                </c:pt>
                <c:pt idx="387">
                  <c:v>15429</c:v>
                </c:pt>
                <c:pt idx="388">
                  <c:v>15471</c:v>
                </c:pt>
                <c:pt idx="389">
                  <c:v>15678</c:v>
                </c:pt>
                <c:pt idx="390">
                  <c:v>16066</c:v>
                </c:pt>
                <c:pt idx="391">
                  <c:v>16110</c:v>
                </c:pt>
                <c:pt idx="392">
                  <c:v>16163</c:v>
                </c:pt>
                <c:pt idx="393">
                  <c:v>16458</c:v>
                </c:pt>
                <c:pt idx="394">
                  <c:v>16598</c:v>
                </c:pt>
                <c:pt idx="395">
                  <c:v>16851</c:v>
                </c:pt>
                <c:pt idx="396">
                  <c:v>16905</c:v>
                </c:pt>
                <c:pt idx="397">
                  <c:v>17291</c:v>
                </c:pt>
                <c:pt idx="398">
                  <c:v>17300</c:v>
                </c:pt>
              </c:numCache>
            </c:numRef>
          </c:xVal>
          <c:yVal>
            <c:numRef>
              <c:f>Active!$R$21:$R$976</c:f>
              <c:numCache>
                <c:formatCode>General</c:formatCode>
                <c:ptCount val="956"/>
                <c:pt idx="349">
                  <c:v>1.7184500000439584E-2</c:v>
                </c:pt>
                <c:pt idx="351">
                  <c:v>-2.9369000003498513E-2</c:v>
                </c:pt>
                <c:pt idx="369">
                  <c:v>2.9091499993228354E-2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50-4394-9BEF-92972A1C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25552"/>
        <c:axId val="1"/>
      </c:scatterChart>
      <c:valAx>
        <c:axId val="613225552"/>
        <c:scaling>
          <c:orientation val="minMax"/>
          <c:min val="1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4772727272729"/>
              <c:y val="0.89024518276678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295454545454544E-2"/>
              <c:y val="0.39634210357851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255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07954545454544"/>
          <c:y val="0.92073298764483702"/>
          <c:w val="0.71164772727272729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9525</xdr:rowOff>
    </xdr:from>
    <xdr:to>
      <xdr:col>16</xdr:col>
      <xdr:colOff>504825</xdr:colOff>
      <xdr:row>18</xdr:row>
      <xdr:rowOff>28575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AC2F5D01-A112-EB2B-E807-CB7A5652F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57150</xdr:rowOff>
    </xdr:from>
    <xdr:to>
      <xdr:col>26</xdr:col>
      <xdr:colOff>600075</xdr:colOff>
      <xdr:row>18</xdr:row>
      <xdr:rowOff>85725</xdr:rowOff>
    </xdr:to>
    <xdr:graphicFrame macro="">
      <xdr:nvGraphicFramePr>
        <xdr:cNvPr id="1038" name="Chart 2">
          <a:extLst>
            <a:ext uri="{FF2B5EF4-FFF2-40B4-BE49-F238E27FC236}">
              <a16:creationId xmlns:a16="http://schemas.microsoft.com/office/drawing/2014/main" id="{BD029D17-0700-2045-6498-3FDBC8CCD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438150</xdr:colOff>
      <xdr:row>24</xdr:row>
      <xdr:rowOff>66675</xdr:rowOff>
    </xdr:from>
    <xdr:to>
      <xdr:col>27</xdr:col>
      <xdr:colOff>428625</xdr:colOff>
      <xdr:row>43</xdr:row>
      <xdr:rowOff>104775</xdr:rowOff>
    </xdr:to>
    <xdr:graphicFrame macro="">
      <xdr:nvGraphicFramePr>
        <xdr:cNvPr id="1039" name="Chart 3">
          <a:extLst>
            <a:ext uri="{FF2B5EF4-FFF2-40B4-BE49-F238E27FC236}">
              <a16:creationId xmlns:a16="http://schemas.microsoft.com/office/drawing/2014/main" id="{2E96FFDA-5AAB-88DC-2347-F143C1251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43</xdr:row>
      <xdr:rowOff>133350</xdr:rowOff>
    </xdr:from>
    <xdr:to>
      <xdr:col>27</xdr:col>
      <xdr:colOff>523875</xdr:colOff>
      <xdr:row>63</xdr:row>
      <xdr:rowOff>19050</xdr:rowOff>
    </xdr:to>
    <xdr:graphicFrame macro="">
      <xdr:nvGraphicFramePr>
        <xdr:cNvPr id="1040" name="Chart 4">
          <a:extLst>
            <a:ext uri="{FF2B5EF4-FFF2-40B4-BE49-F238E27FC236}">
              <a16:creationId xmlns:a16="http://schemas.microsoft.com/office/drawing/2014/main" id="{649280B9-DF3E-7525-200D-D61B755CB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3615" TargetMode="External"/><Relationship Id="rId13" Type="http://schemas.openxmlformats.org/officeDocument/2006/relationships/hyperlink" Target="http://www.bav-astro.de/sfs/BAVM_link.php?BAVMnr=132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www.bav-astro.de/sfs/BAVM_link.php?BAVMnr=178" TargetMode="External"/><Relationship Id="rId39" Type="http://schemas.openxmlformats.org/officeDocument/2006/relationships/hyperlink" Target="http://www.bav-astro.de/sfs/BAVM_link.php?BAVMnr=225" TargetMode="External"/><Relationship Id="rId3" Type="http://schemas.openxmlformats.org/officeDocument/2006/relationships/hyperlink" Target="http://www.bav-astro.de/sfs/BAVM_link.php?BAVMnr=31" TargetMode="External"/><Relationship Id="rId21" Type="http://schemas.openxmlformats.org/officeDocument/2006/relationships/hyperlink" Target="http://www.bav-astro.de/sfs/BAVM_link.php?BAVMnr=183" TargetMode="External"/><Relationship Id="rId34" Type="http://schemas.openxmlformats.org/officeDocument/2006/relationships/hyperlink" Target="http://www.aavso.org/sites/default/files/jaavso/v36n2/186.pdf" TargetMode="External"/><Relationship Id="rId42" Type="http://schemas.openxmlformats.org/officeDocument/2006/relationships/hyperlink" Target="http://www.bav-astro.de/sfs/BAVM_link.php?BAVMnr=234" TargetMode="External"/><Relationship Id="rId7" Type="http://schemas.openxmlformats.org/officeDocument/2006/relationships/hyperlink" Target="http://www.konkoly.hu/cgi-bin/IBVS?3615" TargetMode="External"/><Relationship Id="rId12" Type="http://schemas.openxmlformats.org/officeDocument/2006/relationships/hyperlink" Target="http://var.astro.cz/oejv/issues/oejv0060.pdf" TargetMode="External"/><Relationship Id="rId17" Type="http://schemas.openxmlformats.org/officeDocument/2006/relationships/hyperlink" Target="http://www.bav-astro.de/sfs/BAVM_link.php?BAVMnr=172" TargetMode="External"/><Relationship Id="rId25" Type="http://schemas.openxmlformats.org/officeDocument/2006/relationships/hyperlink" Target="http://www.bav-astro.de/sfs/BAVM_link.php?BAVMnr=178" TargetMode="External"/><Relationship Id="rId33" Type="http://schemas.openxmlformats.org/officeDocument/2006/relationships/hyperlink" Target="http://www.bav-astro.de/sfs/BAVM_link.php?BAVMnr=203" TargetMode="External"/><Relationship Id="rId38" Type="http://schemas.openxmlformats.org/officeDocument/2006/relationships/hyperlink" Target="http://vsolj.cetus-net.org/vsoljno51.pdf" TargetMode="External"/><Relationship Id="rId2" Type="http://schemas.openxmlformats.org/officeDocument/2006/relationships/hyperlink" Target="http://www.konkoly.hu/cgi-bin/IBVS?1358" TargetMode="External"/><Relationship Id="rId16" Type="http://schemas.openxmlformats.org/officeDocument/2006/relationships/hyperlink" Target="http://www.konkoly.hu/cgi-bin/IBVS?5809" TargetMode="External"/><Relationship Id="rId20" Type="http://schemas.openxmlformats.org/officeDocument/2006/relationships/hyperlink" Target="http://vsolj.cetus-net.org/no42.pdf" TargetMode="External"/><Relationship Id="rId29" Type="http://schemas.openxmlformats.org/officeDocument/2006/relationships/hyperlink" Target="http://www.bav-astro.de/sfs/BAVM_link.php?BAVMnr=178" TargetMode="External"/><Relationship Id="rId41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konkoly.hu/cgi-bin/IBVS?1053" TargetMode="External"/><Relationship Id="rId6" Type="http://schemas.openxmlformats.org/officeDocument/2006/relationships/hyperlink" Target="http://www.konkoly.hu/cgi-bin/IBVS?3615" TargetMode="External"/><Relationship Id="rId11" Type="http://schemas.openxmlformats.org/officeDocument/2006/relationships/hyperlink" Target="http://var.astro.cz/oejv/issues/oejv0060.pdf" TargetMode="External"/><Relationship Id="rId24" Type="http://schemas.openxmlformats.org/officeDocument/2006/relationships/hyperlink" Target="http://www.konkoly.hu/cgi-bin/IBVS?6153" TargetMode="External"/><Relationship Id="rId32" Type="http://schemas.openxmlformats.org/officeDocument/2006/relationships/hyperlink" Target="http://www.aavso.org/sites/default/files/jaavso/v36n2/186.pdf" TargetMode="External"/><Relationship Id="rId37" Type="http://schemas.openxmlformats.org/officeDocument/2006/relationships/hyperlink" Target="http://www.bav-astro.de/sfs/BAVM_link.php?BAVMnr=212" TargetMode="External"/><Relationship Id="rId40" Type="http://schemas.openxmlformats.org/officeDocument/2006/relationships/hyperlink" Target="http://www.bav-astro.de/sfs/BAVM_link.php?BAVMnr=231" TargetMode="External"/><Relationship Id="rId45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56" TargetMode="External"/><Relationship Id="rId15" Type="http://schemas.openxmlformats.org/officeDocument/2006/relationships/hyperlink" Target="http://vsolj.cetus-net.org/no40.pdf" TargetMode="External"/><Relationship Id="rId23" Type="http://schemas.openxmlformats.org/officeDocument/2006/relationships/hyperlink" Target="http://www.bav-astro.de/sfs/BAVM_link.php?BAVMnr=173" TargetMode="External"/><Relationship Id="rId28" Type="http://schemas.openxmlformats.org/officeDocument/2006/relationships/hyperlink" Target="http://var.astro.cz/oejv/issues/oejv0074.pdf" TargetMode="External"/><Relationship Id="rId36" Type="http://schemas.openxmlformats.org/officeDocument/2006/relationships/hyperlink" Target="http://www.bav-astro.de/sfs/BAVM_link.php?BAVMnr=212" TargetMode="External"/><Relationship Id="rId10" Type="http://schemas.openxmlformats.org/officeDocument/2006/relationships/hyperlink" Target="http://var.astro.cz/oejv/issues/oejv0060.pdf" TargetMode="External"/><Relationship Id="rId19" Type="http://schemas.openxmlformats.org/officeDocument/2006/relationships/hyperlink" Target="http://www.bav-astro.de/sfs/BAVM_link.php?BAVMnr=172" TargetMode="External"/><Relationship Id="rId31" Type="http://schemas.openxmlformats.org/officeDocument/2006/relationships/hyperlink" Target="http://vsolj.cetus-net.org/no46.pdf" TargetMode="External"/><Relationship Id="rId44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31" TargetMode="External"/><Relationship Id="rId9" Type="http://schemas.openxmlformats.org/officeDocument/2006/relationships/hyperlink" Target="http://www.konkoly.hu/cgi-bin/IBVS?3615" TargetMode="External"/><Relationship Id="rId14" Type="http://schemas.openxmlformats.org/officeDocument/2006/relationships/hyperlink" Target="http://www.bav-astro.de/sfs/BAVM_link.php?BAVMnr=132" TargetMode="External"/><Relationship Id="rId22" Type="http://schemas.openxmlformats.org/officeDocument/2006/relationships/hyperlink" Target="http://www.konkoly.hu/cgi-bin/IBVS?6153" TargetMode="External"/><Relationship Id="rId27" Type="http://schemas.openxmlformats.org/officeDocument/2006/relationships/hyperlink" Target="http://www.bav-astro.de/sfs/BAVM_link.php?BAVMnr=178" TargetMode="External"/><Relationship Id="rId30" Type="http://schemas.openxmlformats.org/officeDocument/2006/relationships/hyperlink" Target="http://www.bav-astro.de/sfs/BAVM_link.php?BAVMnr=183" TargetMode="External"/><Relationship Id="rId35" Type="http://schemas.openxmlformats.org/officeDocument/2006/relationships/hyperlink" Target="http://www.aavso.org/sites/default/files/jaavso/v37n1/44.pdf" TargetMode="External"/><Relationship Id="rId43" Type="http://schemas.openxmlformats.org/officeDocument/2006/relationships/hyperlink" Target="http://www.konkoly.hu/cgi-bin/IBVS?6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04"/>
  <sheetViews>
    <sheetView tabSelected="1" workbookViewId="0">
      <pane xSplit="14" ySplit="21" topLeftCell="O408" activePane="bottomRight" state="frozen"/>
      <selection pane="topRight" activeCell="O1" sqref="O1"/>
      <selection pane="bottomLeft" activeCell="A22" sqref="A22"/>
      <selection pane="bottomRight" activeCell="E7" sqref="E7"/>
    </sheetView>
  </sheetViews>
  <sheetFormatPr defaultColWidth="10.28515625" defaultRowHeight="12.75" x14ac:dyDescent="0.2"/>
  <cols>
    <col min="1" max="1" width="15.28515625" customWidth="1"/>
    <col min="2" max="2" width="5.140625" customWidth="1"/>
    <col min="3" max="3" width="11.85546875" style="13" customWidth="1"/>
    <col min="4" max="4" width="9.42578125" customWidth="1"/>
    <col min="5" max="5" width="16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9" width="10.28515625" customWidth="1"/>
    <col min="20" max="20" width="9.140625" customWidth="1"/>
    <col min="21" max="26" width="10.28515625" customWidth="1"/>
    <col min="27" max="27" width="9.140625" customWidth="1"/>
  </cols>
  <sheetData>
    <row r="1" spans="1:18" ht="20.25" x14ac:dyDescent="0.3">
      <c r="A1" s="1" t="s">
        <v>67</v>
      </c>
      <c r="E1" s="30" t="s">
        <v>85</v>
      </c>
      <c r="R1" s="36"/>
    </row>
    <row r="2" spans="1:18" x14ac:dyDescent="0.2">
      <c r="A2" t="s">
        <v>26</v>
      </c>
      <c r="B2" s="12" t="s">
        <v>68</v>
      </c>
      <c r="E2" s="81" t="s">
        <v>1206</v>
      </c>
      <c r="R2" s="36"/>
    </row>
    <row r="3" spans="1:18" ht="13.5" thickBot="1" x14ac:dyDescent="0.25">
      <c r="R3" s="36"/>
    </row>
    <row r="4" spans="1:18" ht="14.25" thickTop="1" thickBot="1" x14ac:dyDescent="0.25">
      <c r="A4" s="6" t="s">
        <v>3</v>
      </c>
      <c r="C4" s="43">
        <v>42938.459000000003</v>
      </c>
      <c r="D4" s="3">
        <v>0.97693099999999999</v>
      </c>
      <c r="R4" s="36"/>
    </row>
    <row r="5" spans="1:18" ht="13.5" thickTop="1" x14ac:dyDescent="0.2">
      <c r="R5" s="36"/>
    </row>
    <row r="6" spans="1:18" x14ac:dyDescent="0.2">
      <c r="A6" s="6" t="s">
        <v>4</v>
      </c>
      <c r="R6" s="36"/>
    </row>
    <row r="7" spans="1:18" x14ac:dyDescent="0.2">
      <c r="A7" t="s">
        <v>5</v>
      </c>
      <c r="C7" s="13">
        <f>+C4</f>
        <v>42938.459000000003</v>
      </c>
      <c r="R7" s="36"/>
    </row>
    <row r="8" spans="1:18" x14ac:dyDescent="0.2">
      <c r="A8" t="s">
        <v>6</v>
      </c>
      <c r="C8" s="13">
        <f>+D4</f>
        <v>0.97693099999999999</v>
      </c>
      <c r="R8" s="36"/>
    </row>
    <row r="9" spans="1:18" x14ac:dyDescent="0.2">
      <c r="A9" s="15" t="s">
        <v>72</v>
      </c>
      <c r="B9" s="14"/>
      <c r="C9" s="44">
        <v>-9.5</v>
      </c>
      <c r="D9" s="14" t="s">
        <v>73</v>
      </c>
      <c r="E9" s="14"/>
      <c r="R9" s="36"/>
    </row>
    <row r="10" spans="1:18" ht="13.5" thickBot="1" x14ac:dyDescent="0.25">
      <c r="A10" s="14"/>
      <c r="B10" s="14"/>
      <c r="C10" s="45" t="s">
        <v>22</v>
      </c>
      <c r="D10" s="5" t="s">
        <v>23</v>
      </c>
      <c r="E10" s="14"/>
      <c r="R10" s="36"/>
    </row>
    <row r="11" spans="1:18" x14ac:dyDescent="0.2">
      <c r="A11" s="14" t="s">
        <v>18</v>
      </c>
      <c r="B11" s="14"/>
      <c r="C11" s="26">
        <f ca="1">INTERCEPT(INDIRECT($G$11):G986,INDIRECT($F$11):F986)</f>
        <v>-5.9138853821052391E-2</v>
      </c>
      <c r="D11" s="4"/>
      <c r="E11" s="14"/>
      <c r="F11" s="26" t="str">
        <f>"F"&amp;E19</f>
        <v>F353</v>
      </c>
      <c r="G11" s="27" t="str">
        <f>"G"&amp;E19</f>
        <v>G353</v>
      </c>
      <c r="R11" s="36"/>
    </row>
    <row r="12" spans="1:18" x14ac:dyDescent="0.2">
      <c r="A12" s="14" t="s">
        <v>19</v>
      </c>
      <c r="B12" s="14"/>
      <c r="C12" s="26">
        <f ca="1">SLOPE(INDIRECT($G$11):G986,INDIRECT($F$11):F986)</f>
        <v>4.7646704031578537E-6</v>
      </c>
      <c r="D12" s="4"/>
      <c r="E12" s="14"/>
      <c r="R12" s="36"/>
    </row>
    <row r="13" spans="1:18" x14ac:dyDescent="0.2">
      <c r="A13" s="14" t="s">
        <v>21</v>
      </c>
      <c r="B13" s="14"/>
      <c r="C13" s="13" t="s">
        <v>16</v>
      </c>
      <c r="D13" s="18" t="s">
        <v>90</v>
      </c>
      <c r="E13" s="16">
        <v>0</v>
      </c>
      <c r="R13" s="36"/>
    </row>
    <row r="14" spans="1:18" x14ac:dyDescent="0.2">
      <c r="A14" s="14"/>
      <c r="B14" s="14"/>
      <c r="C14" s="46"/>
      <c r="D14" s="18" t="s">
        <v>74</v>
      </c>
      <c r="E14" s="19">
        <f ca="1">NOW()+15018.5+$C$9/24</f>
        <v>60162.863653472217</v>
      </c>
      <c r="R14" s="36"/>
    </row>
    <row r="15" spans="1:18" x14ac:dyDescent="0.2">
      <c r="A15" s="17" t="s">
        <v>20</v>
      </c>
      <c r="B15" s="14"/>
      <c r="C15" s="47">
        <f ca="1">(C7+C11)+(C8+C12)*INT(MAX(F21:F3527))</f>
        <v>59839.388589944152</v>
      </c>
      <c r="D15" s="18" t="s">
        <v>91</v>
      </c>
      <c r="E15" s="19">
        <f ca="1">ROUND(2*(E14-$C$7)/$C$8,0)/2+E13</f>
        <v>17631</v>
      </c>
      <c r="R15" s="36"/>
    </row>
    <row r="16" spans="1:18" x14ac:dyDescent="0.2">
      <c r="A16" s="20" t="s">
        <v>7</v>
      </c>
      <c r="B16" s="14"/>
      <c r="C16" s="48">
        <f ca="1">+C8+C12</f>
        <v>0.97693576467040311</v>
      </c>
      <c r="D16" s="18" t="s">
        <v>75</v>
      </c>
      <c r="E16" s="27">
        <f ca="1">ROUND(2*(E14-$C$15)/$C$16,0)/2+E13</f>
        <v>331</v>
      </c>
      <c r="R16" s="36"/>
    </row>
    <row r="17" spans="1:19" ht="13.5" thickBot="1" x14ac:dyDescent="0.25">
      <c r="A17" s="18" t="s">
        <v>70</v>
      </c>
      <c r="B17" s="14"/>
      <c r="C17" s="91">
        <f>COUNT(C21:C2185)</f>
        <v>399</v>
      </c>
      <c r="D17" s="18" t="s">
        <v>76</v>
      </c>
      <c r="E17" s="21">
        <f ca="1">+$C$15+$C$16*E16-15018.5-$C$9/24</f>
        <v>45144.65016138339</v>
      </c>
      <c r="R17" s="36"/>
    </row>
    <row r="18" spans="1:19" ht="14.25" thickTop="1" thickBot="1" x14ac:dyDescent="0.25">
      <c r="A18" s="20" t="s">
        <v>8</v>
      </c>
      <c r="B18" s="14"/>
      <c r="C18" s="49">
        <f ca="1">+C15</f>
        <v>59839.388589944152</v>
      </c>
      <c r="D18" s="22">
        <f ca="1">+C16</f>
        <v>0.97693576467040311</v>
      </c>
      <c r="E18" s="23" t="s">
        <v>77</v>
      </c>
      <c r="R18" s="36"/>
    </row>
    <row r="19" spans="1:19" ht="13.5" thickTop="1" x14ac:dyDescent="0.2">
      <c r="A19" s="28" t="s">
        <v>81</v>
      </c>
      <c r="E19" s="29">
        <v>353</v>
      </c>
      <c r="R19" s="36"/>
    </row>
    <row r="20" spans="1:19" ht="13.5" thickBot="1" x14ac:dyDescent="0.25">
      <c r="A20" s="5" t="s">
        <v>9</v>
      </c>
      <c r="B20" s="5" t="s">
        <v>10</v>
      </c>
      <c r="C20" s="45" t="s">
        <v>11</v>
      </c>
      <c r="D20" s="5" t="s">
        <v>15</v>
      </c>
      <c r="E20" s="5" t="s">
        <v>12</v>
      </c>
      <c r="F20" s="5" t="s">
        <v>13</v>
      </c>
      <c r="G20" s="5" t="s">
        <v>14</v>
      </c>
      <c r="H20" s="8" t="s">
        <v>95</v>
      </c>
      <c r="I20" s="8" t="s">
        <v>83</v>
      </c>
      <c r="J20" s="8" t="s">
        <v>96</v>
      </c>
      <c r="K20" s="8" t="s">
        <v>97</v>
      </c>
      <c r="L20" s="8" t="s">
        <v>93</v>
      </c>
      <c r="M20" s="8" t="s">
        <v>27</v>
      </c>
      <c r="N20" s="8" t="s">
        <v>61</v>
      </c>
      <c r="O20" s="8" t="s">
        <v>25</v>
      </c>
      <c r="P20" s="7" t="s">
        <v>24</v>
      </c>
      <c r="Q20" s="5" t="s">
        <v>17</v>
      </c>
      <c r="R20" s="37" t="s">
        <v>94</v>
      </c>
      <c r="S20" s="7" t="s">
        <v>98</v>
      </c>
    </row>
    <row r="21" spans="1:19" x14ac:dyDescent="0.2">
      <c r="A21" s="10" t="s">
        <v>119</v>
      </c>
      <c r="B21" s="31" t="s">
        <v>63</v>
      </c>
      <c r="C21" s="32">
        <v>15974.643</v>
      </c>
      <c r="D21" s="32" t="s">
        <v>95</v>
      </c>
      <c r="E21" s="35">
        <f t="shared" ref="E21:E84" si="0">+(C21-C$7)/C$8</f>
        <v>-27600.532688593157</v>
      </c>
      <c r="F21">
        <f t="shared" ref="F21:F84" si="1">ROUND(2*E21,0)/2</f>
        <v>-27600.5</v>
      </c>
      <c r="G21">
        <f t="shared" ref="G21:G84" si="2">+C21-(C$7+F21*C$8)</f>
        <v>-3.193450000253506E-2</v>
      </c>
      <c r="H21">
        <f>G21</f>
        <v>-3.193450000253506E-2</v>
      </c>
      <c r="O21">
        <f t="shared" ref="O21:O84" ca="1" si="3">+C$11+C$12*F21</f>
        <v>-0.19064613928341073</v>
      </c>
      <c r="Q21" s="2">
        <f t="shared" ref="Q21:Q84" si="4">+C21-15018.5</f>
        <v>956.14300000000003</v>
      </c>
      <c r="R21" s="36"/>
      <c r="S21">
        <v>0.1</v>
      </c>
    </row>
    <row r="22" spans="1:19" x14ac:dyDescent="0.2">
      <c r="A22" s="10" t="s">
        <v>119</v>
      </c>
      <c r="B22" s="31" t="s">
        <v>79</v>
      </c>
      <c r="C22" s="32">
        <v>15991.678</v>
      </c>
      <c r="D22" s="32" t="s">
        <v>95</v>
      </c>
      <c r="E22" s="35">
        <f t="shared" si="0"/>
        <v>-27583.095428438653</v>
      </c>
      <c r="F22">
        <f t="shared" si="1"/>
        <v>-27583</v>
      </c>
      <c r="G22">
        <f t="shared" si="2"/>
        <v>-9.3227000001206761E-2</v>
      </c>
      <c r="H22">
        <f>G22</f>
        <v>-9.3227000001206761E-2</v>
      </c>
      <c r="O22">
        <f t="shared" ca="1" si="3"/>
        <v>-0.19056275755135546</v>
      </c>
      <c r="Q22" s="2">
        <f t="shared" si="4"/>
        <v>973.17799999999988</v>
      </c>
      <c r="S22">
        <v>0.1</v>
      </c>
    </row>
    <row r="23" spans="1:19" x14ac:dyDescent="0.2">
      <c r="A23" s="10" t="s">
        <v>119</v>
      </c>
      <c r="B23" s="31" t="s">
        <v>79</v>
      </c>
      <c r="C23" s="32">
        <v>16045.571</v>
      </c>
      <c r="D23" s="32" t="s">
        <v>95</v>
      </c>
      <c r="E23" s="35">
        <f t="shared" si="0"/>
        <v>-27527.929812852701</v>
      </c>
      <c r="F23">
        <f t="shared" si="1"/>
        <v>-27528</v>
      </c>
      <c r="G23">
        <f t="shared" si="2"/>
        <v>6.8567999998776941E-2</v>
      </c>
      <c r="H23">
        <f>G23</f>
        <v>6.8567999998776941E-2</v>
      </c>
      <c r="O23">
        <f t="shared" ca="1" si="3"/>
        <v>-0.19030070067918178</v>
      </c>
      <c r="Q23" s="2">
        <f t="shared" si="4"/>
        <v>1027.0709999999999</v>
      </c>
      <c r="R23" s="36"/>
      <c r="S23">
        <v>0.1</v>
      </c>
    </row>
    <row r="24" spans="1:19" x14ac:dyDescent="0.2">
      <c r="A24" s="10" t="s">
        <v>119</v>
      </c>
      <c r="B24" s="31" t="s">
        <v>79</v>
      </c>
      <c r="C24" s="32">
        <v>16289.718999999999</v>
      </c>
      <c r="D24" s="32" t="s">
        <v>95</v>
      </c>
      <c r="E24" s="35">
        <f t="shared" si="0"/>
        <v>-27278.016564117635</v>
      </c>
      <c r="F24">
        <f t="shared" si="1"/>
        <v>-27278</v>
      </c>
      <c r="G24">
        <f t="shared" si="2"/>
        <v>-1.6182000004846486E-2</v>
      </c>
      <c r="H24">
        <f>G24</f>
        <v>-1.6182000004846486E-2</v>
      </c>
      <c r="O24">
        <f t="shared" ca="1" si="3"/>
        <v>-0.18910953307839232</v>
      </c>
      <c r="Q24" s="2">
        <f t="shared" si="4"/>
        <v>1271.2189999999991</v>
      </c>
      <c r="S24">
        <v>0.1</v>
      </c>
    </row>
    <row r="25" spans="1:19" x14ac:dyDescent="0.2">
      <c r="A25" s="10" t="s">
        <v>119</v>
      </c>
      <c r="B25" s="31" t="s">
        <v>79</v>
      </c>
      <c r="C25" s="32">
        <v>16334.643</v>
      </c>
      <c r="D25" s="32" t="s">
        <v>95</v>
      </c>
      <c r="E25" s="35">
        <f t="shared" si="0"/>
        <v>-27232.031740215021</v>
      </c>
      <c r="F25">
        <f t="shared" si="1"/>
        <v>-27232</v>
      </c>
      <c r="G25">
        <f t="shared" si="2"/>
        <v>-3.100800000174786E-2</v>
      </c>
      <c r="H25">
        <f>G25</f>
        <v>-3.100800000174786E-2</v>
      </c>
      <c r="O25">
        <f t="shared" ca="1" si="3"/>
        <v>-0.18889035823984707</v>
      </c>
      <c r="Q25" s="2">
        <f t="shared" si="4"/>
        <v>1316.143</v>
      </c>
      <c r="R25" s="36"/>
      <c r="S25">
        <v>0.1</v>
      </c>
    </row>
    <row r="26" spans="1:19" x14ac:dyDescent="0.2">
      <c r="A26" s="10" t="s">
        <v>119</v>
      </c>
      <c r="B26" s="31" t="s">
        <v>63</v>
      </c>
      <c r="C26" s="32">
        <v>16691.698</v>
      </c>
      <c r="D26" s="32" t="s">
        <v>83</v>
      </c>
      <c r="E26" s="35">
        <f t="shared" si="0"/>
        <v>-26866.545334317369</v>
      </c>
      <c r="F26">
        <f t="shared" si="1"/>
        <v>-26866.5</v>
      </c>
      <c r="G26">
        <f t="shared" si="2"/>
        <v>-4.428850000113016E-2</v>
      </c>
      <c r="I26">
        <f t="shared" ref="I26:I89" si="5">G26</f>
        <v>-4.428850000113016E-2</v>
      </c>
      <c r="O26">
        <f t="shared" ca="1" si="3"/>
        <v>-0.18714887120749285</v>
      </c>
      <c r="Q26" s="2">
        <f t="shared" si="4"/>
        <v>1673.1980000000003</v>
      </c>
      <c r="S26">
        <v>0.1</v>
      </c>
    </row>
    <row r="27" spans="1:19" x14ac:dyDescent="0.2">
      <c r="A27" s="10" t="s">
        <v>119</v>
      </c>
      <c r="B27" s="31" t="s">
        <v>79</v>
      </c>
      <c r="C27" s="32">
        <v>16715.651000000002</v>
      </c>
      <c r="D27" s="32" t="s">
        <v>83</v>
      </c>
      <c r="E27" s="35">
        <f t="shared" si="0"/>
        <v>-26842.026714271531</v>
      </c>
      <c r="F27">
        <f t="shared" si="1"/>
        <v>-26842</v>
      </c>
      <c r="G27">
        <f t="shared" si="2"/>
        <v>-2.6098000002093613E-2</v>
      </c>
      <c r="I27">
        <f t="shared" si="5"/>
        <v>-2.6098000002093613E-2</v>
      </c>
      <c r="O27">
        <f t="shared" ca="1" si="3"/>
        <v>-0.18703213678261549</v>
      </c>
      <c r="Q27" s="2">
        <f t="shared" si="4"/>
        <v>1697.1510000000017</v>
      </c>
      <c r="R27" s="36"/>
      <c r="S27">
        <v>0.1</v>
      </c>
    </row>
    <row r="28" spans="1:19" x14ac:dyDescent="0.2">
      <c r="A28" s="10" t="s">
        <v>119</v>
      </c>
      <c r="B28" s="31" t="s">
        <v>79</v>
      </c>
      <c r="C28" s="32">
        <v>16719.635999999999</v>
      </c>
      <c r="D28" s="32" t="s">
        <v>83</v>
      </c>
      <c r="E28" s="35">
        <f t="shared" si="0"/>
        <v>-26837.947613495737</v>
      </c>
      <c r="F28">
        <f t="shared" si="1"/>
        <v>-26838</v>
      </c>
      <c r="G28">
        <f t="shared" si="2"/>
        <v>5.1177999994251877E-2</v>
      </c>
      <c r="I28">
        <f t="shared" si="5"/>
        <v>5.1177999994251877E-2</v>
      </c>
      <c r="O28">
        <f t="shared" ca="1" si="3"/>
        <v>-0.18701307810100287</v>
      </c>
      <c r="Q28" s="2">
        <f t="shared" si="4"/>
        <v>1701.1359999999986</v>
      </c>
      <c r="S28">
        <v>0.1</v>
      </c>
    </row>
    <row r="29" spans="1:19" x14ac:dyDescent="0.2">
      <c r="A29" s="10" t="s">
        <v>119</v>
      </c>
      <c r="B29" s="31" t="s">
        <v>79</v>
      </c>
      <c r="C29" s="32">
        <v>16758.638999999999</v>
      </c>
      <c r="D29" s="32" t="s">
        <v>83</v>
      </c>
      <c r="E29" s="35">
        <f t="shared" si="0"/>
        <v>-26798.023606580202</v>
      </c>
      <c r="F29">
        <f t="shared" si="1"/>
        <v>-26798</v>
      </c>
      <c r="G29">
        <f t="shared" si="2"/>
        <v>-2.3062000003847061E-2</v>
      </c>
      <c r="I29">
        <f t="shared" si="5"/>
        <v>-2.3062000003847061E-2</v>
      </c>
      <c r="O29">
        <f t="shared" ca="1" si="3"/>
        <v>-0.18682249128487655</v>
      </c>
      <c r="Q29" s="2">
        <f t="shared" si="4"/>
        <v>1740.1389999999992</v>
      </c>
      <c r="R29" s="36"/>
      <c r="S29">
        <v>0.1</v>
      </c>
    </row>
    <row r="30" spans="1:19" x14ac:dyDescent="0.2">
      <c r="A30" s="10" t="s">
        <v>119</v>
      </c>
      <c r="B30" s="31" t="s">
        <v>79</v>
      </c>
      <c r="C30" s="32">
        <v>16993.732</v>
      </c>
      <c r="D30" s="32" t="s">
        <v>83</v>
      </c>
      <c r="E30" s="35">
        <f t="shared" si="0"/>
        <v>-26557.379180310589</v>
      </c>
      <c r="F30">
        <f t="shared" si="1"/>
        <v>-26557.5</v>
      </c>
      <c r="G30">
        <f t="shared" si="2"/>
        <v>0.11803249999866239</v>
      </c>
      <c r="I30">
        <f t="shared" si="5"/>
        <v>0.11803249999866239</v>
      </c>
      <c r="O30">
        <f t="shared" ca="1" si="3"/>
        <v>-0.18567658805291709</v>
      </c>
      <c r="Q30" s="2">
        <f t="shared" si="4"/>
        <v>1975.232</v>
      </c>
      <c r="S30">
        <v>0.1</v>
      </c>
    </row>
    <row r="31" spans="1:19" x14ac:dyDescent="0.2">
      <c r="A31" s="10" t="s">
        <v>119</v>
      </c>
      <c r="B31" s="31" t="s">
        <v>79</v>
      </c>
      <c r="C31" s="32">
        <v>17003.757000000001</v>
      </c>
      <c r="D31" s="32" t="s">
        <v>83</v>
      </c>
      <c r="E31" s="35">
        <f t="shared" si="0"/>
        <v>-26547.117452512</v>
      </c>
      <c r="F31">
        <f t="shared" si="1"/>
        <v>-26547</v>
      </c>
      <c r="G31">
        <f t="shared" si="2"/>
        <v>-0.11474300000190851</v>
      </c>
      <c r="I31">
        <f t="shared" si="5"/>
        <v>-0.11474300000190851</v>
      </c>
      <c r="O31">
        <f t="shared" ca="1" si="3"/>
        <v>-0.18562655901368394</v>
      </c>
      <c r="Q31" s="2">
        <f t="shared" si="4"/>
        <v>1985.2570000000014</v>
      </c>
      <c r="R31" s="36"/>
      <c r="S31">
        <v>0.1</v>
      </c>
    </row>
    <row r="32" spans="1:19" x14ac:dyDescent="0.2">
      <c r="A32" s="10" t="s">
        <v>119</v>
      </c>
      <c r="B32" s="31" t="s">
        <v>79</v>
      </c>
      <c r="C32" s="32">
        <v>17053.715</v>
      </c>
      <c r="D32" s="32" t="s">
        <v>83</v>
      </c>
      <c r="E32" s="35">
        <f t="shared" si="0"/>
        <v>-26495.979757014571</v>
      </c>
      <c r="F32">
        <f t="shared" si="1"/>
        <v>-26496</v>
      </c>
      <c r="G32">
        <f t="shared" si="2"/>
        <v>1.9775999997364124E-2</v>
      </c>
      <c r="I32">
        <f t="shared" si="5"/>
        <v>1.9775999997364124E-2</v>
      </c>
      <c r="O32">
        <f t="shared" ca="1" si="3"/>
        <v>-0.18538356082312288</v>
      </c>
      <c r="Q32" s="2">
        <f t="shared" si="4"/>
        <v>2035.2150000000001</v>
      </c>
      <c r="S32">
        <v>0.1</v>
      </c>
    </row>
    <row r="33" spans="1:19" x14ac:dyDescent="0.2">
      <c r="A33" s="10" t="s">
        <v>119</v>
      </c>
      <c r="B33" s="31" t="s">
        <v>79</v>
      </c>
      <c r="C33" s="32">
        <v>17145.471000000001</v>
      </c>
      <c r="D33" s="32" t="s">
        <v>83</v>
      </c>
      <c r="E33" s="35">
        <f t="shared" si="0"/>
        <v>-26402.057054182947</v>
      </c>
      <c r="F33">
        <f t="shared" si="1"/>
        <v>-26402</v>
      </c>
      <c r="G33">
        <f t="shared" si="2"/>
        <v>-5.5738000002747867E-2</v>
      </c>
      <c r="I33">
        <f t="shared" si="5"/>
        <v>-5.5738000002747867E-2</v>
      </c>
      <c r="O33">
        <f t="shared" ca="1" si="3"/>
        <v>-0.18493568180522604</v>
      </c>
      <c r="Q33" s="2">
        <f t="shared" si="4"/>
        <v>2126.9710000000014</v>
      </c>
      <c r="R33" s="36"/>
      <c r="S33">
        <v>0.1</v>
      </c>
    </row>
    <row r="34" spans="1:19" x14ac:dyDescent="0.2">
      <c r="A34" s="10" t="s">
        <v>119</v>
      </c>
      <c r="B34" s="31" t="s">
        <v>63</v>
      </c>
      <c r="C34" s="32">
        <v>17460.633000000002</v>
      </c>
      <c r="D34" s="32" t="s">
        <v>83</v>
      </c>
      <c r="E34" s="35">
        <f t="shared" si="0"/>
        <v>-26079.452898925309</v>
      </c>
      <c r="F34">
        <f t="shared" si="1"/>
        <v>-26079.5</v>
      </c>
      <c r="G34">
        <f t="shared" si="2"/>
        <v>4.6014499999728287E-2</v>
      </c>
      <c r="I34">
        <f t="shared" si="5"/>
        <v>4.6014499999728287E-2</v>
      </c>
      <c r="O34">
        <f t="shared" ca="1" si="3"/>
        <v>-0.18339907560020763</v>
      </c>
      <c r="Q34" s="2">
        <f t="shared" si="4"/>
        <v>2442.1330000000016</v>
      </c>
      <c r="S34">
        <v>0.1</v>
      </c>
    </row>
    <row r="35" spans="1:19" x14ac:dyDescent="0.2">
      <c r="A35" s="10" t="s">
        <v>119</v>
      </c>
      <c r="B35" s="31" t="s">
        <v>79</v>
      </c>
      <c r="C35" s="32">
        <v>17523.574000000001</v>
      </c>
      <c r="D35" s="32" t="s">
        <v>83</v>
      </c>
      <c r="E35" s="35">
        <f t="shared" si="0"/>
        <v>-26015.025626170122</v>
      </c>
      <c r="F35">
        <f t="shared" si="1"/>
        <v>-26015</v>
      </c>
      <c r="G35">
        <f t="shared" si="2"/>
        <v>-2.5035000002390007E-2</v>
      </c>
      <c r="I35">
        <f t="shared" si="5"/>
        <v>-2.5035000002390007E-2</v>
      </c>
      <c r="O35">
        <f t="shared" ca="1" si="3"/>
        <v>-0.18309175435920397</v>
      </c>
      <c r="Q35" s="2">
        <f t="shared" si="4"/>
        <v>2505.0740000000005</v>
      </c>
      <c r="R35" s="36"/>
      <c r="S35">
        <v>0.1</v>
      </c>
    </row>
    <row r="36" spans="1:19" x14ac:dyDescent="0.2">
      <c r="A36" s="10" t="s">
        <v>119</v>
      </c>
      <c r="B36" s="31" t="s">
        <v>79</v>
      </c>
      <c r="C36" s="32">
        <v>18103.798999999999</v>
      </c>
      <c r="D36" s="32" t="s">
        <v>83</v>
      </c>
      <c r="E36" s="35">
        <f t="shared" si="0"/>
        <v>-25421.099340690391</v>
      </c>
      <c r="F36">
        <f t="shared" si="1"/>
        <v>-25421</v>
      </c>
      <c r="G36">
        <f t="shared" si="2"/>
        <v>-9.7049000003607944E-2</v>
      </c>
      <c r="I36">
        <f t="shared" si="5"/>
        <v>-9.7049000003607944E-2</v>
      </c>
      <c r="O36">
        <f t="shared" ca="1" si="3"/>
        <v>-0.1802615401397282</v>
      </c>
      <c r="Q36" s="2">
        <f t="shared" si="4"/>
        <v>3085.2989999999991</v>
      </c>
      <c r="S36">
        <v>0.1</v>
      </c>
    </row>
    <row r="37" spans="1:19" x14ac:dyDescent="0.2">
      <c r="A37" s="10" t="s">
        <v>119</v>
      </c>
      <c r="B37" s="31" t="s">
        <v>63</v>
      </c>
      <c r="C37" s="32">
        <v>18132.763999999999</v>
      </c>
      <c r="D37" s="32" t="s">
        <v>83</v>
      </c>
      <c r="E37" s="35">
        <f t="shared" si="0"/>
        <v>-25391.450368552134</v>
      </c>
      <c r="F37">
        <f t="shared" si="1"/>
        <v>-25391.5</v>
      </c>
      <c r="G37">
        <f t="shared" si="2"/>
        <v>4.8486499996215571E-2</v>
      </c>
      <c r="I37">
        <f t="shared" si="5"/>
        <v>4.8486499996215571E-2</v>
      </c>
      <c r="O37">
        <f t="shared" ca="1" si="3"/>
        <v>-0.18012098236283502</v>
      </c>
      <c r="Q37" s="2">
        <f t="shared" si="4"/>
        <v>3114.2639999999992</v>
      </c>
      <c r="R37" s="36"/>
      <c r="S37">
        <v>0.1</v>
      </c>
    </row>
    <row r="38" spans="1:19" x14ac:dyDescent="0.2">
      <c r="A38" s="10" t="s">
        <v>119</v>
      </c>
      <c r="B38" s="31" t="s">
        <v>63</v>
      </c>
      <c r="C38" s="32">
        <v>18174.766</v>
      </c>
      <c r="D38" s="32" t="s">
        <v>83</v>
      </c>
      <c r="E38" s="35">
        <f t="shared" si="0"/>
        <v>-25348.456544013858</v>
      </c>
      <c r="F38">
        <f t="shared" si="1"/>
        <v>-25348.5</v>
      </c>
      <c r="G38">
        <f t="shared" si="2"/>
        <v>4.2453499998373445E-2</v>
      </c>
      <c r="I38">
        <f t="shared" si="5"/>
        <v>4.2453499998373445E-2</v>
      </c>
      <c r="O38">
        <f t="shared" ca="1" si="3"/>
        <v>-0.17991610153549925</v>
      </c>
      <c r="Q38" s="2">
        <f t="shared" si="4"/>
        <v>3156.2659999999996</v>
      </c>
      <c r="S38">
        <v>0.1</v>
      </c>
    </row>
    <row r="39" spans="1:19" x14ac:dyDescent="0.2">
      <c r="A39" s="10" t="s">
        <v>119</v>
      </c>
      <c r="B39" s="31" t="s">
        <v>79</v>
      </c>
      <c r="C39" s="32">
        <v>18290.452000000001</v>
      </c>
      <c r="D39" s="32" t="s">
        <v>83</v>
      </c>
      <c r="E39" s="35">
        <f t="shared" si="0"/>
        <v>-25230.038764252542</v>
      </c>
      <c r="F39">
        <f t="shared" si="1"/>
        <v>-25230</v>
      </c>
      <c r="G39">
        <f t="shared" si="2"/>
        <v>-3.7870000000111759E-2</v>
      </c>
      <c r="I39">
        <f t="shared" si="5"/>
        <v>-3.7870000000111759E-2</v>
      </c>
      <c r="O39">
        <f t="shared" ca="1" si="3"/>
        <v>-0.17935148809272505</v>
      </c>
      <c r="Q39" s="2">
        <f t="shared" si="4"/>
        <v>3271.9520000000011</v>
      </c>
      <c r="R39" s="36"/>
      <c r="S39">
        <v>0.1</v>
      </c>
    </row>
    <row r="40" spans="1:19" x14ac:dyDescent="0.2">
      <c r="A40" s="10" t="s">
        <v>119</v>
      </c>
      <c r="B40" s="31" t="s">
        <v>79</v>
      </c>
      <c r="C40" s="32">
        <v>18447.825000000001</v>
      </c>
      <c r="D40" s="32" t="s">
        <v>83</v>
      </c>
      <c r="E40" s="35">
        <f t="shared" si="0"/>
        <v>-25068.949598282787</v>
      </c>
      <c r="F40">
        <f t="shared" si="1"/>
        <v>-25069</v>
      </c>
      <c r="G40">
        <f t="shared" si="2"/>
        <v>4.9238999996305211E-2</v>
      </c>
      <c r="I40">
        <f t="shared" si="5"/>
        <v>4.9238999996305211E-2</v>
      </c>
      <c r="O40">
        <f t="shared" ca="1" si="3"/>
        <v>-0.17858437615781664</v>
      </c>
      <c r="Q40" s="2">
        <f t="shared" si="4"/>
        <v>3429.3250000000007</v>
      </c>
      <c r="S40">
        <v>0.1</v>
      </c>
    </row>
    <row r="41" spans="1:19" x14ac:dyDescent="0.2">
      <c r="A41" s="10" t="s">
        <v>119</v>
      </c>
      <c r="B41" s="31" t="s">
        <v>63</v>
      </c>
      <c r="C41" s="32">
        <v>18552.761999999999</v>
      </c>
      <c r="D41" s="32" t="s">
        <v>83</v>
      </c>
      <c r="E41" s="35">
        <f t="shared" si="0"/>
        <v>-24961.534642671799</v>
      </c>
      <c r="F41">
        <f t="shared" si="1"/>
        <v>-24961.5</v>
      </c>
      <c r="G41">
        <f t="shared" si="2"/>
        <v>-3.3843500004877569E-2</v>
      </c>
      <c r="I41">
        <f t="shared" si="5"/>
        <v>-3.3843500004877569E-2</v>
      </c>
      <c r="O41">
        <f t="shared" ca="1" si="3"/>
        <v>-0.17807217408947715</v>
      </c>
      <c r="Q41" s="2">
        <f t="shared" si="4"/>
        <v>3534.2619999999988</v>
      </c>
      <c r="R41" s="36"/>
      <c r="S41">
        <v>0.1</v>
      </c>
    </row>
    <row r="42" spans="1:19" x14ac:dyDescent="0.2">
      <c r="A42" s="10" t="s">
        <v>119</v>
      </c>
      <c r="B42" s="31" t="s">
        <v>79</v>
      </c>
      <c r="C42" s="32">
        <v>18579.621999999999</v>
      </c>
      <c r="D42" s="32" t="s">
        <v>83</v>
      </c>
      <c r="E42" s="35">
        <f t="shared" si="0"/>
        <v>-24934.040377467809</v>
      </c>
      <c r="F42">
        <f t="shared" si="1"/>
        <v>-24934</v>
      </c>
      <c r="G42">
        <f t="shared" si="2"/>
        <v>-3.9446000002499204E-2</v>
      </c>
      <c r="I42">
        <f t="shared" si="5"/>
        <v>-3.9446000002499204E-2</v>
      </c>
      <c r="O42">
        <f t="shared" ca="1" si="3"/>
        <v>-0.17794114565339031</v>
      </c>
      <c r="Q42" s="2">
        <f t="shared" si="4"/>
        <v>3561.1219999999994</v>
      </c>
      <c r="S42">
        <v>0.1</v>
      </c>
    </row>
    <row r="43" spans="1:19" x14ac:dyDescent="0.2">
      <c r="A43" s="10" t="s">
        <v>119</v>
      </c>
      <c r="B43" s="31" t="s">
        <v>79</v>
      </c>
      <c r="C43" s="32">
        <v>18626.55</v>
      </c>
      <c r="D43" s="32" t="s">
        <v>83</v>
      </c>
      <c r="E43" s="35">
        <f t="shared" si="0"/>
        <v>-24886.004231619227</v>
      </c>
      <c r="F43">
        <f t="shared" si="1"/>
        <v>-24886</v>
      </c>
      <c r="G43">
        <f t="shared" si="2"/>
        <v>-4.1340000025229529E-3</v>
      </c>
      <c r="I43">
        <f t="shared" si="5"/>
        <v>-4.1340000025229529E-3</v>
      </c>
      <c r="O43">
        <f t="shared" ca="1" si="3"/>
        <v>-0.17771244147403875</v>
      </c>
      <c r="Q43" s="2">
        <f t="shared" si="4"/>
        <v>3608.0499999999993</v>
      </c>
      <c r="R43" s="36"/>
      <c r="S43">
        <v>0.1</v>
      </c>
    </row>
    <row r="44" spans="1:19" x14ac:dyDescent="0.2">
      <c r="A44" s="10" t="s">
        <v>119</v>
      </c>
      <c r="B44" s="31" t="s">
        <v>79</v>
      </c>
      <c r="C44" s="32">
        <v>18830.817999999999</v>
      </c>
      <c r="D44" s="32" t="s">
        <v>83</v>
      </c>
      <c r="E44" s="35">
        <f t="shared" si="0"/>
        <v>-24676.91269905449</v>
      </c>
      <c r="F44">
        <f t="shared" si="1"/>
        <v>-24677</v>
      </c>
      <c r="G44">
        <f t="shared" si="2"/>
        <v>8.5286999998061219E-2</v>
      </c>
      <c r="I44">
        <f t="shared" si="5"/>
        <v>8.5286999998061219E-2</v>
      </c>
      <c r="O44">
        <f t="shared" ca="1" si="3"/>
        <v>-0.17671662535977875</v>
      </c>
      <c r="Q44" s="2">
        <f t="shared" si="4"/>
        <v>3812.3179999999993</v>
      </c>
      <c r="S44">
        <v>0.1</v>
      </c>
    </row>
    <row r="45" spans="1:19" x14ac:dyDescent="0.2">
      <c r="A45" s="10" t="s">
        <v>119</v>
      </c>
      <c r="B45" s="31" t="s">
        <v>63</v>
      </c>
      <c r="C45" s="32">
        <v>18935.64</v>
      </c>
      <c r="D45" s="32" t="s">
        <v>83</v>
      </c>
      <c r="E45" s="35">
        <f t="shared" si="0"/>
        <v>-24569.615459024233</v>
      </c>
      <c r="F45">
        <f t="shared" si="1"/>
        <v>-24569.5</v>
      </c>
      <c r="G45">
        <f t="shared" si="2"/>
        <v>-0.11279550000472227</v>
      </c>
      <c r="I45">
        <f t="shared" si="5"/>
        <v>-0.11279550000472227</v>
      </c>
      <c r="O45">
        <f t="shared" ca="1" si="3"/>
        <v>-0.17620442329143929</v>
      </c>
      <c r="Q45" s="2">
        <f t="shared" si="4"/>
        <v>3917.1399999999994</v>
      </c>
      <c r="R45" s="36"/>
      <c r="S45">
        <v>0.1</v>
      </c>
    </row>
    <row r="46" spans="1:19" x14ac:dyDescent="0.2">
      <c r="A46" s="10" t="s">
        <v>119</v>
      </c>
      <c r="B46" s="31" t="s">
        <v>79</v>
      </c>
      <c r="C46" s="32">
        <v>19503.863000000001</v>
      </c>
      <c r="D46" s="32" t="s">
        <v>83</v>
      </c>
      <c r="E46" s="35">
        <f t="shared" si="0"/>
        <v>-23987.97458571793</v>
      </c>
      <c r="F46">
        <f t="shared" si="1"/>
        <v>-23988</v>
      </c>
      <c r="G46">
        <f t="shared" si="2"/>
        <v>2.4827999997796724E-2</v>
      </c>
      <c r="I46">
        <f t="shared" si="5"/>
        <v>2.4827999997796724E-2</v>
      </c>
      <c r="O46">
        <f t="shared" ca="1" si="3"/>
        <v>-0.17343376745200298</v>
      </c>
      <c r="Q46" s="2">
        <f t="shared" si="4"/>
        <v>4485.3630000000012</v>
      </c>
      <c r="S46">
        <v>0.1</v>
      </c>
    </row>
    <row r="47" spans="1:19" x14ac:dyDescent="0.2">
      <c r="A47" s="10" t="s">
        <v>119</v>
      </c>
      <c r="B47" s="31" t="s">
        <v>79</v>
      </c>
      <c r="C47" s="32">
        <v>19587.822</v>
      </c>
      <c r="D47" s="32" t="s">
        <v>83</v>
      </c>
      <c r="E47" s="35">
        <f t="shared" si="0"/>
        <v>-23902.032999259929</v>
      </c>
      <c r="F47">
        <f t="shared" si="1"/>
        <v>-23902</v>
      </c>
      <c r="G47">
        <f t="shared" si="2"/>
        <v>-3.2238000003417255E-2</v>
      </c>
      <c r="I47">
        <f t="shared" si="5"/>
        <v>-3.2238000003417255E-2</v>
      </c>
      <c r="O47">
        <f t="shared" ca="1" si="3"/>
        <v>-0.1730240057973314</v>
      </c>
      <c r="Q47" s="2">
        <f t="shared" si="4"/>
        <v>4569.3220000000001</v>
      </c>
      <c r="R47" s="36"/>
      <c r="S47">
        <v>0.1</v>
      </c>
    </row>
    <row r="48" spans="1:19" x14ac:dyDescent="0.2">
      <c r="A48" s="10" t="s">
        <v>119</v>
      </c>
      <c r="B48" s="31" t="s">
        <v>79</v>
      </c>
      <c r="C48" s="32">
        <v>19590.767</v>
      </c>
      <c r="D48" s="32" t="s">
        <v>83</v>
      </c>
      <c r="E48" s="35">
        <f t="shared" si="0"/>
        <v>-23899.018456779449</v>
      </c>
      <c r="F48">
        <f t="shared" si="1"/>
        <v>-23899</v>
      </c>
      <c r="G48">
        <f t="shared" si="2"/>
        <v>-1.8031000003247755E-2</v>
      </c>
      <c r="I48">
        <f t="shared" si="5"/>
        <v>-1.8031000003247755E-2</v>
      </c>
      <c r="O48">
        <f t="shared" ca="1" si="3"/>
        <v>-0.17300971178612193</v>
      </c>
      <c r="Q48" s="2">
        <f t="shared" si="4"/>
        <v>4572.2669999999998</v>
      </c>
      <c r="S48">
        <v>0.1</v>
      </c>
    </row>
    <row r="49" spans="1:19" x14ac:dyDescent="0.2">
      <c r="A49" s="10" t="s">
        <v>119</v>
      </c>
      <c r="B49" s="31" t="s">
        <v>79</v>
      </c>
      <c r="C49" s="32">
        <v>19684.615000000002</v>
      </c>
      <c r="D49" s="32" t="s">
        <v>83</v>
      </c>
      <c r="E49" s="35">
        <f t="shared" si="0"/>
        <v>-23802.954353992249</v>
      </c>
      <c r="F49">
        <f t="shared" si="1"/>
        <v>-23803</v>
      </c>
      <c r="G49">
        <f t="shared" si="2"/>
        <v>4.4592999998712912E-2</v>
      </c>
      <c r="I49">
        <f t="shared" si="5"/>
        <v>4.4592999998712912E-2</v>
      </c>
      <c r="O49">
        <f t="shared" ca="1" si="3"/>
        <v>-0.17255230342741879</v>
      </c>
      <c r="Q49" s="2">
        <f t="shared" si="4"/>
        <v>4666.1150000000016</v>
      </c>
      <c r="R49" s="36"/>
      <c r="S49">
        <v>0.1</v>
      </c>
    </row>
    <row r="50" spans="1:19" x14ac:dyDescent="0.2">
      <c r="A50" s="10" t="s">
        <v>119</v>
      </c>
      <c r="B50" s="31" t="s">
        <v>79</v>
      </c>
      <c r="C50" s="32">
        <v>19970.791000000001</v>
      </c>
      <c r="D50" s="32" t="s">
        <v>83</v>
      </c>
      <c r="E50" s="35">
        <f t="shared" si="0"/>
        <v>-23510.020666761524</v>
      </c>
      <c r="F50">
        <f t="shared" si="1"/>
        <v>-23510</v>
      </c>
      <c r="G50">
        <f t="shared" si="2"/>
        <v>-2.0190000002912711E-2</v>
      </c>
      <c r="I50">
        <f t="shared" si="5"/>
        <v>-2.0190000002912711E-2</v>
      </c>
      <c r="O50">
        <f t="shared" ca="1" si="3"/>
        <v>-0.17115625499929354</v>
      </c>
      <c r="Q50" s="2">
        <f t="shared" si="4"/>
        <v>4952.2910000000011</v>
      </c>
      <c r="S50">
        <v>0.1</v>
      </c>
    </row>
    <row r="51" spans="1:19" x14ac:dyDescent="0.2">
      <c r="A51" s="10" t="s">
        <v>119</v>
      </c>
      <c r="B51" s="31" t="s">
        <v>79</v>
      </c>
      <c r="C51" s="32">
        <v>19971.754000000001</v>
      </c>
      <c r="D51" s="32" t="s">
        <v>83</v>
      </c>
      <c r="E51" s="35">
        <f t="shared" si="0"/>
        <v>-23509.034926724613</v>
      </c>
      <c r="F51">
        <f t="shared" si="1"/>
        <v>-23509</v>
      </c>
      <c r="G51">
        <f t="shared" si="2"/>
        <v>-3.4121000000595814E-2</v>
      </c>
      <c r="I51">
        <f t="shared" si="5"/>
        <v>-3.4121000000595814E-2</v>
      </c>
      <c r="O51">
        <f t="shared" ca="1" si="3"/>
        <v>-0.17115149032889038</v>
      </c>
      <c r="Q51" s="2">
        <f t="shared" si="4"/>
        <v>4953.2540000000008</v>
      </c>
      <c r="R51" s="36"/>
      <c r="S51">
        <v>0.1</v>
      </c>
    </row>
    <row r="52" spans="1:19" x14ac:dyDescent="0.2">
      <c r="A52" s="10" t="s">
        <v>119</v>
      </c>
      <c r="B52" s="31" t="s">
        <v>79</v>
      </c>
      <c r="C52" s="32">
        <v>20021.588</v>
      </c>
      <c r="D52" s="32" t="s">
        <v>83</v>
      </c>
      <c r="E52" s="35">
        <f t="shared" si="0"/>
        <v>-23458.024159331624</v>
      </c>
      <c r="F52">
        <f t="shared" si="1"/>
        <v>-23458</v>
      </c>
      <c r="G52">
        <f t="shared" si="2"/>
        <v>-2.3602000004757429E-2</v>
      </c>
      <c r="I52">
        <f t="shared" si="5"/>
        <v>-2.3602000004757429E-2</v>
      </c>
      <c r="O52">
        <f t="shared" ca="1" si="3"/>
        <v>-0.17090849213832932</v>
      </c>
      <c r="Q52" s="2">
        <f t="shared" si="4"/>
        <v>5003.0879999999997</v>
      </c>
      <c r="S52">
        <v>0.1</v>
      </c>
    </row>
    <row r="53" spans="1:19" x14ac:dyDescent="0.2">
      <c r="A53" s="10" t="s">
        <v>119</v>
      </c>
      <c r="B53" s="31" t="s">
        <v>63</v>
      </c>
      <c r="C53" s="32">
        <v>20046.518</v>
      </c>
      <c r="D53" s="32" t="s">
        <v>83</v>
      </c>
      <c r="E53" s="35">
        <f t="shared" si="0"/>
        <v>-23432.505468656436</v>
      </c>
      <c r="F53">
        <f t="shared" si="1"/>
        <v>-23432.5</v>
      </c>
      <c r="G53">
        <f t="shared" si="2"/>
        <v>-5.3425000041897874E-3</v>
      </c>
      <c r="I53">
        <f t="shared" si="5"/>
        <v>-5.3425000041897874E-3</v>
      </c>
      <c r="O53">
        <f t="shared" ca="1" si="3"/>
        <v>-0.17078699304304878</v>
      </c>
      <c r="Q53" s="2">
        <f t="shared" si="4"/>
        <v>5028.018</v>
      </c>
      <c r="R53" s="36"/>
      <c r="S53">
        <v>0.1</v>
      </c>
    </row>
    <row r="54" spans="1:19" x14ac:dyDescent="0.2">
      <c r="A54" s="10" t="s">
        <v>119</v>
      </c>
      <c r="B54" s="31" t="s">
        <v>79</v>
      </c>
      <c r="C54" s="32">
        <v>20307.804</v>
      </c>
      <c r="D54" s="32" t="s">
        <v>83</v>
      </c>
      <c r="E54" s="35">
        <f t="shared" si="0"/>
        <v>-23165.04952755108</v>
      </c>
      <c r="F54">
        <f t="shared" si="1"/>
        <v>-23165</v>
      </c>
      <c r="G54">
        <f t="shared" si="2"/>
        <v>-4.8385000001871958E-2</v>
      </c>
      <c r="I54">
        <f t="shared" si="5"/>
        <v>-4.8385000001871958E-2</v>
      </c>
      <c r="O54">
        <f t="shared" ca="1" si="3"/>
        <v>-0.16951244371020407</v>
      </c>
      <c r="Q54" s="2">
        <f t="shared" si="4"/>
        <v>5289.3040000000001</v>
      </c>
      <c r="S54">
        <v>0.1</v>
      </c>
    </row>
    <row r="55" spans="1:19" x14ac:dyDescent="0.2">
      <c r="A55" s="10" t="s">
        <v>119</v>
      </c>
      <c r="B55" s="31" t="s">
        <v>63</v>
      </c>
      <c r="C55" s="32">
        <v>20334.739000000001</v>
      </c>
      <c r="D55" s="32" t="s">
        <v>83</v>
      </c>
      <c r="E55" s="35">
        <f t="shared" si="0"/>
        <v>-23137.478491316175</v>
      </c>
      <c r="F55">
        <f t="shared" si="1"/>
        <v>-23137.5</v>
      </c>
      <c r="G55">
        <f t="shared" si="2"/>
        <v>2.1012499997596024E-2</v>
      </c>
      <c r="I55">
        <f t="shared" si="5"/>
        <v>2.1012499997596024E-2</v>
      </c>
      <c r="O55">
        <f t="shared" ca="1" si="3"/>
        <v>-0.16938141527411724</v>
      </c>
      <c r="Q55" s="2">
        <f t="shared" si="4"/>
        <v>5316.2390000000014</v>
      </c>
      <c r="R55" s="36"/>
      <c r="S55">
        <v>0.1</v>
      </c>
    </row>
    <row r="56" spans="1:19" x14ac:dyDescent="0.2">
      <c r="A56" s="10" t="s">
        <v>119</v>
      </c>
      <c r="B56" s="31" t="s">
        <v>63</v>
      </c>
      <c r="C56" s="32">
        <v>20376.661</v>
      </c>
      <c r="D56" s="32" t="s">
        <v>83</v>
      </c>
      <c r="E56" s="35">
        <f t="shared" si="0"/>
        <v>-23094.56655587754</v>
      </c>
      <c r="F56">
        <f t="shared" si="1"/>
        <v>-23094.5</v>
      </c>
      <c r="G56">
        <f t="shared" si="2"/>
        <v>-6.5020500001992332E-2</v>
      </c>
      <c r="I56">
        <f t="shared" si="5"/>
        <v>-6.5020500001992332E-2</v>
      </c>
      <c r="O56">
        <f t="shared" ca="1" si="3"/>
        <v>-0.16917653444678143</v>
      </c>
      <c r="Q56" s="2">
        <f t="shared" si="4"/>
        <v>5358.1610000000001</v>
      </c>
      <c r="S56">
        <v>0.1</v>
      </c>
    </row>
    <row r="57" spans="1:19" x14ac:dyDescent="0.2">
      <c r="A57" s="10" t="s">
        <v>119</v>
      </c>
      <c r="B57" s="31" t="s">
        <v>79</v>
      </c>
      <c r="C57" s="32">
        <v>20408.544000000002</v>
      </c>
      <c r="D57" s="32" t="s">
        <v>83</v>
      </c>
      <c r="E57" s="35">
        <f t="shared" si="0"/>
        <v>-23061.930678829929</v>
      </c>
      <c r="F57">
        <f t="shared" si="1"/>
        <v>-23062</v>
      </c>
      <c r="G57">
        <f t="shared" si="2"/>
        <v>6.7721999999776017E-2</v>
      </c>
      <c r="I57">
        <f t="shared" si="5"/>
        <v>6.7721999999776017E-2</v>
      </c>
      <c r="O57">
        <f t="shared" ca="1" si="3"/>
        <v>-0.16902168265867881</v>
      </c>
      <c r="Q57" s="2">
        <f t="shared" si="4"/>
        <v>5390.0440000000017</v>
      </c>
      <c r="R57" s="36"/>
      <c r="S57">
        <v>0.1</v>
      </c>
    </row>
    <row r="58" spans="1:19" x14ac:dyDescent="0.2">
      <c r="A58" s="10" t="s">
        <v>119</v>
      </c>
      <c r="B58" s="31" t="s">
        <v>79</v>
      </c>
      <c r="C58" s="32">
        <v>20787.564999999999</v>
      </c>
      <c r="D58" s="32" t="s">
        <v>83</v>
      </c>
      <c r="E58" s="35">
        <f t="shared" si="0"/>
        <v>-22673.959573398741</v>
      </c>
      <c r="F58">
        <f t="shared" si="1"/>
        <v>-22674</v>
      </c>
      <c r="G58">
        <f t="shared" si="2"/>
        <v>3.9493999996921048E-2</v>
      </c>
      <c r="I58">
        <f t="shared" si="5"/>
        <v>3.9493999996921048E-2</v>
      </c>
      <c r="O58">
        <f t="shared" ca="1" si="3"/>
        <v>-0.16717299054225357</v>
      </c>
      <c r="Q58" s="2">
        <f t="shared" si="4"/>
        <v>5769.0649999999987</v>
      </c>
      <c r="S58">
        <v>0.1</v>
      </c>
    </row>
    <row r="59" spans="1:19" x14ac:dyDescent="0.2">
      <c r="A59" s="10" t="s">
        <v>119</v>
      </c>
      <c r="B59" s="31" t="s">
        <v>79</v>
      </c>
      <c r="C59" s="32">
        <v>20833.53</v>
      </c>
      <c r="D59" s="32" t="s">
        <v>83</v>
      </c>
      <c r="E59" s="35">
        <f t="shared" si="0"/>
        <v>-22626.90916758707</v>
      </c>
      <c r="F59">
        <f t="shared" si="1"/>
        <v>-22627</v>
      </c>
      <c r="G59">
        <f t="shared" si="2"/>
        <v>8.8736999994580401E-2</v>
      </c>
      <c r="I59">
        <f t="shared" si="5"/>
        <v>8.8736999994580401E-2</v>
      </c>
      <c r="O59">
        <f t="shared" ca="1" si="3"/>
        <v>-0.16694905103330515</v>
      </c>
      <c r="Q59" s="2">
        <f t="shared" si="4"/>
        <v>5815.0299999999988</v>
      </c>
      <c r="R59" s="36"/>
      <c r="S59">
        <v>0.1</v>
      </c>
    </row>
    <row r="60" spans="1:19" x14ac:dyDescent="0.2">
      <c r="A60" s="10" t="s">
        <v>119</v>
      </c>
      <c r="B60" s="31" t="s">
        <v>79</v>
      </c>
      <c r="C60" s="32">
        <v>21080.672999999999</v>
      </c>
      <c r="D60" s="32" t="s">
        <v>83</v>
      </c>
      <c r="E60" s="35">
        <f t="shared" si="0"/>
        <v>-22373.930195684243</v>
      </c>
      <c r="F60">
        <f t="shared" si="1"/>
        <v>-22374</v>
      </c>
      <c r="G60">
        <f t="shared" si="2"/>
        <v>6.8193999995855847E-2</v>
      </c>
      <c r="I60">
        <f t="shared" si="5"/>
        <v>6.8193999995855847E-2</v>
      </c>
      <c r="O60">
        <f t="shared" ca="1" si="3"/>
        <v>-0.16574358942130621</v>
      </c>
      <c r="Q60" s="2">
        <f t="shared" si="4"/>
        <v>6062.1729999999989</v>
      </c>
      <c r="S60">
        <v>0.1</v>
      </c>
    </row>
    <row r="61" spans="1:19" x14ac:dyDescent="0.2">
      <c r="A61" s="10" t="s">
        <v>119</v>
      </c>
      <c r="B61" s="31" t="s">
        <v>63</v>
      </c>
      <c r="C61" s="32">
        <v>21140.659</v>
      </c>
      <c r="D61" s="32" t="s">
        <v>83</v>
      </c>
      <c r="E61" s="35">
        <f t="shared" si="0"/>
        <v>-22312.527701546991</v>
      </c>
      <c r="F61">
        <f t="shared" si="1"/>
        <v>-22312.5</v>
      </c>
      <c r="G61">
        <f t="shared" si="2"/>
        <v>-2.7062500004831236E-2</v>
      </c>
      <c r="I61">
        <f t="shared" si="5"/>
        <v>-2.7062500004831236E-2</v>
      </c>
      <c r="O61">
        <f t="shared" ca="1" si="3"/>
        <v>-0.165450562191512</v>
      </c>
      <c r="Q61" s="2">
        <f t="shared" si="4"/>
        <v>6122.1589999999997</v>
      </c>
      <c r="R61" s="36"/>
      <c r="S61">
        <v>0.1</v>
      </c>
    </row>
    <row r="62" spans="1:19" x14ac:dyDescent="0.2">
      <c r="A62" s="10" t="s">
        <v>119</v>
      </c>
      <c r="B62" s="31" t="s">
        <v>79</v>
      </c>
      <c r="C62" s="32">
        <v>21212.491000000002</v>
      </c>
      <c r="D62" s="32" t="s">
        <v>83</v>
      </c>
      <c r="E62" s="35">
        <f t="shared" si="0"/>
        <v>-22238.999478980604</v>
      </c>
      <c r="F62">
        <f t="shared" si="1"/>
        <v>-22239</v>
      </c>
      <c r="G62">
        <f t="shared" si="2"/>
        <v>5.08999997691717E-4</v>
      </c>
      <c r="I62">
        <f t="shared" si="5"/>
        <v>5.08999997691717E-4</v>
      </c>
      <c r="O62">
        <f t="shared" ca="1" si="3"/>
        <v>-0.16510035891687991</v>
      </c>
      <c r="Q62" s="2">
        <f t="shared" si="4"/>
        <v>6193.9910000000018</v>
      </c>
      <c r="S62">
        <v>0.1</v>
      </c>
    </row>
    <row r="63" spans="1:19" x14ac:dyDescent="0.2">
      <c r="A63" s="10" t="s">
        <v>119</v>
      </c>
      <c r="B63" s="31" t="s">
        <v>79</v>
      </c>
      <c r="C63" s="32">
        <v>21504.544000000002</v>
      </c>
      <c r="D63" s="32" t="s">
        <v>83</v>
      </c>
      <c r="E63" s="35">
        <f t="shared" si="0"/>
        <v>-21940.050013767606</v>
      </c>
      <c r="F63">
        <f t="shared" si="1"/>
        <v>-21940</v>
      </c>
      <c r="G63">
        <f t="shared" si="2"/>
        <v>-4.8860000002605375E-2</v>
      </c>
      <c r="I63">
        <f t="shared" si="5"/>
        <v>-4.8860000002605375E-2</v>
      </c>
      <c r="O63">
        <f t="shared" ca="1" si="3"/>
        <v>-0.16367572246633569</v>
      </c>
      <c r="Q63" s="2">
        <f t="shared" si="4"/>
        <v>6486.0440000000017</v>
      </c>
      <c r="R63" s="36"/>
      <c r="S63">
        <v>0.1</v>
      </c>
    </row>
    <row r="64" spans="1:19" x14ac:dyDescent="0.2">
      <c r="A64" s="10" t="s">
        <v>119</v>
      </c>
      <c r="B64" s="31" t="s">
        <v>79</v>
      </c>
      <c r="C64" s="32">
        <v>22132.737000000001</v>
      </c>
      <c r="D64" s="32" t="s">
        <v>83</v>
      </c>
      <c r="E64" s="35">
        <f t="shared" si="0"/>
        <v>-21297.023024143979</v>
      </c>
      <c r="F64">
        <f t="shared" si="1"/>
        <v>-21297</v>
      </c>
      <c r="G64">
        <f t="shared" si="2"/>
        <v>-2.2493000000395114E-2</v>
      </c>
      <c r="I64">
        <f t="shared" si="5"/>
        <v>-2.2493000000395114E-2</v>
      </c>
      <c r="O64">
        <f t="shared" ca="1" si="3"/>
        <v>-0.16061203939710519</v>
      </c>
      <c r="Q64" s="2">
        <f t="shared" si="4"/>
        <v>7114.237000000001</v>
      </c>
      <c r="S64">
        <v>0.1</v>
      </c>
    </row>
    <row r="65" spans="1:19" x14ac:dyDescent="0.2">
      <c r="A65" s="10" t="s">
        <v>119</v>
      </c>
      <c r="B65" s="31" t="s">
        <v>79</v>
      </c>
      <c r="C65" s="32">
        <v>22313.449000000001</v>
      </c>
      <c r="D65" s="32" t="s">
        <v>83</v>
      </c>
      <c r="E65" s="35">
        <f t="shared" si="0"/>
        <v>-21112.04373696812</v>
      </c>
      <c r="F65">
        <f t="shared" si="1"/>
        <v>-21112</v>
      </c>
      <c r="G65">
        <f t="shared" si="2"/>
        <v>-4.272800000035204E-2</v>
      </c>
      <c r="I65">
        <f t="shared" si="5"/>
        <v>-4.272800000035204E-2</v>
      </c>
      <c r="O65">
        <f t="shared" ca="1" si="3"/>
        <v>-0.159730575372521</v>
      </c>
      <c r="Q65" s="2">
        <f t="shared" si="4"/>
        <v>7294.9490000000005</v>
      </c>
      <c r="R65" s="36"/>
      <c r="S65">
        <v>0.1</v>
      </c>
    </row>
    <row r="66" spans="1:19" x14ac:dyDescent="0.2">
      <c r="A66" s="10" t="s">
        <v>119</v>
      </c>
      <c r="B66" s="31" t="s">
        <v>79</v>
      </c>
      <c r="C66" s="32">
        <v>22557.687000000002</v>
      </c>
      <c r="D66" s="32" t="s">
        <v>83</v>
      </c>
      <c r="E66" s="35">
        <f t="shared" si="0"/>
        <v>-20862.038362995954</v>
      </c>
      <c r="F66">
        <f t="shared" si="1"/>
        <v>-20862</v>
      </c>
      <c r="G66">
        <f t="shared" si="2"/>
        <v>-3.7478000002010958E-2</v>
      </c>
      <c r="I66">
        <f t="shared" si="5"/>
        <v>-3.7478000002010958E-2</v>
      </c>
      <c r="O66">
        <f t="shared" ca="1" si="3"/>
        <v>-0.15853940777173153</v>
      </c>
      <c r="Q66" s="2">
        <f t="shared" si="4"/>
        <v>7539.1870000000017</v>
      </c>
      <c r="S66">
        <v>0.1</v>
      </c>
    </row>
    <row r="67" spans="1:19" x14ac:dyDescent="0.2">
      <c r="A67" s="10" t="s">
        <v>119</v>
      </c>
      <c r="B67" s="31" t="s">
        <v>79</v>
      </c>
      <c r="C67" s="32">
        <v>22601.659</v>
      </c>
      <c r="D67" s="32" t="s">
        <v>83</v>
      </c>
      <c r="E67" s="35">
        <f t="shared" si="0"/>
        <v>-20817.028019379057</v>
      </c>
      <c r="F67">
        <f t="shared" si="1"/>
        <v>-20817</v>
      </c>
      <c r="G67">
        <f t="shared" si="2"/>
        <v>-2.7373000004445203E-2</v>
      </c>
      <c r="I67">
        <f t="shared" si="5"/>
        <v>-2.7373000004445203E-2</v>
      </c>
      <c r="O67">
        <f t="shared" ca="1" si="3"/>
        <v>-0.15832499760358942</v>
      </c>
      <c r="Q67" s="2">
        <f t="shared" si="4"/>
        <v>7583.1589999999997</v>
      </c>
      <c r="R67" s="36"/>
      <c r="S67">
        <v>0.1</v>
      </c>
    </row>
    <row r="68" spans="1:19" x14ac:dyDescent="0.2">
      <c r="A68" s="10" t="s">
        <v>119</v>
      </c>
      <c r="B68" s="31" t="s">
        <v>79</v>
      </c>
      <c r="C68" s="32">
        <v>22806.797999999999</v>
      </c>
      <c r="D68" s="32" t="s">
        <v>83</v>
      </c>
      <c r="E68" s="35">
        <f t="shared" si="0"/>
        <v>-20607.044919241998</v>
      </c>
      <c r="F68">
        <f t="shared" si="1"/>
        <v>-20607</v>
      </c>
      <c r="G68">
        <f t="shared" si="2"/>
        <v>-4.3883000002097106E-2</v>
      </c>
      <c r="I68">
        <f t="shared" si="5"/>
        <v>-4.3883000002097106E-2</v>
      </c>
      <c r="O68">
        <f t="shared" ca="1" si="3"/>
        <v>-0.15732441681892628</v>
      </c>
      <c r="Q68" s="2">
        <f t="shared" si="4"/>
        <v>7788.2979999999989</v>
      </c>
      <c r="S68">
        <v>0.1</v>
      </c>
    </row>
    <row r="69" spans="1:19" x14ac:dyDescent="0.2">
      <c r="A69" s="10" t="s">
        <v>119</v>
      </c>
      <c r="B69" s="31" t="s">
        <v>63</v>
      </c>
      <c r="C69" s="32">
        <v>22913.742999999999</v>
      </c>
      <c r="D69" s="32" t="s">
        <v>83</v>
      </c>
      <c r="E69" s="35">
        <f t="shared" si="0"/>
        <v>-20497.574547230055</v>
      </c>
      <c r="F69">
        <f t="shared" si="1"/>
        <v>-20497.5</v>
      </c>
      <c r="G69">
        <f t="shared" si="2"/>
        <v>-7.2827500003768364E-2</v>
      </c>
      <c r="I69">
        <f t="shared" si="5"/>
        <v>-7.2827500003768364E-2</v>
      </c>
      <c r="O69">
        <f t="shared" ca="1" si="3"/>
        <v>-0.15680268540978048</v>
      </c>
      <c r="Q69" s="2">
        <f t="shared" si="4"/>
        <v>7895.2429999999986</v>
      </c>
      <c r="R69" s="36"/>
      <c r="S69">
        <v>0.1</v>
      </c>
    </row>
    <row r="70" spans="1:19" x14ac:dyDescent="0.2">
      <c r="A70" s="10" t="s">
        <v>119</v>
      </c>
      <c r="B70" s="31" t="s">
        <v>79</v>
      </c>
      <c r="C70" s="32">
        <v>22984.642</v>
      </c>
      <c r="D70" s="32" t="s">
        <v>83</v>
      </c>
      <c r="E70" s="35">
        <f t="shared" si="0"/>
        <v>-20425.001356288216</v>
      </c>
      <c r="F70">
        <f t="shared" si="1"/>
        <v>-20425</v>
      </c>
      <c r="G70">
        <f t="shared" si="2"/>
        <v>-1.3250000010884833E-3</v>
      </c>
      <c r="I70">
        <f t="shared" si="5"/>
        <v>-1.3250000010884833E-3</v>
      </c>
      <c r="O70">
        <f t="shared" ca="1" si="3"/>
        <v>-0.15645724680555156</v>
      </c>
      <c r="Q70" s="2">
        <f t="shared" si="4"/>
        <v>7966.1419999999998</v>
      </c>
      <c r="S70">
        <v>0.1</v>
      </c>
    </row>
    <row r="71" spans="1:19" x14ac:dyDescent="0.2">
      <c r="A71" s="10" t="s">
        <v>119</v>
      </c>
      <c r="B71" s="31" t="s">
        <v>79</v>
      </c>
      <c r="C71" s="32">
        <v>22992.483</v>
      </c>
      <c r="D71" s="32" t="s">
        <v>83</v>
      </c>
      <c r="E71" s="35">
        <f t="shared" si="0"/>
        <v>-20416.97520090979</v>
      </c>
      <c r="F71">
        <f t="shared" si="1"/>
        <v>-20417</v>
      </c>
      <c r="G71">
        <f t="shared" si="2"/>
        <v>2.4226999998063548E-2</v>
      </c>
      <c r="I71">
        <f t="shared" si="5"/>
        <v>2.4226999998063548E-2</v>
      </c>
      <c r="O71">
        <f t="shared" ca="1" si="3"/>
        <v>-0.15641912944232628</v>
      </c>
      <c r="Q71" s="2">
        <f t="shared" si="4"/>
        <v>7973.9830000000002</v>
      </c>
      <c r="R71" s="36"/>
      <c r="S71">
        <v>0.1</v>
      </c>
    </row>
    <row r="72" spans="1:19" x14ac:dyDescent="0.2">
      <c r="A72" s="10" t="s">
        <v>119</v>
      </c>
      <c r="B72" s="31" t="s">
        <v>79</v>
      </c>
      <c r="C72" s="32">
        <v>23231.791000000001</v>
      </c>
      <c r="D72" s="32" t="s">
        <v>83</v>
      </c>
      <c r="E72" s="35">
        <f t="shared" si="0"/>
        <v>-20172.016242702914</v>
      </c>
      <c r="F72">
        <f t="shared" si="1"/>
        <v>-20172</v>
      </c>
      <c r="G72">
        <f t="shared" si="2"/>
        <v>-1.5868000002228655E-2</v>
      </c>
      <c r="I72">
        <f t="shared" si="5"/>
        <v>-1.5868000002228655E-2</v>
      </c>
      <c r="O72">
        <f t="shared" ca="1" si="3"/>
        <v>-0.15525178519355262</v>
      </c>
      <c r="Q72" s="2">
        <f t="shared" si="4"/>
        <v>8213.2910000000011</v>
      </c>
      <c r="S72">
        <v>0.1</v>
      </c>
    </row>
    <row r="73" spans="1:19" x14ac:dyDescent="0.2">
      <c r="A73" s="10" t="s">
        <v>119</v>
      </c>
      <c r="B73" s="31" t="s">
        <v>79</v>
      </c>
      <c r="C73" s="32">
        <v>23326.545999999998</v>
      </c>
      <c r="D73" s="32" t="s">
        <v>83</v>
      </c>
      <c r="E73" s="35">
        <f t="shared" si="0"/>
        <v>-20075.023722248556</v>
      </c>
      <c r="F73">
        <f t="shared" si="1"/>
        <v>-20075</v>
      </c>
      <c r="G73">
        <f t="shared" si="2"/>
        <v>-2.3175000005721813E-2</v>
      </c>
      <c r="I73">
        <f t="shared" si="5"/>
        <v>-2.3175000005721813E-2</v>
      </c>
      <c r="O73">
        <f t="shared" ca="1" si="3"/>
        <v>-0.15478961216444631</v>
      </c>
      <c r="Q73" s="2">
        <f t="shared" si="4"/>
        <v>8308.0459999999985</v>
      </c>
      <c r="R73" s="36"/>
      <c r="S73">
        <v>0.1</v>
      </c>
    </row>
    <row r="74" spans="1:19" x14ac:dyDescent="0.2">
      <c r="A74" s="10" t="s">
        <v>119</v>
      </c>
      <c r="B74" s="31" t="s">
        <v>63</v>
      </c>
      <c r="C74" s="32">
        <v>23637.657999999999</v>
      </c>
      <c r="D74" s="32" t="s">
        <v>83</v>
      </c>
      <c r="E74" s="35">
        <f t="shared" si="0"/>
        <v>-19756.565202660171</v>
      </c>
      <c r="F74">
        <f t="shared" si="1"/>
        <v>-19756.5</v>
      </c>
      <c r="G74">
        <f t="shared" si="2"/>
        <v>-6.3698500001919456E-2</v>
      </c>
      <c r="I74">
        <f t="shared" si="5"/>
        <v>-6.3698500001919456E-2</v>
      </c>
      <c r="O74">
        <f t="shared" ca="1" si="3"/>
        <v>-0.15327206464104054</v>
      </c>
      <c r="Q74" s="2">
        <f t="shared" si="4"/>
        <v>8619.1579999999994</v>
      </c>
      <c r="S74">
        <v>0.1</v>
      </c>
    </row>
    <row r="75" spans="1:19" x14ac:dyDescent="0.2">
      <c r="A75" s="10" t="s">
        <v>119</v>
      </c>
      <c r="B75" s="31" t="s">
        <v>79</v>
      </c>
      <c r="C75" s="32">
        <v>23664.6</v>
      </c>
      <c r="D75" s="32" t="s">
        <v>83</v>
      </c>
      <c r="E75" s="35">
        <f t="shared" si="0"/>
        <v>-19728.987001129051</v>
      </c>
      <c r="F75">
        <f t="shared" si="1"/>
        <v>-19729</v>
      </c>
      <c r="G75">
        <f t="shared" si="2"/>
        <v>1.2698999995336635E-2</v>
      </c>
      <c r="I75">
        <f t="shared" si="5"/>
        <v>1.2698999995336635E-2</v>
      </c>
      <c r="O75">
        <f t="shared" ca="1" si="3"/>
        <v>-0.15314103620495367</v>
      </c>
      <c r="Q75" s="2">
        <f t="shared" si="4"/>
        <v>8646.0999999999985</v>
      </c>
      <c r="R75" s="36"/>
      <c r="S75">
        <v>0.1</v>
      </c>
    </row>
    <row r="76" spans="1:19" x14ac:dyDescent="0.2">
      <c r="A76" s="10" t="s">
        <v>119</v>
      </c>
      <c r="B76" s="31" t="s">
        <v>79</v>
      </c>
      <c r="C76" s="32">
        <v>23956.79</v>
      </c>
      <c r="D76" s="32" t="s">
        <v>83</v>
      </c>
      <c r="E76" s="35">
        <f t="shared" si="0"/>
        <v>-19429.897300832916</v>
      </c>
      <c r="F76">
        <f t="shared" si="1"/>
        <v>-19430</v>
      </c>
      <c r="G76">
        <f t="shared" si="2"/>
        <v>0.10032999999748426</v>
      </c>
      <c r="I76">
        <f t="shared" si="5"/>
        <v>0.10032999999748426</v>
      </c>
      <c r="O76">
        <f t="shared" ca="1" si="3"/>
        <v>-0.15171639975440948</v>
      </c>
      <c r="Q76" s="2">
        <f t="shared" si="4"/>
        <v>8938.2900000000009</v>
      </c>
      <c r="S76">
        <v>0.1</v>
      </c>
    </row>
    <row r="77" spans="1:19" x14ac:dyDescent="0.2">
      <c r="A77" s="10" t="s">
        <v>119</v>
      </c>
      <c r="B77" s="31" t="s">
        <v>79</v>
      </c>
      <c r="C77" s="32">
        <v>24000.675999999999</v>
      </c>
      <c r="D77" s="32" t="s">
        <v>83</v>
      </c>
      <c r="E77" s="35">
        <f t="shared" si="0"/>
        <v>-19384.974987998132</v>
      </c>
      <c r="F77">
        <f t="shared" si="1"/>
        <v>-19385</v>
      </c>
      <c r="G77">
        <f t="shared" si="2"/>
        <v>2.4434999995719409E-2</v>
      </c>
      <c r="I77">
        <f t="shared" si="5"/>
        <v>2.4434999995719409E-2</v>
      </c>
      <c r="O77">
        <f t="shared" ca="1" si="3"/>
        <v>-0.15150198958626737</v>
      </c>
      <c r="Q77" s="2">
        <f t="shared" si="4"/>
        <v>8982.1759999999995</v>
      </c>
      <c r="R77" s="36"/>
      <c r="S77">
        <v>0.1</v>
      </c>
    </row>
    <row r="78" spans="1:19" x14ac:dyDescent="0.2">
      <c r="A78" s="10" t="s">
        <v>119</v>
      </c>
      <c r="B78" s="31" t="s">
        <v>79</v>
      </c>
      <c r="C78" s="32">
        <v>24090.496999999999</v>
      </c>
      <c r="D78" s="32" t="s">
        <v>83</v>
      </c>
      <c r="E78" s="35">
        <f t="shared" si="0"/>
        <v>-19293.032977764044</v>
      </c>
      <c r="F78">
        <f t="shared" si="1"/>
        <v>-19293</v>
      </c>
      <c r="G78">
        <f t="shared" si="2"/>
        <v>-3.2217000003583962E-2</v>
      </c>
      <c r="I78">
        <f t="shared" si="5"/>
        <v>-3.2217000003583962E-2</v>
      </c>
      <c r="O78">
        <f t="shared" ca="1" si="3"/>
        <v>-0.15106363990917687</v>
      </c>
      <c r="Q78" s="2">
        <f t="shared" si="4"/>
        <v>9071.9969999999994</v>
      </c>
      <c r="S78">
        <v>0.1</v>
      </c>
    </row>
    <row r="79" spans="1:19" x14ac:dyDescent="0.2">
      <c r="A79" s="10" t="s">
        <v>119</v>
      </c>
      <c r="B79" s="31" t="s">
        <v>79</v>
      </c>
      <c r="C79" s="32">
        <v>24090.547999999999</v>
      </c>
      <c r="D79" s="32" t="s">
        <v>83</v>
      </c>
      <c r="E79" s="35">
        <f t="shared" si="0"/>
        <v>-19292.980773463023</v>
      </c>
      <c r="F79">
        <f t="shared" si="1"/>
        <v>-19293</v>
      </c>
      <c r="G79">
        <f t="shared" si="2"/>
        <v>1.8782999995892169E-2</v>
      </c>
      <c r="I79">
        <f t="shared" si="5"/>
        <v>1.8782999995892169E-2</v>
      </c>
      <c r="O79">
        <f t="shared" ca="1" si="3"/>
        <v>-0.15106363990917687</v>
      </c>
      <c r="Q79" s="2">
        <f t="shared" si="4"/>
        <v>9072.0479999999989</v>
      </c>
      <c r="R79" s="36"/>
      <c r="S79">
        <v>0.1</v>
      </c>
    </row>
    <row r="80" spans="1:19" x14ac:dyDescent="0.2">
      <c r="A80" s="10" t="s">
        <v>119</v>
      </c>
      <c r="B80" s="31" t="s">
        <v>79</v>
      </c>
      <c r="C80" s="32">
        <v>24090.59</v>
      </c>
      <c r="D80" s="32" t="s">
        <v>83</v>
      </c>
      <c r="E80" s="35">
        <f t="shared" si="0"/>
        <v>-19292.937781685709</v>
      </c>
      <c r="F80">
        <f t="shared" si="1"/>
        <v>-19293</v>
      </c>
      <c r="G80">
        <f t="shared" si="2"/>
        <v>6.0782999997172737E-2</v>
      </c>
      <c r="I80">
        <f t="shared" si="5"/>
        <v>6.0782999997172737E-2</v>
      </c>
      <c r="O80">
        <f t="shared" ca="1" si="3"/>
        <v>-0.15106363990917687</v>
      </c>
      <c r="Q80" s="2">
        <f t="shared" si="4"/>
        <v>9072.09</v>
      </c>
      <c r="S80">
        <v>0.1</v>
      </c>
    </row>
    <row r="81" spans="1:19" x14ac:dyDescent="0.2">
      <c r="A81" s="10" t="s">
        <v>119</v>
      </c>
      <c r="B81" s="31" t="s">
        <v>79</v>
      </c>
      <c r="C81" s="32">
        <v>24288.807000000001</v>
      </c>
      <c r="D81" s="32" t="s">
        <v>83</v>
      </c>
      <c r="E81" s="35">
        <f t="shared" si="0"/>
        <v>-19090.040135894964</v>
      </c>
      <c r="F81">
        <f t="shared" si="1"/>
        <v>-19090</v>
      </c>
      <c r="G81">
        <f t="shared" si="2"/>
        <v>-3.9210000002640299E-2</v>
      </c>
      <c r="I81">
        <f t="shared" si="5"/>
        <v>-3.9210000002640299E-2</v>
      </c>
      <c r="O81">
        <f t="shared" ca="1" si="3"/>
        <v>-0.15009641181733582</v>
      </c>
      <c r="Q81" s="2">
        <f t="shared" si="4"/>
        <v>9270.3070000000007</v>
      </c>
      <c r="R81" s="36"/>
      <c r="S81">
        <v>0.1</v>
      </c>
    </row>
    <row r="82" spans="1:19" x14ac:dyDescent="0.2">
      <c r="A82" s="10" t="s">
        <v>119</v>
      </c>
      <c r="B82" s="31" t="s">
        <v>79</v>
      </c>
      <c r="C82" s="32">
        <v>24335.67</v>
      </c>
      <c r="D82" s="32" t="s">
        <v>83</v>
      </c>
      <c r="E82" s="35">
        <f t="shared" si="0"/>
        <v>-19042.070524939842</v>
      </c>
      <c r="F82">
        <f t="shared" si="1"/>
        <v>-19042</v>
      </c>
      <c r="G82">
        <f t="shared" si="2"/>
        <v>-6.8898000004992355E-2</v>
      </c>
      <c r="I82">
        <f t="shared" si="5"/>
        <v>-6.8898000004992355E-2</v>
      </c>
      <c r="O82">
        <f t="shared" ca="1" si="3"/>
        <v>-0.14986770763798424</v>
      </c>
      <c r="Q82" s="2">
        <f t="shared" si="4"/>
        <v>9317.1699999999983</v>
      </c>
      <c r="S82">
        <v>0.1</v>
      </c>
    </row>
    <row r="83" spans="1:19" x14ac:dyDescent="0.2">
      <c r="A83" s="10" t="s">
        <v>119</v>
      </c>
      <c r="B83" s="31" t="s">
        <v>63</v>
      </c>
      <c r="C83" s="32">
        <v>24402.565999999999</v>
      </c>
      <c r="D83" s="32" t="s">
        <v>83</v>
      </c>
      <c r="E83" s="35">
        <f t="shared" si="0"/>
        <v>-18973.59485982122</v>
      </c>
      <c r="F83">
        <f t="shared" si="1"/>
        <v>-18973.5</v>
      </c>
      <c r="G83">
        <f t="shared" si="2"/>
        <v>-9.2671500002325047E-2</v>
      </c>
      <c r="I83">
        <f t="shared" si="5"/>
        <v>-9.2671500002325047E-2</v>
      </c>
      <c r="O83">
        <f t="shared" ca="1" si="3"/>
        <v>-0.14954132771536793</v>
      </c>
      <c r="Q83" s="2">
        <f t="shared" si="4"/>
        <v>9384.0659999999989</v>
      </c>
      <c r="R83" s="36"/>
      <c r="S83">
        <v>0.1</v>
      </c>
    </row>
    <row r="84" spans="1:19" x14ac:dyDescent="0.2">
      <c r="A84" s="10" t="s">
        <v>119</v>
      </c>
      <c r="B84" s="31" t="s">
        <v>63</v>
      </c>
      <c r="C84" s="32">
        <v>24402.61</v>
      </c>
      <c r="D84" s="32" t="s">
        <v>83</v>
      </c>
      <c r="E84" s="35">
        <f t="shared" si="0"/>
        <v>-18973.549820816417</v>
      </c>
      <c r="F84">
        <f t="shared" si="1"/>
        <v>-18973.5</v>
      </c>
      <c r="G84">
        <f t="shared" si="2"/>
        <v>-4.8671500000637025E-2</v>
      </c>
      <c r="I84">
        <f t="shared" si="5"/>
        <v>-4.8671500000637025E-2</v>
      </c>
      <c r="O84">
        <f t="shared" ca="1" si="3"/>
        <v>-0.14954132771536793</v>
      </c>
      <c r="Q84" s="2">
        <f t="shared" si="4"/>
        <v>9384.11</v>
      </c>
      <c r="S84">
        <v>0.1</v>
      </c>
    </row>
    <row r="85" spans="1:19" x14ac:dyDescent="0.2">
      <c r="A85" s="10" t="s">
        <v>119</v>
      </c>
      <c r="B85" s="31" t="s">
        <v>63</v>
      </c>
      <c r="C85" s="32">
        <v>24402.651000000002</v>
      </c>
      <c r="D85" s="32" t="s">
        <v>83</v>
      </c>
      <c r="E85" s="35">
        <f t="shared" ref="E85:E148" si="6">+(C85-C$7)/C$8</f>
        <v>-18973.507852652849</v>
      </c>
      <c r="F85">
        <f t="shared" ref="F85:F148" si="7">ROUND(2*E85,0)/2</f>
        <v>-18973.5</v>
      </c>
      <c r="G85">
        <f t="shared" ref="G85:G148" si="8">+C85-(C$7+F85*C$8)</f>
        <v>-7.6714999995601829E-3</v>
      </c>
      <c r="I85">
        <f t="shared" si="5"/>
        <v>-7.6714999995601829E-3</v>
      </c>
      <c r="O85">
        <f t="shared" ref="O85:O148" ca="1" si="9">+C$11+C$12*F85</f>
        <v>-0.14954132771536793</v>
      </c>
      <c r="Q85" s="2">
        <f t="shared" ref="Q85:Q148" si="10">+C85-15018.5</f>
        <v>9384.1510000000017</v>
      </c>
      <c r="R85" s="36"/>
      <c r="S85">
        <v>0.1</v>
      </c>
    </row>
    <row r="86" spans="1:19" x14ac:dyDescent="0.2">
      <c r="A86" s="10" t="s">
        <v>119</v>
      </c>
      <c r="B86" s="31" t="s">
        <v>79</v>
      </c>
      <c r="C86" s="32">
        <v>24476.472000000002</v>
      </c>
      <c r="D86" s="32" t="s">
        <v>83</v>
      </c>
      <c r="E86" s="35">
        <f t="shared" si="6"/>
        <v>-18897.943662346675</v>
      </c>
      <c r="F86">
        <f t="shared" si="7"/>
        <v>-18898</v>
      </c>
      <c r="G86">
        <f t="shared" si="8"/>
        <v>5.5037999998603482E-2</v>
      </c>
      <c r="I86">
        <f t="shared" si="5"/>
        <v>5.5037999998603482E-2</v>
      </c>
      <c r="O86">
        <f t="shared" ca="1" si="9"/>
        <v>-0.14918159509992951</v>
      </c>
      <c r="Q86" s="2">
        <f t="shared" si="10"/>
        <v>9457.9720000000016</v>
      </c>
      <c r="S86">
        <v>0.1</v>
      </c>
    </row>
    <row r="87" spans="1:19" x14ac:dyDescent="0.2">
      <c r="A87" s="10" t="s">
        <v>119</v>
      </c>
      <c r="B87" s="31" t="s">
        <v>79</v>
      </c>
      <c r="C87" s="32">
        <v>24670.77</v>
      </c>
      <c r="D87" s="32" t="s">
        <v>83</v>
      </c>
      <c r="E87" s="35">
        <f t="shared" si="6"/>
        <v>-18699.057558824526</v>
      </c>
      <c r="F87">
        <f t="shared" si="7"/>
        <v>-18699</v>
      </c>
      <c r="G87">
        <f t="shared" si="8"/>
        <v>-5.623100000229897E-2</v>
      </c>
      <c r="I87">
        <f t="shared" si="5"/>
        <v>-5.623100000229897E-2</v>
      </c>
      <c r="O87">
        <f t="shared" ca="1" si="9"/>
        <v>-0.1482334256897011</v>
      </c>
      <c r="Q87" s="2">
        <f t="shared" si="10"/>
        <v>9652.27</v>
      </c>
      <c r="R87" s="36"/>
      <c r="S87">
        <v>0.1</v>
      </c>
    </row>
    <row r="88" spans="1:19" x14ac:dyDescent="0.2">
      <c r="A88" s="10" t="s">
        <v>119</v>
      </c>
      <c r="B88" s="31" t="s">
        <v>79</v>
      </c>
      <c r="C88" s="32">
        <v>24718.728999999999</v>
      </c>
      <c r="D88" s="32" t="s">
        <v>83</v>
      </c>
      <c r="E88" s="35">
        <f t="shared" si="6"/>
        <v>-18649.966067204339</v>
      </c>
      <c r="F88">
        <f t="shared" si="7"/>
        <v>-18650</v>
      </c>
      <c r="G88">
        <f t="shared" si="8"/>
        <v>3.3149999995657708E-2</v>
      </c>
      <c r="I88">
        <f t="shared" si="5"/>
        <v>3.3149999995657708E-2</v>
      </c>
      <c r="O88">
        <f t="shared" ca="1" si="9"/>
        <v>-0.14799995683994635</v>
      </c>
      <c r="Q88" s="2">
        <f t="shared" si="10"/>
        <v>9700.2289999999994</v>
      </c>
      <c r="S88">
        <v>0.1</v>
      </c>
    </row>
    <row r="89" spans="1:19" x14ac:dyDescent="0.2">
      <c r="A89" s="10" t="s">
        <v>119</v>
      </c>
      <c r="B89" s="31" t="s">
        <v>79</v>
      </c>
      <c r="C89" s="32">
        <v>24808.557000000001</v>
      </c>
      <c r="D89" s="32" t="s">
        <v>83</v>
      </c>
      <c r="E89" s="35">
        <f t="shared" si="6"/>
        <v>-18558.016891674029</v>
      </c>
      <c r="F89">
        <f t="shared" si="7"/>
        <v>-18558</v>
      </c>
      <c r="G89">
        <f t="shared" si="8"/>
        <v>-1.6502000002219575E-2</v>
      </c>
      <c r="I89">
        <f t="shared" si="5"/>
        <v>-1.6502000002219575E-2</v>
      </c>
      <c r="O89">
        <f t="shared" ca="1" si="9"/>
        <v>-0.14756160716285585</v>
      </c>
      <c r="Q89" s="2">
        <f t="shared" si="10"/>
        <v>9790.0570000000007</v>
      </c>
      <c r="R89" s="36"/>
      <c r="S89">
        <v>0.1</v>
      </c>
    </row>
    <row r="90" spans="1:19" x14ac:dyDescent="0.2">
      <c r="A90" s="10" t="s">
        <v>119</v>
      </c>
      <c r="B90" s="31" t="s">
        <v>79</v>
      </c>
      <c r="C90" s="32">
        <v>25056.722000000002</v>
      </c>
      <c r="D90" s="32" t="s">
        <v>83</v>
      </c>
      <c r="E90" s="35">
        <f t="shared" si="6"/>
        <v>-18303.991786523307</v>
      </c>
      <c r="F90">
        <f t="shared" si="7"/>
        <v>-18304</v>
      </c>
      <c r="G90">
        <f t="shared" si="8"/>
        <v>8.0239999988407362E-3</v>
      </c>
      <c r="I90">
        <f t="shared" ref="I90:I153" si="11">G90</f>
        <v>8.0239999988407362E-3</v>
      </c>
      <c r="O90">
        <f t="shared" ca="1" si="9"/>
        <v>-0.14635138088045374</v>
      </c>
      <c r="Q90" s="2">
        <f t="shared" si="10"/>
        <v>10038.222000000002</v>
      </c>
      <c r="S90">
        <v>0.1</v>
      </c>
    </row>
    <row r="91" spans="1:19" x14ac:dyDescent="0.2">
      <c r="A91" s="10" t="s">
        <v>119</v>
      </c>
      <c r="B91" s="31" t="s">
        <v>79</v>
      </c>
      <c r="C91" s="32">
        <v>25098.652999999998</v>
      </c>
      <c r="D91" s="32" t="s">
        <v>83</v>
      </c>
      <c r="E91" s="35">
        <f t="shared" si="6"/>
        <v>-18261.070638560966</v>
      </c>
      <c r="F91">
        <f t="shared" si="7"/>
        <v>-18261</v>
      </c>
      <c r="G91">
        <f t="shared" si="8"/>
        <v>-6.9009000002552057E-2</v>
      </c>
      <c r="I91">
        <f t="shared" si="11"/>
        <v>-6.9009000002552057E-2</v>
      </c>
      <c r="O91">
        <f t="shared" ca="1" si="9"/>
        <v>-0.14614650005311797</v>
      </c>
      <c r="Q91" s="2">
        <f t="shared" si="10"/>
        <v>10080.152999999998</v>
      </c>
      <c r="R91" s="36"/>
      <c r="S91">
        <v>0.1</v>
      </c>
    </row>
    <row r="92" spans="1:19" x14ac:dyDescent="0.2">
      <c r="A92" s="10" t="s">
        <v>119</v>
      </c>
      <c r="B92" s="31" t="s">
        <v>63</v>
      </c>
      <c r="C92" s="32">
        <v>25128.569</v>
      </c>
      <c r="D92" s="32" t="s">
        <v>83</v>
      </c>
      <c r="E92" s="35">
        <f t="shared" si="6"/>
        <v>-18230.448209750743</v>
      </c>
      <c r="F92">
        <f t="shared" si="7"/>
        <v>-18230.5</v>
      </c>
      <c r="G92">
        <f t="shared" si="8"/>
        <v>5.0595499997143634E-2</v>
      </c>
      <c r="I92">
        <f t="shared" si="11"/>
        <v>5.0595499997143634E-2</v>
      </c>
      <c r="O92">
        <f t="shared" ca="1" si="9"/>
        <v>-0.14600117760582165</v>
      </c>
      <c r="Q92" s="2">
        <f t="shared" si="10"/>
        <v>10110.069</v>
      </c>
      <c r="S92">
        <v>0.1</v>
      </c>
    </row>
    <row r="93" spans="1:19" x14ac:dyDescent="0.2">
      <c r="A93" s="10" t="s">
        <v>119</v>
      </c>
      <c r="B93" s="31" t="s">
        <v>79</v>
      </c>
      <c r="C93" s="32">
        <v>25147.565999999999</v>
      </c>
      <c r="D93" s="32" t="s">
        <v>83</v>
      </c>
      <c r="E93" s="35">
        <f t="shared" si="6"/>
        <v>-18211.002619427578</v>
      </c>
      <c r="F93">
        <f t="shared" si="7"/>
        <v>-18211</v>
      </c>
      <c r="G93">
        <f t="shared" si="8"/>
        <v>-2.559000004112022E-3</v>
      </c>
      <c r="I93">
        <f t="shared" si="11"/>
        <v>-2.559000004112022E-3</v>
      </c>
      <c r="O93">
        <f t="shared" ca="1" si="9"/>
        <v>-0.14590826653296007</v>
      </c>
      <c r="Q93" s="2">
        <f t="shared" si="10"/>
        <v>10129.065999999999</v>
      </c>
      <c r="R93" s="36"/>
      <c r="S93">
        <v>0.1</v>
      </c>
    </row>
    <row r="94" spans="1:19" x14ac:dyDescent="0.2">
      <c r="A94" s="10" t="s">
        <v>119</v>
      </c>
      <c r="B94" s="31" t="s">
        <v>79</v>
      </c>
      <c r="C94" s="32">
        <v>25528.558000000001</v>
      </c>
      <c r="D94" s="32" t="s">
        <v>83</v>
      </c>
      <c r="E94" s="35">
        <f t="shared" si="6"/>
        <v>-17821.013971304015</v>
      </c>
      <c r="F94">
        <f t="shared" si="7"/>
        <v>-17821</v>
      </c>
      <c r="G94">
        <f t="shared" si="8"/>
        <v>-1.3649000000441447E-2</v>
      </c>
      <c r="I94">
        <f t="shared" si="11"/>
        <v>-1.3649000000441447E-2</v>
      </c>
      <c r="O94">
        <f t="shared" ca="1" si="9"/>
        <v>-0.14405004507572849</v>
      </c>
      <c r="Q94" s="2">
        <f t="shared" si="10"/>
        <v>10510.058000000001</v>
      </c>
      <c r="S94">
        <v>0.1</v>
      </c>
    </row>
    <row r="95" spans="1:19" x14ac:dyDescent="0.2">
      <c r="A95" s="10" t="s">
        <v>119</v>
      </c>
      <c r="B95" s="31" t="s">
        <v>79</v>
      </c>
      <c r="C95" s="32">
        <v>25728.847000000002</v>
      </c>
      <c r="D95" s="32" t="s">
        <v>83</v>
      </c>
      <c r="E95" s="35">
        <f t="shared" si="6"/>
        <v>-17615.995397832601</v>
      </c>
      <c r="F95">
        <f t="shared" si="7"/>
        <v>-17616</v>
      </c>
      <c r="G95">
        <f t="shared" si="8"/>
        <v>4.4959999977436382E-3</v>
      </c>
      <c r="I95">
        <f t="shared" si="11"/>
        <v>4.4959999977436382E-3</v>
      </c>
      <c r="O95">
        <f t="shared" ca="1" si="9"/>
        <v>-0.14307328764308114</v>
      </c>
      <c r="Q95" s="2">
        <f t="shared" si="10"/>
        <v>10710.347000000002</v>
      </c>
      <c r="R95" s="36"/>
      <c r="S95">
        <v>0.1</v>
      </c>
    </row>
    <row r="96" spans="1:19" x14ac:dyDescent="0.2">
      <c r="A96" s="10" t="s">
        <v>119</v>
      </c>
      <c r="B96" s="31" t="s">
        <v>63</v>
      </c>
      <c r="C96" s="32">
        <v>25796.774000000001</v>
      </c>
      <c r="D96" s="32" t="s">
        <v>83</v>
      </c>
      <c r="E96" s="35">
        <f t="shared" si="6"/>
        <v>-17546.464386942374</v>
      </c>
      <c r="F96">
        <f t="shared" si="7"/>
        <v>-17546.5</v>
      </c>
      <c r="G96">
        <f t="shared" si="8"/>
        <v>3.4791499998391373E-2</v>
      </c>
      <c r="I96">
        <f t="shared" si="11"/>
        <v>3.4791499998391373E-2</v>
      </c>
      <c r="O96">
        <f t="shared" ca="1" si="9"/>
        <v>-0.14274214305006167</v>
      </c>
      <c r="Q96" s="2">
        <f t="shared" si="10"/>
        <v>10778.274000000001</v>
      </c>
      <c r="S96">
        <v>0.1</v>
      </c>
    </row>
    <row r="97" spans="1:19" x14ac:dyDescent="0.2">
      <c r="A97" s="10" t="s">
        <v>119</v>
      </c>
      <c r="B97" s="31" t="s">
        <v>79</v>
      </c>
      <c r="C97" s="32">
        <v>25818.720000000001</v>
      </c>
      <c r="D97" s="32" t="s">
        <v>83</v>
      </c>
      <c r="E97" s="35">
        <f t="shared" si="6"/>
        <v>-17524.000159683746</v>
      </c>
      <c r="F97">
        <f t="shared" si="7"/>
        <v>-17524</v>
      </c>
      <c r="G97">
        <f t="shared" si="8"/>
        <v>-1.5600000187987462E-4</v>
      </c>
      <c r="I97">
        <f t="shared" si="11"/>
        <v>-1.5600000187987462E-4</v>
      </c>
      <c r="O97">
        <f t="shared" ca="1" si="9"/>
        <v>-0.14263493796599061</v>
      </c>
      <c r="Q97" s="2">
        <f t="shared" si="10"/>
        <v>10800.220000000001</v>
      </c>
      <c r="R97" s="36"/>
      <c r="S97">
        <v>0.1</v>
      </c>
    </row>
    <row r="98" spans="1:19" x14ac:dyDescent="0.2">
      <c r="A98" s="10" t="s">
        <v>332</v>
      </c>
      <c r="B98" s="31" t="s">
        <v>79</v>
      </c>
      <c r="C98" s="32">
        <v>25830.419000000002</v>
      </c>
      <c r="D98" s="32" t="s">
        <v>83</v>
      </c>
      <c r="E98" s="35">
        <f t="shared" si="6"/>
        <v>-17512.024902475201</v>
      </c>
      <c r="F98">
        <f t="shared" si="7"/>
        <v>-17512</v>
      </c>
      <c r="G98">
        <f t="shared" si="8"/>
        <v>-2.432799999951385E-2</v>
      </c>
      <c r="I98">
        <f t="shared" si="11"/>
        <v>-2.432799999951385E-2</v>
      </c>
      <c r="O98">
        <f t="shared" ca="1" si="9"/>
        <v>-0.14257776192115273</v>
      </c>
      <c r="Q98" s="2">
        <f t="shared" si="10"/>
        <v>10811.919000000002</v>
      </c>
      <c r="S98">
        <v>0.1</v>
      </c>
    </row>
    <row r="99" spans="1:19" x14ac:dyDescent="0.2">
      <c r="A99" s="10" t="s">
        <v>119</v>
      </c>
      <c r="B99" s="31" t="s">
        <v>79</v>
      </c>
      <c r="C99" s="32">
        <v>25910.491999999998</v>
      </c>
      <c r="D99" s="32" t="s">
        <v>83</v>
      </c>
      <c r="E99" s="35">
        <f t="shared" si="6"/>
        <v>-17430.061079032199</v>
      </c>
      <c r="F99">
        <f t="shared" si="7"/>
        <v>-17430</v>
      </c>
      <c r="G99">
        <f t="shared" si="8"/>
        <v>-5.9670000006008195E-2</v>
      </c>
      <c r="I99">
        <f t="shared" si="11"/>
        <v>-5.9670000006008195E-2</v>
      </c>
      <c r="O99">
        <f t="shared" ca="1" si="9"/>
        <v>-0.14218705894809378</v>
      </c>
      <c r="Q99" s="2">
        <f t="shared" si="10"/>
        <v>10891.991999999998</v>
      </c>
      <c r="R99" s="36"/>
      <c r="S99">
        <v>0.1</v>
      </c>
    </row>
    <row r="100" spans="1:19" x14ac:dyDescent="0.2">
      <c r="A100" s="10" t="s">
        <v>119</v>
      </c>
      <c r="B100" s="31" t="s">
        <v>79</v>
      </c>
      <c r="C100" s="32">
        <v>26106.850999999999</v>
      </c>
      <c r="D100" s="32" t="s">
        <v>83</v>
      </c>
      <c r="E100" s="35">
        <f t="shared" si="6"/>
        <v>-17229.065307580579</v>
      </c>
      <c r="F100">
        <f t="shared" si="7"/>
        <v>-17229</v>
      </c>
      <c r="G100">
        <f t="shared" si="8"/>
        <v>-6.3801000003877562E-2</v>
      </c>
      <c r="I100">
        <f t="shared" si="11"/>
        <v>-6.3801000003877562E-2</v>
      </c>
      <c r="O100">
        <f t="shared" ca="1" si="9"/>
        <v>-0.14122936019705906</v>
      </c>
      <c r="Q100" s="2">
        <f t="shared" si="10"/>
        <v>11088.350999999999</v>
      </c>
      <c r="S100">
        <v>0.1</v>
      </c>
    </row>
    <row r="101" spans="1:19" x14ac:dyDescent="0.2">
      <c r="A101" s="10" t="s">
        <v>119</v>
      </c>
      <c r="B101" s="31" t="s">
        <v>79</v>
      </c>
      <c r="C101" s="32">
        <v>26201.712</v>
      </c>
      <c r="D101" s="32" t="s">
        <v>83</v>
      </c>
      <c r="E101" s="35">
        <f t="shared" si="6"/>
        <v>-17131.964284069196</v>
      </c>
      <c r="F101">
        <f t="shared" si="7"/>
        <v>-17132</v>
      </c>
      <c r="G101">
        <f t="shared" si="8"/>
        <v>3.4891999996034428E-2</v>
      </c>
      <c r="I101">
        <f t="shared" si="11"/>
        <v>3.4891999996034428E-2</v>
      </c>
      <c r="O101">
        <f t="shared" ca="1" si="9"/>
        <v>-0.14076718716795275</v>
      </c>
      <c r="Q101" s="2">
        <f t="shared" si="10"/>
        <v>11183.212</v>
      </c>
      <c r="R101" s="36"/>
      <c r="S101">
        <v>0.1</v>
      </c>
    </row>
    <row r="102" spans="1:19" x14ac:dyDescent="0.2">
      <c r="A102" s="10" t="s">
        <v>119</v>
      </c>
      <c r="B102" s="31" t="s">
        <v>79</v>
      </c>
      <c r="C102" s="32">
        <v>26202.720000000001</v>
      </c>
      <c r="D102" s="32" t="s">
        <v>83</v>
      </c>
      <c r="E102" s="35">
        <f t="shared" si="6"/>
        <v>-17130.932481413736</v>
      </c>
      <c r="F102">
        <f t="shared" si="7"/>
        <v>-17131</v>
      </c>
      <c r="G102">
        <f t="shared" si="8"/>
        <v>6.5961000000243075E-2</v>
      </c>
      <c r="I102">
        <f t="shared" si="11"/>
        <v>6.5961000000243075E-2</v>
      </c>
      <c r="O102">
        <f t="shared" ca="1" si="9"/>
        <v>-0.14076242249754958</v>
      </c>
      <c r="Q102" s="2">
        <f t="shared" si="10"/>
        <v>11184.220000000001</v>
      </c>
      <c r="S102">
        <v>0.1</v>
      </c>
    </row>
    <row r="103" spans="1:19" x14ac:dyDescent="0.2">
      <c r="A103" s="10" t="s">
        <v>332</v>
      </c>
      <c r="B103" s="31" t="s">
        <v>79</v>
      </c>
      <c r="C103" s="32">
        <v>26214.401000000002</v>
      </c>
      <c r="D103" s="32" t="s">
        <v>83</v>
      </c>
      <c r="E103" s="35">
        <f t="shared" si="6"/>
        <v>-17118.97564925261</v>
      </c>
      <c r="F103">
        <f t="shared" si="7"/>
        <v>-17119</v>
      </c>
      <c r="G103">
        <f t="shared" si="8"/>
        <v>2.3788999998942018E-2</v>
      </c>
      <c r="I103">
        <f t="shared" si="11"/>
        <v>2.3788999998942018E-2</v>
      </c>
      <c r="O103">
        <f t="shared" ca="1" si="9"/>
        <v>-0.14070524645271168</v>
      </c>
      <c r="Q103" s="2">
        <f t="shared" si="10"/>
        <v>11195.901000000002</v>
      </c>
      <c r="R103" s="36"/>
      <c r="S103">
        <v>0.1</v>
      </c>
    </row>
    <row r="104" spans="1:19" x14ac:dyDescent="0.2">
      <c r="A104" s="10" t="s">
        <v>332</v>
      </c>
      <c r="B104" s="31" t="s">
        <v>79</v>
      </c>
      <c r="C104" s="32">
        <v>26216.371999999999</v>
      </c>
      <c r="D104" s="32" t="s">
        <v>83</v>
      </c>
      <c r="E104" s="35">
        <f t="shared" si="6"/>
        <v>-17116.95810656024</v>
      </c>
      <c r="F104">
        <f t="shared" si="7"/>
        <v>-17117</v>
      </c>
      <c r="G104">
        <f t="shared" si="8"/>
        <v>4.0926999998191604E-2</v>
      </c>
      <c r="I104">
        <f t="shared" si="11"/>
        <v>4.0926999998191604E-2</v>
      </c>
      <c r="O104">
        <f t="shared" ca="1" si="9"/>
        <v>-0.14069571711190537</v>
      </c>
      <c r="Q104" s="2">
        <f t="shared" si="10"/>
        <v>11197.871999999999</v>
      </c>
      <c r="S104">
        <v>0.1</v>
      </c>
    </row>
    <row r="105" spans="1:19" x14ac:dyDescent="0.2">
      <c r="A105" s="10" t="s">
        <v>332</v>
      </c>
      <c r="B105" s="31" t="s">
        <v>79</v>
      </c>
      <c r="C105" s="32">
        <v>26416.62</v>
      </c>
      <c r="D105" s="32" t="s">
        <v>83</v>
      </c>
      <c r="E105" s="35">
        <f t="shared" si="6"/>
        <v>-16911.981501252394</v>
      </c>
      <c r="F105">
        <f t="shared" si="7"/>
        <v>-16912</v>
      </c>
      <c r="G105">
        <f t="shared" si="8"/>
        <v>1.8071999995299848E-2</v>
      </c>
      <c r="I105">
        <f t="shared" si="11"/>
        <v>1.8071999995299848E-2</v>
      </c>
      <c r="O105">
        <f t="shared" ca="1" si="9"/>
        <v>-0.13971895967925801</v>
      </c>
      <c r="Q105" s="2">
        <f t="shared" si="10"/>
        <v>11398.119999999999</v>
      </c>
      <c r="R105" s="36"/>
      <c r="S105">
        <v>0.1</v>
      </c>
    </row>
    <row r="106" spans="1:19" x14ac:dyDescent="0.2">
      <c r="A106" s="10" t="s">
        <v>354</v>
      </c>
      <c r="B106" s="31" t="s">
        <v>79</v>
      </c>
      <c r="C106" s="32">
        <v>26647.16</v>
      </c>
      <c r="D106" s="32" t="s">
        <v>83</v>
      </c>
      <c r="E106" s="35">
        <f t="shared" si="6"/>
        <v>-16675.997588366019</v>
      </c>
      <c r="F106">
        <f t="shared" si="7"/>
        <v>-16676</v>
      </c>
      <c r="G106">
        <f t="shared" si="8"/>
        <v>2.3559999972349033E-3</v>
      </c>
      <c r="I106">
        <f t="shared" si="11"/>
        <v>2.3559999972349033E-3</v>
      </c>
      <c r="O106">
        <f t="shared" ca="1" si="9"/>
        <v>-0.13859449746411276</v>
      </c>
      <c r="Q106" s="2">
        <f t="shared" si="10"/>
        <v>11628.66</v>
      </c>
      <c r="S106">
        <v>0.1</v>
      </c>
    </row>
    <row r="107" spans="1:19" x14ac:dyDescent="0.2">
      <c r="A107" s="10" t="s">
        <v>354</v>
      </c>
      <c r="B107" s="31" t="s">
        <v>79</v>
      </c>
      <c r="C107" s="32">
        <v>26798.553</v>
      </c>
      <c r="D107" s="32" t="s">
        <v>83</v>
      </c>
      <c r="E107" s="35">
        <f t="shared" si="6"/>
        <v>-16521.02963259432</v>
      </c>
      <c r="F107">
        <f t="shared" si="7"/>
        <v>-16521</v>
      </c>
      <c r="G107">
        <f t="shared" si="8"/>
        <v>-2.8949000003194669E-2</v>
      </c>
      <c r="I107">
        <f t="shared" si="11"/>
        <v>-2.8949000003194669E-2</v>
      </c>
      <c r="O107">
        <f t="shared" ca="1" si="9"/>
        <v>-0.1378559735516233</v>
      </c>
      <c r="Q107" s="2">
        <f t="shared" si="10"/>
        <v>11780.053</v>
      </c>
      <c r="R107" s="36"/>
      <c r="S107">
        <v>0.1</v>
      </c>
    </row>
    <row r="108" spans="1:19" x14ac:dyDescent="0.2">
      <c r="A108" s="10" t="s">
        <v>332</v>
      </c>
      <c r="B108" s="31" t="s">
        <v>79</v>
      </c>
      <c r="C108" s="32">
        <v>26798.574000000001</v>
      </c>
      <c r="D108" s="32" t="s">
        <v>83</v>
      </c>
      <c r="E108" s="35">
        <f t="shared" si="6"/>
        <v>-16521.008136705666</v>
      </c>
      <c r="F108">
        <f t="shared" si="7"/>
        <v>-16521</v>
      </c>
      <c r="G108">
        <f t="shared" si="8"/>
        <v>-7.949000002554385E-3</v>
      </c>
      <c r="I108">
        <f t="shared" si="11"/>
        <v>-7.949000002554385E-3</v>
      </c>
      <c r="O108">
        <f t="shared" ca="1" si="9"/>
        <v>-0.1378559735516233</v>
      </c>
      <c r="Q108" s="2">
        <f t="shared" si="10"/>
        <v>11780.074000000001</v>
      </c>
      <c r="S108">
        <v>0.1</v>
      </c>
    </row>
    <row r="109" spans="1:19" x14ac:dyDescent="0.2">
      <c r="A109" s="10" t="s">
        <v>354</v>
      </c>
      <c r="B109" s="31" t="s">
        <v>79</v>
      </c>
      <c r="C109" s="32">
        <v>26798.594000000001</v>
      </c>
      <c r="D109" s="32" t="s">
        <v>83</v>
      </c>
      <c r="E109" s="35">
        <f t="shared" si="6"/>
        <v>-16520.987664430755</v>
      </c>
      <c r="F109">
        <f t="shared" si="7"/>
        <v>-16521</v>
      </c>
      <c r="G109">
        <f t="shared" si="8"/>
        <v>1.2050999997882172E-2</v>
      </c>
      <c r="I109">
        <f t="shared" si="11"/>
        <v>1.2050999997882172E-2</v>
      </c>
      <c r="O109">
        <f t="shared" ca="1" si="9"/>
        <v>-0.1378559735516233</v>
      </c>
      <c r="Q109" s="2">
        <f t="shared" si="10"/>
        <v>11780.094000000001</v>
      </c>
      <c r="R109" s="36"/>
      <c r="S109">
        <v>0.1</v>
      </c>
    </row>
    <row r="110" spans="1:19" x14ac:dyDescent="0.2">
      <c r="A110" s="10" t="s">
        <v>119</v>
      </c>
      <c r="B110" s="31" t="s">
        <v>79</v>
      </c>
      <c r="C110" s="32">
        <v>26825.844000000001</v>
      </c>
      <c r="D110" s="32" t="s">
        <v>83</v>
      </c>
      <c r="E110" s="35">
        <f t="shared" si="6"/>
        <v>-16493.09418986602</v>
      </c>
      <c r="F110">
        <f t="shared" si="7"/>
        <v>-16493</v>
      </c>
      <c r="G110">
        <f t="shared" si="8"/>
        <v>-9.2016999999032123E-2</v>
      </c>
      <c r="I110">
        <f t="shared" si="11"/>
        <v>-9.2016999999032123E-2</v>
      </c>
      <c r="O110">
        <f t="shared" ca="1" si="9"/>
        <v>-0.13772256278033487</v>
      </c>
      <c r="Q110" s="2">
        <f t="shared" si="10"/>
        <v>11807.344000000001</v>
      </c>
      <c r="S110">
        <v>0.1</v>
      </c>
    </row>
    <row r="111" spans="1:19" x14ac:dyDescent="0.2">
      <c r="A111" s="10" t="s">
        <v>332</v>
      </c>
      <c r="B111" s="31" t="s">
        <v>79</v>
      </c>
      <c r="C111" s="32">
        <v>26842.560000000001</v>
      </c>
      <c r="D111" s="32" t="s">
        <v>83</v>
      </c>
      <c r="E111" s="35">
        <f t="shared" si="6"/>
        <v>-16475.98346249633</v>
      </c>
      <c r="F111">
        <f t="shared" si="7"/>
        <v>-16476</v>
      </c>
      <c r="G111">
        <f t="shared" si="8"/>
        <v>1.6155999997863546E-2</v>
      </c>
      <c r="I111">
        <f t="shared" si="11"/>
        <v>1.6155999997863546E-2</v>
      </c>
      <c r="O111">
        <f t="shared" ca="1" si="9"/>
        <v>-0.13764156338348119</v>
      </c>
      <c r="Q111" s="2">
        <f t="shared" si="10"/>
        <v>11824.060000000001</v>
      </c>
      <c r="R111" s="36"/>
      <c r="S111">
        <v>0.1</v>
      </c>
    </row>
    <row r="112" spans="1:19" x14ac:dyDescent="0.2">
      <c r="A112" s="10" t="s">
        <v>354</v>
      </c>
      <c r="B112" s="31" t="s">
        <v>63</v>
      </c>
      <c r="C112" s="32">
        <v>26863.521000000001</v>
      </c>
      <c r="D112" s="32" t="s">
        <v>83</v>
      </c>
      <c r="E112" s="35">
        <f t="shared" si="6"/>
        <v>-16454.527494777012</v>
      </c>
      <c r="F112">
        <f t="shared" si="7"/>
        <v>-16454.5</v>
      </c>
      <c r="G112">
        <f t="shared" si="8"/>
        <v>-2.6860500001930632E-2</v>
      </c>
      <c r="I112">
        <f t="shared" si="11"/>
        <v>-2.6860500001930632E-2</v>
      </c>
      <c r="O112">
        <f t="shared" ca="1" si="9"/>
        <v>-0.1375391229698133</v>
      </c>
      <c r="Q112" s="2">
        <f t="shared" si="10"/>
        <v>11845.021000000001</v>
      </c>
      <c r="S112">
        <v>0.1</v>
      </c>
    </row>
    <row r="113" spans="1:19" x14ac:dyDescent="0.2">
      <c r="A113" s="10" t="s">
        <v>354</v>
      </c>
      <c r="B113" s="31" t="s">
        <v>63</v>
      </c>
      <c r="C113" s="32">
        <v>26869.466</v>
      </c>
      <c r="D113" s="32" t="s">
        <v>83</v>
      </c>
      <c r="E113" s="35">
        <f t="shared" si="6"/>
        <v>-16448.442111060045</v>
      </c>
      <c r="F113">
        <f t="shared" si="7"/>
        <v>-16448.5</v>
      </c>
      <c r="G113">
        <f t="shared" si="8"/>
        <v>5.6553499998699408E-2</v>
      </c>
      <c r="I113">
        <f t="shared" si="11"/>
        <v>5.6553499998699408E-2</v>
      </c>
      <c r="O113">
        <f t="shared" ca="1" si="9"/>
        <v>-0.13751053494739435</v>
      </c>
      <c r="Q113" s="2">
        <f t="shared" si="10"/>
        <v>11850.966</v>
      </c>
      <c r="R113" s="36"/>
      <c r="S113">
        <v>0.1</v>
      </c>
    </row>
    <row r="114" spans="1:19" x14ac:dyDescent="0.2">
      <c r="A114" s="10" t="s">
        <v>332</v>
      </c>
      <c r="B114" s="31" t="s">
        <v>79</v>
      </c>
      <c r="C114" s="32">
        <v>26886.489000000001</v>
      </c>
      <c r="D114" s="32" t="s">
        <v>83</v>
      </c>
      <c r="E114" s="35">
        <f t="shared" si="6"/>
        <v>-16431.017134270489</v>
      </c>
      <c r="F114">
        <f t="shared" si="7"/>
        <v>-16431</v>
      </c>
      <c r="G114">
        <f t="shared" si="8"/>
        <v>-1.6738999998779036E-2</v>
      </c>
      <c r="I114">
        <f t="shared" si="11"/>
        <v>-1.6738999998779036E-2</v>
      </c>
      <c r="O114">
        <f t="shared" ca="1" si="9"/>
        <v>-0.13742715321533908</v>
      </c>
      <c r="Q114" s="2">
        <f t="shared" si="10"/>
        <v>11867.989000000001</v>
      </c>
      <c r="S114">
        <v>0.1</v>
      </c>
    </row>
    <row r="115" spans="1:19" x14ac:dyDescent="0.2">
      <c r="A115" s="10" t="s">
        <v>332</v>
      </c>
      <c r="B115" s="31" t="s">
        <v>79</v>
      </c>
      <c r="C115" s="32">
        <v>26886.52</v>
      </c>
      <c r="D115" s="32" t="s">
        <v>83</v>
      </c>
      <c r="E115" s="35">
        <f t="shared" si="6"/>
        <v>-16430.985402244376</v>
      </c>
      <c r="F115">
        <f t="shared" si="7"/>
        <v>-16431</v>
      </c>
      <c r="G115">
        <f t="shared" si="8"/>
        <v>1.4261000000260537E-2</v>
      </c>
      <c r="I115">
        <f t="shared" si="11"/>
        <v>1.4261000000260537E-2</v>
      </c>
      <c r="O115">
        <f t="shared" ca="1" si="9"/>
        <v>-0.13742715321533908</v>
      </c>
      <c r="Q115" s="2">
        <f t="shared" si="10"/>
        <v>11868.02</v>
      </c>
      <c r="R115" s="36"/>
      <c r="S115">
        <v>0.1</v>
      </c>
    </row>
    <row r="116" spans="1:19" x14ac:dyDescent="0.2">
      <c r="A116" s="10" t="s">
        <v>119</v>
      </c>
      <c r="B116" s="31" t="s">
        <v>79</v>
      </c>
      <c r="C116" s="32">
        <v>26914.821</v>
      </c>
      <c r="D116" s="32" t="s">
        <v>83</v>
      </c>
      <c r="E116" s="35">
        <f t="shared" si="6"/>
        <v>-16402.016109633129</v>
      </c>
      <c r="F116">
        <f t="shared" si="7"/>
        <v>-16402</v>
      </c>
      <c r="G116">
        <f t="shared" si="8"/>
        <v>-1.5738000001874752E-2</v>
      </c>
      <c r="I116">
        <f t="shared" si="11"/>
        <v>-1.5738000001874752E-2</v>
      </c>
      <c r="O116">
        <f t="shared" ca="1" si="9"/>
        <v>-0.13728897777364751</v>
      </c>
      <c r="Q116" s="2">
        <f t="shared" si="10"/>
        <v>11896.321</v>
      </c>
      <c r="S116">
        <v>0.1</v>
      </c>
    </row>
    <row r="117" spans="1:19" x14ac:dyDescent="0.2">
      <c r="A117" s="10" t="s">
        <v>354</v>
      </c>
      <c r="B117" s="31" t="s">
        <v>63</v>
      </c>
      <c r="C117" s="32">
        <v>26915.308000000001</v>
      </c>
      <c r="D117" s="32" t="s">
        <v>83</v>
      </c>
      <c r="E117" s="35">
        <f t="shared" si="6"/>
        <v>-16401.517609739072</v>
      </c>
      <c r="F117">
        <f t="shared" si="7"/>
        <v>-16401.5</v>
      </c>
      <c r="G117">
        <f t="shared" si="8"/>
        <v>-1.7203500003233785E-2</v>
      </c>
      <c r="I117">
        <f t="shared" si="11"/>
        <v>-1.7203500003233785E-2</v>
      </c>
      <c r="O117">
        <f t="shared" ca="1" si="9"/>
        <v>-0.13728659543844593</v>
      </c>
      <c r="Q117" s="2">
        <f t="shared" si="10"/>
        <v>11896.808000000001</v>
      </c>
      <c r="R117" s="36"/>
      <c r="S117">
        <v>0.1</v>
      </c>
    </row>
    <row r="118" spans="1:19" x14ac:dyDescent="0.2">
      <c r="A118" s="10" t="s">
        <v>354</v>
      </c>
      <c r="B118" s="31" t="s">
        <v>63</v>
      </c>
      <c r="C118" s="32">
        <v>26915.385999999999</v>
      </c>
      <c r="D118" s="32" t="s">
        <v>83</v>
      </c>
      <c r="E118" s="35">
        <f t="shared" si="6"/>
        <v>-16401.437767866926</v>
      </c>
      <c r="F118">
        <f t="shared" si="7"/>
        <v>-16401.5</v>
      </c>
      <c r="G118">
        <f t="shared" si="8"/>
        <v>6.0796499994467013E-2</v>
      </c>
      <c r="I118">
        <f t="shared" si="11"/>
        <v>6.0796499994467013E-2</v>
      </c>
      <c r="O118">
        <f t="shared" ca="1" si="9"/>
        <v>-0.13728659543844593</v>
      </c>
      <c r="Q118" s="2">
        <f t="shared" si="10"/>
        <v>11896.885999999999</v>
      </c>
      <c r="S118">
        <v>0.1</v>
      </c>
    </row>
    <row r="119" spans="1:19" x14ac:dyDescent="0.2">
      <c r="A119" s="10" t="s">
        <v>332</v>
      </c>
      <c r="B119" s="31" t="s">
        <v>79</v>
      </c>
      <c r="C119" s="32">
        <v>26931.462</v>
      </c>
      <c r="D119" s="32" t="s">
        <v>83</v>
      </c>
      <c r="E119" s="35">
        <f t="shared" si="6"/>
        <v>-16384.98215329435</v>
      </c>
      <c r="F119">
        <f t="shared" si="7"/>
        <v>-16385</v>
      </c>
      <c r="G119">
        <f t="shared" si="8"/>
        <v>1.7434999994293321E-2</v>
      </c>
      <c r="I119">
        <f t="shared" si="11"/>
        <v>1.7434999994293321E-2</v>
      </c>
      <c r="O119">
        <f t="shared" ca="1" si="9"/>
        <v>-0.13720797837679383</v>
      </c>
      <c r="Q119" s="2">
        <f t="shared" si="10"/>
        <v>11912.962</v>
      </c>
      <c r="R119" s="36"/>
      <c r="S119">
        <v>0.1</v>
      </c>
    </row>
    <row r="120" spans="1:19" x14ac:dyDescent="0.2">
      <c r="A120" s="10" t="s">
        <v>332</v>
      </c>
      <c r="B120" s="31" t="s">
        <v>79</v>
      </c>
      <c r="C120" s="32">
        <v>26980.323</v>
      </c>
      <c r="D120" s="32" t="s">
        <v>83</v>
      </c>
      <c r="E120" s="35">
        <f t="shared" si="6"/>
        <v>-16334.967362075728</v>
      </c>
      <c r="F120">
        <f t="shared" si="7"/>
        <v>-16335</v>
      </c>
      <c r="G120">
        <f t="shared" si="8"/>
        <v>3.1885000000329455E-2</v>
      </c>
      <c r="I120">
        <f t="shared" si="11"/>
        <v>3.1885000000329455E-2</v>
      </c>
      <c r="O120">
        <f t="shared" ca="1" si="9"/>
        <v>-0.13696974485663593</v>
      </c>
      <c r="Q120" s="2">
        <f t="shared" si="10"/>
        <v>11961.823</v>
      </c>
      <c r="S120">
        <v>0.1</v>
      </c>
    </row>
    <row r="121" spans="1:19" x14ac:dyDescent="0.2">
      <c r="A121" s="10" t="s">
        <v>119</v>
      </c>
      <c r="B121" s="31" t="s">
        <v>79</v>
      </c>
      <c r="C121" s="32">
        <v>27014.505000000001</v>
      </c>
      <c r="D121" s="32" t="s">
        <v>83</v>
      </c>
      <c r="E121" s="35">
        <f t="shared" si="6"/>
        <v>-16299.978197027223</v>
      </c>
      <c r="F121">
        <f t="shared" si="7"/>
        <v>-16300</v>
      </c>
      <c r="G121">
        <f t="shared" si="8"/>
        <v>2.1299999996699626E-2</v>
      </c>
      <c r="I121">
        <f t="shared" si="11"/>
        <v>2.1299999996699626E-2</v>
      </c>
      <c r="O121">
        <f t="shared" ca="1" si="9"/>
        <v>-0.13680298139252542</v>
      </c>
      <c r="Q121" s="2">
        <f t="shared" si="10"/>
        <v>11996.005000000001</v>
      </c>
      <c r="R121" s="36"/>
      <c r="S121">
        <v>0.1</v>
      </c>
    </row>
    <row r="122" spans="1:19" x14ac:dyDescent="0.2">
      <c r="A122" s="10" t="s">
        <v>332</v>
      </c>
      <c r="B122" s="31" t="s">
        <v>79</v>
      </c>
      <c r="C122" s="32">
        <v>27272.428</v>
      </c>
      <c r="D122" s="32" t="s">
        <v>83</v>
      </c>
      <c r="E122" s="35">
        <f t="shared" si="6"/>
        <v>-16035.964668947963</v>
      </c>
      <c r="F122">
        <f t="shared" si="7"/>
        <v>-16036</v>
      </c>
      <c r="G122">
        <f t="shared" si="8"/>
        <v>3.4515999999712221E-2</v>
      </c>
      <c r="I122">
        <f t="shared" si="11"/>
        <v>3.4515999999712221E-2</v>
      </c>
      <c r="O122">
        <f t="shared" ca="1" si="9"/>
        <v>-0.13554510840609174</v>
      </c>
      <c r="Q122" s="2">
        <f t="shared" si="10"/>
        <v>12253.928</v>
      </c>
      <c r="S122">
        <v>0.1</v>
      </c>
    </row>
    <row r="123" spans="1:19" x14ac:dyDescent="0.2">
      <c r="A123" s="10" t="s">
        <v>332</v>
      </c>
      <c r="B123" s="31" t="s">
        <v>79</v>
      </c>
      <c r="C123" s="32">
        <v>27314.415000000001</v>
      </c>
      <c r="D123" s="32" t="s">
        <v>83</v>
      </c>
      <c r="E123" s="35">
        <f t="shared" si="6"/>
        <v>-15992.986198615872</v>
      </c>
      <c r="F123">
        <f t="shared" si="7"/>
        <v>-15993</v>
      </c>
      <c r="G123">
        <f t="shared" si="8"/>
        <v>1.3482999998814194E-2</v>
      </c>
      <c r="I123">
        <f t="shared" si="11"/>
        <v>1.3482999998814194E-2</v>
      </c>
      <c r="O123">
        <f t="shared" ca="1" si="9"/>
        <v>-0.13534022757875594</v>
      </c>
      <c r="Q123" s="2">
        <f t="shared" si="10"/>
        <v>12295.915000000001</v>
      </c>
      <c r="R123" s="36"/>
      <c r="S123">
        <v>0.1</v>
      </c>
    </row>
    <row r="124" spans="1:19" x14ac:dyDescent="0.2">
      <c r="A124" s="10" t="s">
        <v>119</v>
      </c>
      <c r="B124" s="31" t="s">
        <v>79</v>
      </c>
      <c r="C124" s="32">
        <v>27349.544999999998</v>
      </c>
      <c r="D124" s="32" t="s">
        <v>83</v>
      </c>
      <c r="E124" s="35">
        <f t="shared" si="6"/>
        <v>-15957.02664773664</v>
      </c>
      <c r="F124">
        <f t="shared" si="7"/>
        <v>-15957</v>
      </c>
      <c r="G124">
        <f t="shared" si="8"/>
        <v>-2.6033000001916662E-2</v>
      </c>
      <c r="I124">
        <f t="shared" si="11"/>
        <v>-2.6033000001916662E-2</v>
      </c>
      <c r="O124">
        <f t="shared" ca="1" si="9"/>
        <v>-0.13516869944424226</v>
      </c>
      <c r="Q124" s="2">
        <f t="shared" si="10"/>
        <v>12331.044999999998</v>
      </c>
      <c r="S124">
        <v>0.1</v>
      </c>
    </row>
    <row r="125" spans="1:19" x14ac:dyDescent="0.2">
      <c r="A125" s="10" t="s">
        <v>332</v>
      </c>
      <c r="B125" s="31" t="s">
        <v>79</v>
      </c>
      <c r="C125" s="32">
        <v>27359.330999999998</v>
      </c>
      <c r="D125" s="32" t="s">
        <v>83</v>
      </c>
      <c r="E125" s="35">
        <f t="shared" si="6"/>
        <v>-15947.009563623229</v>
      </c>
      <c r="F125">
        <f t="shared" si="7"/>
        <v>-15947</v>
      </c>
      <c r="G125">
        <f t="shared" si="8"/>
        <v>-9.3430000051739626E-3</v>
      </c>
      <c r="I125">
        <f t="shared" si="11"/>
        <v>-9.3430000051739626E-3</v>
      </c>
      <c r="O125">
        <f t="shared" ca="1" si="9"/>
        <v>-0.13512105274021069</v>
      </c>
      <c r="Q125" s="2">
        <f t="shared" si="10"/>
        <v>12340.830999999998</v>
      </c>
      <c r="R125" s="36"/>
      <c r="S125">
        <v>0.1</v>
      </c>
    </row>
    <row r="126" spans="1:19" x14ac:dyDescent="0.2">
      <c r="A126" s="10" t="s">
        <v>332</v>
      </c>
      <c r="B126" s="31" t="s">
        <v>79</v>
      </c>
      <c r="C126" s="32">
        <v>27360.31</v>
      </c>
      <c r="D126" s="32" t="s">
        <v>83</v>
      </c>
      <c r="E126" s="35">
        <f t="shared" si="6"/>
        <v>-15946.007445766387</v>
      </c>
      <c r="F126">
        <f t="shared" si="7"/>
        <v>-15946</v>
      </c>
      <c r="G126">
        <f t="shared" si="8"/>
        <v>-7.2739999995974358E-3</v>
      </c>
      <c r="I126">
        <f t="shared" si="11"/>
        <v>-7.2739999995974358E-3</v>
      </c>
      <c r="O126">
        <f t="shared" ca="1" si="9"/>
        <v>-0.13511628806980752</v>
      </c>
      <c r="Q126" s="2">
        <f t="shared" si="10"/>
        <v>12341.810000000001</v>
      </c>
      <c r="S126">
        <v>0.1</v>
      </c>
    </row>
    <row r="127" spans="1:19" x14ac:dyDescent="0.2">
      <c r="A127" s="10" t="s">
        <v>119</v>
      </c>
      <c r="B127" s="31" t="s">
        <v>79</v>
      </c>
      <c r="C127" s="32">
        <v>27397.464</v>
      </c>
      <c r="D127" s="32" t="s">
        <v>83</v>
      </c>
      <c r="E127" s="35">
        <f t="shared" si="6"/>
        <v>-15907.976100666274</v>
      </c>
      <c r="F127">
        <f t="shared" si="7"/>
        <v>-15908</v>
      </c>
      <c r="G127">
        <f t="shared" si="8"/>
        <v>2.3347999995166901E-2</v>
      </c>
      <c r="I127">
        <f t="shared" si="11"/>
        <v>2.3347999995166901E-2</v>
      </c>
      <c r="O127">
        <f t="shared" ca="1" si="9"/>
        <v>-0.13493523059448753</v>
      </c>
      <c r="Q127" s="2">
        <f t="shared" si="10"/>
        <v>12378.964</v>
      </c>
      <c r="R127" s="36"/>
      <c r="S127">
        <v>0.1</v>
      </c>
    </row>
    <row r="128" spans="1:19" x14ac:dyDescent="0.2">
      <c r="A128" s="10" t="s">
        <v>332</v>
      </c>
      <c r="B128" s="31" t="s">
        <v>79</v>
      </c>
      <c r="C128" s="32">
        <v>27604.522000000001</v>
      </c>
      <c r="D128" s="32" t="s">
        <v>83</v>
      </c>
      <c r="E128" s="35">
        <f t="shared" si="6"/>
        <v>-15696.028685751606</v>
      </c>
      <c r="F128">
        <f t="shared" si="7"/>
        <v>-15696</v>
      </c>
      <c r="G128">
        <f t="shared" si="8"/>
        <v>-2.8024000002915272E-2</v>
      </c>
      <c r="I128">
        <f t="shared" si="11"/>
        <v>-2.8024000002915272E-2</v>
      </c>
      <c r="O128">
        <f t="shared" ca="1" si="9"/>
        <v>-0.13392512046901806</v>
      </c>
      <c r="Q128" s="2">
        <f t="shared" si="10"/>
        <v>12586.022000000001</v>
      </c>
      <c r="S128">
        <v>0.1</v>
      </c>
    </row>
    <row r="129" spans="1:19" x14ac:dyDescent="0.2">
      <c r="A129" s="10" t="s">
        <v>119</v>
      </c>
      <c r="B129" s="31" t="s">
        <v>79</v>
      </c>
      <c r="C129" s="32">
        <v>27638.737000000001</v>
      </c>
      <c r="D129" s="32" t="s">
        <v>83</v>
      </c>
      <c r="E129" s="35">
        <f t="shared" si="6"/>
        <v>-15661.0057414495</v>
      </c>
      <c r="F129">
        <f t="shared" si="7"/>
        <v>-15661</v>
      </c>
      <c r="G129">
        <f t="shared" si="8"/>
        <v>-5.6089999998221174E-3</v>
      </c>
      <c r="I129">
        <f t="shared" si="11"/>
        <v>-5.6089999998221174E-3</v>
      </c>
      <c r="O129">
        <f t="shared" ca="1" si="9"/>
        <v>-0.13375835700490754</v>
      </c>
      <c r="Q129" s="2">
        <f t="shared" si="10"/>
        <v>12620.237000000001</v>
      </c>
      <c r="R129" s="36"/>
      <c r="S129">
        <v>0.1</v>
      </c>
    </row>
    <row r="130" spans="1:19" x14ac:dyDescent="0.2">
      <c r="A130" s="10" t="s">
        <v>119</v>
      </c>
      <c r="B130" s="31" t="s">
        <v>79</v>
      </c>
      <c r="C130" s="32">
        <v>27640.71</v>
      </c>
      <c r="D130" s="32" t="s">
        <v>83</v>
      </c>
      <c r="E130" s="35">
        <f t="shared" si="6"/>
        <v>-15658.986151529642</v>
      </c>
      <c r="F130">
        <f t="shared" si="7"/>
        <v>-15659</v>
      </c>
      <c r="G130">
        <f t="shared" si="8"/>
        <v>1.3528999996196944E-2</v>
      </c>
      <c r="I130">
        <f t="shared" si="11"/>
        <v>1.3528999996196944E-2</v>
      </c>
      <c r="O130">
        <f t="shared" ca="1" si="9"/>
        <v>-0.13374882766410123</v>
      </c>
      <c r="Q130" s="2">
        <f t="shared" si="10"/>
        <v>12622.21</v>
      </c>
      <c r="S130">
        <v>0.1</v>
      </c>
    </row>
    <row r="131" spans="1:19" x14ac:dyDescent="0.2">
      <c r="A131" s="10" t="s">
        <v>119</v>
      </c>
      <c r="B131" s="31" t="s">
        <v>79</v>
      </c>
      <c r="C131" s="32">
        <v>27641.69</v>
      </c>
      <c r="D131" s="32" t="s">
        <v>83</v>
      </c>
      <c r="E131" s="35">
        <f t="shared" si="6"/>
        <v>-15657.983010059057</v>
      </c>
      <c r="F131">
        <f t="shared" si="7"/>
        <v>-15658</v>
      </c>
      <c r="G131">
        <f t="shared" si="8"/>
        <v>1.6597999998339219E-2</v>
      </c>
      <c r="I131">
        <f t="shared" si="11"/>
        <v>1.6597999998339219E-2</v>
      </c>
      <c r="O131">
        <f t="shared" ca="1" si="9"/>
        <v>-0.13374406299369807</v>
      </c>
      <c r="Q131" s="2">
        <f t="shared" si="10"/>
        <v>12623.189999999999</v>
      </c>
      <c r="R131" s="36"/>
      <c r="S131">
        <v>0.1</v>
      </c>
    </row>
    <row r="132" spans="1:19" x14ac:dyDescent="0.2">
      <c r="A132" s="10" t="s">
        <v>354</v>
      </c>
      <c r="B132" s="31" t="s">
        <v>63</v>
      </c>
      <c r="C132" s="32">
        <v>27667.512999999999</v>
      </c>
      <c r="D132" s="32" t="s">
        <v>83</v>
      </c>
      <c r="E132" s="35">
        <f t="shared" si="6"/>
        <v>-15631.550232309144</v>
      </c>
      <c r="F132">
        <f t="shared" si="7"/>
        <v>-15631.5</v>
      </c>
      <c r="G132">
        <f t="shared" si="8"/>
        <v>-4.9073500005761161E-2</v>
      </c>
      <c r="I132">
        <f t="shared" si="11"/>
        <v>-4.9073500005761161E-2</v>
      </c>
      <c r="O132">
        <f t="shared" ca="1" si="9"/>
        <v>-0.13361779922801439</v>
      </c>
      <c r="Q132" s="2">
        <f t="shared" si="10"/>
        <v>12649.012999999999</v>
      </c>
      <c r="S132">
        <v>0.1</v>
      </c>
    </row>
    <row r="133" spans="1:19" x14ac:dyDescent="0.2">
      <c r="A133" s="10" t="s">
        <v>119</v>
      </c>
      <c r="B133" s="31" t="s">
        <v>79</v>
      </c>
      <c r="C133" s="32">
        <v>27681.677</v>
      </c>
      <c r="D133" s="32" t="s">
        <v>83</v>
      </c>
      <c r="E133" s="35">
        <f t="shared" si="6"/>
        <v>-15617.051767217954</v>
      </c>
      <c r="F133">
        <f t="shared" si="7"/>
        <v>-15617</v>
      </c>
      <c r="G133">
        <f t="shared" si="8"/>
        <v>-5.0573000004078494E-2</v>
      </c>
      <c r="I133">
        <f t="shared" si="11"/>
        <v>-5.0573000004078494E-2</v>
      </c>
      <c r="O133">
        <f t="shared" ca="1" si="9"/>
        <v>-0.1335487115071686</v>
      </c>
      <c r="Q133" s="2">
        <f t="shared" si="10"/>
        <v>12663.177</v>
      </c>
      <c r="R133" s="36"/>
      <c r="S133">
        <v>0.1</v>
      </c>
    </row>
    <row r="134" spans="1:19" x14ac:dyDescent="0.2">
      <c r="A134" s="10" t="s">
        <v>354</v>
      </c>
      <c r="B134" s="31" t="s">
        <v>63</v>
      </c>
      <c r="C134" s="32">
        <v>28009.473999999998</v>
      </c>
      <c r="D134" s="32" t="s">
        <v>83</v>
      </c>
      <c r="E134" s="35">
        <f t="shared" si="6"/>
        <v>-15281.51425228599</v>
      </c>
      <c r="F134">
        <f t="shared" si="7"/>
        <v>-15281.5</v>
      </c>
      <c r="G134">
        <f t="shared" si="8"/>
        <v>-1.3923500006058021E-2</v>
      </c>
      <c r="I134">
        <f t="shared" si="11"/>
        <v>-1.3923500006058021E-2</v>
      </c>
      <c r="O134">
        <f t="shared" ca="1" si="9"/>
        <v>-0.13195016458690914</v>
      </c>
      <c r="Q134" s="2">
        <f t="shared" si="10"/>
        <v>12990.973999999998</v>
      </c>
      <c r="S134">
        <v>0.1</v>
      </c>
    </row>
    <row r="135" spans="1:19" x14ac:dyDescent="0.2">
      <c r="A135" s="10" t="s">
        <v>119</v>
      </c>
      <c r="B135" s="31" t="s">
        <v>79</v>
      </c>
      <c r="C135" s="32">
        <v>28021.759999999998</v>
      </c>
      <c r="D135" s="32" t="s">
        <v>83</v>
      </c>
      <c r="E135" s="35">
        <f t="shared" si="6"/>
        <v>-15268.938133808841</v>
      </c>
      <c r="F135">
        <f t="shared" si="7"/>
        <v>-15269</v>
      </c>
      <c r="G135">
        <f t="shared" si="8"/>
        <v>6.0438999997131759E-2</v>
      </c>
      <c r="I135">
        <f t="shared" si="11"/>
        <v>6.0438999997131759E-2</v>
      </c>
      <c r="O135">
        <f t="shared" ca="1" si="9"/>
        <v>-0.13189060620686965</v>
      </c>
      <c r="Q135" s="2">
        <f t="shared" si="10"/>
        <v>13003.259999999998</v>
      </c>
      <c r="R135" s="36"/>
      <c r="S135">
        <v>0.1</v>
      </c>
    </row>
    <row r="136" spans="1:19" x14ac:dyDescent="0.2">
      <c r="A136" s="10" t="s">
        <v>332</v>
      </c>
      <c r="B136" s="31" t="s">
        <v>79</v>
      </c>
      <c r="C136" s="32">
        <v>28035.416000000001</v>
      </c>
      <c r="D136" s="32" t="s">
        <v>83</v>
      </c>
      <c r="E136" s="35">
        <f t="shared" si="6"/>
        <v>-15254.95966450036</v>
      </c>
      <c r="F136">
        <f t="shared" si="7"/>
        <v>-15255</v>
      </c>
      <c r="G136">
        <f t="shared" si="8"/>
        <v>3.9404999999533175E-2</v>
      </c>
      <c r="I136">
        <f t="shared" si="11"/>
        <v>3.9404999999533175E-2</v>
      </c>
      <c r="O136">
        <f t="shared" ca="1" si="9"/>
        <v>-0.13182390082122544</v>
      </c>
      <c r="Q136" s="2">
        <f t="shared" si="10"/>
        <v>13016.916000000001</v>
      </c>
      <c r="S136">
        <v>0.1</v>
      </c>
    </row>
    <row r="137" spans="1:19" x14ac:dyDescent="0.2">
      <c r="A137" s="10" t="s">
        <v>119</v>
      </c>
      <c r="B137" s="31" t="s">
        <v>79</v>
      </c>
      <c r="C137" s="32">
        <v>28071.535</v>
      </c>
      <c r="D137" s="32" t="s">
        <v>83</v>
      </c>
      <c r="E137" s="35">
        <f t="shared" si="6"/>
        <v>-15217.987759626834</v>
      </c>
      <c r="F137">
        <f t="shared" si="7"/>
        <v>-15218</v>
      </c>
      <c r="G137">
        <f t="shared" si="8"/>
        <v>1.1957999999140156E-2</v>
      </c>
      <c r="I137">
        <f t="shared" si="11"/>
        <v>1.1957999999140156E-2</v>
      </c>
      <c r="O137">
        <f t="shared" ca="1" si="9"/>
        <v>-0.13164760801630862</v>
      </c>
      <c r="Q137" s="2">
        <f t="shared" si="10"/>
        <v>13053.035</v>
      </c>
      <c r="R137" s="36"/>
      <c r="S137">
        <v>0.1</v>
      </c>
    </row>
    <row r="138" spans="1:19" x14ac:dyDescent="0.2">
      <c r="A138" s="10" t="s">
        <v>332</v>
      </c>
      <c r="B138" s="31" t="s">
        <v>79</v>
      </c>
      <c r="C138" s="32">
        <v>28074.433000000001</v>
      </c>
      <c r="D138" s="32" t="s">
        <v>83</v>
      </c>
      <c r="E138" s="35">
        <f t="shared" si="6"/>
        <v>-15215.02132699239</v>
      </c>
      <c r="F138">
        <f t="shared" si="7"/>
        <v>-15215</v>
      </c>
      <c r="G138">
        <f t="shared" si="8"/>
        <v>-2.0834999999351567E-2</v>
      </c>
      <c r="I138">
        <f t="shared" si="11"/>
        <v>-2.0834999999351567E-2</v>
      </c>
      <c r="O138">
        <f t="shared" ca="1" si="9"/>
        <v>-0.13163331400509914</v>
      </c>
      <c r="Q138" s="2">
        <f t="shared" si="10"/>
        <v>13055.933000000001</v>
      </c>
      <c r="S138">
        <v>0.1</v>
      </c>
    </row>
    <row r="139" spans="1:19" x14ac:dyDescent="0.2">
      <c r="A139" s="10" t="s">
        <v>119</v>
      </c>
      <c r="B139" s="31" t="s">
        <v>63</v>
      </c>
      <c r="C139" s="32">
        <v>28092.512999999999</v>
      </c>
      <c r="D139" s="32" t="s">
        <v>83</v>
      </c>
      <c r="E139" s="35">
        <f t="shared" si="6"/>
        <v>-15196.514390473845</v>
      </c>
      <c r="F139">
        <f t="shared" si="7"/>
        <v>-15196.5</v>
      </c>
      <c r="G139">
        <f t="shared" si="8"/>
        <v>-1.4058500004466623E-2</v>
      </c>
      <c r="I139">
        <f t="shared" si="11"/>
        <v>-1.4058500004466623E-2</v>
      </c>
      <c r="O139">
        <f t="shared" ca="1" si="9"/>
        <v>-0.13154516760264071</v>
      </c>
      <c r="Q139" s="2">
        <f t="shared" si="10"/>
        <v>13074.012999999999</v>
      </c>
      <c r="R139" s="36"/>
      <c r="S139">
        <v>0.1</v>
      </c>
    </row>
    <row r="140" spans="1:19" x14ac:dyDescent="0.2">
      <c r="A140" s="10" t="s">
        <v>332</v>
      </c>
      <c r="B140" s="31" t="s">
        <v>79</v>
      </c>
      <c r="C140" s="32">
        <v>28126.25</v>
      </c>
      <c r="D140" s="32" t="s">
        <v>83</v>
      </c>
      <c r="E140" s="35">
        <f t="shared" si="6"/>
        <v>-15161.980733542085</v>
      </c>
      <c r="F140">
        <f t="shared" si="7"/>
        <v>-15162</v>
      </c>
      <c r="G140">
        <f t="shared" si="8"/>
        <v>1.8821999998181127E-2</v>
      </c>
      <c r="I140">
        <f t="shared" si="11"/>
        <v>1.8821999998181127E-2</v>
      </c>
      <c r="O140">
        <f t="shared" ca="1" si="9"/>
        <v>-0.13138078647373178</v>
      </c>
      <c r="Q140" s="2">
        <f t="shared" si="10"/>
        <v>13107.75</v>
      </c>
      <c r="S140">
        <v>0.1</v>
      </c>
    </row>
    <row r="141" spans="1:19" x14ac:dyDescent="0.2">
      <c r="A141" s="10" t="s">
        <v>332</v>
      </c>
      <c r="B141" s="31" t="s">
        <v>79</v>
      </c>
      <c r="C141" s="32">
        <v>28126.272000000001</v>
      </c>
      <c r="D141" s="32" t="s">
        <v>83</v>
      </c>
      <c r="E141" s="35">
        <f t="shared" si="6"/>
        <v>-15161.958214039683</v>
      </c>
      <c r="F141">
        <f t="shared" si="7"/>
        <v>-15162</v>
      </c>
      <c r="G141">
        <f t="shared" si="8"/>
        <v>4.0821999999025138E-2</v>
      </c>
      <c r="I141">
        <f t="shared" si="11"/>
        <v>4.0821999999025138E-2</v>
      </c>
      <c r="O141">
        <f t="shared" ca="1" si="9"/>
        <v>-0.13138078647373178</v>
      </c>
      <c r="Q141" s="2">
        <f t="shared" si="10"/>
        <v>13107.772000000001</v>
      </c>
      <c r="R141" s="36"/>
      <c r="S141">
        <v>0.1</v>
      </c>
    </row>
    <row r="142" spans="1:19" x14ac:dyDescent="0.2">
      <c r="A142" s="10" t="s">
        <v>332</v>
      </c>
      <c r="B142" s="31" t="s">
        <v>79</v>
      </c>
      <c r="C142" s="32">
        <v>28367.516</v>
      </c>
      <c r="D142" s="32" t="s">
        <v>83</v>
      </c>
      <c r="E142" s="35">
        <f t="shared" si="6"/>
        <v>-14915.017539621533</v>
      </c>
      <c r="F142">
        <f t="shared" si="7"/>
        <v>-14915</v>
      </c>
      <c r="G142">
        <f t="shared" si="8"/>
        <v>-1.7135000005509937E-2</v>
      </c>
      <c r="I142">
        <f t="shared" si="11"/>
        <v>-1.7135000005509937E-2</v>
      </c>
      <c r="O142">
        <f t="shared" ca="1" si="9"/>
        <v>-0.13020391288415178</v>
      </c>
      <c r="Q142" s="2">
        <f t="shared" si="10"/>
        <v>13349.016</v>
      </c>
      <c r="S142">
        <v>0.1</v>
      </c>
    </row>
    <row r="143" spans="1:19" x14ac:dyDescent="0.2">
      <c r="A143" s="10" t="s">
        <v>354</v>
      </c>
      <c r="B143" s="31" t="s">
        <v>79</v>
      </c>
      <c r="C143" s="32">
        <v>28373.444</v>
      </c>
      <c r="D143" s="32" t="s">
        <v>83</v>
      </c>
      <c r="E143" s="35">
        <f t="shared" si="6"/>
        <v>-14908.949557338239</v>
      </c>
      <c r="F143">
        <f t="shared" si="7"/>
        <v>-14909</v>
      </c>
      <c r="G143">
        <f t="shared" si="8"/>
        <v>4.9278999995294726E-2</v>
      </c>
      <c r="I143">
        <f t="shared" si="11"/>
        <v>4.9278999995294726E-2</v>
      </c>
      <c r="O143">
        <f t="shared" ca="1" si="9"/>
        <v>-0.13017532486173283</v>
      </c>
      <c r="Q143" s="2">
        <f t="shared" si="10"/>
        <v>13354.944</v>
      </c>
      <c r="R143" s="36"/>
      <c r="S143">
        <v>0.1</v>
      </c>
    </row>
    <row r="144" spans="1:19" x14ac:dyDescent="0.2">
      <c r="A144" s="10" t="s">
        <v>354</v>
      </c>
      <c r="B144" s="31" t="s">
        <v>79</v>
      </c>
      <c r="C144" s="32">
        <v>28419.332999999999</v>
      </c>
      <c r="D144" s="32" t="s">
        <v>83</v>
      </c>
      <c r="E144" s="35">
        <f t="shared" si="6"/>
        <v>-14861.976946171228</v>
      </c>
      <c r="F144">
        <f t="shared" si="7"/>
        <v>-14862</v>
      </c>
      <c r="G144">
        <f t="shared" si="8"/>
        <v>2.2521999995660735E-2</v>
      </c>
      <c r="I144">
        <f t="shared" si="11"/>
        <v>2.2521999995660735E-2</v>
      </c>
      <c r="O144">
        <f t="shared" ca="1" si="9"/>
        <v>-0.12995138535278442</v>
      </c>
      <c r="Q144" s="2">
        <f t="shared" si="10"/>
        <v>13400.832999999999</v>
      </c>
      <c r="S144">
        <v>0.1</v>
      </c>
    </row>
    <row r="145" spans="1:19" x14ac:dyDescent="0.2">
      <c r="A145" s="10" t="s">
        <v>119</v>
      </c>
      <c r="B145" s="31" t="s">
        <v>79</v>
      </c>
      <c r="C145" s="32">
        <v>28649.841</v>
      </c>
      <c r="D145" s="32" t="s">
        <v>83</v>
      </c>
      <c r="E145" s="35">
        <f t="shared" si="6"/>
        <v>-14626.025788924706</v>
      </c>
      <c r="F145">
        <f t="shared" si="7"/>
        <v>-14626</v>
      </c>
      <c r="G145">
        <f t="shared" si="8"/>
        <v>-2.519400000164751E-2</v>
      </c>
      <c r="I145">
        <f t="shared" si="11"/>
        <v>-2.519400000164751E-2</v>
      </c>
      <c r="O145">
        <f t="shared" ca="1" si="9"/>
        <v>-0.12882692313763916</v>
      </c>
      <c r="Q145" s="2">
        <f t="shared" si="10"/>
        <v>13631.341</v>
      </c>
      <c r="R145" s="36"/>
      <c r="S145">
        <v>0.1</v>
      </c>
    </row>
    <row r="146" spans="1:19" x14ac:dyDescent="0.2">
      <c r="A146" s="10" t="s">
        <v>453</v>
      </c>
      <c r="B146" s="31" t="s">
        <v>79</v>
      </c>
      <c r="C146" s="32">
        <v>28717.273000000001</v>
      </c>
      <c r="D146" s="32" t="s">
        <v>83</v>
      </c>
      <c r="E146" s="35">
        <f t="shared" si="6"/>
        <v>-14557.001466838499</v>
      </c>
      <c r="F146">
        <f t="shared" si="7"/>
        <v>-14557</v>
      </c>
      <c r="G146">
        <f t="shared" si="8"/>
        <v>-1.4330000012705568E-3</v>
      </c>
      <c r="I146">
        <f t="shared" si="11"/>
        <v>-1.4330000012705568E-3</v>
      </c>
      <c r="O146">
        <f t="shared" ca="1" si="9"/>
        <v>-0.12849816087982127</v>
      </c>
      <c r="Q146" s="2">
        <f t="shared" si="10"/>
        <v>13698.773000000001</v>
      </c>
      <c r="S146">
        <v>0.1</v>
      </c>
    </row>
    <row r="147" spans="1:19" x14ac:dyDescent="0.2">
      <c r="A147" s="10" t="s">
        <v>453</v>
      </c>
      <c r="B147" s="31" t="s">
        <v>79</v>
      </c>
      <c r="C147" s="32">
        <v>28752.440999999999</v>
      </c>
      <c r="D147" s="32" t="s">
        <v>83</v>
      </c>
      <c r="E147" s="35">
        <f t="shared" si="6"/>
        <v>-14521.003018636939</v>
      </c>
      <c r="F147">
        <f t="shared" si="7"/>
        <v>-14521</v>
      </c>
      <c r="G147">
        <f t="shared" si="8"/>
        <v>-2.9490000015357509E-3</v>
      </c>
      <c r="I147">
        <f t="shared" si="11"/>
        <v>-2.9490000015357509E-3</v>
      </c>
      <c r="O147">
        <f t="shared" ca="1" si="9"/>
        <v>-0.12832663274530759</v>
      </c>
      <c r="Q147" s="2">
        <f t="shared" si="10"/>
        <v>13733.940999999999</v>
      </c>
      <c r="R147" s="36"/>
      <c r="S147">
        <v>0.1</v>
      </c>
    </row>
    <row r="148" spans="1:19" x14ac:dyDescent="0.2">
      <c r="A148" s="10" t="s">
        <v>332</v>
      </c>
      <c r="B148" s="31" t="s">
        <v>79</v>
      </c>
      <c r="C148" s="32">
        <v>28752.452000000001</v>
      </c>
      <c r="D148" s="32" t="s">
        <v>83</v>
      </c>
      <c r="E148" s="35">
        <f t="shared" si="6"/>
        <v>-14520.991758885737</v>
      </c>
      <c r="F148">
        <f t="shared" si="7"/>
        <v>-14521</v>
      </c>
      <c r="G148">
        <f t="shared" si="8"/>
        <v>8.051000000705244E-3</v>
      </c>
      <c r="I148">
        <f t="shared" si="11"/>
        <v>8.051000000705244E-3</v>
      </c>
      <c r="O148">
        <f t="shared" ca="1" si="9"/>
        <v>-0.12832663274530759</v>
      </c>
      <c r="Q148" s="2">
        <f t="shared" si="10"/>
        <v>13733.952000000001</v>
      </c>
      <c r="S148">
        <v>0.1</v>
      </c>
    </row>
    <row r="149" spans="1:19" x14ac:dyDescent="0.2">
      <c r="A149" s="10" t="s">
        <v>332</v>
      </c>
      <c r="B149" s="31" t="s">
        <v>79</v>
      </c>
      <c r="C149" s="32">
        <v>28752.499</v>
      </c>
      <c r="D149" s="32" t="s">
        <v>83</v>
      </c>
      <c r="E149" s="35">
        <f t="shared" ref="E149:E212" si="12">+(C149-C$7)/C$8</f>
        <v>-14520.9436490397</v>
      </c>
      <c r="F149">
        <f t="shared" ref="F149:F212" si="13">ROUND(2*E149,0)/2</f>
        <v>-14521</v>
      </c>
      <c r="G149">
        <f t="shared" ref="G149:G212" si="14">+C149-(C$7+F149*C$8)</f>
        <v>5.5050999999366468E-2</v>
      </c>
      <c r="I149">
        <f t="shared" si="11"/>
        <v>5.5050999999366468E-2</v>
      </c>
      <c r="O149">
        <f t="shared" ref="O149:O212" ca="1" si="15">+C$11+C$12*F149</f>
        <v>-0.12832663274530759</v>
      </c>
      <c r="Q149" s="2">
        <f t="shared" ref="Q149:Q212" si="16">+C149-15018.5</f>
        <v>13733.999</v>
      </c>
      <c r="R149" s="36"/>
      <c r="S149">
        <v>0.1</v>
      </c>
    </row>
    <row r="150" spans="1:19" x14ac:dyDescent="0.2">
      <c r="A150" s="10" t="s">
        <v>354</v>
      </c>
      <c r="B150" s="31" t="s">
        <v>79</v>
      </c>
      <c r="C150" s="32">
        <v>28753.482</v>
      </c>
      <c r="D150" s="32" t="s">
        <v>83</v>
      </c>
      <c r="E150" s="35">
        <f t="shared" si="12"/>
        <v>-14519.937436727878</v>
      </c>
      <c r="F150">
        <f t="shared" si="13"/>
        <v>-14520</v>
      </c>
      <c r="G150">
        <f t="shared" si="14"/>
        <v>6.1119999994843965E-2</v>
      </c>
      <c r="I150">
        <f t="shared" si="11"/>
        <v>6.1119999994843965E-2</v>
      </c>
      <c r="O150">
        <f t="shared" ca="1" si="15"/>
        <v>-0.12832186807490442</v>
      </c>
      <c r="Q150" s="2">
        <f t="shared" si="16"/>
        <v>13734.982</v>
      </c>
      <c r="S150">
        <v>0.1</v>
      </c>
    </row>
    <row r="151" spans="1:19" x14ac:dyDescent="0.2">
      <c r="A151" s="10" t="s">
        <v>453</v>
      </c>
      <c r="B151" s="31" t="s">
        <v>79</v>
      </c>
      <c r="C151" s="32">
        <v>28754.402999999998</v>
      </c>
      <c r="D151" s="32" t="s">
        <v>83</v>
      </c>
      <c r="E151" s="35">
        <f t="shared" si="12"/>
        <v>-14518.994688468279</v>
      </c>
      <c r="F151">
        <f t="shared" si="13"/>
        <v>-14519</v>
      </c>
      <c r="G151">
        <f t="shared" si="14"/>
        <v>5.1889999958802946E-3</v>
      </c>
      <c r="I151">
        <f t="shared" si="11"/>
        <v>5.1889999958802946E-3</v>
      </c>
      <c r="O151">
        <f t="shared" ca="1" si="15"/>
        <v>-0.12831710340450128</v>
      </c>
      <c r="Q151" s="2">
        <f t="shared" si="16"/>
        <v>13735.902999999998</v>
      </c>
      <c r="R151" s="36"/>
      <c r="S151">
        <v>0.1</v>
      </c>
    </row>
    <row r="152" spans="1:19" x14ac:dyDescent="0.2">
      <c r="A152" s="10" t="s">
        <v>354</v>
      </c>
      <c r="B152" s="31" t="s">
        <v>79</v>
      </c>
      <c r="C152" s="32">
        <v>28756.422999999999</v>
      </c>
      <c r="D152" s="32" t="s">
        <v>83</v>
      </c>
      <c r="E152" s="35">
        <f t="shared" si="12"/>
        <v>-14516.926988702378</v>
      </c>
      <c r="F152">
        <f t="shared" si="13"/>
        <v>-14517</v>
      </c>
      <c r="G152">
        <f t="shared" si="14"/>
        <v>7.1326999994198559E-2</v>
      </c>
      <c r="I152">
        <f t="shared" si="11"/>
        <v>7.1326999994198559E-2</v>
      </c>
      <c r="O152">
        <f t="shared" ca="1" si="15"/>
        <v>-0.12830757406369495</v>
      </c>
      <c r="Q152" s="2">
        <f t="shared" si="16"/>
        <v>13737.922999999999</v>
      </c>
      <c r="S152">
        <v>0.1</v>
      </c>
    </row>
    <row r="153" spans="1:19" x14ac:dyDescent="0.2">
      <c r="A153" s="10" t="s">
        <v>453</v>
      </c>
      <c r="B153" s="31" t="s">
        <v>79</v>
      </c>
      <c r="C153" s="32">
        <v>28757.331999999999</v>
      </c>
      <c r="D153" s="32" t="s">
        <v>83</v>
      </c>
      <c r="E153" s="35">
        <f t="shared" si="12"/>
        <v>-14515.996523807724</v>
      </c>
      <c r="F153">
        <f t="shared" si="13"/>
        <v>-14516</v>
      </c>
      <c r="G153">
        <f t="shared" si="14"/>
        <v>3.3959999964281451E-3</v>
      </c>
      <c r="I153">
        <f t="shared" si="11"/>
        <v>3.3959999964281451E-3</v>
      </c>
      <c r="O153">
        <f t="shared" ca="1" si="15"/>
        <v>-0.12830280939329181</v>
      </c>
      <c r="Q153" s="2">
        <f t="shared" si="16"/>
        <v>13738.831999999999</v>
      </c>
      <c r="R153" s="36"/>
      <c r="S153">
        <v>0.1</v>
      </c>
    </row>
    <row r="154" spans="1:19" x14ac:dyDescent="0.2">
      <c r="A154" s="10" t="s">
        <v>119</v>
      </c>
      <c r="B154" s="31" t="s">
        <v>79</v>
      </c>
      <c r="C154" s="32">
        <v>28832.517</v>
      </c>
      <c r="D154" s="32" t="s">
        <v>83</v>
      </c>
      <c r="E154" s="35">
        <f t="shared" si="12"/>
        <v>-14439.036124352695</v>
      </c>
      <c r="F154">
        <f t="shared" si="13"/>
        <v>-14439</v>
      </c>
      <c r="G154">
        <f t="shared" si="14"/>
        <v>-3.5291000000142958E-2</v>
      </c>
      <c r="I154">
        <f t="shared" ref="I154:I217" si="17">G154</f>
        <v>-3.5291000000142958E-2</v>
      </c>
      <c r="O154">
        <f t="shared" ca="1" si="15"/>
        <v>-0.12793592977224863</v>
      </c>
      <c r="Q154" s="2">
        <f t="shared" si="16"/>
        <v>13814.017</v>
      </c>
      <c r="S154">
        <v>0.1</v>
      </c>
    </row>
    <row r="155" spans="1:19" x14ac:dyDescent="0.2">
      <c r="A155" s="10" t="s">
        <v>354</v>
      </c>
      <c r="B155" s="31" t="s">
        <v>63</v>
      </c>
      <c r="C155" s="32">
        <v>29023.566999999999</v>
      </c>
      <c r="D155" s="32" t="s">
        <v>83</v>
      </c>
      <c r="E155" s="35">
        <f t="shared" si="12"/>
        <v>-14243.474718275911</v>
      </c>
      <c r="F155">
        <f t="shared" si="13"/>
        <v>-14243.5</v>
      </c>
      <c r="G155">
        <f t="shared" si="14"/>
        <v>2.469849999397411E-2</v>
      </c>
      <c r="I155">
        <f t="shared" si="17"/>
        <v>2.469849999397411E-2</v>
      </c>
      <c r="O155">
        <f t="shared" ca="1" si="15"/>
        <v>-0.12700443670843128</v>
      </c>
      <c r="Q155" s="2">
        <f t="shared" si="16"/>
        <v>14005.066999999999</v>
      </c>
      <c r="R155" s="36"/>
      <c r="S155">
        <v>0.1</v>
      </c>
    </row>
    <row r="156" spans="1:19" x14ac:dyDescent="0.2">
      <c r="A156" s="10" t="s">
        <v>354</v>
      </c>
      <c r="B156" s="31" t="s">
        <v>79</v>
      </c>
      <c r="C156" s="32">
        <v>29046.508999999998</v>
      </c>
      <c r="D156" s="32" t="s">
        <v>83</v>
      </c>
      <c r="E156" s="35">
        <f t="shared" si="12"/>
        <v>-14219.990971726769</v>
      </c>
      <c r="F156">
        <f t="shared" si="13"/>
        <v>-14220</v>
      </c>
      <c r="G156">
        <f t="shared" si="14"/>
        <v>8.8199999954667874E-3</v>
      </c>
      <c r="I156">
        <f t="shared" si="17"/>
        <v>8.8199999954667874E-3</v>
      </c>
      <c r="O156">
        <f t="shared" ca="1" si="15"/>
        <v>-0.12689246695395706</v>
      </c>
      <c r="Q156" s="2">
        <f t="shared" si="16"/>
        <v>14028.008999999998</v>
      </c>
      <c r="S156">
        <v>0.1</v>
      </c>
    </row>
    <row r="157" spans="1:19" x14ac:dyDescent="0.2">
      <c r="A157" s="10" t="s">
        <v>354</v>
      </c>
      <c r="B157" s="31" t="s">
        <v>79</v>
      </c>
      <c r="C157" s="32">
        <v>29050.445</v>
      </c>
      <c r="D157" s="32" t="s">
        <v>83</v>
      </c>
      <c r="E157" s="35">
        <f t="shared" si="12"/>
        <v>-14215.9620280245</v>
      </c>
      <c r="F157">
        <f t="shared" si="13"/>
        <v>-14216</v>
      </c>
      <c r="G157">
        <f t="shared" si="14"/>
        <v>3.7095999996381579E-2</v>
      </c>
      <c r="I157">
        <f t="shared" si="17"/>
        <v>3.7095999996381579E-2</v>
      </c>
      <c r="O157">
        <f t="shared" ca="1" si="15"/>
        <v>-0.12687340827234445</v>
      </c>
      <c r="Q157" s="2">
        <f t="shared" si="16"/>
        <v>14031.945</v>
      </c>
      <c r="R157" s="36"/>
      <c r="S157">
        <v>0.1</v>
      </c>
    </row>
    <row r="158" spans="1:19" x14ac:dyDescent="0.2">
      <c r="A158" s="10" t="s">
        <v>354</v>
      </c>
      <c r="B158" s="31" t="s">
        <v>79</v>
      </c>
      <c r="C158" s="32">
        <v>29050.477999999999</v>
      </c>
      <c r="D158" s="32" t="s">
        <v>83</v>
      </c>
      <c r="E158" s="35">
        <f t="shared" si="12"/>
        <v>-14215.928248770899</v>
      </c>
      <c r="F158">
        <f t="shared" si="13"/>
        <v>-14216</v>
      </c>
      <c r="G158">
        <f t="shared" si="14"/>
        <v>7.0095999995828606E-2</v>
      </c>
      <c r="I158">
        <f t="shared" si="17"/>
        <v>7.0095999995828606E-2</v>
      </c>
      <c r="O158">
        <f t="shared" ca="1" si="15"/>
        <v>-0.12687340827234445</v>
      </c>
      <c r="Q158" s="2">
        <f t="shared" si="16"/>
        <v>14031.977999999999</v>
      </c>
      <c r="S158">
        <v>0.1</v>
      </c>
    </row>
    <row r="159" spans="1:19" x14ac:dyDescent="0.2">
      <c r="A159" s="10" t="s">
        <v>354</v>
      </c>
      <c r="B159" s="31" t="s">
        <v>63</v>
      </c>
      <c r="C159" s="32">
        <v>29071.486000000001</v>
      </c>
      <c r="D159" s="32" t="s">
        <v>83</v>
      </c>
      <c r="E159" s="35">
        <f t="shared" si="12"/>
        <v>-14194.424171205543</v>
      </c>
      <c r="F159">
        <f t="shared" si="13"/>
        <v>-14194.5</v>
      </c>
      <c r="G159">
        <f t="shared" si="14"/>
        <v>7.4079499998333631E-2</v>
      </c>
      <c r="I159">
        <f t="shared" si="17"/>
        <v>7.4079499998333631E-2</v>
      </c>
      <c r="O159">
        <f t="shared" ca="1" si="15"/>
        <v>-0.12677096785867656</v>
      </c>
      <c r="Q159" s="2">
        <f t="shared" si="16"/>
        <v>14052.986000000001</v>
      </c>
      <c r="R159" s="36"/>
      <c r="S159">
        <v>0.1</v>
      </c>
    </row>
    <row r="160" spans="1:19" x14ac:dyDescent="0.2">
      <c r="A160" s="10" t="s">
        <v>354</v>
      </c>
      <c r="B160" s="31" t="s">
        <v>63</v>
      </c>
      <c r="C160" s="32">
        <v>29111.439999999999</v>
      </c>
      <c r="D160" s="32" t="s">
        <v>83</v>
      </c>
      <c r="E160" s="35">
        <f t="shared" si="12"/>
        <v>-14153.526707618044</v>
      </c>
      <c r="F160">
        <f t="shared" si="13"/>
        <v>-14153.5</v>
      </c>
      <c r="G160">
        <f t="shared" si="14"/>
        <v>-2.609150000353111E-2</v>
      </c>
      <c r="I160">
        <f t="shared" si="17"/>
        <v>-2.609150000353111E-2</v>
      </c>
      <c r="O160">
        <f t="shared" ca="1" si="15"/>
        <v>-0.12657561637214707</v>
      </c>
      <c r="Q160" s="2">
        <f t="shared" si="16"/>
        <v>14092.939999999999</v>
      </c>
      <c r="S160">
        <v>0.1</v>
      </c>
    </row>
    <row r="161" spans="1:19" x14ac:dyDescent="0.2">
      <c r="A161" s="10" t="s">
        <v>453</v>
      </c>
      <c r="B161" s="31" t="s">
        <v>79</v>
      </c>
      <c r="C161" s="32">
        <v>29132.433000000001</v>
      </c>
      <c r="D161" s="32" t="s">
        <v>83</v>
      </c>
      <c r="E161" s="35">
        <f t="shared" si="12"/>
        <v>-14132.03798425887</v>
      </c>
      <c r="F161">
        <f t="shared" si="13"/>
        <v>-14132</v>
      </c>
      <c r="G161">
        <f t="shared" si="14"/>
        <v>-3.7108000000444008E-2</v>
      </c>
      <c r="I161">
        <f t="shared" si="17"/>
        <v>-3.7108000000444008E-2</v>
      </c>
      <c r="O161">
        <f t="shared" ca="1" si="15"/>
        <v>-0.12647317595847918</v>
      </c>
      <c r="Q161" s="2">
        <f t="shared" si="16"/>
        <v>14113.933000000001</v>
      </c>
      <c r="R161" s="36"/>
      <c r="S161">
        <v>0.1</v>
      </c>
    </row>
    <row r="162" spans="1:19" x14ac:dyDescent="0.2">
      <c r="A162" s="10" t="s">
        <v>453</v>
      </c>
      <c r="B162" s="31" t="s">
        <v>79</v>
      </c>
      <c r="C162" s="32">
        <v>29133.452000000001</v>
      </c>
      <c r="D162" s="32" t="s">
        <v>83</v>
      </c>
      <c r="E162" s="35">
        <f t="shared" si="12"/>
        <v>-14130.994921852211</v>
      </c>
      <c r="F162">
        <f t="shared" si="13"/>
        <v>-14131</v>
      </c>
      <c r="G162">
        <f t="shared" si="14"/>
        <v>4.960999998729676E-3</v>
      </c>
      <c r="I162">
        <f t="shared" si="17"/>
        <v>4.960999998729676E-3</v>
      </c>
      <c r="O162">
        <f t="shared" ca="1" si="15"/>
        <v>-0.12646841128807601</v>
      </c>
      <c r="Q162" s="2">
        <f t="shared" si="16"/>
        <v>14114.952000000001</v>
      </c>
      <c r="S162">
        <v>0.1</v>
      </c>
    </row>
    <row r="163" spans="1:19" x14ac:dyDescent="0.2">
      <c r="A163" s="10" t="s">
        <v>453</v>
      </c>
      <c r="B163" s="31" t="s">
        <v>79</v>
      </c>
      <c r="C163" s="32">
        <v>29134.438999999998</v>
      </c>
      <c r="D163" s="32" t="s">
        <v>83</v>
      </c>
      <c r="E163" s="35">
        <f t="shared" si="12"/>
        <v>-14129.98461508541</v>
      </c>
      <c r="F163">
        <f t="shared" si="13"/>
        <v>-14130</v>
      </c>
      <c r="G163">
        <f t="shared" si="14"/>
        <v>1.5029999995022081E-2</v>
      </c>
      <c r="I163">
        <f t="shared" si="17"/>
        <v>1.5029999995022081E-2</v>
      </c>
      <c r="O163">
        <f t="shared" ca="1" si="15"/>
        <v>-0.12646364661767287</v>
      </c>
      <c r="Q163" s="2">
        <f t="shared" si="16"/>
        <v>14115.938999999998</v>
      </c>
      <c r="R163" s="36"/>
      <c r="S163">
        <v>0.1</v>
      </c>
    </row>
    <row r="164" spans="1:19" x14ac:dyDescent="0.2">
      <c r="A164" s="10" t="s">
        <v>354</v>
      </c>
      <c r="B164" s="31" t="s">
        <v>63</v>
      </c>
      <c r="C164" s="32">
        <v>29158.366999999998</v>
      </c>
      <c r="D164" s="32" t="s">
        <v>83</v>
      </c>
      <c r="E164" s="35">
        <f t="shared" si="12"/>
        <v>-14105.49158538321</v>
      </c>
      <c r="F164">
        <f t="shared" si="13"/>
        <v>-14105.5</v>
      </c>
      <c r="G164">
        <f t="shared" si="14"/>
        <v>8.2204999962414149E-3</v>
      </c>
      <c r="I164">
        <f t="shared" si="17"/>
        <v>8.2204999962414149E-3</v>
      </c>
      <c r="O164">
        <f t="shared" ca="1" si="15"/>
        <v>-0.12634691219279551</v>
      </c>
      <c r="Q164" s="2">
        <f t="shared" si="16"/>
        <v>14139.866999999998</v>
      </c>
      <c r="S164">
        <v>0.1</v>
      </c>
    </row>
    <row r="165" spans="1:19" x14ac:dyDescent="0.2">
      <c r="A165" s="10" t="s">
        <v>354</v>
      </c>
      <c r="B165" s="31" t="s">
        <v>63</v>
      </c>
      <c r="C165" s="32">
        <v>29159.347000000002</v>
      </c>
      <c r="D165" s="32" t="s">
        <v>83</v>
      </c>
      <c r="E165" s="35">
        <f t="shared" si="12"/>
        <v>-14104.488443912622</v>
      </c>
      <c r="F165">
        <f t="shared" si="13"/>
        <v>-14104.5</v>
      </c>
      <c r="G165">
        <f t="shared" si="14"/>
        <v>1.128949999838369E-2</v>
      </c>
      <c r="I165">
        <f t="shared" si="17"/>
        <v>1.128949999838369E-2</v>
      </c>
      <c r="O165">
        <f t="shared" ca="1" si="15"/>
        <v>-0.12634214752239234</v>
      </c>
      <c r="Q165" s="2">
        <f t="shared" si="16"/>
        <v>14140.847000000002</v>
      </c>
      <c r="R165" s="36"/>
      <c r="S165">
        <v>0.1</v>
      </c>
    </row>
    <row r="166" spans="1:19" x14ac:dyDescent="0.2">
      <c r="A166" s="10" t="s">
        <v>354</v>
      </c>
      <c r="B166" s="31" t="s">
        <v>63</v>
      </c>
      <c r="C166" s="32">
        <v>29407.524000000001</v>
      </c>
      <c r="D166" s="32" t="s">
        <v>83</v>
      </c>
      <c r="E166" s="35">
        <f t="shared" si="12"/>
        <v>-13850.451055396954</v>
      </c>
      <c r="F166">
        <f t="shared" si="13"/>
        <v>-13850.5</v>
      </c>
      <c r="G166">
        <f t="shared" si="14"/>
        <v>4.7815499998250743E-2</v>
      </c>
      <c r="I166">
        <f t="shared" si="17"/>
        <v>4.7815499998250743E-2</v>
      </c>
      <c r="O166">
        <f t="shared" ca="1" si="15"/>
        <v>-0.12513192123999026</v>
      </c>
      <c r="Q166" s="2">
        <f t="shared" si="16"/>
        <v>14389.024000000001</v>
      </c>
      <c r="S166">
        <v>0.1</v>
      </c>
    </row>
    <row r="167" spans="1:19" x14ac:dyDescent="0.2">
      <c r="A167" s="10" t="s">
        <v>354</v>
      </c>
      <c r="B167" s="31" t="s">
        <v>79</v>
      </c>
      <c r="C167" s="32">
        <v>29429.523000000001</v>
      </c>
      <c r="D167" s="32" t="s">
        <v>83</v>
      </c>
      <c r="E167" s="35">
        <f t="shared" si="12"/>
        <v>-13827.932576609814</v>
      </c>
      <c r="F167">
        <f t="shared" si="13"/>
        <v>-13828</v>
      </c>
      <c r="G167">
        <f t="shared" si="14"/>
        <v>6.586799999786308E-2</v>
      </c>
      <c r="I167">
        <f t="shared" si="17"/>
        <v>6.586799999786308E-2</v>
      </c>
      <c r="O167">
        <f t="shared" ca="1" si="15"/>
        <v>-0.1250247161559192</v>
      </c>
      <c r="Q167" s="2">
        <f t="shared" si="16"/>
        <v>14411.023000000001</v>
      </c>
      <c r="R167" s="36"/>
      <c r="S167">
        <v>0.1</v>
      </c>
    </row>
    <row r="168" spans="1:19" x14ac:dyDescent="0.2">
      <c r="A168" s="10" t="s">
        <v>453</v>
      </c>
      <c r="B168" s="31" t="s">
        <v>79</v>
      </c>
      <c r="C168" s="32">
        <v>29483.223999999998</v>
      </c>
      <c r="D168" s="32" t="s">
        <v>83</v>
      </c>
      <c r="E168" s="35">
        <f t="shared" si="12"/>
        <v>-13772.963494862999</v>
      </c>
      <c r="F168">
        <f t="shared" si="13"/>
        <v>-13773</v>
      </c>
      <c r="G168">
        <f t="shared" si="14"/>
        <v>3.5662999995111022E-2</v>
      </c>
      <c r="I168">
        <f t="shared" si="17"/>
        <v>3.5662999995111022E-2</v>
      </c>
      <c r="O168">
        <f t="shared" ca="1" si="15"/>
        <v>-0.1247626592837455</v>
      </c>
      <c r="Q168" s="2">
        <f t="shared" si="16"/>
        <v>14464.723999999998</v>
      </c>
      <c r="S168">
        <v>0.1</v>
      </c>
    </row>
    <row r="169" spans="1:19" x14ac:dyDescent="0.2">
      <c r="A169" s="10" t="s">
        <v>354</v>
      </c>
      <c r="B169" s="31" t="s">
        <v>63</v>
      </c>
      <c r="C169" s="32">
        <v>29494.417000000001</v>
      </c>
      <c r="D169" s="32" t="s">
        <v>83</v>
      </c>
      <c r="E169" s="35">
        <f t="shared" si="12"/>
        <v>-13761.506186209672</v>
      </c>
      <c r="F169">
        <f t="shared" si="13"/>
        <v>-13761.5</v>
      </c>
      <c r="G169">
        <f t="shared" si="14"/>
        <v>-6.043500001396751E-3</v>
      </c>
      <c r="I169">
        <f t="shared" si="17"/>
        <v>-6.043500001396751E-3</v>
      </c>
      <c r="O169">
        <f t="shared" ca="1" si="15"/>
        <v>-0.12470786557410921</v>
      </c>
      <c r="Q169" s="2">
        <f t="shared" si="16"/>
        <v>14475.917000000001</v>
      </c>
      <c r="R169" s="36"/>
      <c r="S169">
        <v>0.1</v>
      </c>
    </row>
    <row r="170" spans="1:19" x14ac:dyDescent="0.2">
      <c r="A170" s="10" t="s">
        <v>332</v>
      </c>
      <c r="B170" s="31" t="s">
        <v>79</v>
      </c>
      <c r="C170" s="32">
        <v>29515.467000000001</v>
      </c>
      <c r="D170" s="32" t="s">
        <v>83</v>
      </c>
      <c r="E170" s="35">
        <f t="shared" si="12"/>
        <v>-13739.959116867007</v>
      </c>
      <c r="F170">
        <f t="shared" si="13"/>
        <v>-13740</v>
      </c>
      <c r="G170">
        <f t="shared" si="14"/>
        <v>3.9939999998750864E-2</v>
      </c>
      <c r="I170">
        <f t="shared" si="17"/>
        <v>3.9939999998750864E-2</v>
      </c>
      <c r="O170">
        <f t="shared" ca="1" si="15"/>
        <v>-0.12460542516044129</v>
      </c>
      <c r="Q170" s="2">
        <f t="shared" si="16"/>
        <v>14496.967000000001</v>
      </c>
      <c r="S170">
        <v>0.1</v>
      </c>
    </row>
    <row r="171" spans="1:19" x14ac:dyDescent="0.2">
      <c r="A171" s="10" t="s">
        <v>332</v>
      </c>
      <c r="B171" s="31" t="s">
        <v>79</v>
      </c>
      <c r="C171" s="32">
        <v>29516.431</v>
      </c>
      <c r="D171" s="32" t="s">
        <v>83</v>
      </c>
      <c r="E171" s="35">
        <f t="shared" si="12"/>
        <v>-13738.97235321635</v>
      </c>
      <c r="F171">
        <f t="shared" si="13"/>
        <v>-13739</v>
      </c>
      <c r="G171">
        <f t="shared" si="14"/>
        <v>2.7008999997633509E-2</v>
      </c>
      <c r="I171">
        <f t="shared" si="17"/>
        <v>2.7008999997633509E-2</v>
      </c>
      <c r="O171">
        <f t="shared" ca="1" si="15"/>
        <v>-0.12460066049003815</v>
      </c>
      <c r="Q171" s="2">
        <f t="shared" si="16"/>
        <v>14497.931</v>
      </c>
      <c r="R171" s="36"/>
      <c r="S171">
        <v>0.1</v>
      </c>
    </row>
    <row r="172" spans="1:19" x14ac:dyDescent="0.2">
      <c r="A172" s="10" t="s">
        <v>332</v>
      </c>
      <c r="B172" s="31" t="s">
        <v>79</v>
      </c>
      <c r="C172" s="32">
        <v>29516.440999999999</v>
      </c>
      <c r="D172" s="32" t="s">
        <v>83</v>
      </c>
      <c r="E172" s="35">
        <f t="shared" si="12"/>
        <v>-13738.962117078896</v>
      </c>
      <c r="F172">
        <f t="shared" si="13"/>
        <v>-13739</v>
      </c>
      <c r="G172">
        <f t="shared" si="14"/>
        <v>3.7008999996032799E-2</v>
      </c>
      <c r="I172">
        <f t="shared" si="17"/>
        <v>3.7008999996032799E-2</v>
      </c>
      <c r="O172">
        <f t="shared" ca="1" si="15"/>
        <v>-0.12460066049003815</v>
      </c>
      <c r="Q172" s="2">
        <f t="shared" si="16"/>
        <v>14497.940999999999</v>
      </c>
      <c r="S172">
        <v>0.1</v>
      </c>
    </row>
    <row r="173" spans="1:19" x14ac:dyDescent="0.2">
      <c r="A173" s="10" t="s">
        <v>453</v>
      </c>
      <c r="B173" s="31" t="s">
        <v>79</v>
      </c>
      <c r="C173" s="32">
        <v>29725.471000000001</v>
      </c>
      <c r="D173" s="32" t="s">
        <v>83</v>
      </c>
      <c r="E173" s="35">
        <f t="shared" si="12"/>
        <v>-13524.996135858111</v>
      </c>
      <c r="F173">
        <f t="shared" si="13"/>
        <v>-13525</v>
      </c>
      <c r="G173">
        <f t="shared" si="14"/>
        <v>3.7750000010419171E-3</v>
      </c>
      <c r="I173">
        <f t="shared" si="17"/>
        <v>3.7750000010419171E-3</v>
      </c>
      <c r="O173">
        <f t="shared" ca="1" si="15"/>
        <v>-0.12358102102376237</v>
      </c>
      <c r="Q173" s="2">
        <f t="shared" si="16"/>
        <v>14706.971000000001</v>
      </c>
      <c r="R173" s="36"/>
      <c r="S173">
        <v>0.1</v>
      </c>
    </row>
    <row r="174" spans="1:19" x14ac:dyDescent="0.2">
      <c r="A174" s="10" t="s">
        <v>354</v>
      </c>
      <c r="B174" s="31" t="s">
        <v>79</v>
      </c>
      <c r="C174" s="32">
        <v>29813.444</v>
      </c>
      <c r="D174" s="32" t="s">
        <v>83</v>
      </c>
      <c r="E174" s="35">
        <f t="shared" si="12"/>
        <v>-13434.945763825699</v>
      </c>
      <c r="F174">
        <f t="shared" si="13"/>
        <v>-13435</v>
      </c>
      <c r="G174">
        <f t="shared" si="14"/>
        <v>5.2984999998443527E-2</v>
      </c>
      <c r="I174">
        <f t="shared" si="17"/>
        <v>5.2984999998443527E-2</v>
      </c>
      <c r="O174">
        <f t="shared" ca="1" si="15"/>
        <v>-0.12315220068747815</v>
      </c>
      <c r="Q174" s="2">
        <f t="shared" si="16"/>
        <v>14794.944</v>
      </c>
      <c r="S174">
        <v>0.1</v>
      </c>
    </row>
    <row r="175" spans="1:19" x14ac:dyDescent="0.2">
      <c r="A175" s="10" t="s">
        <v>453</v>
      </c>
      <c r="B175" s="31" t="s">
        <v>79</v>
      </c>
      <c r="C175" s="32">
        <v>29899.347000000002</v>
      </c>
      <c r="D175" s="32" t="s">
        <v>83</v>
      </c>
      <c r="E175" s="35">
        <f t="shared" si="12"/>
        <v>-13347.014272246455</v>
      </c>
      <c r="F175">
        <f t="shared" si="13"/>
        <v>-13347</v>
      </c>
      <c r="G175">
        <f t="shared" si="14"/>
        <v>-1.3943000001745531E-2</v>
      </c>
      <c r="I175">
        <f t="shared" si="17"/>
        <v>-1.3943000001745531E-2</v>
      </c>
      <c r="O175">
        <f t="shared" ca="1" si="15"/>
        <v>-0.12273290969200026</v>
      </c>
      <c r="Q175" s="2">
        <f t="shared" si="16"/>
        <v>14880.847000000002</v>
      </c>
      <c r="R175" s="36"/>
      <c r="S175">
        <v>0.1</v>
      </c>
    </row>
    <row r="176" spans="1:19" x14ac:dyDescent="0.2">
      <c r="A176" s="10" t="s">
        <v>119</v>
      </c>
      <c r="B176" s="31" t="s">
        <v>79</v>
      </c>
      <c r="C176" s="32">
        <v>30092.851999999999</v>
      </c>
      <c r="D176" s="10" t="s">
        <v>83</v>
      </c>
      <c r="E176" s="35">
        <f t="shared" si="12"/>
        <v>-13148.939894424482</v>
      </c>
      <c r="F176">
        <f t="shared" si="13"/>
        <v>-13149</v>
      </c>
      <c r="G176">
        <f t="shared" si="14"/>
        <v>5.8718999996926868E-2</v>
      </c>
      <c r="I176">
        <f t="shared" si="17"/>
        <v>5.8718999996926868E-2</v>
      </c>
      <c r="O176">
        <f t="shared" ca="1" si="15"/>
        <v>-0.121789504952175</v>
      </c>
      <c r="Q176" s="2">
        <f t="shared" si="16"/>
        <v>15074.351999999999</v>
      </c>
      <c r="S176">
        <v>0.1</v>
      </c>
    </row>
    <row r="177" spans="1:19" x14ac:dyDescent="0.2">
      <c r="A177" s="10" t="s">
        <v>119</v>
      </c>
      <c r="B177" s="31" t="s">
        <v>79</v>
      </c>
      <c r="C177" s="32">
        <v>30473.784</v>
      </c>
      <c r="D177" s="10" t="s">
        <v>83</v>
      </c>
      <c r="E177" s="35">
        <f t="shared" si="12"/>
        <v>-12759.012663125648</v>
      </c>
      <c r="F177">
        <f t="shared" si="13"/>
        <v>-12759</v>
      </c>
      <c r="G177">
        <f t="shared" si="14"/>
        <v>-1.2371000004350208E-2</v>
      </c>
      <c r="I177">
        <f t="shared" si="17"/>
        <v>-1.2371000004350208E-2</v>
      </c>
      <c r="O177">
        <f t="shared" ca="1" si="15"/>
        <v>-0.11993128349494345</v>
      </c>
      <c r="Q177" s="2">
        <f t="shared" si="16"/>
        <v>15455.284</v>
      </c>
      <c r="R177" s="36"/>
      <c r="S177">
        <v>0.1</v>
      </c>
    </row>
    <row r="178" spans="1:19" x14ac:dyDescent="0.2">
      <c r="A178" s="10" t="s">
        <v>535</v>
      </c>
      <c r="B178" s="31" t="s">
        <v>63</v>
      </c>
      <c r="C178" s="32">
        <v>30518.358</v>
      </c>
      <c r="D178" s="10" t="s">
        <v>83</v>
      </c>
      <c r="E178" s="35">
        <f t="shared" si="12"/>
        <v>-12713.386104033962</v>
      </c>
      <c r="F178">
        <f t="shared" si="13"/>
        <v>-12713.5</v>
      </c>
      <c r="G178">
        <f t="shared" si="14"/>
        <v>0.1112684999970952</v>
      </c>
      <c r="I178">
        <f t="shared" si="17"/>
        <v>0.1112684999970952</v>
      </c>
      <c r="O178">
        <f t="shared" ca="1" si="15"/>
        <v>-0.11971449099159975</v>
      </c>
      <c r="Q178" s="2">
        <f t="shared" si="16"/>
        <v>15499.858</v>
      </c>
      <c r="S178">
        <v>0.1</v>
      </c>
    </row>
    <row r="179" spans="1:19" x14ac:dyDescent="0.2">
      <c r="A179" s="10" t="s">
        <v>354</v>
      </c>
      <c r="B179" s="31" t="s">
        <v>79</v>
      </c>
      <c r="C179" s="32">
        <v>30578.414000000001</v>
      </c>
      <c r="D179" s="10" t="s">
        <v>83</v>
      </c>
      <c r="E179" s="35">
        <f t="shared" si="12"/>
        <v>-12651.911956934524</v>
      </c>
      <c r="F179">
        <f t="shared" si="13"/>
        <v>-12652</v>
      </c>
      <c r="G179">
        <f t="shared" si="14"/>
        <v>8.6011999996117083E-2</v>
      </c>
      <c r="I179">
        <f t="shared" si="17"/>
        <v>8.6011999996117083E-2</v>
      </c>
      <c r="O179">
        <f t="shared" ca="1" si="15"/>
        <v>-0.11942146376180555</v>
      </c>
      <c r="Q179" s="2">
        <f t="shared" si="16"/>
        <v>15559.914000000001</v>
      </c>
      <c r="R179" s="36"/>
      <c r="S179">
        <v>0.1</v>
      </c>
    </row>
    <row r="180" spans="1:19" x14ac:dyDescent="0.2">
      <c r="A180" s="10" t="s">
        <v>535</v>
      </c>
      <c r="B180" s="31" t="s">
        <v>79</v>
      </c>
      <c r="C180" s="32">
        <v>30668.177</v>
      </c>
      <c r="D180" s="10" t="s">
        <v>83</v>
      </c>
      <c r="E180" s="35">
        <f t="shared" si="12"/>
        <v>-12560.029316297674</v>
      </c>
      <c r="F180">
        <f t="shared" si="13"/>
        <v>-12560</v>
      </c>
      <c r="G180">
        <f t="shared" si="14"/>
        <v>-2.8640000000450527E-2</v>
      </c>
      <c r="I180">
        <f t="shared" si="17"/>
        <v>-2.8640000000450527E-2</v>
      </c>
      <c r="O180">
        <f t="shared" ca="1" si="15"/>
        <v>-0.11898311408471504</v>
      </c>
      <c r="Q180" s="2">
        <f t="shared" si="16"/>
        <v>15649.677</v>
      </c>
      <c r="S180">
        <v>0.1</v>
      </c>
    </row>
    <row r="181" spans="1:19" x14ac:dyDescent="0.2">
      <c r="A181" s="10" t="s">
        <v>535</v>
      </c>
      <c r="B181" s="31" t="s">
        <v>79</v>
      </c>
      <c r="C181" s="32">
        <v>30876.344000000001</v>
      </c>
      <c r="D181" s="10" t="s">
        <v>83</v>
      </c>
      <c r="E181" s="35">
        <f t="shared" si="12"/>
        <v>-12346.946713739253</v>
      </c>
      <c r="F181">
        <f t="shared" si="13"/>
        <v>-12347</v>
      </c>
      <c r="G181">
        <f t="shared" si="14"/>
        <v>5.2056999997148523E-2</v>
      </c>
      <c r="I181">
        <f t="shared" si="17"/>
        <v>5.2056999997148523E-2</v>
      </c>
      <c r="O181">
        <f t="shared" ca="1" si="15"/>
        <v>-0.11796823928884241</v>
      </c>
      <c r="Q181" s="2">
        <f t="shared" si="16"/>
        <v>15857.844000000001</v>
      </c>
      <c r="R181" s="36"/>
      <c r="S181">
        <v>0.1</v>
      </c>
    </row>
    <row r="182" spans="1:19" x14ac:dyDescent="0.2">
      <c r="A182" s="10" t="s">
        <v>535</v>
      </c>
      <c r="B182" s="31" t="s">
        <v>79</v>
      </c>
      <c r="C182" s="32">
        <v>30967.183000000001</v>
      </c>
      <c r="D182" s="10" t="s">
        <v>83</v>
      </c>
      <c r="E182" s="35">
        <f t="shared" si="12"/>
        <v>-12253.962664712248</v>
      </c>
      <c r="F182">
        <f t="shared" si="13"/>
        <v>-12254</v>
      </c>
      <c r="G182">
        <f t="shared" si="14"/>
        <v>3.647399999681511E-2</v>
      </c>
      <c r="I182">
        <f t="shared" si="17"/>
        <v>3.647399999681511E-2</v>
      </c>
      <c r="O182">
        <f t="shared" ca="1" si="15"/>
        <v>-0.11752512494134873</v>
      </c>
      <c r="Q182" s="2">
        <f t="shared" si="16"/>
        <v>15948.683000000001</v>
      </c>
      <c r="S182">
        <v>0.1</v>
      </c>
    </row>
    <row r="183" spans="1:19" x14ac:dyDescent="0.2">
      <c r="A183" s="10" t="s">
        <v>119</v>
      </c>
      <c r="B183" s="31" t="s">
        <v>79</v>
      </c>
      <c r="C183" s="32">
        <v>30996.554</v>
      </c>
      <c r="D183" s="10" t="s">
        <v>83</v>
      </c>
      <c r="E183" s="35">
        <f t="shared" si="12"/>
        <v>-12223.89810539332</v>
      </c>
      <c r="F183">
        <f t="shared" si="13"/>
        <v>-12224</v>
      </c>
      <c r="G183">
        <f t="shared" si="14"/>
        <v>9.9543999996967614E-2</v>
      </c>
      <c r="I183">
        <f t="shared" si="17"/>
        <v>9.9543999996967614E-2</v>
      </c>
      <c r="O183">
        <f t="shared" ca="1" si="15"/>
        <v>-0.117382184829254</v>
      </c>
      <c r="Q183" s="2">
        <f t="shared" si="16"/>
        <v>15978.054</v>
      </c>
      <c r="R183" s="36"/>
      <c r="S183">
        <v>0.1</v>
      </c>
    </row>
    <row r="184" spans="1:19" x14ac:dyDescent="0.2">
      <c r="A184" s="10" t="s">
        <v>535</v>
      </c>
      <c r="B184" s="31" t="s">
        <v>79</v>
      </c>
      <c r="C184" s="32">
        <v>31054.137999999999</v>
      </c>
      <c r="D184" s="10" t="s">
        <v>83</v>
      </c>
      <c r="E184" s="35">
        <f t="shared" si="12"/>
        <v>-12164.954331472749</v>
      </c>
      <c r="F184">
        <f t="shared" si="13"/>
        <v>-12165</v>
      </c>
      <c r="G184">
        <f t="shared" si="14"/>
        <v>4.4614999998884741E-2</v>
      </c>
      <c r="I184">
        <f t="shared" si="17"/>
        <v>4.4614999998884741E-2</v>
      </c>
      <c r="O184">
        <f t="shared" ca="1" si="15"/>
        <v>-0.11710106927546768</v>
      </c>
      <c r="Q184" s="2">
        <f t="shared" si="16"/>
        <v>16035.637999999999</v>
      </c>
      <c r="S184">
        <v>0.1</v>
      </c>
    </row>
    <row r="185" spans="1:19" x14ac:dyDescent="0.2">
      <c r="A185" s="10" t="s">
        <v>119</v>
      </c>
      <c r="B185" s="31" t="s">
        <v>63</v>
      </c>
      <c r="C185" s="32">
        <v>31638.792000000001</v>
      </c>
      <c r="D185" s="10" t="s">
        <v>83</v>
      </c>
      <c r="E185" s="35">
        <f t="shared" si="12"/>
        <v>-11566.494460714217</v>
      </c>
      <c r="F185">
        <f t="shared" si="13"/>
        <v>-11566.5</v>
      </c>
      <c r="G185">
        <f t="shared" si="14"/>
        <v>5.4114999984449241E-3</v>
      </c>
      <c r="I185">
        <f t="shared" si="17"/>
        <v>5.4114999984449241E-3</v>
      </c>
      <c r="O185">
        <f t="shared" ca="1" si="15"/>
        <v>-0.11424941403917771</v>
      </c>
      <c r="Q185" s="2">
        <f t="shared" si="16"/>
        <v>16620.292000000001</v>
      </c>
      <c r="R185" s="36"/>
      <c r="S185">
        <v>0.1</v>
      </c>
    </row>
    <row r="186" spans="1:19" x14ac:dyDescent="0.2">
      <c r="A186" s="10" t="s">
        <v>535</v>
      </c>
      <c r="B186" s="31" t="s">
        <v>79</v>
      </c>
      <c r="C186" s="32">
        <v>31977.33</v>
      </c>
      <c r="D186" s="10" t="s">
        <v>83</v>
      </c>
      <c r="E186" s="35">
        <f t="shared" si="12"/>
        <v>-11219.962310541892</v>
      </c>
      <c r="F186">
        <f t="shared" si="13"/>
        <v>-11220</v>
      </c>
      <c r="G186">
        <f t="shared" si="14"/>
        <v>3.6820000001171138E-2</v>
      </c>
      <c r="I186">
        <f t="shared" si="17"/>
        <v>3.6820000001171138E-2</v>
      </c>
      <c r="O186">
        <f t="shared" ca="1" si="15"/>
        <v>-0.11259845574448352</v>
      </c>
      <c r="Q186" s="2">
        <f t="shared" si="16"/>
        <v>16958.830000000002</v>
      </c>
      <c r="S186">
        <v>0.1</v>
      </c>
    </row>
    <row r="187" spans="1:19" x14ac:dyDescent="0.2">
      <c r="A187" s="10" t="s">
        <v>119</v>
      </c>
      <c r="B187" s="31" t="s">
        <v>79</v>
      </c>
      <c r="C187" s="32">
        <v>32008.646000000001</v>
      </c>
      <c r="D187" s="10" t="s">
        <v>83</v>
      </c>
      <c r="E187" s="35">
        <f t="shared" si="12"/>
        <v>-11187.906822487977</v>
      </c>
      <c r="F187">
        <f t="shared" si="13"/>
        <v>-11188</v>
      </c>
      <c r="G187">
        <f t="shared" si="14"/>
        <v>9.1027999998914311E-2</v>
      </c>
      <c r="I187">
        <f t="shared" si="17"/>
        <v>9.1027999998914311E-2</v>
      </c>
      <c r="O187">
        <f t="shared" ca="1" si="15"/>
        <v>-0.11244598629158245</v>
      </c>
      <c r="Q187" s="2">
        <f t="shared" si="16"/>
        <v>16990.146000000001</v>
      </c>
      <c r="R187" s="36"/>
      <c r="S187">
        <v>0.1</v>
      </c>
    </row>
    <row r="188" spans="1:19" x14ac:dyDescent="0.2">
      <c r="A188" s="10" t="s">
        <v>535</v>
      </c>
      <c r="B188" s="31" t="s">
        <v>79</v>
      </c>
      <c r="C188" s="32">
        <v>32023.228999999999</v>
      </c>
      <c r="D188" s="10" t="s">
        <v>83</v>
      </c>
      <c r="E188" s="35">
        <f t="shared" si="12"/>
        <v>-11172.979463237427</v>
      </c>
      <c r="F188">
        <f t="shared" si="13"/>
        <v>-11173</v>
      </c>
      <c r="G188">
        <f t="shared" si="14"/>
        <v>2.0062999996298458E-2</v>
      </c>
      <c r="I188">
        <f t="shared" si="17"/>
        <v>2.0062999996298458E-2</v>
      </c>
      <c r="O188">
        <f t="shared" ca="1" si="15"/>
        <v>-0.1123745162355351</v>
      </c>
      <c r="Q188" s="2">
        <f t="shared" si="16"/>
        <v>17004.728999999999</v>
      </c>
      <c r="S188">
        <v>0.1</v>
      </c>
    </row>
    <row r="189" spans="1:19" x14ac:dyDescent="0.2">
      <c r="A189" s="10" t="s">
        <v>535</v>
      </c>
      <c r="B189" s="31" t="s">
        <v>79</v>
      </c>
      <c r="C189" s="32">
        <v>32025.222000000002</v>
      </c>
      <c r="D189" s="10" t="s">
        <v>83</v>
      </c>
      <c r="E189" s="35">
        <f t="shared" si="12"/>
        <v>-11170.939401042655</v>
      </c>
      <c r="F189">
        <f t="shared" si="13"/>
        <v>-11171</v>
      </c>
      <c r="G189">
        <f t="shared" si="14"/>
        <v>5.9200999996392056E-2</v>
      </c>
      <c r="I189">
        <f t="shared" si="17"/>
        <v>5.9200999996392056E-2</v>
      </c>
      <c r="O189">
        <f t="shared" ca="1" si="15"/>
        <v>-0.11236498689472878</v>
      </c>
      <c r="Q189" s="2">
        <f t="shared" si="16"/>
        <v>17006.722000000002</v>
      </c>
      <c r="R189" s="36"/>
      <c r="S189">
        <v>0.1</v>
      </c>
    </row>
    <row r="190" spans="1:19" x14ac:dyDescent="0.2">
      <c r="A190" s="10" t="s">
        <v>563</v>
      </c>
      <c r="B190" s="31" t="s">
        <v>79</v>
      </c>
      <c r="C190" s="32">
        <v>32058.431</v>
      </c>
      <c r="D190" s="10" t="s">
        <v>83</v>
      </c>
      <c r="E190" s="35">
        <f t="shared" si="12"/>
        <v>-11136.946212168517</v>
      </c>
      <c r="F190">
        <f t="shared" si="13"/>
        <v>-11137</v>
      </c>
      <c r="G190">
        <f t="shared" si="14"/>
        <v>5.2546999995684018E-2</v>
      </c>
      <c r="I190">
        <f t="shared" si="17"/>
        <v>5.2546999995684018E-2</v>
      </c>
      <c r="O190">
        <f t="shared" ca="1" si="15"/>
        <v>-0.11220298810102142</v>
      </c>
      <c r="Q190" s="2">
        <f t="shared" si="16"/>
        <v>17039.931</v>
      </c>
      <c r="S190">
        <v>0.1</v>
      </c>
    </row>
    <row r="191" spans="1:19" x14ac:dyDescent="0.2">
      <c r="A191" s="10" t="s">
        <v>354</v>
      </c>
      <c r="B191" s="31" t="s">
        <v>79</v>
      </c>
      <c r="C191" s="32">
        <v>32393.538</v>
      </c>
      <c r="D191" s="10" t="s">
        <v>83</v>
      </c>
      <c r="E191" s="35">
        <f t="shared" si="12"/>
        <v>-10793.926080756984</v>
      </c>
      <c r="F191">
        <f t="shared" si="13"/>
        <v>-10794</v>
      </c>
      <c r="G191">
        <f t="shared" si="14"/>
        <v>7.2213999999803491E-2</v>
      </c>
      <c r="I191">
        <f t="shared" si="17"/>
        <v>7.2213999999803491E-2</v>
      </c>
      <c r="O191">
        <f t="shared" ca="1" si="15"/>
        <v>-0.11056870615273826</v>
      </c>
      <c r="Q191" s="2">
        <f t="shared" si="16"/>
        <v>17375.038</v>
      </c>
      <c r="R191" s="36"/>
      <c r="S191">
        <v>0.1</v>
      </c>
    </row>
    <row r="192" spans="1:19" x14ac:dyDescent="0.2">
      <c r="A192" s="10" t="s">
        <v>354</v>
      </c>
      <c r="B192" s="31" t="s">
        <v>63</v>
      </c>
      <c r="C192" s="32">
        <v>32420.437999999998</v>
      </c>
      <c r="D192" s="10" t="s">
        <v>83</v>
      </c>
      <c r="E192" s="35">
        <f t="shared" si="12"/>
        <v>-10766.390871003177</v>
      </c>
      <c r="F192">
        <f t="shared" si="13"/>
        <v>-10766.5</v>
      </c>
      <c r="G192">
        <f t="shared" si="14"/>
        <v>0.10661149999577901</v>
      </c>
      <c r="I192">
        <f t="shared" si="17"/>
        <v>0.10661149999577901</v>
      </c>
      <c r="O192">
        <f t="shared" ca="1" si="15"/>
        <v>-0.11043767771665142</v>
      </c>
      <c r="Q192" s="2">
        <f t="shared" si="16"/>
        <v>17401.937999999998</v>
      </c>
      <c r="S192">
        <v>0.1</v>
      </c>
    </row>
    <row r="193" spans="1:19" x14ac:dyDescent="0.2">
      <c r="A193" s="10" t="s">
        <v>354</v>
      </c>
      <c r="B193" s="31" t="s">
        <v>79</v>
      </c>
      <c r="C193" s="32">
        <v>32445.396000000001</v>
      </c>
      <c r="D193" s="10" t="s">
        <v>83</v>
      </c>
      <c r="E193" s="35">
        <f t="shared" si="12"/>
        <v>-10740.843519143114</v>
      </c>
      <c r="F193">
        <f t="shared" si="13"/>
        <v>-10741</v>
      </c>
      <c r="G193">
        <f t="shared" si="14"/>
        <v>0.15287099999841303</v>
      </c>
      <c r="I193">
        <f t="shared" si="17"/>
        <v>0.15287099999841303</v>
      </c>
      <c r="O193">
        <f t="shared" ca="1" si="15"/>
        <v>-0.1103161786213709</v>
      </c>
      <c r="Q193" s="2">
        <f t="shared" si="16"/>
        <v>17426.896000000001</v>
      </c>
      <c r="R193" s="36"/>
      <c r="S193">
        <v>0.1</v>
      </c>
    </row>
    <row r="194" spans="1:19" x14ac:dyDescent="0.2">
      <c r="A194" s="10" t="s">
        <v>563</v>
      </c>
      <c r="B194" s="31" t="s">
        <v>79</v>
      </c>
      <c r="C194" s="32">
        <v>32742.225999999999</v>
      </c>
      <c r="D194" s="10" t="s">
        <v>83</v>
      </c>
      <c r="E194" s="35">
        <f t="shared" si="12"/>
        <v>-10437.004251067889</v>
      </c>
      <c r="F194">
        <f t="shared" si="13"/>
        <v>-10437</v>
      </c>
      <c r="G194">
        <f t="shared" si="14"/>
        <v>-4.1530000053171534E-3</v>
      </c>
      <c r="I194">
        <f t="shared" si="17"/>
        <v>-4.1530000053171534E-3</v>
      </c>
      <c r="O194">
        <f t="shared" ca="1" si="15"/>
        <v>-0.10886771881881091</v>
      </c>
      <c r="Q194" s="2">
        <f t="shared" si="16"/>
        <v>17723.725999999999</v>
      </c>
      <c r="S194">
        <v>0.1</v>
      </c>
    </row>
    <row r="195" spans="1:19" x14ac:dyDescent="0.2">
      <c r="A195" s="10" t="s">
        <v>119</v>
      </c>
      <c r="B195" s="31" t="s">
        <v>63</v>
      </c>
      <c r="C195" s="32">
        <v>32747.769</v>
      </c>
      <c r="D195" s="10" t="s">
        <v>83</v>
      </c>
      <c r="E195" s="35">
        <f t="shared" si="12"/>
        <v>-10431.33036007661</v>
      </c>
      <c r="F195">
        <f t="shared" si="13"/>
        <v>-10431.5</v>
      </c>
      <c r="G195">
        <f t="shared" si="14"/>
        <v>0.1657264999957988</v>
      </c>
      <c r="I195">
        <f t="shared" si="17"/>
        <v>0.1657264999957988</v>
      </c>
      <c r="O195">
        <f t="shared" ca="1" si="15"/>
        <v>-0.10884151313159354</v>
      </c>
      <c r="Q195" s="2">
        <f t="shared" si="16"/>
        <v>17729.269</v>
      </c>
      <c r="R195" s="36"/>
      <c r="S195">
        <v>0.1</v>
      </c>
    </row>
    <row r="196" spans="1:19" x14ac:dyDescent="0.2">
      <c r="A196" s="10" t="s">
        <v>563</v>
      </c>
      <c r="B196" s="31" t="s">
        <v>79</v>
      </c>
      <c r="C196" s="32">
        <v>32788.165000000001</v>
      </c>
      <c r="D196" s="10" t="s">
        <v>83</v>
      </c>
      <c r="E196" s="35">
        <f t="shared" si="12"/>
        <v>-10389.980459213601</v>
      </c>
      <c r="F196">
        <f t="shared" si="13"/>
        <v>-10390</v>
      </c>
      <c r="G196">
        <f t="shared" si="14"/>
        <v>1.9089999994321261E-2</v>
      </c>
      <c r="I196">
        <f t="shared" si="17"/>
        <v>1.9089999994321261E-2</v>
      </c>
      <c r="O196">
        <f t="shared" ca="1" si="15"/>
        <v>-0.10864377930986249</v>
      </c>
      <c r="Q196" s="2">
        <f t="shared" si="16"/>
        <v>17769.665000000001</v>
      </c>
      <c r="S196">
        <v>0.1</v>
      </c>
    </row>
    <row r="197" spans="1:19" x14ac:dyDescent="0.2">
      <c r="A197" s="10" t="s">
        <v>563</v>
      </c>
      <c r="B197" s="31" t="s">
        <v>79</v>
      </c>
      <c r="C197" s="32">
        <v>32789.182999999997</v>
      </c>
      <c r="D197" s="10" t="s">
        <v>83</v>
      </c>
      <c r="E197" s="35">
        <f t="shared" si="12"/>
        <v>-10388.938420420691</v>
      </c>
      <c r="F197">
        <f t="shared" si="13"/>
        <v>-10389</v>
      </c>
      <c r="G197">
        <f t="shared" si="14"/>
        <v>6.0158999993291218E-2</v>
      </c>
      <c r="I197">
        <f t="shared" si="17"/>
        <v>6.0158999993291218E-2</v>
      </c>
      <c r="O197">
        <f t="shared" ca="1" si="15"/>
        <v>-0.10863901463945932</v>
      </c>
      <c r="Q197" s="2">
        <f t="shared" si="16"/>
        <v>17770.682999999997</v>
      </c>
      <c r="R197" s="36"/>
      <c r="S197">
        <v>0.1</v>
      </c>
    </row>
    <row r="198" spans="1:19" x14ac:dyDescent="0.2">
      <c r="A198" s="10" t="s">
        <v>563</v>
      </c>
      <c r="B198" s="31" t="s">
        <v>79</v>
      </c>
      <c r="C198" s="32">
        <v>32826.226999999999</v>
      </c>
      <c r="D198" s="10" t="s">
        <v>83</v>
      </c>
      <c r="E198" s="35">
        <f t="shared" si="12"/>
        <v>-10351.019672832579</v>
      </c>
      <c r="F198">
        <f t="shared" si="13"/>
        <v>-10351</v>
      </c>
      <c r="G198">
        <f t="shared" si="14"/>
        <v>-1.9219000001612585E-2</v>
      </c>
      <c r="I198">
        <f t="shared" si="17"/>
        <v>-1.9219000001612585E-2</v>
      </c>
      <c r="O198">
        <f t="shared" ca="1" si="15"/>
        <v>-0.10845795716413933</v>
      </c>
      <c r="Q198" s="2">
        <f t="shared" si="16"/>
        <v>17807.726999999999</v>
      </c>
      <c r="S198">
        <v>0.1</v>
      </c>
    </row>
    <row r="199" spans="1:19" x14ac:dyDescent="0.2">
      <c r="A199" s="10" t="s">
        <v>587</v>
      </c>
      <c r="B199" s="31" t="s">
        <v>79</v>
      </c>
      <c r="C199" s="32">
        <v>33121.296999999999</v>
      </c>
      <c r="D199" s="10" t="s">
        <v>83</v>
      </c>
      <c r="E199" s="35">
        <f t="shared" si="12"/>
        <v>-10048.981964949422</v>
      </c>
      <c r="F199">
        <f t="shared" si="13"/>
        <v>-10049</v>
      </c>
      <c r="G199">
        <f t="shared" si="14"/>
        <v>1.7618999998376239E-2</v>
      </c>
      <c r="I199">
        <f t="shared" si="17"/>
        <v>1.7618999998376239E-2</v>
      </c>
      <c r="O199">
        <f t="shared" ca="1" si="15"/>
        <v>-0.10701902670238567</v>
      </c>
      <c r="Q199" s="2">
        <f t="shared" si="16"/>
        <v>18102.796999999999</v>
      </c>
      <c r="R199" s="36"/>
      <c r="S199">
        <v>0.1</v>
      </c>
    </row>
    <row r="200" spans="1:19" x14ac:dyDescent="0.2">
      <c r="A200" s="10" t="s">
        <v>119</v>
      </c>
      <c r="B200" s="31" t="s">
        <v>79</v>
      </c>
      <c r="C200" s="32">
        <v>33155.586000000003</v>
      </c>
      <c r="D200" s="10" t="s">
        <v>83</v>
      </c>
      <c r="E200" s="35">
        <f t="shared" si="12"/>
        <v>-10013.883273230145</v>
      </c>
      <c r="F200">
        <f t="shared" si="13"/>
        <v>-10014</v>
      </c>
      <c r="G200">
        <f t="shared" si="14"/>
        <v>0.11403399999835528</v>
      </c>
      <c r="I200">
        <f t="shared" si="17"/>
        <v>0.11403399999835528</v>
      </c>
      <c r="O200">
        <f t="shared" ca="1" si="15"/>
        <v>-0.10685226323827514</v>
      </c>
      <c r="Q200" s="2">
        <f t="shared" si="16"/>
        <v>18137.086000000003</v>
      </c>
      <c r="S200">
        <v>0.1</v>
      </c>
    </row>
    <row r="201" spans="1:19" x14ac:dyDescent="0.2">
      <c r="A201" s="10" t="s">
        <v>587</v>
      </c>
      <c r="B201" s="31" t="s">
        <v>79</v>
      </c>
      <c r="C201" s="32">
        <v>33213.114999999998</v>
      </c>
      <c r="D201" s="10" t="s">
        <v>83</v>
      </c>
      <c r="E201" s="35">
        <f t="shared" si="12"/>
        <v>-9954.9957980655799</v>
      </c>
      <c r="F201">
        <f t="shared" si="13"/>
        <v>-9955</v>
      </c>
      <c r="G201">
        <f t="shared" si="14"/>
        <v>4.1049999927054159E-3</v>
      </c>
      <c r="I201">
        <f t="shared" si="17"/>
        <v>4.1049999927054159E-3</v>
      </c>
      <c r="O201">
        <f t="shared" ca="1" si="15"/>
        <v>-0.10657114768448883</v>
      </c>
      <c r="Q201" s="2">
        <f t="shared" si="16"/>
        <v>18194.614999999998</v>
      </c>
      <c r="R201" s="36"/>
      <c r="S201">
        <v>0.1</v>
      </c>
    </row>
    <row r="202" spans="1:19" x14ac:dyDescent="0.2">
      <c r="A202" s="10" t="s">
        <v>354</v>
      </c>
      <c r="B202" s="31" t="s">
        <v>79</v>
      </c>
      <c r="C202" s="32">
        <v>33364.612000000001</v>
      </c>
      <c r="D202" s="10" t="s">
        <v>83</v>
      </c>
      <c r="E202" s="35">
        <f t="shared" si="12"/>
        <v>-9799.921386464348</v>
      </c>
      <c r="F202">
        <f t="shared" si="13"/>
        <v>-9800</v>
      </c>
      <c r="G202">
        <f t="shared" si="14"/>
        <v>7.6800000002549496E-2</v>
      </c>
      <c r="I202">
        <f t="shared" si="17"/>
        <v>7.6800000002549496E-2</v>
      </c>
      <c r="O202">
        <f t="shared" ca="1" si="15"/>
        <v>-0.10583262377199935</v>
      </c>
      <c r="Q202" s="2">
        <f t="shared" si="16"/>
        <v>18346.112000000001</v>
      </c>
      <c r="S202">
        <v>0.1</v>
      </c>
    </row>
    <row r="203" spans="1:19" x14ac:dyDescent="0.2">
      <c r="A203" s="10" t="s">
        <v>535</v>
      </c>
      <c r="B203" s="31" t="s">
        <v>79</v>
      </c>
      <c r="C203" s="32">
        <v>33884.256000000001</v>
      </c>
      <c r="D203" s="10" t="s">
        <v>83</v>
      </c>
      <c r="E203" s="35">
        <f t="shared" si="12"/>
        <v>-9268.0066453004365</v>
      </c>
      <c r="F203">
        <f t="shared" si="13"/>
        <v>-9268</v>
      </c>
      <c r="G203">
        <f t="shared" si="14"/>
        <v>-6.4920000004349276E-3</v>
      </c>
      <c r="I203">
        <f t="shared" si="17"/>
        <v>-6.4920000004349276E-3</v>
      </c>
      <c r="O203">
        <f t="shared" ca="1" si="15"/>
        <v>-0.10329781911751938</v>
      </c>
      <c r="Q203" s="2">
        <f t="shared" si="16"/>
        <v>18865.756000000001</v>
      </c>
      <c r="R203" s="36"/>
      <c r="S203">
        <v>0.1</v>
      </c>
    </row>
    <row r="204" spans="1:19" x14ac:dyDescent="0.2">
      <c r="A204" s="10" t="s">
        <v>535</v>
      </c>
      <c r="B204" s="31" t="s">
        <v>79</v>
      </c>
      <c r="C204" s="32">
        <v>33885.24</v>
      </c>
      <c r="D204" s="10" t="s">
        <v>83</v>
      </c>
      <c r="E204" s="35">
        <f t="shared" si="12"/>
        <v>-9266.9994093748737</v>
      </c>
      <c r="F204">
        <f t="shared" si="13"/>
        <v>-9267</v>
      </c>
      <c r="G204">
        <f t="shared" si="14"/>
        <v>5.7699999160831794E-4</v>
      </c>
      <c r="I204">
        <f t="shared" si="17"/>
        <v>5.7699999160831794E-4</v>
      </c>
      <c r="O204">
        <f t="shared" ca="1" si="15"/>
        <v>-0.10329305444711623</v>
      </c>
      <c r="Q204" s="2">
        <f t="shared" si="16"/>
        <v>18866.739999999998</v>
      </c>
      <c r="S204">
        <v>0.1</v>
      </c>
    </row>
    <row r="205" spans="1:19" x14ac:dyDescent="0.2">
      <c r="A205" s="10" t="s">
        <v>587</v>
      </c>
      <c r="B205" s="31" t="s">
        <v>79</v>
      </c>
      <c r="C205" s="32">
        <v>33886.233</v>
      </c>
      <c r="D205" s="10" t="s">
        <v>83</v>
      </c>
      <c r="E205" s="35">
        <f t="shared" si="12"/>
        <v>-9265.9829609255958</v>
      </c>
      <c r="F205">
        <f t="shared" si="13"/>
        <v>-9266</v>
      </c>
      <c r="G205">
        <f t="shared" si="14"/>
        <v>1.6645999996399041E-2</v>
      </c>
      <c r="I205">
        <f t="shared" si="17"/>
        <v>1.6645999996399041E-2</v>
      </c>
      <c r="O205">
        <f t="shared" ca="1" si="15"/>
        <v>-0.10328828977671306</v>
      </c>
      <c r="Q205" s="2">
        <f t="shared" si="16"/>
        <v>18867.733</v>
      </c>
      <c r="R205" s="36"/>
      <c r="S205">
        <v>0.1</v>
      </c>
    </row>
    <row r="206" spans="1:19" x14ac:dyDescent="0.2">
      <c r="A206" s="10" t="s">
        <v>119</v>
      </c>
      <c r="B206" s="31" t="s">
        <v>63</v>
      </c>
      <c r="C206" s="32">
        <v>34183.756000000001</v>
      </c>
      <c r="D206" s="10" t="s">
        <v>83</v>
      </c>
      <c r="E206" s="35">
        <f t="shared" si="12"/>
        <v>-8961.4343285247378</v>
      </c>
      <c r="F206">
        <f t="shared" si="13"/>
        <v>-8961.5</v>
      </c>
      <c r="G206">
        <f t="shared" si="14"/>
        <v>6.4156499996897765E-2</v>
      </c>
      <c r="I206">
        <f t="shared" si="17"/>
        <v>6.4156499996897765E-2</v>
      </c>
      <c r="O206">
        <f t="shared" ca="1" si="15"/>
        <v>-0.1018374476389515</v>
      </c>
      <c r="Q206" s="2">
        <f t="shared" si="16"/>
        <v>19165.256000000001</v>
      </c>
      <c r="S206">
        <v>0.1</v>
      </c>
    </row>
    <row r="207" spans="1:19" x14ac:dyDescent="0.2">
      <c r="A207" s="10" t="s">
        <v>354</v>
      </c>
      <c r="B207" s="31" t="s">
        <v>63</v>
      </c>
      <c r="C207" s="32">
        <v>34192.5</v>
      </c>
      <c r="D207" s="10" t="s">
        <v>83</v>
      </c>
      <c r="E207" s="35">
        <f t="shared" si="12"/>
        <v>-8952.4838499341331</v>
      </c>
      <c r="F207">
        <f t="shared" si="13"/>
        <v>-8952.5</v>
      </c>
      <c r="G207">
        <f t="shared" si="14"/>
        <v>1.5777499997057021E-2</v>
      </c>
      <c r="I207">
        <f t="shared" si="17"/>
        <v>1.5777499997057021E-2</v>
      </c>
      <c r="O207">
        <f t="shared" ca="1" si="15"/>
        <v>-0.10179456560532307</v>
      </c>
      <c r="Q207" s="2">
        <f t="shared" si="16"/>
        <v>19174</v>
      </c>
      <c r="R207" s="36"/>
      <c r="S207">
        <v>0.1</v>
      </c>
    </row>
    <row r="208" spans="1:19" x14ac:dyDescent="0.2">
      <c r="A208" s="10" t="s">
        <v>354</v>
      </c>
      <c r="B208" s="31" t="s">
        <v>63</v>
      </c>
      <c r="C208" s="32">
        <v>34193.493999999999</v>
      </c>
      <c r="D208" s="10" t="s">
        <v>83</v>
      </c>
      <c r="E208" s="35">
        <f t="shared" si="12"/>
        <v>-8951.4663778711129</v>
      </c>
      <c r="F208">
        <f t="shared" si="13"/>
        <v>-8951.5</v>
      </c>
      <c r="G208">
        <f t="shared" si="14"/>
        <v>3.2846499998413492E-2</v>
      </c>
      <c r="I208">
        <f t="shared" si="17"/>
        <v>3.2846499998413492E-2</v>
      </c>
      <c r="O208">
        <f t="shared" ca="1" si="15"/>
        <v>-0.10178980093491992</v>
      </c>
      <c r="Q208" s="2">
        <f t="shared" si="16"/>
        <v>19174.993999999999</v>
      </c>
      <c r="S208">
        <v>0.1</v>
      </c>
    </row>
    <row r="209" spans="1:19" x14ac:dyDescent="0.2">
      <c r="A209" s="10" t="s">
        <v>354</v>
      </c>
      <c r="B209" s="31" t="s">
        <v>79</v>
      </c>
      <c r="C209" s="32">
        <v>34215.497000000003</v>
      </c>
      <c r="D209" s="10" t="s">
        <v>83</v>
      </c>
      <c r="E209" s="35">
        <f t="shared" si="12"/>
        <v>-8928.9438046289852</v>
      </c>
      <c r="F209">
        <f t="shared" si="13"/>
        <v>-8929</v>
      </c>
      <c r="G209">
        <f t="shared" si="14"/>
        <v>5.4899000002478715E-2</v>
      </c>
      <c r="I209">
        <f t="shared" si="17"/>
        <v>5.4899000002478715E-2</v>
      </c>
      <c r="O209">
        <f t="shared" ca="1" si="15"/>
        <v>-0.10168259585084886</v>
      </c>
      <c r="Q209" s="2">
        <f t="shared" si="16"/>
        <v>19196.997000000003</v>
      </c>
      <c r="R209" s="36"/>
      <c r="S209">
        <v>0.1</v>
      </c>
    </row>
    <row r="210" spans="1:19" x14ac:dyDescent="0.2">
      <c r="A210" s="10" t="s">
        <v>354</v>
      </c>
      <c r="B210" s="31" t="s">
        <v>79</v>
      </c>
      <c r="C210" s="32">
        <v>34217.43</v>
      </c>
      <c r="D210" s="10" t="s">
        <v>83</v>
      </c>
      <c r="E210" s="35">
        <f t="shared" si="12"/>
        <v>-8926.9651592589471</v>
      </c>
      <c r="F210">
        <f t="shared" si="13"/>
        <v>-8927</v>
      </c>
      <c r="G210">
        <f t="shared" si="14"/>
        <v>3.4036999997624662E-2</v>
      </c>
      <c r="I210">
        <f t="shared" si="17"/>
        <v>3.4036999997624662E-2</v>
      </c>
      <c r="O210">
        <f t="shared" ca="1" si="15"/>
        <v>-0.10167306651004254</v>
      </c>
      <c r="Q210" s="2">
        <f t="shared" si="16"/>
        <v>19198.93</v>
      </c>
      <c r="S210">
        <v>0.1</v>
      </c>
    </row>
    <row r="211" spans="1:19" x14ac:dyDescent="0.2">
      <c r="A211" s="10" t="s">
        <v>354</v>
      </c>
      <c r="B211" s="31" t="s">
        <v>63</v>
      </c>
      <c r="C211" s="32">
        <v>34239.404999999999</v>
      </c>
      <c r="D211" s="10" t="s">
        <v>83</v>
      </c>
      <c r="E211" s="35">
        <f t="shared" si="12"/>
        <v>-8904.4712472017</v>
      </c>
      <c r="F211">
        <f t="shared" si="13"/>
        <v>-8904.5</v>
      </c>
      <c r="G211">
        <f t="shared" si="14"/>
        <v>2.8089499995985534E-2</v>
      </c>
      <c r="I211">
        <f t="shared" si="17"/>
        <v>2.8089499995985534E-2</v>
      </c>
      <c r="O211">
        <f t="shared" ca="1" si="15"/>
        <v>-0.1015658614259715</v>
      </c>
      <c r="Q211" s="2">
        <f t="shared" si="16"/>
        <v>19220.904999999999</v>
      </c>
      <c r="R211" s="36"/>
      <c r="S211">
        <v>0.1</v>
      </c>
    </row>
    <row r="212" spans="1:19" x14ac:dyDescent="0.2">
      <c r="A212" s="10" t="s">
        <v>354</v>
      </c>
      <c r="B212" s="31" t="s">
        <v>79</v>
      </c>
      <c r="C212" s="32">
        <v>34460.625999999997</v>
      </c>
      <c r="D212" s="10" t="s">
        <v>83</v>
      </c>
      <c r="E212" s="35">
        <f t="shared" si="12"/>
        <v>-8678.0263908095931</v>
      </c>
      <c r="F212">
        <f t="shared" si="13"/>
        <v>-8678</v>
      </c>
      <c r="G212">
        <f t="shared" si="14"/>
        <v>-2.5782000004255679E-2</v>
      </c>
      <c r="I212">
        <f t="shared" si="17"/>
        <v>-2.5782000004255679E-2</v>
      </c>
      <c r="O212">
        <f t="shared" ca="1" si="15"/>
        <v>-0.10048666357965624</v>
      </c>
      <c r="Q212" s="2">
        <f t="shared" si="16"/>
        <v>19442.125999999997</v>
      </c>
      <c r="S212">
        <v>0.1</v>
      </c>
    </row>
    <row r="213" spans="1:19" x14ac:dyDescent="0.2">
      <c r="A213" s="10" t="s">
        <v>354</v>
      </c>
      <c r="B213" s="31" t="s">
        <v>79</v>
      </c>
      <c r="C213" s="32">
        <v>34594.601999999999</v>
      </c>
      <c r="D213" s="10" t="s">
        <v>83</v>
      </c>
      <c r="E213" s="35">
        <f t="shared" ref="E213:E276" si="18">+(C213-C$7)/C$8</f>
        <v>-8540.8867156431752</v>
      </c>
      <c r="F213">
        <f t="shared" ref="F213:F276" si="19">ROUND(2*E213,0)/2</f>
        <v>-8541</v>
      </c>
      <c r="G213">
        <f t="shared" ref="G213:G276" si="20">+C213-(C$7+F213*C$8)</f>
        <v>0.11067099999490893</v>
      </c>
      <c r="I213">
        <f t="shared" si="17"/>
        <v>0.11067099999490893</v>
      </c>
      <c r="O213">
        <f t="shared" ref="O213:O255" ca="1" si="21">+C$11+C$12*F213</f>
        <v>-9.9833903734423621E-2</v>
      </c>
      <c r="Q213" s="2">
        <f t="shared" ref="Q213:Q276" si="22">+C213-15018.5</f>
        <v>19576.101999999999</v>
      </c>
      <c r="R213" s="36"/>
      <c r="S213">
        <v>0.1</v>
      </c>
    </row>
    <row r="214" spans="1:19" x14ac:dyDescent="0.2">
      <c r="A214" s="10" t="s">
        <v>535</v>
      </c>
      <c r="B214" s="31" t="s">
        <v>79</v>
      </c>
      <c r="C214" s="32">
        <v>34600.339</v>
      </c>
      <c r="D214" s="10" t="s">
        <v>83</v>
      </c>
      <c r="E214" s="35">
        <f t="shared" si="18"/>
        <v>-8535.0142435852722</v>
      </c>
      <c r="F214">
        <f t="shared" si="19"/>
        <v>-8535</v>
      </c>
      <c r="G214">
        <f t="shared" si="20"/>
        <v>-1.3915000003180467E-2</v>
      </c>
      <c r="I214">
        <f t="shared" si="17"/>
        <v>-1.3915000003180467E-2</v>
      </c>
      <c r="O214">
        <f t="shared" ca="1" si="21"/>
        <v>-9.9805315712004669E-2</v>
      </c>
      <c r="Q214" s="2">
        <f t="shared" si="22"/>
        <v>19581.839</v>
      </c>
      <c r="S214">
        <v>0.1</v>
      </c>
    </row>
    <row r="215" spans="1:19" x14ac:dyDescent="0.2">
      <c r="A215" s="10" t="s">
        <v>354</v>
      </c>
      <c r="B215" s="31" t="s">
        <v>79</v>
      </c>
      <c r="C215" s="32">
        <v>34600.406000000003</v>
      </c>
      <c r="D215" s="10" t="s">
        <v>83</v>
      </c>
      <c r="E215" s="35">
        <f t="shared" si="18"/>
        <v>-8534.9456614643204</v>
      </c>
      <c r="F215">
        <f t="shared" si="19"/>
        <v>-8535</v>
      </c>
      <c r="G215">
        <f t="shared" si="20"/>
        <v>5.3084999999555293E-2</v>
      </c>
      <c r="I215">
        <f t="shared" si="17"/>
        <v>5.3084999999555293E-2</v>
      </c>
      <c r="O215">
        <f t="shared" ca="1" si="21"/>
        <v>-9.9805315712004669E-2</v>
      </c>
      <c r="Q215" s="2">
        <f t="shared" si="22"/>
        <v>19581.906000000003</v>
      </c>
      <c r="R215" s="36"/>
      <c r="S215">
        <v>0.1</v>
      </c>
    </row>
    <row r="216" spans="1:19" x14ac:dyDescent="0.2">
      <c r="A216" s="10" t="s">
        <v>535</v>
      </c>
      <c r="B216" s="31" t="s">
        <v>79</v>
      </c>
      <c r="C216" s="32">
        <v>34602.292999999998</v>
      </c>
      <c r="D216" s="10" t="s">
        <v>83</v>
      </c>
      <c r="E216" s="35">
        <f t="shared" si="18"/>
        <v>-8533.0141023265769</v>
      </c>
      <c r="F216">
        <f t="shared" si="19"/>
        <v>-8533</v>
      </c>
      <c r="G216">
        <f t="shared" si="20"/>
        <v>-1.3777000007394236E-2</v>
      </c>
      <c r="I216">
        <f t="shared" si="17"/>
        <v>-1.3777000007394236E-2</v>
      </c>
      <c r="O216">
        <f t="shared" ca="1" si="21"/>
        <v>-9.9795786371198347E-2</v>
      </c>
      <c r="Q216" s="2">
        <f t="shared" si="22"/>
        <v>19583.792999999998</v>
      </c>
      <c r="S216">
        <v>0.1</v>
      </c>
    </row>
    <row r="217" spans="1:19" x14ac:dyDescent="0.2">
      <c r="A217" s="10" t="s">
        <v>587</v>
      </c>
      <c r="B217" s="31" t="s">
        <v>79</v>
      </c>
      <c r="C217" s="32">
        <v>34603.292999999998</v>
      </c>
      <c r="D217" s="10" t="s">
        <v>83</v>
      </c>
      <c r="E217" s="35">
        <f t="shared" si="18"/>
        <v>-8531.9904885810811</v>
      </c>
      <c r="F217">
        <f t="shared" si="19"/>
        <v>-8532</v>
      </c>
      <c r="G217">
        <f t="shared" si="20"/>
        <v>9.2919999951845966E-3</v>
      </c>
      <c r="I217">
        <f t="shared" si="17"/>
        <v>9.2919999951845966E-3</v>
      </c>
      <c r="O217">
        <f t="shared" ca="1" si="21"/>
        <v>-9.9791021700795207E-2</v>
      </c>
      <c r="Q217" s="2">
        <f t="shared" si="22"/>
        <v>19584.792999999998</v>
      </c>
      <c r="R217" s="36"/>
      <c r="S217">
        <v>0.1</v>
      </c>
    </row>
    <row r="218" spans="1:19" x14ac:dyDescent="0.2">
      <c r="A218" s="10" t="s">
        <v>535</v>
      </c>
      <c r="B218" s="31" t="s">
        <v>79</v>
      </c>
      <c r="C218" s="32">
        <v>34604.235999999997</v>
      </c>
      <c r="D218" s="10" t="s">
        <v>83</v>
      </c>
      <c r="E218" s="35">
        <f t="shared" si="18"/>
        <v>-8531.0252208190814</v>
      </c>
      <c r="F218">
        <f t="shared" si="19"/>
        <v>-8531</v>
      </c>
      <c r="G218">
        <f t="shared" si="20"/>
        <v>-2.4639000002935063E-2</v>
      </c>
      <c r="I218">
        <f t="shared" ref="I218:I256" si="23">G218</f>
        <v>-2.4639000002935063E-2</v>
      </c>
      <c r="O218">
        <f t="shared" ca="1" si="21"/>
        <v>-9.9786257030392039E-2</v>
      </c>
      <c r="Q218" s="2">
        <f t="shared" si="22"/>
        <v>19585.735999999997</v>
      </c>
      <c r="S218">
        <v>0.1</v>
      </c>
    </row>
    <row r="219" spans="1:19" x14ac:dyDescent="0.2">
      <c r="A219" s="10" t="s">
        <v>354</v>
      </c>
      <c r="B219" s="31" t="s">
        <v>63</v>
      </c>
      <c r="C219" s="32">
        <v>34621.425000000003</v>
      </c>
      <c r="D219" s="10" t="s">
        <v>83</v>
      </c>
      <c r="E219" s="35">
        <f t="shared" si="18"/>
        <v>-8513.4303241477646</v>
      </c>
      <c r="F219">
        <f t="shared" si="19"/>
        <v>-8513.5</v>
      </c>
      <c r="G219">
        <f t="shared" si="20"/>
        <v>6.8068499997025356E-2</v>
      </c>
      <c r="I219">
        <f t="shared" si="23"/>
        <v>6.8068499997025356E-2</v>
      </c>
      <c r="O219">
        <f t="shared" ca="1" si="21"/>
        <v>-9.9702875298336768E-2</v>
      </c>
      <c r="Q219" s="2">
        <f t="shared" si="22"/>
        <v>19602.925000000003</v>
      </c>
      <c r="R219" s="36"/>
      <c r="S219">
        <v>0.1</v>
      </c>
    </row>
    <row r="220" spans="1:19" x14ac:dyDescent="0.2">
      <c r="A220" s="10" t="s">
        <v>354</v>
      </c>
      <c r="B220" s="31" t="s">
        <v>79</v>
      </c>
      <c r="C220" s="32">
        <v>34637.419000000002</v>
      </c>
      <c r="D220" s="10" t="s">
        <v>83</v>
      </c>
      <c r="E220" s="35">
        <f t="shared" si="18"/>
        <v>-8497.0586459023216</v>
      </c>
      <c r="F220">
        <f t="shared" si="19"/>
        <v>-8497</v>
      </c>
      <c r="G220">
        <f t="shared" si="20"/>
        <v>-5.7292999998026062E-2</v>
      </c>
      <c r="I220">
        <f t="shared" si="23"/>
        <v>-5.7292999998026062E-2</v>
      </c>
      <c r="O220">
        <f t="shared" ca="1" si="21"/>
        <v>-9.9624258236684665E-2</v>
      </c>
      <c r="Q220" s="2">
        <f t="shared" si="22"/>
        <v>19618.919000000002</v>
      </c>
      <c r="S220">
        <v>0.1</v>
      </c>
    </row>
    <row r="221" spans="1:19" x14ac:dyDescent="0.2">
      <c r="A221" s="10" t="s">
        <v>354</v>
      </c>
      <c r="B221" s="31" t="s">
        <v>79</v>
      </c>
      <c r="C221" s="32">
        <v>34890.5</v>
      </c>
      <c r="D221" s="10" t="s">
        <v>83</v>
      </c>
      <c r="E221" s="35">
        <f t="shared" si="18"/>
        <v>-8238.0014555787493</v>
      </c>
      <c r="F221">
        <f t="shared" si="19"/>
        <v>-8238</v>
      </c>
      <c r="G221">
        <f t="shared" si="20"/>
        <v>-1.4220000011846423E-3</v>
      </c>
      <c r="I221">
        <f t="shared" si="23"/>
        <v>-1.4220000011846423E-3</v>
      </c>
      <c r="O221">
        <f t="shared" ca="1" si="21"/>
        <v>-9.8390208602266799E-2</v>
      </c>
      <c r="Q221" s="2">
        <f t="shared" si="22"/>
        <v>19872</v>
      </c>
      <c r="R221" s="36"/>
      <c r="S221">
        <v>0.1</v>
      </c>
    </row>
    <row r="222" spans="1:19" x14ac:dyDescent="0.2">
      <c r="A222" s="10" t="s">
        <v>453</v>
      </c>
      <c r="B222" s="31" t="s">
        <v>79</v>
      </c>
      <c r="C222" s="32">
        <v>34978.387999999999</v>
      </c>
      <c r="D222" s="10" t="s">
        <v>83</v>
      </c>
      <c r="E222" s="35">
        <f t="shared" si="18"/>
        <v>-8148.038090714701</v>
      </c>
      <c r="F222">
        <f t="shared" si="19"/>
        <v>-8148</v>
      </c>
      <c r="G222">
        <f t="shared" si="20"/>
        <v>-3.7212000002909917E-2</v>
      </c>
      <c r="I222">
        <f t="shared" si="23"/>
        <v>-3.7212000002909917E-2</v>
      </c>
      <c r="O222">
        <f t="shared" ca="1" si="21"/>
        <v>-9.796138826598258E-2</v>
      </c>
      <c r="Q222" s="2">
        <f t="shared" si="22"/>
        <v>19959.887999999999</v>
      </c>
      <c r="S222">
        <v>0.1</v>
      </c>
    </row>
    <row r="223" spans="1:19" x14ac:dyDescent="0.2">
      <c r="A223" s="10" t="s">
        <v>354</v>
      </c>
      <c r="B223" s="31" t="s">
        <v>79</v>
      </c>
      <c r="C223" s="32">
        <v>34982.364000000001</v>
      </c>
      <c r="D223" s="10" t="s">
        <v>83</v>
      </c>
      <c r="E223" s="35">
        <f t="shared" si="18"/>
        <v>-8143.9682024626109</v>
      </c>
      <c r="F223">
        <f t="shared" si="19"/>
        <v>-8144</v>
      </c>
      <c r="G223">
        <f t="shared" si="20"/>
        <v>3.106399999524001E-2</v>
      </c>
      <c r="I223">
        <f t="shared" si="23"/>
        <v>3.106399999524001E-2</v>
      </c>
      <c r="O223">
        <f t="shared" ca="1" si="21"/>
        <v>-9.794232958436995E-2</v>
      </c>
      <c r="Q223" s="2">
        <f t="shared" si="22"/>
        <v>19963.864000000001</v>
      </c>
      <c r="R223" s="36"/>
      <c r="S223">
        <v>0.1</v>
      </c>
    </row>
    <row r="224" spans="1:19" x14ac:dyDescent="0.2">
      <c r="A224" s="10" t="s">
        <v>453</v>
      </c>
      <c r="B224" s="31" t="s">
        <v>79</v>
      </c>
      <c r="C224" s="32">
        <v>34982.364999999998</v>
      </c>
      <c r="D224" s="10" t="s">
        <v>83</v>
      </c>
      <c r="E224" s="35">
        <f t="shared" si="18"/>
        <v>-8143.9671788488695</v>
      </c>
      <c r="F224">
        <f t="shared" si="19"/>
        <v>-8144</v>
      </c>
      <c r="G224">
        <f t="shared" si="20"/>
        <v>3.2063999991805758E-2</v>
      </c>
      <c r="I224">
        <f t="shared" si="23"/>
        <v>3.2063999991805758E-2</v>
      </c>
      <c r="O224">
        <f t="shared" ca="1" si="21"/>
        <v>-9.794232958436995E-2</v>
      </c>
      <c r="Q224" s="2">
        <f t="shared" si="22"/>
        <v>19963.864999999998</v>
      </c>
      <c r="S224">
        <v>0.1</v>
      </c>
    </row>
    <row r="225" spans="1:19" x14ac:dyDescent="0.2">
      <c r="A225" s="10" t="s">
        <v>354</v>
      </c>
      <c r="B225" s="31" t="s">
        <v>79</v>
      </c>
      <c r="C225" s="32">
        <v>35226.576000000001</v>
      </c>
      <c r="D225" s="10" t="s">
        <v>83</v>
      </c>
      <c r="E225" s="35">
        <f t="shared" si="18"/>
        <v>-7893.9894424478307</v>
      </c>
      <c r="F225">
        <f t="shared" si="19"/>
        <v>-7894</v>
      </c>
      <c r="G225">
        <f t="shared" si="20"/>
        <v>1.0313999999198131E-2</v>
      </c>
      <c r="I225">
        <f t="shared" si="23"/>
        <v>1.0313999999198131E-2</v>
      </c>
      <c r="O225">
        <f t="shared" ca="1" si="21"/>
        <v>-9.6751161983580497E-2</v>
      </c>
      <c r="Q225" s="2">
        <f t="shared" si="22"/>
        <v>20208.076000000001</v>
      </c>
      <c r="R225" s="36"/>
      <c r="S225">
        <v>0.1</v>
      </c>
    </row>
    <row r="226" spans="1:19" x14ac:dyDescent="0.2">
      <c r="A226" s="10" t="s">
        <v>354</v>
      </c>
      <c r="B226" s="31" t="s">
        <v>63</v>
      </c>
      <c r="C226" s="32">
        <v>35252.487999999998</v>
      </c>
      <c r="D226" s="10" t="s">
        <v>83</v>
      </c>
      <c r="E226" s="35">
        <f t="shared" si="18"/>
        <v>-7867.4655630745719</v>
      </c>
      <c r="F226">
        <f t="shared" si="19"/>
        <v>-7867.5</v>
      </c>
      <c r="G226">
        <f t="shared" si="20"/>
        <v>3.3642499998677522E-2</v>
      </c>
      <c r="I226">
        <f t="shared" si="23"/>
        <v>3.3642499998677522E-2</v>
      </c>
      <c r="O226">
        <f t="shared" ca="1" si="21"/>
        <v>-9.6624898217896799E-2</v>
      </c>
      <c r="Q226" s="2">
        <f t="shared" si="22"/>
        <v>20233.987999999998</v>
      </c>
      <c r="S226">
        <v>0.1</v>
      </c>
    </row>
    <row r="227" spans="1:19" x14ac:dyDescent="0.2">
      <c r="A227" s="10" t="s">
        <v>354</v>
      </c>
      <c r="B227" s="31" t="s">
        <v>63</v>
      </c>
      <c r="C227" s="32">
        <v>35254.472999999998</v>
      </c>
      <c r="D227" s="10" t="s">
        <v>83</v>
      </c>
      <c r="E227" s="35">
        <f t="shared" si="18"/>
        <v>-7865.4336897897647</v>
      </c>
      <c r="F227">
        <f t="shared" si="19"/>
        <v>-7865.5</v>
      </c>
      <c r="G227">
        <f t="shared" si="20"/>
        <v>6.4780499997141305E-2</v>
      </c>
      <c r="I227">
        <f t="shared" si="23"/>
        <v>6.4780499997141305E-2</v>
      </c>
      <c r="O227">
        <f t="shared" ca="1" si="21"/>
        <v>-9.6615368877090491E-2</v>
      </c>
      <c r="Q227" s="2">
        <f t="shared" si="22"/>
        <v>20235.972999999998</v>
      </c>
      <c r="R227" s="36"/>
      <c r="S227">
        <v>0.1</v>
      </c>
    </row>
    <row r="228" spans="1:19" x14ac:dyDescent="0.2">
      <c r="A228" s="10" t="s">
        <v>535</v>
      </c>
      <c r="B228" s="31" t="s">
        <v>79</v>
      </c>
      <c r="C228" s="32">
        <v>35316.410000000003</v>
      </c>
      <c r="D228" s="10" t="s">
        <v>83</v>
      </c>
      <c r="E228" s="35">
        <f t="shared" si="18"/>
        <v>-7802.0341252350463</v>
      </c>
      <c r="F228">
        <f t="shared" si="19"/>
        <v>-7802</v>
      </c>
      <c r="G228">
        <f t="shared" si="20"/>
        <v>-3.333800000109477E-2</v>
      </c>
      <c r="I228">
        <f t="shared" si="23"/>
        <v>-3.333800000109477E-2</v>
      </c>
      <c r="O228">
        <f t="shared" ca="1" si="21"/>
        <v>-9.631281230648997E-2</v>
      </c>
      <c r="Q228" s="2">
        <f t="shared" si="22"/>
        <v>20297.910000000003</v>
      </c>
      <c r="S228">
        <v>0.1</v>
      </c>
    </row>
    <row r="229" spans="1:19" x14ac:dyDescent="0.2">
      <c r="A229" s="10" t="s">
        <v>354</v>
      </c>
      <c r="B229" s="31" t="s">
        <v>79</v>
      </c>
      <c r="C229" s="32">
        <v>35694.481</v>
      </c>
      <c r="D229" s="10" t="s">
        <v>83</v>
      </c>
      <c r="E229" s="35">
        <f t="shared" si="18"/>
        <v>-7415.0354528620783</v>
      </c>
      <c r="F229">
        <f t="shared" si="19"/>
        <v>-7415</v>
      </c>
      <c r="G229">
        <f t="shared" si="20"/>
        <v>-3.4635000003618188E-2</v>
      </c>
      <c r="I229">
        <f t="shared" si="23"/>
        <v>-3.4635000003618188E-2</v>
      </c>
      <c r="O229">
        <f t="shared" ca="1" si="21"/>
        <v>-9.4468884860467867E-2</v>
      </c>
      <c r="Q229" s="2">
        <f t="shared" si="22"/>
        <v>20675.981</v>
      </c>
      <c r="R229" s="36"/>
      <c r="S229">
        <v>0.1</v>
      </c>
    </row>
    <row r="230" spans="1:19" x14ac:dyDescent="0.2">
      <c r="A230" s="10" t="s">
        <v>354</v>
      </c>
      <c r="B230" s="31" t="s">
        <v>79</v>
      </c>
      <c r="C230" s="32">
        <v>35694.485999999997</v>
      </c>
      <c r="D230" s="10" t="s">
        <v>83</v>
      </c>
      <c r="E230" s="35">
        <f t="shared" si="18"/>
        <v>-7415.0303347933532</v>
      </c>
      <c r="F230">
        <f t="shared" si="19"/>
        <v>-7415</v>
      </c>
      <c r="G230">
        <f t="shared" si="20"/>
        <v>-2.9635000006237533E-2</v>
      </c>
      <c r="I230">
        <f t="shared" si="23"/>
        <v>-2.9635000006237533E-2</v>
      </c>
      <c r="O230">
        <f t="shared" ca="1" si="21"/>
        <v>-9.4468884860467867E-2</v>
      </c>
      <c r="Q230" s="2">
        <f t="shared" si="22"/>
        <v>20675.985999999997</v>
      </c>
      <c r="S230">
        <v>0.1</v>
      </c>
    </row>
    <row r="231" spans="1:19" x14ac:dyDescent="0.2">
      <c r="A231" s="10" t="s">
        <v>354</v>
      </c>
      <c r="B231" s="31" t="s">
        <v>79</v>
      </c>
      <c r="C231" s="32">
        <v>35694.521999999997</v>
      </c>
      <c r="D231" s="10" t="s">
        <v>83</v>
      </c>
      <c r="E231" s="35">
        <f t="shared" si="18"/>
        <v>-7414.9934846985152</v>
      </c>
      <c r="F231">
        <f t="shared" si="19"/>
        <v>-7415</v>
      </c>
      <c r="G231">
        <f t="shared" si="20"/>
        <v>6.3649999938206747E-3</v>
      </c>
      <c r="I231">
        <f t="shared" si="23"/>
        <v>6.3649999938206747E-3</v>
      </c>
      <c r="O231">
        <f t="shared" ca="1" si="21"/>
        <v>-9.4468884860467867E-2</v>
      </c>
      <c r="Q231" s="2">
        <f t="shared" si="22"/>
        <v>20676.021999999997</v>
      </c>
      <c r="R231" s="36"/>
      <c r="S231">
        <v>0.1</v>
      </c>
    </row>
    <row r="232" spans="1:19" x14ac:dyDescent="0.2">
      <c r="A232" s="10" t="s">
        <v>354</v>
      </c>
      <c r="B232" s="31" t="s">
        <v>79</v>
      </c>
      <c r="C232" s="32">
        <v>35695.466</v>
      </c>
      <c r="D232" s="10" t="s">
        <v>83</v>
      </c>
      <c r="E232" s="35">
        <f t="shared" si="18"/>
        <v>-7414.027193322765</v>
      </c>
      <c r="F232">
        <f t="shared" si="19"/>
        <v>-7414</v>
      </c>
      <c r="G232">
        <f t="shared" si="20"/>
        <v>-2.6566000000457279E-2</v>
      </c>
      <c r="I232">
        <f t="shared" si="23"/>
        <v>-2.6566000000457279E-2</v>
      </c>
      <c r="O232">
        <f t="shared" ca="1" si="21"/>
        <v>-9.4464120190064726E-2</v>
      </c>
      <c r="Q232" s="2">
        <f t="shared" si="22"/>
        <v>20676.966</v>
      </c>
      <c r="S232">
        <v>0.1</v>
      </c>
    </row>
    <row r="233" spans="1:19" x14ac:dyDescent="0.2">
      <c r="A233" s="10" t="s">
        <v>354</v>
      </c>
      <c r="B233" s="31" t="s">
        <v>79</v>
      </c>
      <c r="C233" s="32">
        <v>35698.428</v>
      </c>
      <c r="D233" s="10" t="s">
        <v>83</v>
      </c>
      <c r="E233" s="35">
        <f t="shared" si="18"/>
        <v>-7410.9952494086101</v>
      </c>
      <c r="F233">
        <f t="shared" si="19"/>
        <v>-7411</v>
      </c>
      <c r="G233">
        <f t="shared" si="20"/>
        <v>4.6409999995375983E-3</v>
      </c>
      <c r="I233">
        <f t="shared" si="23"/>
        <v>4.6409999995375983E-3</v>
      </c>
      <c r="O233">
        <f t="shared" ca="1" si="21"/>
        <v>-9.4449826178855251E-2</v>
      </c>
      <c r="Q233" s="2">
        <f t="shared" si="22"/>
        <v>20679.928</v>
      </c>
      <c r="R233" s="36"/>
      <c r="S233">
        <v>0.1</v>
      </c>
    </row>
    <row r="234" spans="1:19" x14ac:dyDescent="0.2">
      <c r="A234" s="10" t="s">
        <v>354</v>
      </c>
      <c r="B234" s="31" t="s">
        <v>79</v>
      </c>
      <c r="C234" s="32">
        <v>35700.421999999999</v>
      </c>
      <c r="D234" s="10" t="s">
        <v>83</v>
      </c>
      <c r="E234" s="35">
        <f t="shared" si="18"/>
        <v>-7408.9541636000949</v>
      </c>
      <c r="F234">
        <f t="shared" si="19"/>
        <v>-7409</v>
      </c>
      <c r="G234">
        <f t="shared" si="20"/>
        <v>4.4778999996196944E-2</v>
      </c>
      <c r="I234">
        <f t="shared" si="23"/>
        <v>4.4778999996196944E-2</v>
      </c>
      <c r="O234">
        <f t="shared" ca="1" si="21"/>
        <v>-9.4440296838048929E-2</v>
      </c>
      <c r="Q234" s="2">
        <f t="shared" si="22"/>
        <v>20681.921999999999</v>
      </c>
      <c r="S234">
        <v>0.1</v>
      </c>
    </row>
    <row r="235" spans="1:19" x14ac:dyDescent="0.2">
      <c r="A235" s="10" t="s">
        <v>354</v>
      </c>
      <c r="B235" s="31" t="s">
        <v>63</v>
      </c>
      <c r="C235" s="32">
        <v>35716.411999999997</v>
      </c>
      <c r="D235" s="10" t="s">
        <v>83</v>
      </c>
      <c r="E235" s="35">
        <f t="shared" si="18"/>
        <v>-7392.5865798096347</v>
      </c>
      <c r="F235">
        <f t="shared" si="19"/>
        <v>-7392.5</v>
      </c>
      <c r="G235">
        <f t="shared" si="20"/>
        <v>-8.4582500006945338E-2</v>
      </c>
      <c r="I235">
        <f t="shared" si="23"/>
        <v>-8.4582500006945338E-2</v>
      </c>
      <c r="O235">
        <f t="shared" ca="1" si="21"/>
        <v>-9.4361679776396826E-2</v>
      </c>
      <c r="Q235" s="2">
        <f t="shared" si="22"/>
        <v>20697.911999999997</v>
      </c>
      <c r="R235" s="36"/>
      <c r="S235">
        <v>0.1</v>
      </c>
    </row>
    <row r="236" spans="1:19" x14ac:dyDescent="0.2">
      <c r="A236" s="10" t="s">
        <v>354</v>
      </c>
      <c r="B236" s="31" t="s">
        <v>63</v>
      </c>
      <c r="C236" s="32">
        <v>35721.355000000003</v>
      </c>
      <c r="D236" s="10" t="s">
        <v>83</v>
      </c>
      <c r="E236" s="35">
        <f t="shared" si="18"/>
        <v>-7387.5268570656472</v>
      </c>
      <c r="F236">
        <f t="shared" si="19"/>
        <v>-7387.5</v>
      </c>
      <c r="G236">
        <f t="shared" si="20"/>
        <v>-2.6237500002025627E-2</v>
      </c>
      <c r="I236">
        <f t="shared" si="23"/>
        <v>-2.6237500002025627E-2</v>
      </c>
      <c r="O236">
        <f t="shared" ca="1" si="21"/>
        <v>-9.4337856424381028E-2</v>
      </c>
      <c r="Q236" s="2">
        <f t="shared" si="22"/>
        <v>20702.855000000003</v>
      </c>
      <c r="S236">
        <v>0.1</v>
      </c>
    </row>
    <row r="237" spans="1:19" x14ac:dyDescent="0.2">
      <c r="A237" s="10" t="s">
        <v>354</v>
      </c>
      <c r="B237" s="31" t="s">
        <v>63</v>
      </c>
      <c r="C237" s="32">
        <v>35725.423999999999</v>
      </c>
      <c r="D237" s="10" t="s">
        <v>83</v>
      </c>
      <c r="E237" s="35">
        <f t="shared" si="18"/>
        <v>-7383.361772735233</v>
      </c>
      <c r="F237">
        <f t="shared" si="19"/>
        <v>-7383.5</v>
      </c>
      <c r="G237">
        <f t="shared" si="20"/>
        <v>0.135038499996881</v>
      </c>
      <c r="I237">
        <f t="shared" si="23"/>
        <v>0.135038499996881</v>
      </c>
      <c r="O237">
        <f t="shared" ca="1" si="21"/>
        <v>-9.4318797742768412E-2</v>
      </c>
      <c r="Q237" s="2">
        <f t="shared" si="22"/>
        <v>20706.923999999999</v>
      </c>
      <c r="R237" s="36"/>
      <c r="S237">
        <v>0.1</v>
      </c>
    </row>
    <row r="238" spans="1:19" x14ac:dyDescent="0.2">
      <c r="A238" s="10" t="s">
        <v>535</v>
      </c>
      <c r="B238" s="31" t="s">
        <v>79</v>
      </c>
      <c r="C238" s="32">
        <v>35751.175999999999</v>
      </c>
      <c r="D238" s="10" t="s">
        <v>83</v>
      </c>
      <c r="E238" s="35">
        <f t="shared" si="18"/>
        <v>-7357.0016715612492</v>
      </c>
      <c r="F238">
        <f t="shared" si="19"/>
        <v>-7357</v>
      </c>
      <c r="G238">
        <f t="shared" si="20"/>
        <v>-1.6329999998561107E-3</v>
      </c>
      <c r="I238">
        <f t="shared" si="23"/>
        <v>-1.6329999998561107E-3</v>
      </c>
      <c r="O238">
        <f t="shared" ca="1" si="21"/>
        <v>-9.4192533977084714E-2</v>
      </c>
      <c r="Q238" s="2">
        <f t="shared" si="22"/>
        <v>20732.675999999999</v>
      </c>
      <c r="S238">
        <v>0.1</v>
      </c>
    </row>
    <row r="239" spans="1:19" x14ac:dyDescent="0.2">
      <c r="A239" s="10" t="s">
        <v>535</v>
      </c>
      <c r="B239" s="31" t="s">
        <v>79</v>
      </c>
      <c r="C239" s="32">
        <v>36043.298000000003</v>
      </c>
      <c r="D239" s="10" t="s">
        <v>83</v>
      </c>
      <c r="E239" s="35">
        <f t="shared" si="18"/>
        <v>-7057.9815769998086</v>
      </c>
      <c r="F239">
        <f t="shared" si="19"/>
        <v>-7058</v>
      </c>
      <c r="G239">
        <f t="shared" si="20"/>
        <v>1.7998000002990011E-2</v>
      </c>
      <c r="I239">
        <f t="shared" si="23"/>
        <v>1.7998000002990011E-2</v>
      </c>
      <c r="O239">
        <f t="shared" ca="1" si="21"/>
        <v>-9.2767897526540521E-2</v>
      </c>
      <c r="Q239" s="2">
        <f t="shared" si="22"/>
        <v>21024.798000000003</v>
      </c>
      <c r="R239" s="36"/>
      <c r="S239">
        <v>0.1</v>
      </c>
    </row>
    <row r="240" spans="1:19" x14ac:dyDescent="0.2">
      <c r="A240" s="10" t="s">
        <v>354</v>
      </c>
      <c r="B240" s="31" t="s">
        <v>63</v>
      </c>
      <c r="C240" s="32">
        <v>36102.379999999997</v>
      </c>
      <c r="D240" s="10" t="s">
        <v>83</v>
      </c>
      <c r="E240" s="35">
        <f t="shared" si="18"/>
        <v>-6997.5044296884889</v>
      </c>
      <c r="F240">
        <f t="shared" si="19"/>
        <v>-6997.5</v>
      </c>
      <c r="G240">
        <f t="shared" si="20"/>
        <v>-4.3275000061839819E-3</v>
      </c>
      <c r="I240">
        <f t="shared" si="23"/>
        <v>-4.3275000061839819E-3</v>
      </c>
      <c r="O240">
        <f t="shared" ca="1" si="21"/>
        <v>-9.2479634967149477E-2</v>
      </c>
      <c r="Q240" s="2">
        <f t="shared" si="22"/>
        <v>21083.879999999997</v>
      </c>
      <c r="S240">
        <v>0.1</v>
      </c>
    </row>
    <row r="241" spans="1:33" x14ac:dyDescent="0.2">
      <c r="A241" s="10" t="s">
        <v>354</v>
      </c>
      <c r="B241" s="31" t="s">
        <v>79</v>
      </c>
      <c r="C241" s="32">
        <v>36127.32</v>
      </c>
      <c r="D241" s="10" t="s">
        <v>83</v>
      </c>
      <c r="E241" s="35">
        <f t="shared" si="18"/>
        <v>-6971.9755028758455</v>
      </c>
      <c r="F241">
        <f t="shared" si="19"/>
        <v>-6972</v>
      </c>
      <c r="G241">
        <f t="shared" si="20"/>
        <v>2.3931999996420927E-2</v>
      </c>
      <c r="I241">
        <f t="shared" si="23"/>
        <v>2.3931999996420927E-2</v>
      </c>
      <c r="O241">
        <f t="shared" ca="1" si="21"/>
        <v>-9.2358135871868946E-2</v>
      </c>
      <c r="Q241" s="2">
        <f t="shared" si="22"/>
        <v>21108.82</v>
      </c>
      <c r="R241" s="36"/>
      <c r="S241">
        <v>0.1</v>
      </c>
    </row>
    <row r="242" spans="1:33" x14ac:dyDescent="0.2">
      <c r="A242" s="10" t="s">
        <v>354</v>
      </c>
      <c r="B242" s="31" t="s">
        <v>63</v>
      </c>
      <c r="C242" s="32">
        <v>36394.493999999999</v>
      </c>
      <c r="D242" s="10" t="s">
        <v>83</v>
      </c>
      <c r="E242" s="35">
        <f t="shared" si="18"/>
        <v>-6698.4925240370139</v>
      </c>
      <c r="F242">
        <f t="shared" si="19"/>
        <v>-6698.5</v>
      </c>
      <c r="G242">
        <f t="shared" si="20"/>
        <v>7.3034999950323254E-3</v>
      </c>
      <c r="I242">
        <f t="shared" si="23"/>
        <v>7.3034999950323254E-3</v>
      </c>
      <c r="O242">
        <f t="shared" ca="1" si="21"/>
        <v>-9.1054998516605271E-2</v>
      </c>
      <c r="Q242" s="2">
        <f t="shared" si="22"/>
        <v>21375.993999999999</v>
      </c>
      <c r="S242">
        <v>0.1</v>
      </c>
    </row>
    <row r="243" spans="1:33" x14ac:dyDescent="0.2">
      <c r="A243" s="10" t="s">
        <v>354</v>
      </c>
      <c r="B243" s="31" t="s">
        <v>63</v>
      </c>
      <c r="C243" s="32">
        <v>36434.447</v>
      </c>
      <c r="D243" s="10" t="s">
        <v>83</v>
      </c>
      <c r="E243" s="35">
        <f t="shared" si="18"/>
        <v>-6657.5960840632579</v>
      </c>
      <c r="F243">
        <f t="shared" si="19"/>
        <v>-6657.5</v>
      </c>
      <c r="G243">
        <f t="shared" si="20"/>
        <v>-9.3867499999760184E-2</v>
      </c>
      <c r="I243">
        <f t="shared" si="23"/>
        <v>-9.3867499999760184E-2</v>
      </c>
      <c r="O243">
        <f t="shared" ca="1" si="21"/>
        <v>-9.0859647030075805E-2</v>
      </c>
      <c r="Q243" s="2">
        <f t="shared" si="22"/>
        <v>21415.947</v>
      </c>
      <c r="R243" s="36"/>
      <c r="S243">
        <v>0.1</v>
      </c>
    </row>
    <row r="244" spans="1:33" x14ac:dyDescent="0.2">
      <c r="A244" s="10" t="s">
        <v>693</v>
      </c>
      <c r="B244" s="31" t="s">
        <v>79</v>
      </c>
      <c r="C244" s="32">
        <v>36756.434000000001</v>
      </c>
      <c r="D244" s="10" t="s">
        <v>83</v>
      </c>
      <c r="E244" s="35">
        <f t="shared" si="18"/>
        <v>-6328.0057649926166</v>
      </c>
      <c r="F244">
        <f t="shared" si="19"/>
        <v>-6328</v>
      </c>
      <c r="G244">
        <f t="shared" si="20"/>
        <v>-5.6320000003324822E-3</v>
      </c>
      <c r="I244">
        <f t="shared" si="23"/>
        <v>-5.6320000003324822E-3</v>
      </c>
      <c r="O244">
        <f t="shared" ca="1" si="21"/>
        <v>-8.9289688132235284E-2</v>
      </c>
      <c r="Q244" s="2">
        <f t="shared" si="22"/>
        <v>21737.934000000001</v>
      </c>
      <c r="S244">
        <v>0.1</v>
      </c>
    </row>
    <row r="245" spans="1:33" x14ac:dyDescent="0.2">
      <c r="A245" s="10" t="s">
        <v>354</v>
      </c>
      <c r="B245" s="31" t="s">
        <v>79</v>
      </c>
      <c r="C245" s="32">
        <v>36757.502</v>
      </c>
      <c r="D245" s="10" t="s">
        <v>83</v>
      </c>
      <c r="E245" s="35">
        <f t="shared" si="18"/>
        <v>-6326.9125455124286</v>
      </c>
      <c r="F245">
        <f t="shared" si="19"/>
        <v>-6327</v>
      </c>
      <c r="G245">
        <f t="shared" si="20"/>
        <v>8.5436999994271901E-2</v>
      </c>
      <c r="I245">
        <f t="shared" si="23"/>
        <v>8.5436999994271901E-2</v>
      </c>
      <c r="O245">
        <f t="shared" ca="1" si="21"/>
        <v>-8.928492346183213E-2</v>
      </c>
      <c r="Q245" s="2">
        <f t="shared" si="22"/>
        <v>21739.002</v>
      </c>
      <c r="R245" s="36"/>
      <c r="S245">
        <v>0.1</v>
      </c>
    </row>
    <row r="246" spans="1:33" x14ac:dyDescent="0.2">
      <c r="A246" s="10" t="s">
        <v>699</v>
      </c>
      <c r="B246" s="31" t="s">
        <v>79</v>
      </c>
      <c r="C246" s="32">
        <v>36842.428</v>
      </c>
      <c r="D246" s="10" t="s">
        <v>83</v>
      </c>
      <c r="E246" s="35">
        <f t="shared" si="18"/>
        <v>-6239.981124562536</v>
      </c>
      <c r="F246">
        <f t="shared" si="19"/>
        <v>-6240</v>
      </c>
      <c r="G246">
        <f t="shared" si="20"/>
        <v>1.8439999999827705E-2</v>
      </c>
      <c r="I246">
        <f t="shared" si="23"/>
        <v>1.8439999999827705E-2</v>
      </c>
      <c r="O246">
        <f t="shared" ca="1" si="21"/>
        <v>-8.8870397136757401E-2</v>
      </c>
      <c r="Q246" s="2">
        <f t="shared" si="22"/>
        <v>21823.928</v>
      </c>
      <c r="S246">
        <v>0.1</v>
      </c>
    </row>
    <row r="247" spans="1:33" x14ac:dyDescent="0.2">
      <c r="A247" s="10" t="s">
        <v>699</v>
      </c>
      <c r="B247" s="31" t="s">
        <v>79</v>
      </c>
      <c r="C247" s="32">
        <v>36843.392</v>
      </c>
      <c r="D247" s="10" t="s">
        <v>83</v>
      </c>
      <c r="E247" s="35">
        <f t="shared" si="18"/>
        <v>-6238.9943609118791</v>
      </c>
      <c r="F247">
        <f t="shared" si="19"/>
        <v>-6239</v>
      </c>
      <c r="G247">
        <f t="shared" si="20"/>
        <v>5.5089999950723723E-3</v>
      </c>
      <c r="I247">
        <f t="shared" si="23"/>
        <v>5.5089999950723723E-3</v>
      </c>
      <c r="O247">
        <f t="shared" ca="1" si="21"/>
        <v>-8.8865632466354233E-2</v>
      </c>
      <c r="Q247" s="2">
        <f t="shared" si="22"/>
        <v>21824.892</v>
      </c>
      <c r="R247" s="36"/>
      <c r="S247">
        <v>0.1</v>
      </c>
    </row>
    <row r="248" spans="1:33" x14ac:dyDescent="0.2">
      <c r="A248" s="10" t="s">
        <v>354</v>
      </c>
      <c r="B248" s="31" t="s">
        <v>79</v>
      </c>
      <c r="C248" s="32">
        <v>36846.305999999997</v>
      </c>
      <c r="D248" s="10" t="s">
        <v>83</v>
      </c>
      <c r="E248" s="35">
        <f t="shared" si="18"/>
        <v>-6236.0115504575097</v>
      </c>
      <c r="F248">
        <f t="shared" si="19"/>
        <v>-6236</v>
      </c>
      <c r="G248">
        <f t="shared" si="20"/>
        <v>-1.1284000007435679E-2</v>
      </c>
      <c r="I248">
        <f t="shared" si="23"/>
        <v>-1.1284000007435679E-2</v>
      </c>
      <c r="O248">
        <f t="shared" ca="1" si="21"/>
        <v>-8.8851338455144771E-2</v>
      </c>
      <c r="Q248" s="2">
        <f t="shared" si="22"/>
        <v>21827.805999999997</v>
      </c>
      <c r="S248">
        <v>0.1</v>
      </c>
    </row>
    <row r="249" spans="1:33" x14ac:dyDescent="0.2">
      <c r="A249" s="10" t="s">
        <v>354</v>
      </c>
      <c r="B249" s="31" t="s">
        <v>79</v>
      </c>
      <c r="C249" s="32">
        <v>36848.285000000003</v>
      </c>
      <c r="D249" s="10" t="s">
        <v>83</v>
      </c>
      <c r="E249" s="35">
        <f t="shared" si="18"/>
        <v>-6233.9858188551689</v>
      </c>
      <c r="F249">
        <f t="shared" si="19"/>
        <v>-6234</v>
      </c>
      <c r="G249">
        <f t="shared" si="20"/>
        <v>1.3854000004357658E-2</v>
      </c>
      <c r="I249">
        <f t="shared" si="23"/>
        <v>1.3854000004357658E-2</v>
      </c>
      <c r="O249">
        <f t="shared" ca="1" si="21"/>
        <v>-8.8841809114338449E-2</v>
      </c>
      <c r="Q249" s="2">
        <f t="shared" si="22"/>
        <v>21829.785000000003</v>
      </c>
      <c r="R249" s="36"/>
      <c r="S249">
        <v>0.1</v>
      </c>
    </row>
    <row r="250" spans="1:33" x14ac:dyDescent="0.2">
      <c r="A250" s="10" t="s">
        <v>354</v>
      </c>
      <c r="B250" s="31" t="s">
        <v>79</v>
      </c>
      <c r="C250" s="32">
        <v>36849.285000000003</v>
      </c>
      <c r="D250" s="10" t="s">
        <v>83</v>
      </c>
      <c r="E250" s="35">
        <f t="shared" si="18"/>
        <v>-6232.962205109674</v>
      </c>
      <c r="F250">
        <f t="shared" si="19"/>
        <v>-6233</v>
      </c>
      <c r="G250">
        <f t="shared" si="20"/>
        <v>3.6922999999660533E-2</v>
      </c>
      <c r="I250">
        <f t="shared" si="23"/>
        <v>3.6922999999660533E-2</v>
      </c>
      <c r="O250">
        <f t="shared" ca="1" si="21"/>
        <v>-8.8837044443935295E-2</v>
      </c>
      <c r="Q250" s="2">
        <f t="shared" si="22"/>
        <v>21830.785000000003</v>
      </c>
      <c r="S250">
        <v>0.1</v>
      </c>
    </row>
    <row r="251" spans="1:33" x14ac:dyDescent="0.2">
      <c r="A251" s="10" t="s">
        <v>354</v>
      </c>
      <c r="B251" s="31" t="s">
        <v>63</v>
      </c>
      <c r="C251" s="32">
        <v>36868.260999999999</v>
      </c>
      <c r="D251" s="10" t="s">
        <v>83</v>
      </c>
      <c r="E251" s="35">
        <f t="shared" si="18"/>
        <v>-6213.5381106751693</v>
      </c>
      <c r="F251">
        <f t="shared" si="19"/>
        <v>-6213.5</v>
      </c>
      <c r="G251">
        <f t="shared" si="20"/>
        <v>-3.7231500005873386E-2</v>
      </c>
      <c r="I251">
        <f t="shared" si="23"/>
        <v>-3.7231500005873386E-2</v>
      </c>
      <c r="O251">
        <f t="shared" ca="1" si="21"/>
        <v>-8.8744133371073716E-2</v>
      </c>
      <c r="Q251" s="2">
        <f t="shared" si="22"/>
        <v>21849.760999999999</v>
      </c>
      <c r="R251" s="36"/>
      <c r="S251">
        <v>0.1</v>
      </c>
    </row>
    <row r="252" spans="1:33" x14ac:dyDescent="0.2">
      <c r="A252" s="10" t="s">
        <v>354</v>
      </c>
      <c r="B252" s="31" t="s">
        <v>79</v>
      </c>
      <c r="C252" s="32">
        <v>37134.457999999999</v>
      </c>
      <c r="D252" s="10" t="s">
        <v>83</v>
      </c>
      <c r="E252" s="35">
        <f t="shared" si="18"/>
        <v>-5941.0552024656845</v>
      </c>
      <c r="F252">
        <f t="shared" si="19"/>
        <v>-5941</v>
      </c>
      <c r="G252">
        <f t="shared" si="20"/>
        <v>-5.3929000001517124E-2</v>
      </c>
      <c r="I252">
        <f t="shared" si="23"/>
        <v>-5.3929000001517124E-2</v>
      </c>
      <c r="O252">
        <f t="shared" ca="1" si="21"/>
        <v>-8.7445760686213195E-2</v>
      </c>
      <c r="Q252" s="2">
        <f t="shared" si="22"/>
        <v>22115.957999999999</v>
      </c>
      <c r="S252">
        <v>0.1</v>
      </c>
    </row>
    <row r="253" spans="1:33" x14ac:dyDescent="0.2">
      <c r="A253" s="10" t="s">
        <v>354</v>
      </c>
      <c r="B253" s="31" t="s">
        <v>79</v>
      </c>
      <c r="C253" s="32">
        <v>37134.504000000001</v>
      </c>
      <c r="D253" s="10" t="s">
        <v>83</v>
      </c>
      <c r="E253" s="35">
        <f t="shared" si="18"/>
        <v>-5941.00811623339</v>
      </c>
      <c r="F253">
        <f t="shared" si="19"/>
        <v>-5941</v>
      </c>
      <c r="G253">
        <f t="shared" si="20"/>
        <v>-7.9289999994216487E-3</v>
      </c>
      <c r="I253">
        <f t="shared" si="23"/>
        <v>-7.9289999994216487E-3</v>
      </c>
      <c r="O253">
        <f t="shared" ca="1" si="21"/>
        <v>-8.7445760686213195E-2</v>
      </c>
      <c r="Q253" s="2">
        <f t="shared" si="22"/>
        <v>22116.004000000001</v>
      </c>
      <c r="R253" s="36"/>
      <c r="S253">
        <v>0.1</v>
      </c>
    </row>
    <row r="254" spans="1:33" x14ac:dyDescent="0.2">
      <c r="A254" s="10" t="s">
        <v>332</v>
      </c>
      <c r="B254" s="31" t="s">
        <v>79</v>
      </c>
      <c r="C254" s="32">
        <v>37186.332999999999</v>
      </c>
      <c r="D254" s="10" t="s">
        <v>83</v>
      </c>
      <c r="E254" s="35">
        <f t="shared" si="18"/>
        <v>-5887.955239418141</v>
      </c>
      <c r="F254">
        <f t="shared" si="19"/>
        <v>-5888</v>
      </c>
      <c r="G254">
        <f t="shared" si="20"/>
        <v>4.3727999996917788E-2</v>
      </c>
      <c r="I254">
        <f t="shared" si="23"/>
        <v>4.3727999996917788E-2</v>
      </c>
      <c r="O254">
        <f t="shared" ca="1" si="21"/>
        <v>-8.7193233154845839E-2</v>
      </c>
      <c r="Q254" s="2">
        <f t="shared" si="22"/>
        <v>22167.832999999999</v>
      </c>
      <c r="S254">
        <v>0.1</v>
      </c>
    </row>
    <row r="255" spans="1:33" x14ac:dyDescent="0.2">
      <c r="A255" s="10" t="s">
        <v>332</v>
      </c>
      <c r="B255" s="31" t="s">
        <v>79</v>
      </c>
      <c r="C255" s="32">
        <v>37186.438000000002</v>
      </c>
      <c r="D255" s="10" t="s">
        <v>83</v>
      </c>
      <c r="E255" s="35">
        <f t="shared" si="18"/>
        <v>-5887.8477599748603</v>
      </c>
      <c r="F255">
        <f t="shared" si="19"/>
        <v>-5888</v>
      </c>
      <c r="G255">
        <f t="shared" si="20"/>
        <v>0.14872800000011921</v>
      </c>
      <c r="I255">
        <f t="shared" si="23"/>
        <v>0.14872800000011921</v>
      </c>
      <c r="O255">
        <f t="shared" ca="1" si="21"/>
        <v>-8.7193233154845839E-2</v>
      </c>
      <c r="Q255" s="2">
        <f t="shared" si="22"/>
        <v>22167.938000000002</v>
      </c>
      <c r="R255" s="36"/>
      <c r="S255">
        <v>0.1</v>
      </c>
    </row>
    <row r="256" spans="1:33" x14ac:dyDescent="0.2">
      <c r="A256" s="10" t="s">
        <v>29</v>
      </c>
      <c r="B256" s="31" t="s">
        <v>63</v>
      </c>
      <c r="C256" s="32">
        <v>40759.413999999997</v>
      </c>
      <c r="D256" s="32"/>
      <c r="E256">
        <f t="shared" si="18"/>
        <v>-2230.5004140517658</v>
      </c>
      <c r="F256">
        <f t="shared" si="19"/>
        <v>-2230.5</v>
      </c>
      <c r="G256">
        <f t="shared" si="20"/>
        <v>-4.0450000233249739E-4</v>
      </c>
      <c r="I256">
        <f t="shared" si="23"/>
        <v>-4.0450000233249739E-4</v>
      </c>
      <c r="Q256" s="2">
        <f t="shared" si="22"/>
        <v>25740.913999999997</v>
      </c>
      <c r="R256" s="36"/>
      <c r="S256">
        <v>0.1</v>
      </c>
      <c r="AB256" t="s">
        <v>32</v>
      </c>
      <c r="AG256" t="s">
        <v>34</v>
      </c>
    </row>
    <row r="257" spans="1:33" x14ac:dyDescent="0.2">
      <c r="A257" s="10" t="s">
        <v>33</v>
      </c>
      <c r="B257" s="31"/>
      <c r="C257" s="32">
        <v>42223.347999999998</v>
      </c>
      <c r="D257" s="32"/>
      <c r="E257">
        <f t="shared" si="18"/>
        <v>-731.99744915455074</v>
      </c>
      <c r="F257">
        <f t="shared" si="19"/>
        <v>-732</v>
      </c>
      <c r="G257">
        <f t="shared" si="20"/>
        <v>2.4919999923440628E-3</v>
      </c>
      <c r="J257">
        <f>G257</f>
        <v>2.4919999923440628E-3</v>
      </c>
      <c r="Q257" s="2">
        <f t="shared" si="22"/>
        <v>27204.847999999998</v>
      </c>
      <c r="R257" s="36"/>
      <c r="S257">
        <v>1</v>
      </c>
      <c r="Y257" t="s">
        <v>31</v>
      </c>
      <c r="AG257" t="s">
        <v>34</v>
      </c>
    </row>
    <row r="258" spans="1:33" x14ac:dyDescent="0.2">
      <c r="A258" s="9" t="s">
        <v>33</v>
      </c>
      <c r="B258" s="50" t="s">
        <v>64</v>
      </c>
      <c r="C258" s="9">
        <v>42223.347999999998</v>
      </c>
      <c r="D258" s="9"/>
      <c r="E258">
        <f t="shared" si="18"/>
        <v>-731.99744915455074</v>
      </c>
      <c r="F258">
        <f t="shared" si="19"/>
        <v>-732</v>
      </c>
      <c r="G258">
        <f t="shared" si="20"/>
        <v>2.4919999923440628E-3</v>
      </c>
      <c r="J258">
        <f>G258</f>
        <v>2.4919999923440628E-3</v>
      </c>
      <c r="Q258" s="2">
        <f t="shared" si="22"/>
        <v>27204.847999999998</v>
      </c>
      <c r="R258" s="36"/>
      <c r="S258">
        <v>1</v>
      </c>
      <c r="AG258" t="s">
        <v>34</v>
      </c>
    </row>
    <row r="259" spans="1:33" x14ac:dyDescent="0.2">
      <c r="A259" s="9" t="s">
        <v>33</v>
      </c>
      <c r="B259" s="50" t="s">
        <v>64</v>
      </c>
      <c r="C259" s="9">
        <v>42223.35</v>
      </c>
      <c r="D259" s="9"/>
      <c r="E259">
        <f t="shared" si="18"/>
        <v>-731.99540192705933</v>
      </c>
      <c r="F259">
        <f t="shared" si="19"/>
        <v>-732</v>
      </c>
      <c r="G259">
        <f t="shared" si="20"/>
        <v>4.4919999927515164E-3</v>
      </c>
      <c r="J259">
        <f>G259</f>
        <v>4.4919999927515164E-3</v>
      </c>
      <c r="Q259" s="2">
        <f t="shared" si="22"/>
        <v>27204.85</v>
      </c>
      <c r="R259" s="36"/>
      <c r="S259">
        <v>1</v>
      </c>
      <c r="AG259" t="s">
        <v>34</v>
      </c>
    </row>
    <row r="260" spans="1:33" x14ac:dyDescent="0.2">
      <c r="A260" s="10" t="s">
        <v>66</v>
      </c>
      <c r="B260" s="10"/>
      <c r="C260" s="32">
        <v>42938.459000000003</v>
      </c>
      <c r="D260" s="32" t="s">
        <v>16</v>
      </c>
      <c r="E260">
        <f t="shared" si="18"/>
        <v>0</v>
      </c>
      <c r="F260">
        <f t="shared" si="19"/>
        <v>0</v>
      </c>
      <c r="G260">
        <f t="shared" si="20"/>
        <v>0</v>
      </c>
      <c r="H260">
        <f>+G260</f>
        <v>0</v>
      </c>
      <c r="Q260" s="2">
        <f t="shared" si="22"/>
        <v>27919.959000000003</v>
      </c>
      <c r="R260" s="36"/>
      <c r="S260">
        <v>0.1</v>
      </c>
    </row>
    <row r="261" spans="1:33" x14ac:dyDescent="0.2">
      <c r="A261" s="10" t="s">
        <v>740</v>
      </c>
      <c r="B261" s="31" t="s">
        <v>79</v>
      </c>
      <c r="C261" s="32">
        <v>43304.777000000002</v>
      </c>
      <c r="D261" s="10" t="s">
        <v>83</v>
      </c>
      <c r="E261" s="35">
        <f t="shared" si="18"/>
        <v>374.96814002217076</v>
      </c>
      <c r="F261">
        <f t="shared" si="19"/>
        <v>375</v>
      </c>
      <c r="G261">
        <f t="shared" si="20"/>
        <v>-3.1125000001338776E-2</v>
      </c>
      <c r="I261">
        <f t="shared" ref="I261:I297" si="24">G261</f>
        <v>-3.1125000001338776E-2</v>
      </c>
      <c r="O261">
        <f ca="1">+C$11+C$12*F261</f>
        <v>-5.7352102419868198E-2</v>
      </c>
      <c r="Q261" s="2">
        <f t="shared" si="22"/>
        <v>28286.277000000002</v>
      </c>
      <c r="S261">
        <v>0.1</v>
      </c>
    </row>
    <row r="262" spans="1:33" x14ac:dyDescent="0.2">
      <c r="A262" s="10" t="s">
        <v>740</v>
      </c>
      <c r="B262" s="31" t="s">
        <v>79</v>
      </c>
      <c r="C262" s="32">
        <v>43347.76</v>
      </c>
      <c r="D262" s="10" t="s">
        <v>83</v>
      </c>
      <c r="E262" s="35">
        <f t="shared" si="18"/>
        <v>418.96612964477481</v>
      </c>
      <c r="F262">
        <f t="shared" si="19"/>
        <v>419</v>
      </c>
      <c r="G262">
        <f t="shared" si="20"/>
        <v>-3.3089000004110858E-2</v>
      </c>
      <c r="I262">
        <f t="shared" si="24"/>
        <v>-3.3089000004110858E-2</v>
      </c>
      <c r="O262">
        <f ca="1">+C$11+C$12*F262</f>
        <v>-5.7142456922129249E-2</v>
      </c>
      <c r="Q262" s="2">
        <f t="shared" si="22"/>
        <v>28329.260000000002</v>
      </c>
      <c r="R262" s="36"/>
      <c r="S262">
        <v>0.1</v>
      </c>
    </row>
    <row r="263" spans="1:33" x14ac:dyDescent="0.2">
      <c r="A263" s="10" t="s">
        <v>740</v>
      </c>
      <c r="B263" s="31" t="s">
        <v>79</v>
      </c>
      <c r="C263" s="32">
        <v>43687.724999999999</v>
      </c>
      <c r="D263" s="10" t="s">
        <v>83</v>
      </c>
      <c r="E263" s="35">
        <f t="shared" si="18"/>
        <v>766.95897663191772</v>
      </c>
      <c r="F263">
        <f t="shared" si="19"/>
        <v>767</v>
      </c>
      <c r="G263">
        <f t="shared" si="20"/>
        <v>-4.0077000005112495E-2</v>
      </c>
      <c r="I263">
        <f t="shared" si="24"/>
        <v>-4.0077000005112495E-2</v>
      </c>
      <c r="O263">
        <f ca="1">+C$11+C$12*F263</f>
        <v>-5.5484351621830318E-2</v>
      </c>
      <c r="Q263" s="2">
        <f t="shared" si="22"/>
        <v>28669.224999999999</v>
      </c>
      <c r="S263">
        <v>0.1</v>
      </c>
    </row>
    <row r="264" spans="1:33" x14ac:dyDescent="0.2">
      <c r="A264" s="10" t="s">
        <v>36</v>
      </c>
      <c r="B264" s="10"/>
      <c r="C264" s="32">
        <v>43744.411</v>
      </c>
      <c r="D264" s="32"/>
      <c r="E264">
        <f t="shared" si="18"/>
        <v>824.98354540903858</v>
      </c>
      <c r="F264">
        <f t="shared" si="19"/>
        <v>825</v>
      </c>
      <c r="G264">
        <f t="shared" si="20"/>
        <v>-1.607499999954598E-2</v>
      </c>
      <c r="I264">
        <f t="shared" si="24"/>
        <v>-1.607499999954598E-2</v>
      </c>
      <c r="Q264" s="2">
        <f t="shared" si="22"/>
        <v>28725.911</v>
      </c>
      <c r="R264" s="36"/>
      <c r="S264">
        <v>0.1</v>
      </c>
      <c r="Y264" t="s">
        <v>35</v>
      </c>
    </row>
    <row r="265" spans="1:33" x14ac:dyDescent="0.2">
      <c r="A265" s="10" t="s">
        <v>740</v>
      </c>
      <c r="B265" s="31" t="s">
        <v>79</v>
      </c>
      <c r="C265" s="32">
        <v>43777.633999999998</v>
      </c>
      <c r="D265" s="10" t="s">
        <v>83</v>
      </c>
      <c r="E265" s="35">
        <f t="shared" si="18"/>
        <v>858.99106487561107</v>
      </c>
      <c r="F265">
        <f t="shared" si="19"/>
        <v>859</v>
      </c>
      <c r="G265">
        <f t="shared" si="20"/>
        <v>-8.7290000010398217E-3</v>
      </c>
      <c r="I265">
        <f t="shared" si="24"/>
        <v>-8.7290000010398217E-3</v>
      </c>
      <c r="O265">
        <f ca="1">+C$11+C$12*F265</f>
        <v>-5.5046001944739797E-2</v>
      </c>
      <c r="Q265" s="2">
        <f t="shared" si="22"/>
        <v>28759.133999999998</v>
      </c>
      <c r="R265" s="36"/>
      <c r="S265">
        <v>0.1</v>
      </c>
    </row>
    <row r="266" spans="1:33" x14ac:dyDescent="0.2">
      <c r="A266" s="10" t="s">
        <v>36</v>
      </c>
      <c r="B266" s="10"/>
      <c r="C266" s="32">
        <v>43833.32</v>
      </c>
      <c r="D266" s="32"/>
      <c r="E266">
        <f t="shared" si="18"/>
        <v>915.99201990723725</v>
      </c>
      <c r="F266">
        <f t="shared" si="19"/>
        <v>916</v>
      </c>
      <c r="G266">
        <f t="shared" si="20"/>
        <v>-7.7960000053280964E-3</v>
      </c>
      <c r="I266">
        <f t="shared" si="24"/>
        <v>-7.7960000053280964E-3</v>
      </c>
      <c r="Q266" s="2">
        <f t="shared" si="22"/>
        <v>28814.82</v>
      </c>
      <c r="R266" s="36"/>
      <c r="S266">
        <v>0.1</v>
      </c>
      <c r="Y266" t="s">
        <v>35</v>
      </c>
      <c r="AC266">
        <v>9</v>
      </c>
      <c r="AE266" t="s">
        <v>39</v>
      </c>
      <c r="AG266" t="s">
        <v>30</v>
      </c>
    </row>
    <row r="267" spans="1:33" x14ac:dyDescent="0.2">
      <c r="A267" s="10" t="s">
        <v>740</v>
      </c>
      <c r="B267" s="31" t="s">
        <v>79</v>
      </c>
      <c r="C267" s="32">
        <v>44111.732000000004</v>
      </c>
      <c r="D267" s="10" t="s">
        <v>83</v>
      </c>
      <c r="E267" s="35">
        <f t="shared" si="18"/>
        <v>1200.9783700179451</v>
      </c>
      <c r="F267">
        <f t="shared" si="19"/>
        <v>1201</v>
      </c>
      <c r="G267">
        <f t="shared" si="20"/>
        <v>-2.1131000001332723E-2</v>
      </c>
      <c r="I267">
        <f t="shared" si="24"/>
        <v>-2.1131000001332723E-2</v>
      </c>
      <c r="O267">
        <f ca="1">+C$11+C$12*F267</f>
        <v>-5.3416484666859811E-2</v>
      </c>
      <c r="Q267" s="2">
        <f t="shared" si="22"/>
        <v>29093.232000000004</v>
      </c>
      <c r="S267">
        <v>0.1</v>
      </c>
    </row>
    <row r="268" spans="1:33" x14ac:dyDescent="0.2">
      <c r="A268" s="10" t="s">
        <v>740</v>
      </c>
      <c r="B268" s="31" t="s">
        <v>79</v>
      </c>
      <c r="C268" s="32">
        <v>44156.665000000001</v>
      </c>
      <c r="D268" s="10" t="s">
        <v>83</v>
      </c>
      <c r="E268" s="35">
        <f t="shared" si="18"/>
        <v>1246.972406444261</v>
      </c>
      <c r="F268">
        <f t="shared" si="19"/>
        <v>1247</v>
      </c>
      <c r="G268">
        <f t="shared" si="20"/>
        <v>-2.6957000001857523E-2</v>
      </c>
      <c r="I268">
        <f t="shared" si="24"/>
        <v>-2.6957000001857523E-2</v>
      </c>
      <c r="O268">
        <f ca="1">+C$11+C$12*F268</f>
        <v>-5.3197309828314547E-2</v>
      </c>
      <c r="Q268" s="2">
        <f t="shared" si="22"/>
        <v>29138.165000000001</v>
      </c>
      <c r="R268" s="36"/>
      <c r="S268">
        <v>0.1</v>
      </c>
    </row>
    <row r="269" spans="1:33" x14ac:dyDescent="0.2">
      <c r="A269" s="10" t="s">
        <v>38</v>
      </c>
      <c r="B269" s="31"/>
      <c r="C269" s="32">
        <v>44503.502999999997</v>
      </c>
      <c r="D269" s="32"/>
      <c r="E269">
        <f t="shared" si="18"/>
        <v>1602.0005507041894</v>
      </c>
      <c r="F269">
        <f t="shared" si="19"/>
        <v>1602</v>
      </c>
      <c r="G269">
        <f t="shared" si="20"/>
        <v>5.3799999295733869E-4</v>
      </c>
      <c r="I269">
        <f t="shared" si="24"/>
        <v>5.3799999295733869E-4</v>
      </c>
      <c r="Q269" s="2">
        <f t="shared" si="22"/>
        <v>29485.002999999997</v>
      </c>
      <c r="R269" s="36"/>
      <c r="S269">
        <v>0.1</v>
      </c>
      <c r="Y269" t="s">
        <v>35</v>
      </c>
      <c r="AC269">
        <v>6</v>
      </c>
      <c r="AE269" t="s">
        <v>37</v>
      </c>
      <c r="AG269" t="s">
        <v>30</v>
      </c>
    </row>
    <row r="270" spans="1:33" x14ac:dyDescent="0.2">
      <c r="A270" s="10" t="s">
        <v>38</v>
      </c>
      <c r="B270" s="31"/>
      <c r="C270" s="32">
        <v>44504.461000000003</v>
      </c>
      <c r="D270" s="32"/>
      <c r="E270">
        <f t="shared" si="18"/>
        <v>1602.9811726723794</v>
      </c>
      <c r="F270">
        <f t="shared" si="19"/>
        <v>1603</v>
      </c>
      <c r="G270">
        <f t="shared" si="20"/>
        <v>-1.839299999846844E-2</v>
      </c>
      <c r="I270">
        <f t="shared" si="24"/>
        <v>-1.839299999846844E-2</v>
      </c>
      <c r="Q270" s="2">
        <f t="shared" si="22"/>
        <v>29485.961000000003</v>
      </c>
      <c r="R270" s="36"/>
      <c r="S270">
        <v>0.1</v>
      </c>
      <c r="Y270" t="s">
        <v>35</v>
      </c>
    </row>
    <row r="271" spans="1:33" x14ac:dyDescent="0.2">
      <c r="A271" s="10" t="s">
        <v>38</v>
      </c>
      <c r="B271" s="31"/>
      <c r="C271" s="32">
        <v>44507.406999999999</v>
      </c>
      <c r="D271" s="32"/>
      <c r="E271">
        <f t="shared" si="18"/>
        <v>1605.9967387666034</v>
      </c>
      <c r="F271">
        <f t="shared" si="19"/>
        <v>1606</v>
      </c>
      <c r="G271">
        <f t="shared" si="20"/>
        <v>-3.1860000017331913E-3</v>
      </c>
      <c r="I271">
        <f t="shared" si="24"/>
        <v>-3.1860000017331913E-3</v>
      </c>
      <c r="Q271" s="2">
        <f t="shared" si="22"/>
        <v>29488.906999999999</v>
      </c>
      <c r="R271" s="36"/>
      <c r="S271">
        <v>0.1</v>
      </c>
      <c r="Y271" t="s">
        <v>35</v>
      </c>
    </row>
    <row r="272" spans="1:33" x14ac:dyDescent="0.2">
      <c r="A272" s="10" t="s">
        <v>38</v>
      </c>
      <c r="B272" s="31"/>
      <c r="C272" s="32">
        <v>44509.372000000003</v>
      </c>
      <c r="D272" s="32"/>
      <c r="E272">
        <f t="shared" si="18"/>
        <v>1608.0081397765045</v>
      </c>
      <c r="F272">
        <f t="shared" si="19"/>
        <v>1608</v>
      </c>
      <c r="G272">
        <f t="shared" si="20"/>
        <v>7.9519999999320135E-3</v>
      </c>
      <c r="I272">
        <f t="shared" si="24"/>
        <v>7.9519999999320135E-3</v>
      </c>
      <c r="Q272" s="2">
        <f t="shared" si="22"/>
        <v>29490.872000000003</v>
      </c>
      <c r="R272" s="36"/>
      <c r="S272">
        <v>0.1</v>
      </c>
      <c r="Y272" t="s">
        <v>35</v>
      </c>
      <c r="AC272">
        <v>9</v>
      </c>
      <c r="AE272" t="s">
        <v>39</v>
      </c>
      <c r="AG272" t="s">
        <v>30</v>
      </c>
    </row>
    <row r="273" spans="1:25" x14ac:dyDescent="0.2">
      <c r="A273" s="10" t="s">
        <v>740</v>
      </c>
      <c r="B273" s="31" t="s">
        <v>79</v>
      </c>
      <c r="C273" s="32">
        <v>44921.624000000003</v>
      </c>
      <c r="D273" s="10" t="s">
        <v>83</v>
      </c>
      <c r="E273" s="35">
        <f t="shared" si="18"/>
        <v>2029.9949535842356</v>
      </c>
      <c r="F273">
        <f t="shared" si="19"/>
        <v>2030</v>
      </c>
      <c r="G273">
        <f t="shared" si="20"/>
        <v>-4.9300000027869828E-3</v>
      </c>
      <c r="I273">
        <f t="shared" si="24"/>
        <v>-4.9300000027869828E-3</v>
      </c>
      <c r="O273">
        <f ca="1">+C$11+C$12*F273</f>
        <v>-4.9466572902641948E-2</v>
      </c>
      <c r="Q273" s="2">
        <f t="shared" si="22"/>
        <v>29903.124000000003</v>
      </c>
      <c r="S273">
        <v>0.1</v>
      </c>
    </row>
    <row r="274" spans="1:25" x14ac:dyDescent="0.2">
      <c r="A274" s="10" t="s">
        <v>740</v>
      </c>
      <c r="B274" s="31" t="s">
        <v>79</v>
      </c>
      <c r="C274" s="32">
        <v>45171.682000000001</v>
      </c>
      <c r="D274" s="10" t="s">
        <v>83</v>
      </c>
      <c r="E274" s="35">
        <f t="shared" si="18"/>
        <v>2285.9577595551764</v>
      </c>
      <c r="F274">
        <f t="shared" si="19"/>
        <v>2286</v>
      </c>
      <c r="G274">
        <f t="shared" si="20"/>
        <v>-4.1266000000177883E-2</v>
      </c>
      <c r="I274">
        <f t="shared" si="24"/>
        <v>-4.1266000000177883E-2</v>
      </c>
      <c r="O274">
        <f ca="1">+C$11+C$12*F274</f>
        <v>-4.8246817279433536E-2</v>
      </c>
      <c r="Q274" s="2">
        <f t="shared" si="22"/>
        <v>30153.182000000001</v>
      </c>
      <c r="R274" s="36"/>
      <c r="S274">
        <v>0.1</v>
      </c>
    </row>
    <row r="275" spans="1:25" x14ac:dyDescent="0.2">
      <c r="A275" s="10" t="s">
        <v>40</v>
      </c>
      <c r="B275" s="31"/>
      <c r="C275" s="32">
        <v>45231.31</v>
      </c>
      <c r="D275" s="32"/>
      <c r="E275">
        <f t="shared" si="18"/>
        <v>2346.9937999715385</v>
      </c>
      <c r="F275">
        <f t="shared" si="19"/>
        <v>2347</v>
      </c>
      <c r="G275">
        <f t="shared" si="20"/>
        <v>-6.0570000059669837E-3</v>
      </c>
      <c r="I275">
        <f t="shared" si="24"/>
        <v>-6.0570000059669837E-3</v>
      </c>
      <c r="Q275" s="2">
        <f t="shared" si="22"/>
        <v>30212.809999999998</v>
      </c>
      <c r="R275" s="36"/>
      <c r="S275">
        <v>0.1</v>
      </c>
      <c r="Y275" t="s">
        <v>35</v>
      </c>
    </row>
    <row r="276" spans="1:25" x14ac:dyDescent="0.2">
      <c r="A276" s="10" t="s">
        <v>40</v>
      </c>
      <c r="B276" s="31" t="s">
        <v>63</v>
      </c>
      <c r="C276" s="32">
        <v>45241.57</v>
      </c>
      <c r="D276" s="32"/>
      <c r="E276">
        <f t="shared" si="18"/>
        <v>2357.4960770003177</v>
      </c>
      <c r="F276">
        <f t="shared" si="19"/>
        <v>2357.5</v>
      </c>
      <c r="G276">
        <f t="shared" si="20"/>
        <v>-3.8325000059558079E-3</v>
      </c>
      <c r="I276">
        <f t="shared" si="24"/>
        <v>-3.8325000059558079E-3</v>
      </c>
      <c r="Q276" s="2">
        <f t="shared" si="22"/>
        <v>30223.07</v>
      </c>
      <c r="R276" s="36"/>
      <c r="S276">
        <v>0.1</v>
      </c>
    </row>
    <row r="277" spans="1:25" x14ac:dyDescent="0.2">
      <c r="A277" s="10" t="s">
        <v>42</v>
      </c>
      <c r="B277" s="31"/>
      <c r="C277" s="32">
        <v>45275.264999999999</v>
      </c>
      <c r="D277" s="32"/>
      <c r="E277">
        <f t="shared" ref="E277:E340" si="25">+(C277-C$7)/C$8</f>
        <v>2391.9867421547651</v>
      </c>
      <c r="F277">
        <f t="shared" ref="F277:F340" si="26">ROUND(2*E277,0)/2</f>
        <v>2392</v>
      </c>
      <c r="G277">
        <f t="shared" ref="G277:G340" si="27">+C277-(C$7+F277*C$8)</f>
        <v>-1.2952000004588626E-2</v>
      </c>
      <c r="I277">
        <f t="shared" si="24"/>
        <v>-1.2952000004588626E-2</v>
      </c>
      <c r="Q277" s="2">
        <f t="shared" ref="Q277:Q340" si="28">+C277-15018.5</f>
        <v>30256.764999999999</v>
      </c>
      <c r="R277" s="36"/>
      <c r="S277">
        <v>0.1</v>
      </c>
      <c r="Y277" t="s">
        <v>35</v>
      </c>
    </row>
    <row r="278" spans="1:25" x14ac:dyDescent="0.2">
      <c r="A278" s="10" t="s">
        <v>42</v>
      </c>
      <c r="B278" s="31"/>
      <c r="C278" s="32">
        <v>45275.269</v>
      </c>
      <c r="D278" s="32"/>
      <c r="E278">
        <f t="shared" si="25"/>
        <v>2391.9908366097479</v>
      </c>
      <c r="F278">
        <f t="shared" si="26"/>
        <v>2392</v>
      </c>
      <c r="G278">
        <f t="shared" si="27"/>
        <v>-8.9520000037737191E-3</v>
      </c>
      <c r="I278">
        <f t="shared" si="24"/>
        <v>-8.9520000037737191E-3</v>
      </c>
      <c r="Q278" s="2">
        <f t="shared" si="28"/>
        <v>30256.769</v>
      </c>
      <c r="R278" s="36"/>
      <c r="S278">
        <v>0.1</v>
      </c>
      <c r="Y278" t="s">
        <v>35</v>
      </c>
    </row>
    <row r="279" spans="1:25" x14ac:dyDescent="0.2">
      <c r="A279" s="10" t="s">
        <v>740</v>
      </c>
      <c r="B279" s="31" t="s">
        <v>79</v>
      </c>
      <c r="C279" s="32">
        <v>45552.701000000001</v>
      </c>
      <c r="D279" s="10" t="s">
        <v>83</v>
      </c>
      <c r="E279" s="35">
        <f t="shared" si="25"/>
        <v>2675.9740452498677</v>
      </c>
      <c r="F279">
        <f t="shared" si="26"/>
        <v>2676</v>
      </c>
      <c r="G279">
        <f t="shared" si="27"/>
        <v>-2.5355999998282641E-2</v>
      </c>
      <c r="I279">
        <f t="shared" si="24"/>
        <v>-2.5355999998282641E-2</v>
      </c>
      <c r="O279">
        <f ca="1">+C$11+C$12*F279</f>
        <v>-4.6388595822201978E-2</v>
      </c>
      <c r="Q279" s="2">
        <f t="shared" si="28"/>
        <v>30534.201000000001</v>
      </c>
      <c r="S279">
        <v>0.1</v>
      </c>
    </row>
    <row r="280" spans="1:25" x14ac:dyDescent="0.2">
      <c r="A280" s="10" t="s">
        <v>740</v>
      </c>
      <c r="B280" s="31" t="s">
        <v>79</v>
      </c>
      <c r="C280" s="32">
        <v>45888.741000000002</v>
      </c>
      <c r="D280" s="10" t="s">
        <v>83</v>
      </c>
      <c r="E280" s="35">
        <f t="shared" si="25"/>
        <v>3019.9492082859479</v>
      </c>
      <c r="F280">
        <f t="shared" si="26"/>
        <v>3020</v>
      </c>
      <c r="G280">
        <f t="shared" si="27"/>
        <v>-4.9619999997958075E-2</v>
      </c>
      <c r="I280">
        <f t="shared" si="24"/>
        <v>-4.9619999997958075E-2</v>
      </c>
      <c r="O280">
        <f ca="1">+C$11+C$12*F280</f>
        <v>-4.4749549203515676E-2</v>
      </c>
      <c r="Q280" s="2">
        <f t="shared" si="28"/>
        <v>30870.241000000002</v>
      </c>
      <c r="R280" s="36"/>
      <c r="S280">
        <v>0.1</v>
      </c>
    </row>
    <row r="281" spans="1:25" x14ac:dyDescent="0.2">
      <c r="A281" s="10" t="s">
        <v>43</v>
      </c>
      <c r="B281" s="31"/>
      <c r="C281" s="32">
        <v>45946.417999999998</v>
      </c>
      <c r="D281" s="32"/>
      <c r="E281">
        <f t="shared" si="25"/>
        <v>3078.9881782848483</v>
      </c>
      <c r="F281">
        <f t="shared" si="26"/>
        <v>3079</v>
      </c>
      <c r="G281">
        <f t="shared" si="27"/>
        <v>-1.1549000002560206E-2</v>
      </c>
      <c r="I281">
        <f t="shared" si="24"/>
        <v>-1.1549000002560206E-2</v>
      </c>
      <c r="Q281" s="2">
        <f t="shared" si="28"/>
        <v>30927.917999999998</v>
      </c>
      <c r="R281" s="36"/>
      <c r="S281">
        <v>0.1</v>
      </c>
      <c r="Y281" t="s">
        <v>35</v>
      </c>
    </row>
    <row r="282" spans="1:25" x14ac:dyDescent="0.2">
      <c r="A282" s="10" t="s">
        <v>44</v>
      </c>
      <c r="B282" s="31"/>
      <c r="C282" s="32">
        <v>46285.415999999997</v>
      </c>
      <c r="D282" s="32"/>
      <c r="E282">
        <f t="shared" si="25"/>
        <v>3425.9911907801011</v>
      </c>
      <c r="F282">
        <f t="shared" si="26"/>
        <v>3426</v>
      </c>
      <c r="G282">
        <f t="shared" si="27"/>
        <v>-8.6060000030556694E-3</v>
      </c>
      <c r="I282">
        <f t="shared" si="24"/>
        <v>-8.6060000030556694E-3</v>
      </c>
      <c r="Q282" s="2">
        <f t="shared" si="28"/>
        <v>31266.915999999997</v>
      </c>
      <c r="R282" s="36"/>
      <c r="S282">
        <v>0.1</v>
      </c>
      <c r="Y282" t="s">
        <v>35</v>
      </c>
    </row>
    <row r="283" spans="1:25" x14ac:dyDescent="0.2">
      <c r="A283" s="10" t="s">
        <v>45</v>
      </c>
      <c r="B283" s="31"/>
      <c r="C283" s="32">
        <v>46622.453000000001</v>
      </c>
      <c r="D283" s="32"/>
      <c r="E283">
        <f t="shared" si="25"/>
        <v>3770.9868967204425</v>
      </c>
      <c r="F283">
        <f t="shared" si="26"/>
        <v>3771</v>
      </c>
      <c r="G283">
        <f t="shared" si="27"/>
        <v>-1.280100000440143E-2</v>
      </c>
      <c r="I283">
        <f t="shared" si="24"/>
        <v>-1.280100000440143E-2</v>
      </c>
      <c r="Q283" s="2">
        <f t="shared" si="28"/>
        <v>31603.953000000001</v>
      </c>
      <c r="R283" s="36"/>
      <c r="S283">
        <v>0.1</v>
      </c>
      <c r="Y283" t="s">
        <v>35</v>
      </c>
    </row>
    <row r="284" spans="1:25" x14ac:dyDescent="0.2">
      <c r="A284" s="10" t="s">
        <v>45</v>
      </c>
      <c r="B284" s="31"/>
      <c r="C284" s="32">
        <v>46622.455000000002</v>
      </c>
      <c r="D284" s="32"/>
      <c r="E284">
        <f t="shared" si="25"/>
        <v>3770.9889439479339</v>
      </c>
      <c r="F284">
        <f t="shared" si="26"/>
        <v>3771</v>
      </c>
      <c r="G284">
        <f t="shared" si="27"/>
        <v>-1.0801000003993977E-2</v>
      </c>
      <c r="I284">
        <f t="shared" si="24"/>
        <v>-1.0801000003993977E-2</v>
      </c>
      <c r="Q284" s="2">
        <f t="shared" si="28"/>
        <v>31603.955000000002</v>
      </c>
      <c r="R284" s="36"/>
      <c r="S284">
        <v>0.1</v>
      </c>
      <c r="Y284" t="s">
        <v>35</v>
      </c>
    </row>
    <row r="285" spans="1:25" x14ac:dyDescent="0.2">
      <c r="A285" s="10" t="s">
        <v>45</v>
      </c>
      <c r="B285" s="31"/>
      <c r="C285" s="32">
        <v>46622.461000000003</v>
      </c>
      <c r="D285" s="32"/>
      <c r="E285">
        <f t="shared" si="25"/>
        <v>3770.9950856304085</v>
      </c>
      <c r="F285">
        <f t="shared" si="26"/>
        <v>3771</v>
      </c>
      <c r="G285">
        <f t="shared" si="27"/>
        <v>-4.801000002771616E-3</v>
      </c>
      <c r="I285">
        <f t="shared" si="24"/>
        <v>-4.801000002771616E-3</v>
      </c>
      <c r="Q285" s="2">
        <f t="shared" si="28"/>
        <v>31603.961000000003</v>
      </c>
      <c r="R285" s="36"/>
      <c r="S285">
        <v>0.1</v>
      </c>
      <c r="Y285" t="s">
        <v>35</v>
      </c>
    </row>
    <row r="286" spans="1:25" x14ac:dyDescent="0.2">
      <c r="A286" s="10" t="s">
        <v>45</v>
      </c>
      <c r="B286" s="31"/>
      <c r="C286" s="32">
        <v>46622.462</v>
      </c>
      <c r="D286" s="32"/>
      <c r="E286">
        <f t="shared" si="25"/>
        <v>3770.9961092441504</v>
      </c>
      <c r="F286">
        <f t="shared" si="26"/>
        <v>3771</v>
      </c>
      <c r="G286">
        <f t="shared" si="27"/>
        <v>-3.801000006205868E-3</v>
      </c>
      <c r="I286">
        <f t="shared" si="24"/>
        <v>-3.801000006205868E-3</v>
      </c>
      <c r="Q286" s="2">
        <f t="shared" si="28"/>
        <v>31603.962</v>
      </c>
      <c r="R286" s="36"/>
      <c r="S286">
        <v>0.1</v>
      </c>
      <c r="Y286" t="s">
        <v>35</v>
      </c>
    </row>
    <row r="287" spans="1:25" x14ac:dyDescent="0.2">
      <c r="A287" s="10" t="s">
        <v>45</v>
      </c>
      <c r="B287" s="31"/>
      <c r="C287" s="32">
        <v>46622.464</v>
      </c>
      <c r="D287" s="32"/>
      <c r="E287">
        <f t="shared" si="25"/>
        <v>3770.9981564716418</v>
      </c>
      <c r="F287">
        <f t="shared" si="26"/>
        <v>3771</v>
      </c>
      <c r="G287">
        <f t="shared" si="27"/>
        <v>-1.8010000057984143E-3</v>
      </c>
      <c r="I287">
        <f t="shared" si="24"/>
        <v>-1.8010000057984143E-3</v>
      </c>
      <c r="Q287" s="2">
        <f t="shared" si="28"/>
        <v>31603.964</v>
      </c>
      <c r="R287" s="36"/>
      <c r="S287">
        <v>0.1</v>
      </c>
      <c r="Y287" t="s">
        <v>35</v>
      </c>
    </row>
    <row r="288" spans="1:25" x14ac:dyDescent="0.2">
      <c r="A288" s="10" t="s">
        <v>740</v>
      </c>
      <c r="B288" s="31" t="s">
        <v>79</v>
      </c>
      <c r="C288" s="32">
        <v>46654.678999999996</v>
      </c>
      <c r="D288" s="10" t="s">
        <v>83</v>
      </c>
      <c r="E288" s="35">
        <f t="shared" si="25"/>
        <v>3803.9738732827536</v>
      </c>
      <c r="F288">
        <f t="shared" si="26"/>
        <v>3804</v>
      </c>
      <c r="G288">
        <f t="shared" si="27"/>
        <v>-2.5524000004224945E-2</v>
      </c>
      <c r="I288">
        <f t="shared" si="24"/>
        <v>-2.5524000004224945E-2</v>
      </c>
      <c r="O288">
        <f ca="1">+C$11+C$12*F288</f>
        <v>-4.1014047607439916E-2</v>
      </c>
      <c r="Q288" s="2">
        <f t="shared" si="28"/>
        <v>31636.178999999996</v>
      </c>
      <c r="S288">
        <v>0.1</v>
      </c>
    </row>
    <row r="289" spans="1:33" x14ac:dyDescent="0.2">
      <c r="A289" s="10" t="s">
        <v>47</v>
      </c>
      <c r="B289" s="31"/>
      <c r="C289" s="32">
        <v>47008.385999999999</v>
      </c>
      <c r="D289" s="32"/>
      <c r="E289">
        <f t="shared" si="25"/>
        <v>4166.0332203604921</v>
      </c>
      <c r="F289">
        <f t="shared" si="26"/>
        <v>4166</v>
      </c>
      <c r="G289">
        <f t="shared" si="27"/>
        <v>3.2453999992867466E-2</v>
      </c>
      <c r="I289">
        <f t="shared" si="24"/>
        <v>3.2453999992867466E-2</v>
      </c>
      <c r="Q289" s="2">
        <f t="shared" si="28"/>
        <v>31989.885999999999</v>
      </c>
      <c r="R289" s="36"/>
      <c r="S289">
        <v>0.1</v>
      </c>
      <c r="Y289" t="s">
        <v>35</v>
      </c>
      <c r="AG289" t="s">
        <v>34</v>
      </c>
    </row>
    <row r="290" spans="1:33" x14ac:dyDescent="0.2">
      <c r="A290" s="10" t="s">
        <v>48</v>
      </c>
      <c r="B290" s="31"/>
      <c r="C290" s="32">
        <v>47384.457999999999</v>
      </c>
      <c r="D290" s="32"/>
      <c r="E290">
        <f t="shared" si="25"/>
        <v>4550.9856888562199</v>
      </c>
      <c r="F290">
        <f t="shared" si="26"/>
        <v>4551</v>
      </c>
      <c r="G290">
        <f t="shared" si="27"/>
        <v>-1.3981000003695954E-2</v>
      </c>
      <c r="I290">
        <f t="shared" si="24"/>
        <v>-1.3981000003695954E-2</v>
      </c>
      <c r="Q290" s="2">
        <f t="shared" si="28"/>
        <v>32365.957999999999</v>
      </c>
      <c r="R290" s="36"/>
      <c r="S290">
        <v>0.1</v>
      </c>
      <c r="Y290" t="s">
        <v>35</v>
      </c>
    </row>
    <row r="291" spans="1:33" x14ac:dyDescent="0.2">
      <c r="A291" s="10" t="s">
        <v>48</v>
      </c>
      <c r="B291" s="31"/>
      <c r="C291" s="32">
        <v>47385.444000000003</v>
      </c>
      <c r="D291" s="32"/>
      <c r="E291">
        <f t="shared" si="25"/>
        <v>4551.9949720092827</v>
      </c>
      <c r="F291">
        <f t="shared" si="26"/>
        <v>4552</v>
      </c>
      <c r="G291">
        <f t="shared" si="27"/>
        <v>-4.9119999966933392E-3</v>
      </c>
      <c r="I291">
        <f t="shared" si="24"/>
        <v>-4.9119999966933392E-3</v>
      </c>
      <c r="Q291" s="2">
        <f t="shared" si="28"/>
        <v>32366.944000000003</v>
      </c>
      <c r="R291" s="36"/>
      <c r="S291">
        <v>0.1</v>
      </c>
      <c r="Y291" t="s">
        <v>35</v>
      </c>
      <c r="AC291">
        <v>7</v>
      </c>
      <c r="AE291" t="s">
        <v>39</v>
      </c>
      <c r="AG291" t="s">
        <v>30</v>
      </c>
    </row>
    <row r="292" spans="1:33" x14ac:dyDescent="0.2">
      <c r="A292" s="10" t="s">
        <v>49</v>
      </c>
      <c r="B292" s="31"/>
      <c r="C292" s="32">
        <v>47387.392999999996</v>
      </c>
      <c r="D292" s="32"/>
      <c r="E292">
        <f t="shared" si="25"/>
        <v>4553.9899951992456</v>
      </c>
      <c r="F292">
        <f t="shared" si="26"/>
        <v>4554</v>
      </c>
      <c r="G292">
        <f t="shared" si="27"/>
        <v>-9.7740000055637211E-3</v>
      </c>
      <c r="I292">
        <f t="shared" si="24"/>
        <v>-9.7740000055637211E-3</v>
      </c>
      <c r="Q292" s="2">
        <f t="shared" si="28"/>
        <v>32368.892999999996</v>
      </c>
      <c r="R292" s="36"/>
      <c r="S292">
        <v>0.1</v>
      </c>
      <c r="Y292" t="s">
        <v>35</v>
      </c>
    </row>
    <row r="293" spans="1:33" x14ac:dyDescent="0.2">
      <c r="A293" s="10" t="s">
        <v>48</v>
      </c>
      <c r="B293" s="31"/>
      <c r="C293" s="32">
        <v>47387.396999999997</v>
      </c>
      <c r="D293" s="32"/>
      <c r="E293">
        <f t="shared" si="25"/>
        <v>4553.9940896542284</v>
      </c>
      <c r="F293">
        <f t="shared" si="26"/>
        <v>4554</v>
      </c>
      <c r="G293">
        <f t="shared" si="27"/>
        <v>-5.7740000047488138E-3</v>
      </c>
      <c r="I293">
        <f t="shared" si="24"/>
        <v>-5.7740000047488138E-3</v>
      </c>
      <c r="Q293" s="2">
        <f t="shared" si="28"/>
        <v>32368.896999999997</v>
      </c>
      <c r="R293" s="36"/>
      <c r="S293">
        <v>0.1</v>
      </c>
      <c r="Y293" t="s">
        <v>35</v>
      </c>
      <c r="AC293">
        <v>7</v>
      </c>
      <c r="AE293" t="s">
        <v>39</v>
      </c>
      <c r="AG293" t="s">
        <v>30</v>
      </c>
    </row>
    <row r="294" spans="1:33" x14ac:dyDescent="0.2">
      <c r="A294" s="10" t="s">
        <v>49</v>
      </c>
      <c r="B294" s="31"/>
      <c r="C294" s="32">
        <v>47387.406000000003</v>
      </c>
      <c r="D294" s="32"/>
      <c r="E294">
        <f t="shared" si="25"/>
        <v>4554.0033021779427</v>
      </c>
      <c r="F294">
        <f t="shared" si="26"/>
        <v>4554</v>
      </c>
      <c r="G294">
        <f t="shared" si="27"/>
        <v>3.2260000007227063E-3</v>
      </c>
      <c r="I294">
        <f t="shared" si="24"/>
        <v>3.2260000007227063E-3</v>
      </c>
      <c r="Q294" s="2">
        <f t="shared" si="28"/>
        <v>32368.906000000003</v>
      </c>
      <c r="R294" s="36"/>
      <c r="S294">
        <v>0.1</v>
      </c>
      <c r="Y294" t="s">
        <v>35</v>
      </c>
      <c r="AC294">
        <v>8</v>
      </c>
      <c r="AE294" t="s">
        <v>37</v>
      </c>
      <c r="AG294" t="s">
        <v>30</v>
      </c>
    </row>
    <row r="295" spans="1:33" x14ac:dyDescent="0.2">
      <c r="A295" s="10" t="s">
        <v>48</v>
      </c>
      <c r="B295" s="31"/>
      <c r="C295" s="32">
        <v>47431.362999999998</v>
      </c>
      <c r="D295" s="32"/>
      <c r="E295">
        <f t="shared" si="25"/>
        <v>4598.998291588654</v>
      </c>
      <c r="F295">
        <f t="shared" si="26"/>
        <v>4599</v>
      </c>
      <c r="G295">
        <f t="shared" si="27"/>
        <v>-1.6690000047674403E-3</v>
      </c>
      <c r="I295">
        <f t="shared" si="24"/>
        <v>-1.6690000047674403E-3</v>
      </c>
      <c r="Q295" s="2">
        <f t="shared" si="28"/>
        <v>32412.862999999998</v>
      </c>
      <c r="R295" s="36"/>
      <c r="S295">
        <v>0.1</v>
      </c>
      <c r="Y295" t="s">
        <v>35</v>
      </c>
      <c r="AC295">
        <v>6</v>
      </c>
      <c r="AE295" t="s">
        <v>28</v>
      </c>
      <c r="AG295" t="s">
        <v>30</v>
      </c>
    </row>
    <row r="296" spans="1:33" x14ac:dyDescent="0.2">
      <c r="A296" s="10" t="s">
        <v>48</v>
      </c>
      <c r="B296" s="31"/>
      <c r="C296" s="32">
        <v>47432.345000000001</v>
      </c>
      <c r="D296" s="32"/>
      <c r="E296">
        <f t="shared" si="25"/>
        <v>4600.0034802867331</v>
      </c>
      <c r="F296">
        <f t="shared" si="26"/>
        <v>4600</v>
      </c>
      <c r="G296">
        <f t="shared" si="27"/>
        <v>3.4000000014202669E-3</v>
      </c>
      <c r="I296">
        <f t="shared" si="24"/>
        <v>3.4000000014202669E-3</v>
      </c>
      <c r="Q296" s="2">
        <f t="shared" si="28"/>
        <v>32413.845000000001</v>
      </c>
      <c r="R296" s="36"/>
      <c r="S296">
        <v>0.1</v>
      </c>
      <c r="Y296" t="s">
        <v>35</v>
      </c>
      <c r="AC296">
        <v>5</v>
      </c>
      <c r="AE296" t="s">
        <v>39</v>
      </c>
      <c r="AG296" t="s">
        <v>30</v>
      </c>
    </row>
    <row r="297" spans="1:33" x14ac:dyDescent="0.2">
      <c r="A297" s="10" t="s">
        <v>50</v>
      </c>
      <c r="B297" s="31"/>
      <c r="C297" s="32">
        <v>47769.385000000002</v>
      </c>
      <c r="D297" s="32"/>
      <c r="E297">
        <f t="shared" si="25"/>
        <v>4945.0022570683086</v>
      </c>
      <c r="F297">
        <f t="shared" si="26"/>
        <v>4945</v>
      </c>
      <c r="G297">
        <f t="shared" si="27"/>
        <v>2.2049999970477074E-3</v>
      </c>
      <c r="I297">
        <f t="shared" si="24"/>
        <v>2.2049999970477074E-3</v>
      </c>
      <c r="Q297" s="2">
        <f t="shared" si="28"/>
        <v>32750.885000000002</v>
      </c>
      <c r="R297" s="36"/>
      <c r="S297">
        <v>0.1</v>
      </c>
      <c r="Y297" t="s">
        <v>35</v>
      </c>
      <c r="AC297">
        <v>9</v>
      </c>
      <c r="AE297" t="s">
        <v>37</v>
      </c>
      <c r="AG297" t="s">
        <v>30</v>
      </c>
    </row>
    <row r="298" spans="1:33" x14ac:dyDescent="0.2">
      <c r="A298" s="10" t="s">
        <v>51</v>
      </c>
      <c r="B298" s="31"/>
      <c r="C298" s="32">
        <v>47812.366099999999</v>
      </c>
      <c r="D298" s="32"/>
      <c r="E298">
        <f t="shared" si="25"/>
        <v>4988.9983018247931</v>
      </c>
      <c r="F298">
        <f t="shared" si="26"/>
        <v>4989</v>
      </c>
      <c r="G298">
        <f t="shared" si="27"/>
        <v>-1.6590000013820827E-3</v>
      </c>
      <c r="J298">
        <f>G298</f>
        <v>-1.6590000013820827E-3</v>
      </c>
      <c r="Q298" s="2">
        <f t="shared" si="28"/>
        <v>32793.866099999999</v>
      </c>
      <c r="R298" s="36"/>
      <c r="S298">
        <v>1</v>
      </c>
      <c r="Y298" t="s">
        <v>31</v>
      </c>
      <c r="AG298" t="s">
        <v>34</v>
      </c>
    </row>
    <row r="299" spans="1:33" x14ac:dyDescent="0.2">
      <c r="A299" s="10" t="s">
        <v>51</v>
      </c>
      <c r="B299" s="31"/>
      <c r="C299" s="32">
        <v>47812.366199999997</v>
      </c>
      <c r="D299" s="32"/>
      <c r="E299">
        <f t="shared" si="25"/>
        <v>4988.9984041861644</v>
      </c>
      <c r="F299">
        <f t="shared" si="26"/>
        <v>4989</v>
      </c>
      <c r="G299">
        <f t="shared" si="27"/>
        <v>-1.5590000039082952E-3</v>
      </c>
      <c r="J299">
        <f>G299</f>
        <v>-1.5590000039082952E-3</v>
      </c>
      <c r="Q299" s="2">
        <f t="shared" si="28"/>
        <v>32793.866199999997</v>
      </c>
      <c r="R299" s="36"/>
      <c r="S299">
        <v>1</v>
      </c>
      <c r="Y299" t="s">
        <v>31</v>
      </c>
      <c r="AG299" t="s">
        <v>34</v>
      </c>
    </row>
    <row r="300" spans="1:33" x14ac:dyDescent="0.2">
      <c r="A300" s="10" t="s">
        <v>52</v>
      </c>
      <c r="B300" s="31"/>
      <c r="C300" s="32">
        <v>47812.379000000001</v>
      </c>
      <c r="D300" s="32"/>
      <c r="E300">
        <f t="shared" si="25"/>
        <v>4989.0115064421116</v>
      </c>
      <c r="F300">
        <f t="shared" si="26"/>
        <v>4989</v>
      </c>
      <c r="G300">
        <f t="shared" si="27"/>
        <v>1.12410000001546E-2</v>
      </c>
      <c r="I300">
        <f>G300</f>
        <v>1.12410000001546E-2</v>
      </c>
      <c r="Q300" s="2">
        <f t="shared" si="28"/>
        <v>32793.879000000001</v>
      </c>
      <c r="R300" s="36"/>
      <c r="S300">
        <v>0.1</v>
      </c>
      <c r="Y300" t="s">
        <v>35</v>
      </c>
      <c r="AG300" t="s">
        <v>34</v>
      </c>
    </row>
    <row r="301" spans="1:33" x14ac:dyDescent="0.2">
      <c r="A301" s="10" t="s">
        <v>53</v>
      </c>
      <c r="B301" s="31"/>
      <c r="C301" s="32">
        <v>48062.4666</v>
      </c>
      <c r="D301" s="32"/>
      <c r="E301">
        <f t="shared" si="25"/>
        <v>5245.0046113799208</v>
      </c>
      <c r="F301">
        <f t="shared" si="26"/>
        <v>5245</v>
      </c>
      <c r="G301">
        <f t="shared" si="27"/>
        <v>4.5049999971524812E-3</v>
      </c>
      <c r="J301">
        <f>G301</f>
        <v>4.5049999971524812E-3</v>
      </c>
      <c r="Q301" s="2">
        <f t="shared" si="28"/>
        <v>33043.9666</v>
      </c>
      <c r="R301" s="36"/>
      <c r="S301">
        <v>1</v>
      </c>
      <c r="Y301" t="s">
        <v>31</v>
      </c>
      <c r="AG301" t="s">
        <v>34</v>
      </c>
    </row>
    <row r="302" spans="1:33" x14ac:dyDescent="0.2">
      <c r="A302" s="10" t="s">
        <v>53</v>
      </c>
      <c r="B302" s="31"/>
      <c r="C302" s="32">
        <v>48062.467299999997</v>
      </c>
      <c r="D302" s="32"/>
      <c r="E302">
        <f t="shared" si="25"/>
        <v>5245.0053279095391</v>
      </c>
      <c r="F302">
        <f t="shared" si="26"/>
        <v>5245</v>
      </c>
      <c r="G302">
        <f t="shared" si="27"/>
        <v>5.2049999940209091E-3</v>
      </c>
      <c r="J302">
        <f>G302</f>
        <v>5.2049999940209091E-3</v>
      </c>
      <c r="Q302" s="2">
        <f t="shared" si="28"/>
        <v>33043.967299999997</v>
      </c>
      <c r="R302" s="36"/>
      <c r="S302">
        <v>1</v>
      </c>
      <c r="Y302" t="s">
        <v>31</v>
      </c>
      <c r="AG302" t="s">
        <v>34</v>
      </c>
    </row>
    <row r="303" spans="1:33" x14ac:dyDescent="0.2">
      <c r="A303" s="10" t="s">
        <v>53</v>
      </c>
      <c r="B303" s="31"/>
      <c r="C303" s="32">
        <v>48062.468000000001</v>
      </c>
      <c r="D303" s="32"/>
      <c r="E303">
        <f t="shared" si="25"/>
        <v>5245.0060444391656</v>
      </c>
      <c r="F303">
        <f t="shared" si="26"/>
        <v>5245</v>
      </c>
      <c r="G303">
        <f t="shared" si="27"/>
        <v>5.9049999981652945E-3</v>
      </c>
      <c r="J303">
        <f>G303</f>
        <v>5.9049999981652945E-3</v>
      </c>
      <c r="Q303" s="2">
        <f t="shared" si="28"/>
        <v>33043.968000000001</v>
      </c>
      <c r="R303" s="36"/>
      <c r="S303">
        <v>1</v>
      </c>
      <c r="Y303" t="s">
        <v>31</v>
      </c>
      <c r="AG303" t="s">
        <v>34</v>
      </c>
    </row>
    <row r="304" spans="1:33" x14ac:dyDescent="0.2">
      <c r="A304" s="10" t="s">
        <v>53</v>
      </c>
      <c r="B304" s="31"/>
      <c r="C304" s="32">
        <v>48104.474499999997</v>
      </c>
      <c r="D304" s="32"/>
      <c r="E304">
        <f t="shared" si="25"/>
        <v>5288.0044752392896</v>
      </c>
      <c r="F304">
        <f t="shared" si="26"/>
        <v>5288</v>
      </c>
      <c r="G304">
        <f t="shared" si="27"/>
        <v>4.3719999957829714E-3</v>
      </c>
      <c r="J304">
        <f>G304</f>
        <v>4.3719999957829714E-3</v>
      </c>
      <c r="Q304" s="2">
        <f t="shared" si="28"/>
        <v>33085.974499999997</v>
      </c>
      <c r="R304" s="36"/>
      <c r="S304">
        <v>1</v>
      </c>
      <c r="Y304" t="s">
        <v>31</v>
      </c>
      <c r="AG304" t="s">
        <v>34</v>
      </c>
    </row>
    <row r="305" spans="1:33" x14ac:dyDescent="0.2">
      <c r="A305" s="10" t="s">
        <v>53</v>
      </c>
      <c r="B305" s="31"/>
      <c r="C305" s="32">
        <v>48106.424500000001</v>
      </c>
      <c r="D305" s="32"/>
      <c r="E305">
        <f t="shared" si="25"/>
        <v>5290.0005220430085</v>
      </c>
      <c r="F305">
        <f t="shared" si="26"/>
        <v>5290</v>
      </c>
      <c r="G305">
        <f t="shared" si="27"/>
        <v>5.0999999803025275E-4</v>
      </c>
      <c r="J305">
        <f>G305</f>
        <v>5.0999999803025275E-4</v>
      </c>
      <c r="Q305" s="2">
        <f t="shared" si="28"/>
        <v>33087.924500000001</v>
      </c>
      <c r="R305" s="36"/>
      <c r="S305">
        <v>1</v>
      </c>
      <c r="Y305" t="s">
        <v>31</v>
      </c>
      <c r="AG305" t="s">
        <v>34</v>
      </c>
    </row>
    <row r="306" spans="1:33" x14ac:dyDescent="0.2">
      <c r="A306" s="10" t="s">
        <v>850</v>
      </c>
      <c r="B306" s="31" t="s">
        <v>79</v>
      </c>
      <c r="C306" s="32">
        <v>48106.424899999998</v>
      </c>
      <c r="D306" s="10" t="s">
        <v>83</v>
      </c>
      <c r="E306" s="35">
        <f t="shared" si="25"/>
        <v>5290.0009314885037</v>
      </c>
      <c r="F306">
        <f t="shared" si="26"/>
        <v>5290</v>
      </c>
      <c r="G306">
        <f t="shared" si="27"/>
        <v>9.0999999520136043E-4</v>
      </c>
      <c r="I306">
        <f>G306</f>
        <v>9.0999999520136043E-4</v>
      </c>
      <c r="O306">
        <f ca="1">+C$11+C$12*F306</f>
        <v>-3.3933747388347341E-2</v>
      </c>
      <c r="Q306" s="2">
        <f t="shared" si="28"/>
        <v>33087.924899999998</v>
      </c>
      <c r="R306" s="36"/>
      <c r="S306">
        <v>0.1</v>
      </c>
    </row>
    <row r="307" spans="1:33" x14ac:dyDescent="0.2">
      <c r="A307" s="10" t="s">
        <v>53</v>
      </c>
      <c r="B307" s="31"/>
      <c r="C307" s="32">
        <v>48106.425199999998</v>
      </c>
      <c r="D307" s="32"/>
      <c r="E307">
        <f t="shared" si="25"/>
        <v>5290.0012385726277</v>
      </c>
      <c r="F307">
        <f t="shared" si="26"/>
        <v>5290</v>
      </c>
      <c r="G307">
        <f t="shared" si="27"/>
        <v>1.2099999948986806E-3</v>
      </c>
      <c r="J307">
        <f>G307</f>
        <v>1.2099999948986806E-3</v>
      </c>
      <c r="Q307" s="2">
        <f t="shared" si="28"/>
        <v>33087.925199999998</v>
      </c>
      <c r="R307" s="36"/>
      <c r="S307">
        <v>1</v>
      </c>
      <c r="Y307" t="s">
        <v>31</v>
      </c>
      <c r="AG307" t="s">
        <v>34</v>
      </c>
    </row>
    <row r="308" spans="1:33" x14ac:dyDescent="0.2">
      <c r="A308" s="10" t="s">
        <v>54</v>
      </c>
      <c r="B308" s="31"/>
      <c r="C308" s="32">
        <v>48107.396000000001</v>
      </c>
      <c r="D308" s="32"/>
      <c r="E308">
        <f t="shared" si="25"/>
        <v>5290.9949627967562</v>
      </c>
      <c r="F308">
        <f t="shared" si="26"/>
        <v>5291</v>
      </c>
      <c r="G308">
        <f t="shared" si="27"/>
        <v>-4.920999999740161E-3</v>
      </c>
      <c r="I308">
        <f>G308</f>
        <v>-4.920999999740161E-3</v>
      </c>
      <c r="Q308" s="2">
        <f t="shared" si="28"/>
        <v>33088.896000000001</v>
      </c>
      <c r="R308" s="36"/>
      <c r="S308">
        <v>0.1</v>
      </c>
      <c r="Y308" t="s">
        <v>35</v>
      </c>
      <c r="AC308">
        <v>8</v>
      </c>
      <c r="AE308" t="s">
        <v>39</v>
      </c>
      <c r="AG308" t="s">
        <v>30</v>
      </c>
    </row>
    <row r="309" spans="1:33" x14ac:dyDescent="0.2">
      <c r="A309" s="10" t="s">
        <v>53</v>
      </c>
      <c r="B309" s="31"/>
      <c r="C309" s="32">
        <v>48107.405100000004</v>
      </c>
      <c r="D309" s="32"/>
      <c r="E309">
        <f t="shared" si="25"/>
        <v>5291.0042776818436</v>
      </c>
      <c r="F309">
        <f t="shared" si="26"/>
        <v>5291</v>
      </c>
      <c r="G309">
        <f t="shared" si="27"/>
        <v>4.1790000032051466E-3</v>
      </c>
      <c r="J309">
        <f>G309</f>
        <v>4.1790000032051466E-3</v>
      </c>
      <c r="Q309" s="2">
        <f t="shared" si="28"/>
        <v>33088.905100000004</v>
      </c>
      <c r="R309" s="36"/>
      <c r="S309">
        <v>1</v>
      </c>
      <c r="Y309" t="s">
        <v>31</v>
      </c>
      <c r="AG309" t="s">
        <v>34</v>
      </c>
    </row>
    <row r="310" spans="1:33" x14ac:dyDescent="0.2">
      <c r="A310" s="10" t="s">
        <v>850</v>
      </c>
      <c r="B310" s="31" t="s">
        <v>79</v>
      </c>
      <c r="C310" s="32">
        <v>48107.405500000001</v>
      </c>
      <c r="D310" s="10" t="s">
        <v>83</v>
      </c>
      <c r="E310" s="35">
        <f t="shared" si="25"/>
        <v>5291.0046871273389</v>
      </c>
      <c r="F310">
        <f t="shared" si="26"/>
        <v>5291</v>
      </c>
      <c r="G310">
        <f t="shared" si="27"/>
        <v>4.5790000003762543E-3</v>
      </c>
      <c r="I310">
        <f>G310</f>
        <v>4.5790000003762543E-3</v>
      </c>
      <c r="O310">
        <f ca="1">+C$11+C$12*F310</f>
        <v>-3.3928982717944187E-2</v>
      </c>
      <c r="Q310" s="2">
        <f t="shared" si="28"/>
        <v>33088.905500000001</v>
      </c>
      <c r="S310">
        <v>0.1</v>
      </c>
    </row>
    <row r="311" spans="1:33" x14ac:dyDescent="0.2">
      <c r="A311" s="10" t="s">
        <v>53</v>
      </c>
      <c r="B311" s="31"/>
      <c r="C311" s="32">
        <v>48107.4058</v>
      </c>
      <c r="D311" s="32"/>
      <c r="E311">
        <f t="shared" si="25"/>
        <v>5291.004994211462</v>
      </c>
      <c r="F311">
        <f t="shared" si="26"/>
        <v>5291</v>
      </c>
      <c r="G311">
        <f t="shared" si="27"/>
        <v>4.8790000000735745E-3</v>
      </c>
      <c r="J311">
        <f>G311</f>
        <v>4.8790000000735745E-3</v>
      </c>
      <c r="Q311" s="2">
        <f t="shared" si="28"/>
        <v>33088.9058</v>
      </c>
      <c r="R311" s="36"/>
      <c r="S311">
        <v>1</v>
      </c>
      <c r="Y311" t="s">
        <v>31</v>
      </c>
      <c r="AG311" t="s">
        <v>34</v>
      </c>
    </row>
    <row r="312" spans="1:33" x14ac:dyDescent="0.2">
      <c r="A312" s="10" t="s">
        <v>55</v>
      </c>
      <c r="B312" s="31"/>
      <c r="C312" s="32">
        <v>48107.413</v>
      </c>
      <c r="D312" s="32"/>
      <c r="E312">
        <f t="shared" si="25"/>
        <v>5291.0123642304297</v>
      </c>
      <c r="F312">
        <f t="shared" si="26"/>
        <v>5291</v>
      </c>
      <c r="G312">
        <f t="shared" si="27"/>
        <v>1.2079000000085216E-2</v>
      </c>
      <c r="I312">
        <f t="shared" ref="I312:I348" si="29">G312</f>
        <v>1.2079000000085216E-2</v>
      </c>
      <c r="Q312" s="2">
        <f t="shared" si="28"/>
        <v>33088.913</v>
      </c>
      <c r="R312" s="36"/>
      <c r="S312">
        <v>0.1</v>
      </c>
      <c r="Y312" t="s">
        <v>35</v>
      </c>
      <c r="AG312" t="s">
        <v>34</v>
      </c>
    </row>
    <row r="313" spans="1:33" x14ac:dyDescent="0.2">
      <c r="A313" s="10" t="s">
        <v>54</v>
      </c>
      <c r="B313" s="31"/>
      <c r="C313" s="32">
        <v>48152.34</v>
      </c>
      <c r="D313" s="32"/>
      <c r="E313">
        <f t="shared" si="25"/>
        <v>5337.0002589742717</v>
      </c>
      <c r="F313">
        <f t="shared" si="26"/>
        <v>5337</v>
      </c>
      <c r="G313">
        <f t="shared" si="27"/>
        <v>2.5299999106209725E-4</v>
      </c>
      <c r="I313">
        <f t="shared" si="29"/>
        <v>2.5299999106209725E-4</v>
      </c>
      <c r="Q313" s="2">
        <f t="shared" si="28"/>
        <v>33133.839999999997</v>
      </c>
      <c r="R313" s="36"/>
      <c r="S313">
        <v>0.1</v>
      </c>
      <c r="Y313" t="s">
        <v>35</v>
      </c>
      <c r="AC313">
        <v>9</v>
      </c>
      <c r="AE313" t="s">
        <v>37</v>
      </c>
      <c r="AG313" t="s">
        <v>30</v>
      </c>
    </row>
    <row r="314" spans="1:33" x14ac:dyDescent="0.2">
      <c r="A314" s="10" t="s">
        <v>54</v>
      </c>
      <c r="B314" s="31"/>
      <c r="C314" s="32">
        <v>48443.453000000001</v>
      </c>
      <c r="D314" s="32"/>
      <c r="E314">
        <f t="shared" si="25"/>
        <v>5634.9875272665104</v>
      </c>
      <c r="F314">
        <f t="shared" si="26"/>
        <v>5635</v>
      </c>
      <c r="G314">
        <f t="shared" si="27"/>
        <v>-1.2184999999590218E-2</v>
      </c>
      <c r="I314">
        <f t="shared" si="29"/>
        <v>-1.2184999999590218E-2</v>
      </c>
      <c r="Q314" s="2">
        <f t="shared" si="28"/>
        <v>33424.953000000001</v>
      </c>
      <c r="R314" s="36"/>
      <c r="S314">
        <v>0.1</v>
      </c>
      <c r="Y314" t="s">
        <v>35</v>
      </c>
    </row>
    <row r="315" spans="1:33" x14ac:dyDescent="0.2">
      <c r="A315" s="10" t="s">
        <v>54</v>
      </c>
      <c r="B315" s="31"/>
      <c r="C315" s="32">
        <v>48443.455999999998</v>
      </c>
      <c r="D315" s="32"/>
      <c r="E315">
        <f t="shared" si="25"/>
        <v>5634.9905981077436</v>
      </c>
      <c r="F315">
        <f t="shared" si="26"/>
        <v>5635</v>
      </c>
      <c r="G315">
        <f t="shared" si="27"/>
        <v>-9.1850000026170164E-3</v>
      </c>
      <c r="I315">
        <f t="shared" si="29"/>
        <v>-9.1850000026170164E-3</v>
      </c>
      <c r="Q315" s="2">
        <f t="shared" si="28"/>
        <v>33424.955999999998</v>
      </c>
      <c r="R315" s="36"/>
      <c r="S315">
        <v>0.1</v>
      </c>
      <c r="Y315" t="s">
        <v>35</v>
      </c>
    </row>
    <row r="316" spans="1:33" x14ac:dyDescent="0.2">
      <c r="A316" s="10" t="s">
        <v>54</v>
      </c>
      <c r="B316" s="31"/>
      <c r="C316" s="32">
        <v>48443.472999999998</v>
      </c>
      <c r="D316" s="32"/>
      <c r="E316">
        <f t="shared" si="25"/>
        <v>5635.0079995414162</v>
      </c>
      <c r="F316">
        <f t="shared" si="26"/>
        <v>5635</v>
      </c>
      <c r="G316">
        <f t="shared" si="27"/>
        <v>7.8149999972083606E-3</v>
      </c>
      <c r="I316">
        <f t="shared" si="29"/>
        <v>7.8149999972083606E-3</v>
      </c>
      <c r="Q316" s="2">
        <f t="shared" si="28"/>
        <v>33424.972999999998</v>
      </c>
      <c r="R316" s="36"/>
      <c r="S316">
        <v>0.1</v>
      </c>
      <c r="Y316" t="s">
        <v>35</v>
      </c>
      <c r="AC316">
        <v>11</v>
      </c>
      <c r="AE316" t="s">
        <v>39</v>
      </c>
      <c r="AG316" t="s">
        <v>30</v>
      </c>
    </row>
    <row r="317" spans="1:33" x14ac:dyDescent="0.2">
      <c r="A317" s="10" t="s">
        <v>54</v>
      </c>
      <c r="B317" s="31"/>
      <c r="C317" s="32">
        <v>48445.41</v>
      </c>
      <c r="D317" s="32"/>
      <c r="E317">
        <f t="shared" si="25"/>
        <v>5636.9907393664453</v>
      </c>
      <c r="F317">
        <f t="shared" si="26"/>
        <v>5637</v>
      </c>
      <c r="G317">
        <f t="shared" si="27"/>
        <v>-9.0469999995548278E-3</v>
      </c>
      <c r="I317">
        <f t="shared" si="29"/>
        <v>-9.0469999995548278E-3</v>
      </c>
      <c r="Q317" s="2">
        <f t="shared" si="28"/>
        <v>33426.910000000003</v>
      </c>
      <c r="R317" s="36"/>
      <c r="S317">
        <v>0.1</v>
      </c>
      <c r="Y317" t="s">
        <v>35</v>
      </c>
    </row>
    <row r="318" spans="1:33" x14ac:dyDescent="0.2">
      <c r="A318" s="10" t="s">
        <v>54</v>
      </c>
      <c r="B318" s="31"/>
      <c r="C318" s="32">
        <v>48445.413999999997</v>
      </c>
      <c r="D318" s="32"/>
      <c r="E318">
        <f t="shared" si="25"/>
        <v>5636.9948338214208</v>
      </c>
      <c r="F318">
        <f t="shared" si="26"/>
        <v>5637</v>
      </c>
      <c r="G318">
        <f t="shared" si="27"/>
        <v>-5.0470000060158782E-3</v>
      </c>
      <c r="I318">
        <f t="shared" si="29"/>
        <v>-5.0470000060158782E-3</v>
      </c>
      <c r="Q318" s="2">
        <f t="shared" si="28"/>
        <v>33426.913999999997</v>
      </c>
      <c r="R318" s="36"/>
      <c r="S318">
        <v>0.1</v>
      </c>
      <c r="Y318" t="s">
        <v>35</v>
      </c>
      <c r="AC318">
        <v>6</v>
      </c>
      <c r="AE318" t="s">
        <v>39</v>
      </c>
      <c r="AG318" t="s">
        <v>30</v>
      </c>
    </row>
    <row r="319" spans="1:33" x14ac:dyDescent="0.2">
      <c r="A319" s="10" t="s">
        <v>54</v>
      </c>
      <c r="B319" s="31"/>
      <c r="C319" s="32">
        <v>48445.419000000002</v>
      </c>
      <c r="D319" s="32"/>
      <c r="E319">
        <f t="shared" si="25"/>
        <v>5636.9999518901532</v>
      </c>
      <c r="F319">
        <f t="shared" si="26"/>
        <v>5637</v>
      </c>
      <c r="G319">
        <f t="shared" si="27"/>
        <v>-4.7000001359265298E-5</v>
      </c>
      <c r="I319">
        <f t="shared" si="29"/>
        <v>-4.7000001359265298E-5</v>
      </c>
      <c r="Q319" s="2">
        <f t="shared" si="28"/>
        <v>33426.919000000002</v>
      </c>
      <c r="R319" s="36"/>
      <c r="S319">
        <v>0.1</v>
      </c>
      <c r="Y319" t="s">
        <v>35</v>
      </c>
      <c r="AG319" t="s">
        <v>34</v>
      </c>
    </row>
    <row r="320" spans="1:33" x14ac:dyDescent="0.2">
      <c r="A320" s="10" t="s">
        <v>54</v>
      </c>
      <c r="B320" s="31"/>
      <c r="C320" s="32">
        <v>48445.423999999999</v>
      </c>
      <c r="D320" s="32"/>
      <c r="E320">
        <f t="shared" si="25"/>
        <v>5637.0050699588783</v>
      </c>
      <c r="F320">
        <f t="shared" si="26"/>
        <v>5637</v>
      </c>
      <c r="G320">
        <f t="shared" si="27"/>
        <v>4.95299999602139E-3</v>
      </c>
      <c r="I320">
        <f t="shared" si="29"/>
        <v>4.95299999602139E-3</v>
      </c>
      <c r="Q320" s="2">
        <f t="shared" si="28"/>
        <v>33426.923999999999</v>
      </c>
      <c r="R320" s="36"/>
      <c r="S320">
        <v>0.1</v>
      </c>
      <c r="Y320" t="s">
        <v>35</v>
      </c>
      <c r="AC320">
        <v>13</v>
      </c>
      <c r="AE320" t="s">
        <v>37</v>
      </c>
      <c r="AG320" t="s">
        <v>30</v>
      </c>
    </row>
    <row r="321" spans="1:33" x14ac:dyDescent="0.2">
      <c r="A321" s="10" t="s">
        <v>54</v>
      </c>
      <c r="B321" s="31"/>
      <c r="C321" s="32">
        <v>48824.432999999997</v>
      </c>
      <c r="D321" s="32"/>
      <c r="E321">
        <f t="shared" si="25"/>
        <v>6024.9638920251227</v>
      </c>
      <c r="F321">
        <f t="shared" si="26"/>
        <v>6025</v>
      </c>
      <c r="G321">
        <f t="shared" si="27"/>
        <v>-3.5275000009278301E-2</v>
      </c>
      <c r="I321">
        <f t="shared" si="29"/>
        <v>-3.5275000009278301E-2</v>
      </c>
      <c r="Q321" s="2">
        <f t="shared" si="28"/>
        <v>33805.932999999997</v>
      </c>
      <c r="R321" s="36"/>
      <c r="S321">
        <v>0.1</v>
      </c>
      <c r="Y321" t="s">
        <v>35</v>
      </c>
    </row>
    <row r="322" spans="1:33" x14ac:dyDescent="0.2">
      <c r="A322" s="10" t="s">
        <v>54</v>
      </c>
      <c r="B322" s="31"/>
      <c r="C322" s="32">
        <v>48824.445</v>
      </c>
      <c r="D322" s="32"/>
      <c r="E322">
        <f t="shared" si="25"/>
        <v>6024.9761753900711</v>
      </c>
      <c r="F322">
        <f t="shared" si="26"/>
        <v>6025</v>
      </c>
      <c r="G322">
        <f t="shared" si="27"/>
        <v>-2.3275000006833579E-2</v>
      </c>
      <c r="I322">
        <f t="shared" si="29"/>
        <v>-2.3275000006833579E-2</v>
      </c>
      <c r="Q322" s="2">
        <f t="shared" si="28"/>
        <v>33805.945</v>
      </c>
      <c r="R322" s="36"/>
      <c r="S322">
        <v>0.1</v>
      </c>
      <c r="Y322" t="s">
        <v>35</v>
      </c>
    </row>
    <row r="323" spans="1:33" x14ac:dyDescent="0.2">
      <c r="A323" s="10" t="s">
        <v>54</v>
      </c>
      <c r="B323" s="31"/>
      <c r="C323" s="32">
        <v>48824.447</v>
      </c>
      <c r="D323" s="32"/>
      <c r="E323">
        <f t="shared" si="25"/>
        <v>6024.9782226175621</v>
      </c>
      <c r="F323">
        <f t="shared" si="26"/>
        <v>6025</v>
      </c>
      <c r="G323">
        <f t="shared" si="27"/>
        <v>-2.1275000006426126E-2</v>
      </c>
      <c r="I323">
        <f t="shared" si="29"/>
        <v>-2.1275000006426126E-2</v>
      </c>
      <c r="Q323" s="2">
        <f t="shared" si="28"/>
        <v>33805.947</v>
      </c>
      <c r="R323" s="36"/>
      <c r="S323">
        <v>0.1</v>
      </c>
      <c r="Y323" t="s">
        <v>35</v>
      </c>
    </row>
    <row r="324" spans="1:33" x14ac:dyDescent="0.2">
      <c r="A324" s="10" t="s">
        <v>54</v>
      </c>
      <c r="B324" s="31"/>
      <c r="C324" s="32">
        <v>48824.455999999998</v>
      </c>
      <c r="D324" s="32"/>
      <c r="E324">
        <f t="shared" si="25"/>
        <v>6024.98743514127</v>
      </c>
      <c r="F324">
        <f t="shared" si="26"/>
        <v>6025</v>
      </c>
      <c r="G324">
        <f t="shared" si="27"/>
        <v>-1.2275000008230563E-2</v>
      </c>
      <c r="I324">
        <f t="shared" si="29"/>
        <v>-1.2275000008230563E-2</v>
      </c>
      <c r="Q324" s="2">
        <f t="shared" si="28"/>
        <v>33805.955999999998</v>
      </c>
      <c r="R324" s="36"/>
      <c r="S324">
        <v>0.1</v>
      </c>
      <c r="Y324" t="s">
        <v>35</v>
      </c>
    </row>
    <row r="325" spans="1:33" x14ac:dyDescent="0.2">
      <c r="A325" s="10" t="s">
        <v>56</v>
      </c>
      <c r="B325" s="31"/>
      <c r="C325" s="32">
        <v>48871.355000000003</v>
      </c>
      <c r="D325" s="32">
        <v>4.0000000000000001E-3</v>
      </c>
      <c r="E325">
        <f t="shared" si="25"/>
        <v>6072.9938961912367</v>
      </c>
      <c r="F325">
        <f t="shared" si="26"/>
        <v>6073</v>
      </c>
      <c r="G325">
        <f t="shared" si="27"/>
        <v>-5.9629999959724955E-3</v>
      </c>
      <c r="I325">
        <f t="shared" si="29"/>
        <v>-5.9629999959724955E-3</v>
      </c>
      <c r="Q325" s="2">
        <f t="shared" si="28"/>
        <v>33852.855000000003</v>
      </c>
      <c r="R325" s="36"/>
      <c r="S325">
        <v>0.1</v>
      </c>
      <c r="Y325" t="s">
        <v>35</v>
      </c>
      <c r="AC325">
        <v>9</v>
      </c>
      <c r="AE325" t="s">
        <v>39</v>
      </c>
      <c r="AG325" t="s">
        <v>30</v>
      </c>
    </row>
    <row r="326" spans="1:33" x14ac:dyDescent="0.2">
      <c r="A326" s="10" t="s">
        <v>57</v>
      </c>
      <c r="B326" s="31"/>
      <c r="C326" s="32">
        <v>49163.446000000004</v>
      </c>
      <c r="D326" s="32">
        <v>5.0000000000000001E-3</v>
      </c>
      <c r="E326">
        <f t="shared" si="25"/>
        <v>6371.9822587265644</v>
      </c>
      <c r="F326">
        <f t="shared" si="26"/>
        <v>6372</v>
      </c>
      <c r="G326">
        <f t="shared" si="27"/>
        <v>-1.7331999995803926E-2</v>
      </c>
      <c r="I326">
        <f t="shared" si="29"/>
        <v>-1.7331999995803926E-2</v>
      </c>
      <c r="Q326" s="2">
        <f t="shared" si="28"/>
        <v>34144.946000000004</v>
      </c>
      <c r="R326" s="36"/>
      <c r="S326">
        <v>0.1</v>
      </c>
      <c r="Y326" t="s">
        <v>35</v>
      </c>
    </row>
    <row r="327" spans="1:33" x14ac:dyDescent="0.2">
      <c r="A327" s="10" t="s">
        <v>57</v>
      </c>
      <c r="B327" s="31"/>
      <c r="C327" s="32">
        <v>49166.387999999999</v>
      </c>
      <c r="D327" s="32">
        <v>5.0000000000000001E-3</v>
      </c>
      <c r="E327">
        <f t="shared" si="25"/>
        <v>6374.9937303658053</v>
      </c>
      <c r="F327">
        <f t="shared" si="26"/>
        <v>6375</v>
      </c>
      <c r="G327">
        <f t="shared" si="27"/>
        <v>-6.1250000071595423E-3</v>
      </c>
      <c r="I327">
        <f t="shared" si="29"/>
        <v>-6.1250000071595423E-3</v>
      </c>
      <c r="Q327" s="2">
        <f t="shared" si="28"/>
        <v>34147.887999999999</v>
      </c>
      <c r="R327" s="36"/>
      <c r="S327">
        <v>0.1</v>
      </c>
      <c r="Y327" t="s">
        <v>35</v>
      </c>
      <c r="AC327">
        <v>8</v>
      </c>
      <c r="AE327" t="s">
        <v>39</v>
      </c>
      <c r="AG327" t="s">
        <v>30</v>
      </c>
    </row>
    <row r="328" spans="1:33" x14ac:dyDescent="0.2">
      <c r="A328" s="10" t="s">
        <v>58</v>
      </c>
      <c r="B328" s="31"/>
      <c r="C328" s="32">
        <v>49250.404999999999</v>
      </c>
      <c r="D328" s="32">
        <v>5.0000000000000001E-3</v>
      </c>
      <c r="E328">
        <f t="shared" si="25"/>
        <v>6460.9946864210433</v>
      </c>
      <c r="F328">
        <f t="shared" si="26"/>
        <v>6461</v>
      </c>
      <c r="G328">
        <f t="shared" si="27"/>
        <v>-5.1910000038333237E-3</v>
      </c>
      <c r="I328">
        <f t="shared" si="29"/>
        <v>-5.1910000038333237E-3</v>
      </c>
      <c r="Q328" s="2">
        <f t="shared" si="28"/>
        <v>34231.904999999999</v>
      </c>
      <c r="R328" s="36"/>
      <c r="S328">
        <v>0.1</v>
      </c>
      <c r="Y328" t="s">
        <v>35</v>
      </c>
      <c r="AC328">
        <v>7</v>
      </c>
      <c r="AE328" t="s">
        <v>39</v>
      </c>
      <c r="AG328" t="s">
        <v>30</v>
      </c>
    </row>
    <row r="329" spans="1:33" x14ac:dyDescent="0.2">
      <c r="A329" s="10" t="s">
        <v>58</v>
      </c>
      <c r="B329" s="31"/>
      <c r="C329" s="32">
        <v>49251.38</v>
      </c>
      <c r="D329" s="32">
        <v>4.0000000000000001E-3</v>
      </c>
      <c r="E329">
        <f t="shared" si="25"/>
        <v>6461.9927098228991</v>
      </c>
      <c r="F329">
        <f t="shared" si="26"/>
        <v>6462</v>
      </c>
      <c r="G329">
        <f t="shared" si="27"/>
        <v>-7.122000002709683E-3</v>
      </c>
      <c r="I329">
        <f t="shared" si="29"/>
        <v>-7.122000002709683E-3</v>
      </c>
      <c r="Q329" s="2">
        <f t="shared" si="28"/>
        <v>34232.879999999997</v>
      </c>
      <c r="R329" s="36"/>
      <c r="S329">
        <v>0.1</v>
      </c>
      <c r="Y329" t="s">
        <v>35</v>
      </c>
      <c r="AC329">
        <v>12</v>
      </c>
      <c r="AE329" t="s">
        <v>39</v>
      </c>
      <c r="AG329" t="s">
        <v>30</v>
      </c>
    </row>
    <row r="330" spans="1:33" x14ac:dyDescent="0.2">
      <c r="A330" s="10" t="s">
        <v>861</v>
      </c>
      <c r="B330" s="31" t="s">
        <v>79</v>
      </c>
      <c r="C330" s="32">
        <v>49543.49</v>
      </c>
      <c r="D330" s="10" t="s">
        <v>83</v>
      </c>
      <c r="E330" s="35">
        <f t="shared" si="25"/>
        <v>6761.0005210193922</v>
      </c>
      <c r="F330">
        <f t="shared" si="26"/>
        <v>6761</v>
      </c>
      <c r="G330">
        <f t="shared" si="27"/>
        <v>5.08999997691717E-4</v>
      </c>
      <c r="I330">
        <f t="shared" si="29"/>
        <v>5.08999997691717E-4</v>
      </c>
      <c r="O330">
        <f ca="1">+C$11+C$12*F330</f>
        <v>-2.6924917225302145E-2</v>
      </c>
      <c r="Q330" s="2">
        <f t="shared" si="28"/>
        <v>34524.99</v>
      </c>
      <c r="R330" s="36"/>
      <c r="S330">
        <v>0.1</v>
      </c>
    </row>
    <row r="331" spans="1:33" x14ac:dyDescent="0.2">
      <c r="A331" s="10" t="s">
        <v>54</v>
      </c>
      <c r="B331" s="31"/>
      <c r="C331" s="32">
        <v>49545.442999999999</v>
      </c>
      <c r="D331" s="32"/>
      <c r="E331">
        <f t="shared" si="25"/>
        <v>6762.9996386643443</v>
      </c>
      <c r="F331">
        <f t="shared" si="26"/>
        <v>6763</v>
      </c>
      <c r="G331">
        <f t="shared" si="27"/>
        <v>-3.530000030878E-4</v>
      </c>
      <c r="I331">
        <f t="shared" si="29"/>
        <v>-3.530000030878E-4</v>
      </c>
      <c r="Q331" s="2">
        <f t="shared" si="28"/>
        <v>34526.942999999999</v>
      </c>
      <c r="R331" s="36"/>
      <c r="S331">
        <v>0.1</v>
      </c>
      <c r="Y331" t="s">
        <v>35</v>
      </c>
    </row>
    <row r="332" spans="1:33" x14ac:dyDescent="0.2">
      <c r="A332" s="10" t="s">
        <v>54</v>
      </c>
      <c r="B332" s="31"/>
      <c r="C332" s="32">
        <v>49546.427000000003</v>
      </c>
      <c r="D332" s="32"/>
      <c r="E332">
        <f t="shared" si="25"/>
        <v>6764.0068745899152</v>
      </c>
      <c r="F332">
        <f t="shared" si="26"/>
        <v>6764</v>
      </c>
      <c r="G332">
        <f t="shared" si="27"/>
        <v>6.7160000035073608E-3</v>
      </c>
      <c r="I332">
        <f t="shared" si="29"/>
        <v>6.7160000035073608E-3</v>
      </c>
      <c r="Q332" s="2">
        <f t="shared" si="28"/>
        <v>34527.927000000003</v>
      </c>
      <c r="R332" s="36"/>
      <c r="S332">
        <v>0.1</v>
      </c>
      <c r="Y332" t="s">
        <v>35</v>
      </c>
      <c r="AC332">
        <v>7</v>
      </c>
      <c r="AE332" t="s">
        <v>41</v>
      </c>
      <c r="AG332" t="s">
        <v>30</v>
      </c>
    </row>
    <row r="333" spans="1:33" x14ac:dyDescent="0.2">
      <c r="A333" s="10" t="s">
        <v>54</v>
      </c>
      <c r="B333" s="31"/>
      <c r="C333" s="32">
        <v>49546.428</v>
      </c>
      <c r="D333" s="32"/>
      <c r="E333">
        <f t="shared" si="25"/>
        <v>6764.0078982036575</v>
      </c>
      <c r="F333">
        <f t="shared" si="26"/>
        <v>6764</v>
      </c>
      <c r="G333">
        <f t="shared" si="27"/>
        <v>7.7160000000731088E-3</v>
      </c>
      <c r="I333">
        <f t="shared" si="29"/>
        <v>7.7160000000731088E-3</v>
      </c>
      <c r="Q333" s="2">
        <f t="shared" si="28"/>
        <v>34527.928</v>
      </c>
      <c r="R333" s="36"/>
      <c r="S333">
        <v>0.1</v>
      </c>
      <c r="Y333" t="s">
        <v>35</v>
      </c>
      <c r="AC333">
        <v>9</v>
      </c>
      <c r="AE333" t="s">
        <v>39</v>
      </c>
      <c r="AG333" t="s">
        <v>30</v>
      </c>
    </row>
    <row r="334" spans="1:33" x14ac:dyDescent="0.2">
      <c r="A334" s="32" t="s">
        <v>82</v>
      </c>
      <c r="B334" s="31"/>
      <c r="C334" s="32">
        <v>49923.498</v>
      </c>
      <c r="D334" s="32" t="s">
        <v>83</v>
      </c>
      <c r="E334">
        <f t="shared" si="25"/>
        <v>7149.9819332173893</v>
      </c>
      <c r="F334">
        <f t="shared" si="26"/>
        <v>7150</v>
      </c>
      <c r="G334">
        <f t="shared" si="27"/>
        <v>-1.765000000159489E-2</v>
      </c>
      <c r="I334">
        <f t="shared" si="29"/>
        <v>-1.765000000159489E-2</v>
      </c>
      <c r="Q334" s="2">
        <f t="shared" si="28"/>
        <v>34904.998</v>
      </c>
      <c r="R334" s="36"/>
      <c r="S334">
        <v>0.1</v>
      </c>
      <c r="AC334">
        <v>8</v>
      </c>
      <c r="AE334" t="s">
        <v>39</v>
      </c>
      <c r="AG334" t="s">
        <v>30</v>
      </c>
    </row>
    <row r="335" spans="1:33" x14ac:dyDescent="0.2">
      <c r="A335" s="10" t="s">
        <v>934</v>
      </c>
      <c r="B335" s="31" t="s">
        <v>79</v>
      </c>
      <c r="C335" s="32">
        <v>49924.458500000001</v>
      </c>
      <c r="D335" s="10" t="s">
        <v>83</v>
      </c>
      <c r="E335" s="35">
        <f t="shared" si="25"/>
        <v>7150.9651142199382</v>
      </c>
      <c r="F335">
        <f t="shared" si="26"/>
        <v>7151</v>
      </c>
      <c r="G335">
        <f t="shared" si="27"/>
        <v>-3.408099999796832E-2</v>
      </c>
      <c r="I335">
        <f t="shared" si="29"/>
        <v>-3.408099999796832E-2</v>
      </c>
      <c r="O335">
        <f ca="1">+C$11+C$12*F335</f>
        <v>-2.5066695768070579E-2</v>
      </c>
      <c r="Q335" s="2">
        <f t="shared" si="28"/>
        <v>34905.958500000001</v>
      </c>
      <c r="S335">
        <v>0.1</v>
      </c>
    </row>
    <row r="336" spans="1:33" x14ac:dyDescent="0.2">
      <c r="A336" s="10" t="s">
        <v>934</v>
      </c>
      <c r="B336" s="31" t="s">
        <v>79</v>
      </c>
      <c r="C336" s="32">
        <v>49924.481399999997</v>
      </c>
      <c r="D336" s="10" t="s">
        <v>83</v>
      </c>
      <c r="E336" s="35">
        <f t="shared" si="25"/>
        <v>7150.9885549747059</v>
      </c>
      <c r="F336">
        <f t="shared" si="26"/>
        <v>7151</v>
      </c>
      <c r="G336">
        <f t="shared" si="27"/>
        <v>-1.1181000001670327E-2</v>
      </c>
      <c r="I336">
        <f t="shared" si="29"/>
        <v>-1.1181000001670327E-2</v>
      </c>
      <c r="O336">
        <f ca="1">+C$11+C$12*F336</f>
        <v>-2.5066695768070579E-2</v>
      </c>
      <c r="Q336" s="2">
        <f t="shared" si="28"/>
        <v>34905.981399999997</v>
      </c>
      <c r="R336" s="36"/>
      <c r="S336">
        <v>0.1</v>
      </c>
    </row>
    <row r="337" spans="1:33" x14ac:dyDescent="0.2">
      <c r="A337" s="32" t="s">
        <v>82</v>
      </c>
      <c r="B337" s="31"/>
      <c r="C337" s="32">
        <v>49924.483</v>
      </c>
      <c r="D337" s="32" t="s">
        <v>83</v>
      </c>
      <c r="E337">
        <f t="shared" si="25"/>
        <v>7150.9901927567016</v>
      </c>
      <c r="F337">
        <f t="shared" si="26"/>
        <v>7151</v>
      </c>
      <c r="G337">
        <f t="shared" si="27"/>
        <v>-9.5809999984339811E-3</v>
      </c>
      <c r="I337">
        <f t="shared" si="29"/>
        <v>-9.5809999984339811E-3</v>
      </c>
      <c r="Q337" s="2">
        <f t="shared" si="28"/>
        <v>34905.983</v>
      </c>
      <c r="R337" s="36"/>
      <c r="S337">
        <v>0.1</v>
      </c>
      <c r="AG337" t="s">
        <v>34</v>
      </c>
    </row>
    <row r="338" spans="1:33" x14ac:dyDescent="0.2">
      <c r="A338" s="32" t="s">
        <v>82</v>
      </c>
      <c r="B338" s="31"/>
      <c r="C338" s="32">
        <v>49925.463000000003</v>
      </c>
      <c r="D338" s="32" t="s">
        <v>83</v>
      </c>
      <c r="E338">
        <f t="shared" si="25"/>
        <v>7151.9933342272898</v>
      </c>
      <c r="F338">
        <f t="shared" si="26"/>
        <v>7152</v>
      </c>
      <c r="G338">
        <f t="shared" si="27"/>
        <v>-6.5119999999296851E-3</v>
      </c>
      <c r="I338">
        <f t="shared" si="29"/>
        <v>-6.5119999999296851E-3</v>
      </c>
      <c r="Q338" s="2">
        <f t="shared" si="28"/>
        <v>34906.963000000003</v>
      </c>
      <c r="R338" s="36"/>
      <c r="S338">
        <v>0.1</v>
      </c>
      <c r="AG338" t="s">
        <v>34</v>
      </c>
    </row>
    <row r="339" spans="1:33" x14ac:dyDescent="0.2">
      <c r="A339" s="10" t="s">
        <v>59</v>
      </c>
      <c r="B339" s="31"/>
      <c r="C339" s="32">
        <v>49928.4</v>
      </c>
      <c r="D339" s="32">
        <v>6.0000000000000001E-3</v>
      </c>
      <c r="E339">
        <f t="shared" si="25"/>
        <v>7154.9996877978065</v>
      </c>
      <c r="F339">
        <f t="shared" si="26"/>
        <v>7155</v>
      </c>
      <c r="G339">
        <f t="shared" si="27"/>
        <v>-3.0500000138999894E-4</v>
      </c>
      <c r="I339">
        <f t="shared" si="29"/>
        <v>-3.0500000138999894E-4</v>
      </c>
      <c r="Q339" s="2">
        <f t="shared" si="28"/>
        <v>34909.9</v>
      </c>
      <c r="R339" s="36"/>
      <c r="S339">
        <v>0.1</v>
      </c>
      <c r="Y339" t="s">
        <v>35</v>
      </c>
    </row>
    <row r="340" spans="1:33" x14ac:dyDescent="0.2">
      <c r="A340" s="10" t="s">
        <v>59</v>
      </c>
      <c r="B340" s="31"/>
      <c r="C340" s="32">
        <v>50013.392999999996</v>
      </c>
      <c r="D340" s="32">
        <v>6.0000000000000001E-3</v>
      </c>
      <c r="E340">
        <f t="shared" si="25"/>
        <v>7241.9996908686426</v>
      </c>
      <c r="F340">
        <f t="shared" si="26"/>
        <v>7242</v>
      </c>
      <c r="G340">
        <f t="shared" si="27"/>
        <v>-3.0200000765034929E-4</v>
      </c>
      <c r="I340">
        <f t="shared" si="29"/>
        <v>-3.0200000765034929E-4</v>
      </c>
      <c r="Q340" s="2">
        <f t="shared" si="28"/>
        <v>34994.892999999996</v>
      </c>
      <c r="R340" s="36"/>
      <c r="S340">
        <v>0.1</v>
      </c>
      <c r="Y340" t="s">
        <v>35</v>
      </c>
      <c r="AG340" t="s">
        <v>34</v>
      </c>
    </row>
    <row r="341" spans="1:33" x14ac:dyDescent="0.2">
      <c r="A341" s="10" t="s">
        <v>934</v>
      </c>
      <c r="B341" s="31" t="s">
        <v>79</v>
      </c>
      <c r="C341" s="32">
        <v>50222.465499999998</v>
      </c>
      <c r="D341" s="10" t="s">
        <v>83</v>
      </c>
      <c r="E341" s="35">
        <f t="shared" ref="E341:E404" si="30">+(C341-C$7)/C$8</f>
        <v>7456.0091756736101</v>
      </c>
      <c r="F341">
        <f t="shared" ref="F341:F404" si="31">ROUND(2*E341,0)/2</f>
        <v>7456</v>
      </c>
      <c r="G341">
        <f t="shared" ref="G341:G369" si="32">+C341-(C$7+F341*C$8)</f>
        <v>8.9639999932842329E-3</v>
      </c>
      <c r="I341">
        <f t="shared" si="29"/>
        <v>8.9639999932842329E-3</v>
      </c>
      <c r="O341">
        <f ca="1">+C$11+C$12*F341</f>
        <v>-2.3613471295107435E-2</v>
      </c>
      <c r="Q341" s="2">
        <f t="shared" ref="Q341:Q404" si="33">+C341-15018.5</f>
        <v>35203.965499999998</v>
      </c>
      <c r="S341">
        <v>0.1</v>
      </c>
    </row>
    <row r="342" spans="1:33" x14ac:dyDescent="0.2">
      <c r="A342" s="10" t="s">
        <v>934</v>
      </c>
      <c r="B342" s="31" t="s">
        <v>79</v>
      </c>
      <c r="C342" s="32">
        <v>50225.394800000002</v>
      </c>
      <c r="D342" s="10" t="s">
        <v>83</v>
      </c>
      <c r="E342" s="35">
        <f t="shared" si="30"/>
        <v>7459.0076474182915</v>
      </c>
      <c r="F342">
        <f t="shared" si="31"/>
        <v>7459</v>
      </c>
      <c r="G342">
        <f t="shared" si="32"/>
        <v>7.4709999971673824E-3</v>
      </c>
      <c r="I342">
        <f t="shared" si="29"/>
        <v>7.4709999971673824E-3</v>
      </c>
      <c r="O342">
        <f ca="1">+C$11+C$12*F342</f>
        <v>-2.359917728389796E-2</v>
      </c>
      <c r="Q342" s="2">
        <f t="shared" si="33"/>
        <v>35206.894800000002</v>
      </c>
      <c r="R342" s="36"/>
      <c r="S342">
        <v>0.1</v>
      </c>
    </row>
    <row r="343" spans="1:33" x14ac:dyDescent="0.2">
      <c r="A343" s="10" t="s">
        <v>740</v>
      </c>
      <c r="B343" s="31" t="s">
        <v>79</v>
      </c>
      <c r="C343" s="32">
        <v>50255.652000000002</v>
      </c>
      <c r="D343" s="10" t="s">
        <v>83</v>
      </c>
      <c r="E343" s="35">
        <f t="shared" si="30"/>
        <v>7489.9793332384779</v>
      </c>
      <c r="F343">
        <f t="shared" si="31"/>
        <v>7490</v>
      </c>
      <c r="G343">
        <f t="shared" si="32"/>
        <v>-2.0190000002912711E-2</v>
      </c>
      <c r="I343">
        <f t="shared" si="29"/>
        <v>-2.0190000002912711E-2</v>
      </c>
      <c r="O343">
        <f ca="1">+C$11+C$12*F343</f>
        <v>-2.3451472501400068E-2</v>
      </c>
      <c r="Q343" s="2">
        <f t="shared" si="33"/>
        <v>35237.152000000002</v>
      </c>
      <c r="S343">
        <v>0.1</v>
      </c>
    </row>
    <row r="344" spans="1:33" x14ac:dyDescent="0.2">
      <c r="A344" s="10" t="s">
        <v>740</v>
      </c>
      <c r="B344" s="31" t="s">
        <v>79</v>
      </c>
      <c r="C344" s="32">
        <v>50540.921000000002</v>
      </c>
      <c r="D344" s="10" t="s">
        <v>83</v>
      </c>
      <c r="E344" s="35">
        <f t="shared" si="30"/>
        <v>7781.9846028020402</v>
      </c>
      <c r="F344">
        <f t="shared" si="31"/>
        <v>7782</v>
      </c>
      <c r="G344">
        <f t="shared" si="32"/>
        <v>-1.504199999908451E-2</v>
      </c>
      <c r="I344">
        <f t="shared" si="29"/>
        <v>-1.504199999908451E-2</v>
      </c>
      <c r="O344">
        <f ca="1">+C$11+C$12*F344</f>
        <v>-2.2060188743677975E-2</v>
      </c>
      <c r="Q344" s="2">
        <f t="shared" si="33"/>
        <v>35522.421000000002</v>
      </c>
      <c r="R344" s="36"/>
      <c r="S344">
        <v>0.1</v>
      </c>
    </row>
    <row r="345" spans="1:33" x14ac:dyDescent="0.2">
      <c r="A345" s="10" t="s">
        <v>934</v>
      </c>
      <c r="B345" s="31" t="s">
        <v>79</v>
      </c>
      <c r="C345" s="32">
        <v>50604.449099999998</v>
      </c>
      <c r="D345" s="10" t="s">
        <v>83</v>
      </c>
      <c r="E345" s="35">
        <f t="shared" si="30"/>
        <v>7847.0128391872049</v>
      </c>
      <c r="F345">
        <f t="shared" si="31"/>
        <v>7847</v>
      </c>
      <c r="G345">
        <f t="shared" si="32"/>
        <v>1.2542999997094739E-2</v>
      </c>
      <c r="I345">
        <f t="shared" si="29"/>
        <v>1.2542999997094739E-2</v>
      </c>
      <c r="O345">
        <f ca="1">+C$11+C$12*F345</f>
        <v>-2.1750485167472716E-2</v>
      </c>
      <c r="Q345" s="2">
        <f t="shared" si="33"/>
        <v>35585.949099999998</v>
      </c>
      <c r="S345">
        <v>0.1</v>
      </c>
    </row>
    <row r="346" spans="1:33" x14ac:dyDescent="0.2">
      <c r="A346" s="10" t="s">
        <v>60</v>
      </c>
      <c r="B346" s="31"/>
      <c r="C346" s="32">
        <v>50645.463000000003</v>
      </c>
      <c r="D346" s="32">
        <v>5.0000000000000001E-3</v>
      </c>
      <c r="E346">
        <f t="shared" si="30"/>
        <v>7888.9952309835608</v>
      </c>
      <c r="F346">
        <f t="shared" si="31"/>
        <v>7889</v>
      </c>
      <c r="G346">
        <f t="shared" si="32"/>
        <v>-4.6589999983552843E-3</v>
      </c>
      <c r="I346">
        <f t="shared" si="29"/>
        <v>-4.6589999983552843E-3</v>
      </c>
      <c r="Q346" s="2">
        <f t="shared" si="33"/>
        <v>35626.963000000003</v>
      </c>
      <c r="R346" s="36"/>
      <c r="S346">
        <v>0.1</v>
      </c>
      <c r="Y346" t="s">
        <v>35</v>
      </c>
    </row>
    <row r="347" spans="1:33" x14ac:dyDescent="0.2">
      <c r="A347" s="10" t="s">
        <v>60</v>
      </c>
      <c r="B347" s="31"/>
      <c r="C347" s="32">
        <v>50692.345999999998</v>
      </c>
      <c r="D347" s="32">
        <v>4.0000000000000001E-3</v>
      </c>
      <c r="E347">
        <f t="shared" si="30"/>
        <v>7936.9853142135889</v>
      </c>
      <c r="F347">
        <f t="shared" si="31"/>
        <v>7937</v>
      </c>
      <c r="G347">
        <f t="shared" si="32"/>
        <v>-1.4347000003908761E-2</v>
      </c>
      <c r="I347">
        <f t="shared" si="29"/>
        <v>-1.4347000003908761E-2</v>
      </c>
      <c r="Q347" s="2">
        <f t="shared" si="33"/>
        <v>35673.845999999998</v>
      </c>
      <c r="R347" s="36"/>
      <c r="S347">
        <v>0.1</v>
      </c>
      <c r="Y347" t="s">
        <v>35</v>
      </c>
    </row>
    <row r="348" spans="1:33" x14ac:dyDescent="0.2">
      <c r="A348" s="10" t="s">
        <v>973</v>
      </c>
      <c r="B348" s="31" t="s">
        <v>63</v>
      </c>
      <c r="C348" s="32">
        <v>51430.419800000003</v>
      </c>
      <c r="D348" s="10" t="s">
        <v>83</v>
      </c>
      <c r="E348" s="35">
        <f t="shared" si="30"/>
        <v>8692.487801083189</v>
      </c>
      <c r="F348">
        <f t="shared" si="31"/>
        <v>8692.5</v>
      </c>
      <c r="G348">
        <f t="shared" si="32"/>
        <v>-1.1917499999981374E-2</v>
      </c>
      <c r="I348">
        <f t="shared" si="29"/>
        <v>-1.1917499999981374E-2</v>
      </c>
      <c r="O348">
        <f ca="1">+C$11+C$12*F348</f>
        <v>-1.772195634160275E-2</v>
      </c>
      <c r="Q348" s="2">
        <f t="shared" si="33"/>
        <v>36411.919800000003</v>
      </c>
      <c r="R348" s="36"/>
      <c r="S348">
        <v>0.1</v>
      </c>
    </row>
    <row r="349" spans="1:33" x14ac:dyDescent="0.2">
      <c r="A349" s="10" t="s">
        <v>62</v>
      </c>
      <c r="B349" s="31" t="s">
        <v>63</v>
      </c>
      <c r="C349" s="32">
        <v>51430.420899999997</v>
      </c>
      <c r="D349" s="32">
        <v>4.3E-3</v>
      </c>
      <c r="E349">
        <f t="shared" si="30"/>
        <v>8692.4889270583026</v>
      </c>
      <c r="F349">
        <f t="shared" si="31"/>
        <v>8692.5</v>
      </c>
      <c r="G349">
        <f t="shared" si="32"/>
        <v>-1.0817500005941838E-2</v>
      </c>
      <c r="K349">
        <f>G349</f>
        <v>-1.0817500005941838E-2</v>
      </c>
      <c r="Q349" s="2">
        <f t="shared" si="33"/>
        <v>36411.920899999997</v>
      </c>
      <c r="R349" s="36"/>
      <c r="S349">
        <v>1</v>
      </c>
      <c r="AG349" t="s">
        <v>34</v>
      </c>
    </row>
    <row r="350" spans="1:33" x14ac:dyDescent="0.2">
      <c r="A350" s="10" t="s">
        <v>973</v>
      </c>
      <c r="B350" s="31" t="s">
        <v>63</v>
      </c>
      <c r="C350" s="32">
        <v>51430.421900000001</v>
      </c>
      <c r="D350" s="10" t="s">
        <v>83</v>
      </c>
      <c r="E350" s="35">
        <f t="shared" si="30"/>
        <v>8692.4899506720521</v>
      </c>
      <c r="F350">
        <f t="shared" si="31"/>
        <v>8692.5</v>
      </c>
      <c r="G350">
        <f t="shared" si="32"/>
        <v>-9.8175000021001324E-3</v>
      </c>
      <c r="I350">
        <f>G350</f>
        <v>-9.8175000021001324E-3</v>
      </c>
      <c r="O350">
        <f ca="1">+C$11+C$12*F350</f>
        <v>-1.772195634160275E-2</v>
      </c>
      <c r="Q350" s="2">
        <f t="shared" si="33"/>
        <v>36411.921900000001</v>
      </c>
      <c r="S350">
        <v>0.1</v>
      </c>
    </row>
    <row r="351" spans="1:33" x14ac:dyDescent="0.2">
      <c r="A351" s="10" t="s">
        <v>740</v>
      </c>
      <c r="B351" s="31" t="s">
        <v>79</v>
      </c>
      <c r="C351" s="32">
        <v>52495.769800000002</v>
      </c>
      <c r="D351" s="10" t="s">
        <v>83</v>
      </c>
      <c r="E351" s="35">
        <f t="shared" si="30"/>
        <v>9782.9947048460945</v>
      </c>
      <c r="F351">
        <f t="shared" si="31"/>
        <v>9783</v>
      </c>
      <c r="G351">
        <f t="shared" si="32"/>
        <v>-5.1730000050156377E-3</v>
      </c>
      <c r="I351">
        <f>G351</f>
        <v>-5.1730000050156377E-3</v>
      </c>
      <c r="O351">
        <f ca="1">+C$11+C$12*F351</f>
        <v>-1.2526083266959108E-2</v>
      </c>
      <c r="Q351" s="2">
        <f t="shared" si="33"/>
        <v>37477.269800000002</v>
      </c>
      <c r="R351" s="36"/>
      <c r="S351">
        <v>0.1</v>
      </c>
    </row>
    <row r="352" spans="1:33" x14ac:dyDescent="0.2">
      <c r="A352" s="10" t="s">
        <v>985</v>
      </c>
      <c r="B352" s="31" t="s">
        <v>79</v>
      </c>
      <c r="C352" s="32">
        <v>52569.030100000004</v>
      </c>
      <c r="D352" s="10" t="s">
        <v>83</v>
      </c>
      <c r="E352" s="35">
        <f t="shared" si="30"/>
        <v>9857.9849549251703</v>
      </c>
      <c r="F352">
        <f t="shared" si="31"/>
        <v>9858</v>
      </c>
      <c r="G352">
        <f t="shared" si="32"/>
        <v>-1.4697999999043532E-2</v>
      </c>
      <c r="I352">
        <f>G352</f>
        <v>-1.4697999999043532E-2</v>
      </c>
      <c r="O352">
        <f ca="1">+C$11+C$12*F352</f>
        <v>-1.2168732986722268E-2</v>
      </c>
      <c r="Q352" s="2">
        <f t="shared" si="33"/>
        <v>37550.530100000004</v>
      </c>
      <c r="S352">
        <v>0.1</v>
      </c>
    </row>
    <row r="353" spans="1:33" x14ac:dyDescent="0.2">
      <c r="A353" s="25" t="s">
        <v>80</v>
      </c>
      <c r="B353" s="33" t="s">
        <v>79</v>
      </c>
      <c r="C353" s="34">
        <v>52613.000599999999</v>
      </c>
      <c r="D353" s="34">
        <v>8.9999999999999998E-4</v>
      </c>
      <c r="E353">
        <f t="shared" si="30"/>
        <v>9902.9937631214452</v>
      </c>
      <c r="F353">
        <f t="shared" si="31"/>
        <v>9903</v>
      </c>
      <c r="G353">
        <f t="shared" si="32"/>
        <v>-6.0930000036023557E-3</v>
      </c>
      <c r="K353">
        <f>G353</f>
        <v>-6.0930000036023557E-3</v>
      </c>
      <c r="Q353" s="2">
        <f t="shared" si="33"/>
        <v>37594.500599999999</v>
      </c>
      <c r="R353" s="36"/>
      <c r="S353">
        <v>1</v>
      </c>
      <c r="AB353" t="s">
        <v>30</v>
      </c>
      <c r="AG353" t="s">
        <v>34</v>
      </c>
    </row>
    <row r="354" spans="1:33" x14ac:dyDescent="0.2">
      <c r="A354" s="10" t="s">
        <v>740</v>
      </c>
      <c r="B354" s="31" t="s">
        <v>79</v>
      </c>
      <c r="C354" s="32">
        <v>52791.777900000001</v>
      </c>
      <c r="D354" s="10" t="s">
        <v>83</v>
      </c>
      <c r="E354" s="35">
        <f t="shared" si="30"/>
        <v>10085.992664783898</v>
      </c>
      <c r="F354">
        <f t="shared" si="31"/>
        <v>10086</v>
      </c>
      <c r="G354">
        <f t="shared" si="32"/>
        <v>-7.1660000030533411E-3</v>
      </c>
      <c r="I354">
        <f>G354</f>
        <v>-7.1660000030533411E-3</v>
      </c>
      <c r="O354">
        <f t="shared" ref="O354:O385" ca="1" si="34">+C$11+C$12*F354</f>
        <v>-1.1082388134802279E-2</v>
      </c>
      <c r="Q354" s="2">
        <f t="shared" si="33"/>
        <v>37773.277900000001</v>
      </c>
      <c r="R354" s="36"/>
      <c r="S354">
        <v>0.1</v>
      </c>
    </row>
    <row r="355" spans="1:33" x14ac:dyDescent="0.2">
      <c r="A355" s="10" t="s">
        <v>740</v>
      </c>
      <c r="B355" s="31" t="s">
        <v>79</v>
      </c>
      <c r="C355" s="32">
        <v>52792.745300000002</v>
      </c>
      <c r="D355" s="10" t="s">
        <v>83</v>
      </c>
      <c r="E355" s="35">
        <f t="shared" si="30"/>
        <v>10086.982908721291</v>
      </c>
      <c r="F355">
        <f t="shared" si="31"/>
        <v>10087</v>
      </c>
      <c r="G355">
        <f t="shared" si="32"/>
        <v>-1.669699999911245E-2</v>
      </c>
      <c r="I355">
        <f>G355</f>
        <v>-1.669699999911245E-2</v>
      </c>
      <c r="O355">
        <f t="shared" ca="1" si="34"/>
        <v>-1.1077623464399118E-2</v>
      </c>
      <c r="Q355" s="2">
        <f t="shared" si="33"/>
        <v>37774.245300000002</v>
      </c>
      <c r="S355">
        <v>0.1</v>
      </c>
    </row>
    <row r="356" spans="1:33" x14ac:dyDescent="0.2">
      <c r="A356" s="11" t="s">
        <v>65</v>
      </c>
      <c r="B356" s="25"/>
      <c r="C356" s="32">
        <v>52804.480000000003</v>
      </c>
      <c r="D356" s="32">
        <v>2.9999999999999997E-4</v>
      </c>
      <c r="E356">
        <f t="shared" si="30"/>
        <v>10098.99470894055</v>
      </c>
      <c r="F356">
        <f t="shared" si="31"/>
        <v>10099</v>
      </c>
      <c r="G356">
        <f t="shared" si="32"/>
        <v>-5.1690000036614947E-3</v>
      </c>
      <c r="K356">
        <f>G356</f>
        <v>-5.1690000036614947E-3</v>
      </c>
      <c r="O356">
        <f t="shared" ca="1" si="34"/>
        <v>-1.1020447419561229E-2</v>
      </c>
      <c r="Q356" s="2">
        <f t="shared" si="33"/>
        <v>37785.980000000003</v>
      </c>
      <c r="R356" s="36"/>
      <c r="S356">
        <v>1</v>
      </c>
      <c r="AC356">
        <v>13</v>
      </c>
      <c r="AE356" t="s">
        <v>46</v>
      </c>
      <c r="AG356" t="s">
        <v>30</v>
      </c>
    </row>
    <row r="357" spans="1:33" x14ac:dyDescent="0.2">
      <c r="A357" s="32" t="s">
        <v>84</v>
      </c>
      <c r="B357" s="31" t="s">
        <v>79</v>
      </c>
      <c r="C357" s="32">
        <v>52807.410089999998</v>
      </c>
      <c r="D357" s="32">
        <v>2.3999999999999998E-3</v>
      </c>
      <c r="E357">
        <f t="shared" si="30"/>
        <v>10101.993989340081</v>
      </c>
      <c r="F357">
        <f t="shared" si="31"/>
        <v>10102</v>
      </c>
      <c r="G357">
        <f t="shared" si="32"/>
        <v>-5.8720000015455298E-3</v>
      </c>
      <c r="K357">
        <f>G357</f>
        <v>-5.8720000015455298E-3</v>
      </c>
      <c r="O357">
        <f t="shared" ca="1" si="34"/>
        <v>-1.1006153408351753E-2</v>
      </c>
      <c r="Q357" s="2">
        <f t="shared" si="33"/>
        <v>37788.910089999998</v>
      </c>
      <c r="R357" s="36"/>
      <c r="S357">
        <v>1</v>
      </c>
      <c r="AG357" t="s">
        <v>34</v>
      </c>
    </row>
    <row r="358" spans="1:33" x14ac:dyDescent="0.2">
      <c r="A358" s="11" t="s">
        <v>65</v>
      </c>
      <c r="B358" s="31" t="s">
        <v>63</v>
      </c>
      <c r="C358" s="32">
        <v>52864.553999999996</v>
      </c>
      <c r="D358" s="32">
        <v>1.4E-3</v>
      </c>
      <c r="E358">
        <f t="shared" si="30"/>
        <v>10160.487281087399</v>
      </c>
      <c r="F358">
        <f t="shared" si="31"/>
        <v>10160.5</v>
      </c>
      <c r="G358">
        <f t="shared" si="32"/>
        <v>-1.2425500004610512E-2</v>
      </c>
      <c r="K358">
        <f>G358</f>
        <v>-1.2425500004610512E-2</v>
      </c>
      <c r="O358">
        <f t="shared" ca="1" si="34"/>
        <v>-1.0727420189767016E-2</v>
      </c>
      <c r="Q358" s="2">
        <f t="shared" si="33"/>
        <v>37846.053999999996</v>
      </c>
      <c r="R358" s="36"/>
      <c r="S358">
        <v>1</v>
      </c>
      <c r="AG358" t="s">
        <v>34</v>
      </c>
    </row>
    <row r="359" spans="1:33" x14ac:dyDescent="0.2">
      <c r="A359" s="10" t="s">
        <v>1020</v>
      </c>
      <c r="B359" s="31" t="s">
        <v>79</v>
      </c>
      <c r="C359" s="32">
        <v>52909.001199999999</v>
      </c>
      <c r="D359" s="10" t="s">
        <v>83</v>
      </c>
      <c r="E359" s="35">
        <f t="shared" si="30"/>
        <v>10205.984045956158</v>
      </c>
      <c r="F359">
        <f t="shared" si="31"/>
        <v>10206</v>
      </c>
      <c r="G359">
        <f t="shared" si="32"/>
        <v>-1.5586000001349021E-2</v>
      </c>
      <c r="I359">
        <f>G359</f>
        <v>-1.5586000001349021E-2</v>
      </c>
      <c r="O359">
        <f t="shared" ca="1" si="34"/>
        <v>-1.0510627686423336E-2</v>
      </c>
      <c r="Q359" s="2">
        <f t="shared" si="33"/>
        <v>37890.501199999999</v>
      </c>
      <c r="R359" s="36"/>
      <c r="S359">
        <v>0.1</v>
      </c>
    </row>
    <row r="360" spans="1:33" x14ac:dyDescent="0.2">
      <c r="A360" s="24" t="s">
        <v>78</v>
      </c>
      <c r="B360" s="31" t="s">
        <v>63</v>
      </c>
      <c r="C360" s="32">
        <v>52955.418100000003</v>
      </c>
      <c r="D360" s="32">
        <v>8.0000000000000004E-4</v>
      </c>
      <c r="E360">
        <f t="shared" si="30"/>
        <v>10253.497022819422</v>
      </c>
      <c r="F360">
        <f t="shared" si="31"/>
        <v>10253.5</v>
      </c>
      <c r="G360">
        <f t="shared" si="32"/>
        <v>-2.9084999987389892E-3</v>
      </c>
      <c r="K360">
        <f>G360</f>
        <v>-2.9084999987389892E-3</v>
      </c>
      <c r="O360">
        <f t="shared" ca="1" si="34"/>
        <v>-1.0284305842273335E-2</v>
      </c>
      <c r="Q360" s="2">
        <f t="shared" si="33"/>
        <v>37936.918100000003</v>
      </c>
      <c r="R360" s="36"/>
      <c r="S360">
        <v>1</v>
      </c>
      <c r="AC360">
        <v>8</v>
      </c>
      <c r="AE360" t="s">
        <v>39</v>
      </c>
      <c r="AG360" t="s">
        <v>30</v>
      </c>
    </row>
    <row r="361" spans="1:33" x14ac:dyDescent="0.2">
      <c r="A361" s="10" t="s">
        <v>740</v>
      </c>
      <c r="B361" s="31" t="s">
        <v>79</v>
      </c>
      <c r="C361" s="32">
        <v>53218.697399999997</v>
      </c>
      <c r="D361" s="10" t="s">
        <v>83</v>
      </c>
      <c r="E361" s="35">
        <f t="shared" si="30"/>
        <v>10522.993333203671</v>
      </c>
      <c r="F361">
        <f t="shared" si="31"/>
        <v>10523</v>
      </c>
      <c r="G361">
        <f t="shared" si="32"/>
        <v>-6.5130000075441785E-3</v>
      </c>
      <c r="I361">
        <f>G361</f>
        <v>-6.5130000075441785E-3</v>
      </c>
      <c r="O361">
        <f t="shared" ca="1" si="34"/>
        <v>-9.0002271686222962E-3</v>
      </c>
      <c r="Q361" s="2">
        <f t="shared" si="33"/>
        <v>38200.197399999997</v>
      </c>
      <c r="S361">
        <v>0.1</v>
      </c>
    </row>
    <row r="362" spans="1:33" x14ac:dyDescent="0.2">
      <c r="A362" s="55" t="s">
        <v>1163</v>
      </c>
      <c r="B362" s="56" t="s">
        <v>63</v>
      </c>
      <c r="C362" s="55">
        <v>53248.494500000001</v>
      </c>
      <c r="D362" s="55">
        <v>5.0000000000000001E-4</v>
      </c>
      <c r="E362">
        <f t="shared" si="30"/>
        <v>10553.494054339557</v>
      </c>
      <c r="F362">
        <f t="shared" si="31"/>
        <v>10553.5</v>
      </c>
      <c r="G362">
        <f t="shared" si="32"/>
        <v>-5.808500005514361E-3</v>
      </c>
      <c r="K362">
        <f>G362</f>
        <v>-5.808500005514361E-3</v>
      </c>
      <c r="O362">
        <f t="shared" ca="1" si="34"/>
        <v>-8.8549047213259818E-3</v>
      </c>
      <c r="Q362" s="2">
        <f t="shared" si="33"/>
        <v>38229.994500000001</v>
      </c>
      <c r="R362" s="36"/>
      <c r="S362">
        <v>1</v>
      </c>
    </row>
    <row r="363" spans="1:33" x14ac:dyDescent="0.2">
      <c r="A363" s="11" t="s">
        <v>69</v>
      </c>
      <c r="B363" s="31" t="s">
        <v>63</v>
      </c>
      <c r="C363" s="32">
        <v>53250.442600000002</v>
      </c>
      <c r="D363" s="32">
        <v>1.6999999999999999E-3</v>
      </c>
      <c r="E363">
        <f t="shared" si="30"/>
        <v>10555.488156277157</v>
      </c>
      <c r="F363">
        <f t="shared" si="31"/>
        <v>10555.5</v>
      </c>
      <c r="G363">
        <f t="shared" si="32"/>
        <v>-1.1570499998924788E-2</v>
      </c>
      <c r="K363">
        <f>G363</f>
        <v>-1.1570499998924788E-2</v>
      </c>
      <c r="O363">
        <f t="shared" ca="1" si="34"/>
        <v>-8.8453753805196669E-3</v>
      </c>
      <c r="Q363" s="2">
        <f t="shared" si="33"/>
        <v>38231.942600000002</v>
      </c>
      <c r="R363" s="36"/>
      <c r="S363">
        <v>1</v>
      </c>
      <c r="AG363" t="s">
        <v>34</v>
      </c>
    </row>
    <row r="364" spans="1:33" x14ac:dyDescent="0.2">
      <c r="A364" s="10" t="s">
        <v>740</v>
      </c>
      <c r="B364" s="31" t="s">
        <v>79</v>
      </c>
      <c r="C364" s="32">
        <v>53265.590900000003</v>
      </c>
      <c r="D364" s="10" t="s">
        <v>83</v>
      </c>
      <c r="E364" s="35">
        <f t="shared" si="30"/>
        <v>10570.994164378037</v>
      </c>
      <c r="F364">
        <f t="shared" si="31"/>
        <v>10571</v>
      </c>
      <c r="G364">
        <f t="shared" si="32"/>
        <v>-5.7010000018635765E-3</v>
      </c>
      <c r="I364">
        <f>G364</f>
        <v>-5.7010000018635765E-3</v>
      </c>
      <c r="O364">
        <f t="shared" ca="1" si="34"/>
        <v>-8.7715229892707178E-3</v>
      </c>
      <c r="Q364" s="2">
        <f t="shared" si="33"/>
        <v>38247.090900000003</v>
      </c>
      <c r="R364" s="36"/>
      <c r="S364">
        <v>0.1</v>
      </c>
    </row>
    <row r="365" spans="1:33" x14ac:dyDescent="0.2">
      <c r="A365" s="55" t="s">
        <v>1163</v>
      </c>
      <c r="B365" s="56" t="s">
        <v>79</v>
      </c>
      <c r="C365" s="55">
        <v>53279.264300000003</v>
      </c>
      <c r="D365" s="55">
        <v>2.0000000000000001E-4</v>
      </c>
      <c r="E365">
        <f t="shared" si="30"/>
        <v>10584.990444565687</v>
      </c>
      <c r="F365">
        <f t="shared" si="31"/>
        <v>10585</v>
      </c>
      <c r="G365">
        <f t="shared" si="32"/>
        <v>-9.3350000024656765E-3</v>
      </c>
      <c r="K365">
        <f>G365</f>
        <v>-9.3350000024656765E-3</v>
      </c>
      <c r="O365">
        <f t="shared" ca="1" si="34"/>
        <v>-8.7048176036265065E-3</v>
      </c>
      <c r="Q365" s="2">
        <f t="shared" si="33"/>
        <v>38260.764300000003</v>
      </c>
      <c r="R365" s="36"/>
      <c r="S365">
        <v>1</v>
      </c>
    </row>
    <row r="366" spans="1:33" x14ac:dyDescent="0.2">
      <c r="A366" s="10" t="s">
        <v>740</v>
      </c>
      <c r="B366" s="31" t="s">
        <v>79</v>
      </c>
      <c r="C366" s="32">
        <v>53511.7762</v>
      </c>
      <c r="D366" s="10" t="s">
        <v>83</v>
      </c>
      <c r="E366" s="35">
        <f t="shared" si="30"/>
        <v>10822.992821396801</v>
      </c>
      <c r="F366">
        <f t="shared" si="31"/>
        <v>10823</v>
      </c>
      <c r="G366">
        <f t="shared" si="32"/>
        <v>-7.0130000021890737E-3</v>
      </c>
      <c r="I366">
        <f>G366</f>
        <v>-7.0130000021890737E-3</v>
      </c>
      <c r="O366">
        <f t="shared" ca="1" si="34"/>
        <v>-7.5708260476749431E-3</v>
      </c>
      <c r="Q366" s="2">
        <f t="shared" si="33"/>
        <v>38493.2762</v>
      </c>
      <c r="S366">
        <v>0.1</v>
      </c>
    </row>
    <row r="367" spans="1:33" x14ac:dyDescent="0.2">
      <c r="A367" s="10" t="s">
        <v>740</v>
      </c>
      <c r="B367" s="31" t="s">
        <v>79</v>
      </c>
      <c r="C367" s="32">
        <v>53557.686999999998</v>
      </c>
      <c r="D367" s="10" t="s">
        <v>83</v>
      </c>
      <c r="E367" s="35">
        <f t="shared" si="30"/>
        <v>10869.987747343463</v>
      </c>
      <c r="F367">
        <f t="shared" si="31"/>
        <v>10870</v>
      </c>
      <c r="G367">
        <f t="shared" si="32"/>
        <v>-1.1970000006840564E-2</v>
      </c>
      <c r="I367">
        <f>G367</f>
        <v>-1.1970000006840564E-2</v>
      </c>
      <c r="O367">
        <f t="shared" ca="1" si="34"/>
        <v>-7.3468865387265186E-3</v>
      </c>
      <c r="Q367" s="2">
        <f t="shared" si="33"/>
        <v>38539.186999999998</v>
      </c>
      <c r="R367" s="36"/>
      <c r="S367">
        <v>0.1</v>
      </c>
    </row>
    <row r="368" spans="1:33" x14ac:dyDescent="0.2">
      <c r="A368" s="24" t="s">
        <v>71</v>
      </c>
      <c r="B368" s="25"/>
      <c r="C368" s="32">
        <v>53612.398699999998</v>
      </c>
      <c r="D368" s="32">
        <v>7.1999999999999998E-3</v>
      </c>
      <c r="E368">
        <f t="shared" si="30"/>
        <v>10925.991395502851</v>
      </c>
      <c r="F368">
        <f t="shared" si="31"/>
        <v>10926</v>
      </c>
      <c r="G368">
        <f t="shared" si="32"/>
        <v>-8.4060000008321367E-3</v>
      </c>
      <c r="K368">
        <f>G368</f>
        <v>-8.4060000008321367E-3</v>
      </c>
      <c r="O368">
        <f t="shared" ca="1" si="34"/>
        <v>-7.0800649961496806E-3</v>
      </c>
      <c r="Q368" s="2">
        <f t="shared" si="33"/>
        <v>38593.898699999998</v>
      </c>
      <c r="R368" s="36"/>
      <c r="S368">
        <v>1</v>
      </c>
      <c r="AG368" t="s">
        <v>34</v>
      </c>
    </row>
    <row r="369" spans="1:33" x14ac:dyDescent="0.2">
      <c r="A369" s="24" t="s">
        <v>71</v>
      </c>
      <c r="B369" s="25"/>
      <c r="C369" s="32">
        <v>53614.354700000004</v>
      </c>
      <c r="D369" s="32">
        <v>2.2000000000000001E-3</v>
      </c>
      <c r="E369">
        <f t="shared" si="30"/>
        <v>10927.993583989044</v>
      </c>
      <c r="F369">
        <f t="shared" si="31"/>
        <v>10928</v>
      </c>
      <c r="G369">
        <f t="shared" si="32"/>
        <v>-6.2679999973624945E-3</v>
      </c>
      <c r="K369">
        <f>G369</f>
        <v>-6.2679999973624945E-3</v>
      </c>
      <c r="O369">
        <f t="shared" ca="1" si="34"/>
        <v>-7.0705356553433657E-3</v>
      </c>
      <c r="Q369" s="2">
        <f t="shared" si="33"/>
        <v>38595.854700000004</v>
      </c>
      <c r="R369" s="36"/>
      <c r="S369">
        <v>1</v>
      </c>
      <c r="AG369" t="s">
        <v>34</v>
      </c>
    </row>
    <row r="370" spans="1:33" x14ac:dyDescent="0.2">
      <c r="A370" s="24" t="s">
        <v>71</v>
      </c>
      <c r="B370" s="31" t="s">
        <v>63</v>
      </c>
      <c r="C370" s="32">
        <v>53636.359100000001</v>
      </c>
      <c r="D370" s="32">
        <v>2.2000000000000001E-3</v>
      </c>
      <c r="E370">
        <f t="shared" si="30"/>
        <v>10950.517590290408</v>
      </c>
      <c r="F370">
        <f t="shared" si="31"/>
        <v>10950.5</v>
      </c>
      <c r="O370">
        <f t="shared" ca="1" si="34"/>
        <v>-6.9633305712723109E-3</v>
      </c>
      <c r="Q370" s="2">
        <f t="shared" si="33"/>
        <v>38617.859100000001</v>
      </c>
      <c r="R370" s="36">
        <f>+C370-(C$7+F370*C$8)</f>
        <v>1.7184500000439584E-2</v>
      </c>
      <c r="AG370" t="s">
        <v>34</v>
      </c>
    </row>
    <row r="371" spans="1:33" x14ac:dyDescent="0.2">
      <c r="A371" s="10" t="s">
        <v>1009</v>
      </c>
      <c r="B371" s="31" t="s">
        <v>79</v>
      </c>
      <c r="C371" s="32">
        <v>53654.385000000002</v>
      </c>
      <c r="D371" s="10" t="s">
        <v>83</v>
      </c>
      <c r="E371" s="35">
        <f t="shared" si="30"/>
        <v>10968.969149305323</v>
      </c>
      <c r="F371">
        <f t="shared" si="31"/>
        <v>10969</v>
      </c>
      <c r="G371">
        <f>+C371-(C$7+F371*C$8)</f>
        <v>-3.0139000002236571E-2</v>
      </c>
      <c r="I371">
        <f>G371</f>
        <v>-3.0139000002236571E-2</v>
      </c>
      <c r="O371">
        <f t="shared" ca="1" si="34"/>
        <v>-6.8751841688138929E-3</v>
      </c>
      <c r="Q371" s="2">
        <f t="shared" si="33"/>
        <v>38635.885000000002</v>
      </c>
      <c r="S371">
        <v>0.1</v>
      </c>
    </row>
    <row r="372" spans="1:33" x14ac:dyDescent="0.2">
      <c r="A372" s="32" t="s">
        <v>84</v>
      </c>
      <c r="B372" s="31" t="s">
        <v>79</v>
      </c>
      <c r="C372" s="32">
        <v>53654.385770000001</v>
      </c>
      <c r="D372" s="32" t="s">
        <v>83</v>
      </c>
      <c r="E372">
        <f t="shared" si="30"/>
        <v>10968.969937487907</v>
      </c>
      <c r="F372">
        <f t="shared" si="31"/>
        <v>10969</v>
      </c>
      <c r="O372">
        <f t="shared" ca="1" si="34"/>
        <v>-6.8751841688138929E-3</v>
      </c>
      <c r="Q372" s="2">
        <f t="shared" si="33"/>
        <v>38635.885770000001</v>
      </c>
      <c r="R372" s="36">
        <v>-2.9369000003498513E-2</v>
      </c>
      <c r="AG372" t="s">
        <v>34</v>
      </c>
    </row>
    <row r="373" spans="1:33" x14ac:dyDescent="0.2">
      <c r="A373" s="24" t="s">
        <v>71</v>
      </c>
      <c r="B373" s="25"/>
      <c r="C373" s="32">
        <v>53655.386599999998</v>
      </c>
      <c r="D373" s="32">
        <v>1.1999999999999999E-3</v>
      </c>
      <c r="E373">
        <f t="shared" si="30"/>
        <v>10969.994400832808</v>
      </c>
      <c r="F373">
        <f t="shared" si="31"/>
        <v>10970</v>
      </c>
      <c r="G373">
        <f t="shared" ref="G373:G389" si="35">+C373-(C$7+F373*C$8)</f>
        <v>-5.4700000036973506E-3</v>
      </c>
      <c r="K373">
        <f>G373</f>
        <v>-5.4700000036973506E-3</v>
      </c>
      <c r="O373">
        <f t="shared" ca="1" si="34"/>
        <v>-6.8704194984107389E-3</v>
      </c>
      <c r="Q373" s="2">
        <f t="shared" si="33"/>
        <v>38636.886599999998</v>
      </c>
      <c r="R373" s="36"/>
      <c r="S373">
        <v>1</v>
      </c>
      <c r="AC373">
        <v>7</v>
      </c>
      <c r="AE373" t="s">
        <v>39</v>
      </c>
      <c r="AG373" t="s">
        <v>30</v>
      </c>
    </row>
    <row r="374" spans="1:33" x14ac:dyDescent="0.2">
      <c r="A374" s="10" t="s">
        <v>1072</v>
      </c>
      <c r="B374" s="31" t="s">
        <v>79</v>
      </c>
      <c r="C374" s="32">
        <v>53932.835299999999</v>
      </c>
      <c r="D374" s="10" t="s">
        <v>83</v>
      </c>
      <c r="E374" s="35">
        <f t="shared" si="30"/>
        <v>11253.994703822476</v>
      </c>
      <c r="F374">
        <f t="shared" si="31"/>
        <v>11254</v>
      </c>
      <c r="G374">
        <f t="shared" si="35"/>
        <v>-5.1740000053541735E-3</v>
      </c>
      <c r="I374">
        <f>G374</f>
        <v>-5.1740000053541735E-3</v>
      </c>
      <c r="O374">
        <f t="shared" ca="1" si="34"/>
        <v>-5.517253103913905E-3</v>
      </c>
      <c r="Q374" s="2">
        <f t="shared" si="33"/>
        <v>38914.335299999999</v>
      </c>
      <c r="R374" s="36"/>
      <c r="S374">
        <v>0.1</v>
      </c>
    </row>
    <row r="375" spans="1:33" x14ac:dyDescent="0.2">
      <c r="A375" s="24" t="s">
        <v>78</v>
      </c>
      <c r="B375" s="33" t="s">
        <v>79</v>
      </c>
      <c r="C375" s="32">
        <v>53991.457999999999</v>
      </c>
      <c r="D375" s="32">
        <v>1.5E-3</v>
      </c>
      <c r="E375">
        <f t="shared" si="30"/>
        <v>11314.001705340495</v>
      </c>
      <c r="F375">
        <f t="shared" si="31"/>
        <v>11314</v>
      </c>
      <c r="G375">
        <f t="shared" si="35"/>
        <v>1.6659999964758754E-3</v>
      </c>
      <c r="K375">
        <f>G375</f>
        <v>1.6659999964758754E-3</v>
      </c>
      <c r="O375">
        <f t="shared" ca="1" si="34"/>
        <v>-5.2313728797244372E-3</v>
      </c>
      <c r="Q375" s="2">
        <f t="shared" si="33"/>
        <v>38972.957999999999</v>
      </c>
      <c r="R375" s="36"/>
      <c r="S375">
        <v>1</v>
      </c>
      <c r="AG375" t="s">
        <v>34</v>
      </c>
    </row>
    <row r="376" spans="1:33" x14ac:dyDescent="0.2">
      <c r="A376" s="10" t="s">
        <v>1072</v>
      </c>
      <c r="B376" s="31" t="s">
        <v>79</v>
      </c>
      <c r="C376" s="32">
        <v>54232.7549</v>
      </c>
      <c r="D376" s="10" t="s">
        <v>83</v>
      </c>
      <c r="E376" s="35">
        <f t="shared" si="30"/>
        <v>11560.996528925787</v>
      </c>
      <c r="F376">
        <f t="shared" si="31"/>
        <v>11561</v>
      </c>
      <c r="G376">
        <f t="shared" si="35"/>
        <v>-3.3910000056494027E-3</v>
      </c>
      <c r="I376">
        <f>G376</f>
        <v>-3.3910000056494027E-3</v>
      </c>
      <c r="O376">
        <f t="shared" ca="1" si="34"/>
        <v>-4.0544992901444463E-3</v>
      </c>
      <c r="Q376" s="2">
        <f t="shared" si="33"/>
        <v>39214.2549</v>
      </c>
      <c r="S376">
        <v>0.1</v>
      </c>
    </row>
    <row r="377" spans="1:33" x14ac:dyDescent="0.2">
      <c r="A377" s="10" t="s">
        <v>1072</v>
      </c>
      <c r="B377" s="31" t="s">
        <v>79</v>
      </c>
      <c r="C377" s="32">
        <v>54273.784299999999</v>
      </c>
      <c r="D377" s="10" t="s">
        <v>83</v>
      </c>
      <c r="E377" s="35">
        <f t="shared" si="30"/>
        <v>11602.994786735191</v>
      </c>
      <c r="F377">
        <f t="shared" si="31"/>
        <v>11603</v>
      </c>
      <c r="G377">
        <f t="shared" si="35"/>
        <v>-5.0929999997606501E-3</v>
      </c>
      <c r="I377">
        <f>G377</f>
        <v>-5.0929999997606501E-3</v>
      </c>
      <c r="O377">
        <f t="shared" ca="1" si="34"/>
        <v>-3.8543831332118125E-3</v>
      </c>
      <c r="Q377" s="2">
        <f t="shared" si="33"/>
        <v>39255.284299999999</v>
      </c>
      <c r="R377" s="36"/>
      <c r="S377">
        <v>0.1</v>
      </c>
    </row>
    <row r="378" spans="1:33" x14ac:dyDescent="0.2">
      <c r="A378" s="10" t="s">
        <v>1090</v>
      </c>
      <c r="B378" s="31" t="s">
        <v>79</v>
      </c>
      <c r="C378" s="32">
        <v>54435.9565</v>
      </c>
      <c r="D378" s="10" t="s">
        <v>83</v>
      </c>
      <c r="E378" s="35">
        <f t="shared" si="30"/>
        <v>11768.996479792328</v>
      </c>
      <c r="F378">
        <f t="shared" si="31"/>
        <v>11769</v>
      </c>
      <c r="G378">
        <f t="shared" si="35"/>
        <v>-3.4390000000712462E-3</v>
      </c>
      <c r="I378">
        <f>G378</f>
        <v>-3.4390000000712462E-3</v>
      </c>
      <c r="O378">
        <f t="shared" ca="1" si="34"/>
        <v>-3.0634478462876133E-3</v>
      </c>
      <c r="Q378" s="2">
        <f t="shared" si="33"/>
        <v>39417.4565</v>
      </c>
      <c r="S378">
        <v>0.1</v>
      </c>
    </row>
    <row r="379" spans="1:33" x14ac:dyDescent="0.2">
      <c r="A379" s="24" t="s">
        <v>88</v>
      </c>
      <c r="B379" s="31" t="s">
        <v>79</v>
      </c>
      <c r="C379" s="32">
        <v>54611.8027</v>
      </c>
      <c r="D379" s="32">
        <v>4.0000000000000002E-4</v>
      </c>
      <c r="E379" s="35">
        <f t="shared" si="30"/>
        <v>11948.995067205358</v>
      </c>
      <c r="F379">
        <f t="shared" si="31"/>
        <v>11949</v>
      </c>
      <c r="G379">
        <f t="shared" si="35"/>
        <v>-4.819000001589302E-3</v>
      </c>
      <c r="K379">
        <f>G379</f>
        <v>-4.819000001589302E-3</v>
      </c>
      <c r="O379">
        <f t="shared" ca="1" si="34"/>
        <v>-2.2058071737191959E-3</v>
      </c>
      <c r="Q379" s="2">
        <f t="shared" si="33"/>
        <v>39593.3027</v>
      </c>
      <c r="R379" s="36"/>
      <c r="S379">
        <v>1</v>
      </c>
      <c r="AG379" t="s">
        <v>34</v>
      </c>
    </row>
    <row r="380" spans="1:33" x14ac:dyDescent="0.2">
      <c r="A380" s="10" t="s">
        <v>1101</v>
      </c>
      <c r="B380" s="31" t="s">
        <v>63</v>
      </c>
      <c r="C380" s="32">
        <v>54649.434000000001</v>
      </c>
      <c r="D380" s="10" t="s">
        <v>83</v>
      </c>
      <c r="E380" s="35">
        <f t="shared" si="30"/>
        <v>11987.514983146199</v>
      </c>
      <c r="F380">
        <f t="shared" si="31"/>
        <v>11987.5</v>
      </c>
      <c r="G380">
        <f t="shared" si="35"/>
        <v>1.4637499996752013E-2</v>
      </c>
      <c r="I380">
        <f>G380</f>
        <v>1.4637499996752013E-2</v>
      </c>
      <c r="O380">
        <f t="shared" ca="1" si="34"/>
        <v>-2.0223673631976219E-3</v>
      </c>
      <c r="Q380" s="2">
        <f t="shared" si="33"/>
        <v>39630.934000000001</v>
      </c>
      <c r="R380" s="36"/>
      <c r="S380">
        <v>0.1</v>
      </c>
    </row>
    <row r="381" spans="1:33" x14ac:dyDescent="0.2">
      <c r="A381" s="24" t="s">
        <v>88</v>
      </c>
      <c r="B381" s="31" t="s">
        <v>79</v>
      </c>
      <c r="C381" s="32">
        <v>54702.656600000002</v>
      </c>
      <c r="D381" s="32">
        <v>2.9999999999999997E-4</v>
      </c>
      <c r="E381" s="35">
        <f t="shared" si="30"/>
        <v>12041.994368077172</v>
      </c>
      <c r="F381">
        <f t="shared" si="31"/>
        <v>12042</v>
      </c>
      <c r="G381">
        <f t="shared" si="35"/>
        <v>-5.5019999999785796E-3</v>
      </c>
      <c r="K381">
        <f>G381</f>
        <v>-5.5019999999785796E-3</v>
      </c>
      <c r="O381">
        <f t="shared" ca="1" si="34"/>
        <v>-1.7626928262255148E-3</v>
      </c>
      <c r="Q381" s="2">
        <f t="shared" si="33"/>
        <v>39684.156600000002</v>
      </c>
      <c r="R381" s="36"/>
      <c r="S381">
        <v>1</v>
      </c>
      <c r="AC381">
        <v>10</v>
      </c>
      <c r="AE381" t="s">
        <v>39</v>
      </c>
      <c r="AG381" t="s">
        <v>30</v>
      </c>
    </row>
    <row r="382" spans="1:33" x14ac:dyDescent="0.2">
      <c r="A382" s="24" t="s">
        <v>89</v>
      </c>
      <c r="B382" s="31" t="s">
        <v>79</v>
      </c>
      <c r="C382" s="32">
        <v>54792.5357</v>
      </c>
      <c r="D382" s="32">
        <v>5.0000000000000001E-4</v>
      </c>
      <c r="E382" s="35">
        <f t="shared" si="30"/>
        <v>12133.995850269874</v>
      </c>
      <c r="F382">
        <f t="shared" si="31"/>
        <v>12134</v>
      </c>
      <c r="G382">
        <f t="shared" si="35"/>
        <v>-4.0540000045439228E-3</v>
      </c>
      <c r="K382">
        <f>G382</f>
        <v>-4.0540000045439228E-3</v>
      </c>
      <c r="O382">
        <f t="shared" ca="1" si="34"/>
        <v>-1.3243431491349947E-3</v>
      </c>
      <c r="Q382" s="2">
        <f t="shared" si="33"/>
        <v>39774.0357</v>
      </c>
      <c r="R382" s="36"/>
      <c r="S382">
        <v>1</v>
      </c>
      <c r="AG382" t="s">
        <v>34</v>
      </c>
    </row>
    <row r="383" spans="1:33" x14ac:dyDescent="0.2">
      <c r="A383" s="24" t="s">
        <v>86</v>
      </c>
      <c r="B383" s="31" t="s">
        <v>79</v>
      </c>
      <c r="C383" s="32">
        <v>54996.714800000002</v>
      </c>
      <c r="D383" s="32">
        <v>5.0000000000000001E-4</v>
      </c>
      <c r="E383" s="35">
        <f t="shared" si="30"/>
        <v>12342.996383572636</v>
      </c>
      <c r="F383">
        <f t="shared" si="31"/>
        <v>12343</v>
      </c>
      <c r="G383">
        <f t="shared" si="35"/>
        <v>-3.5330000027897768E-3</v>
      </c>
      <c r="K383">
        <f>G383</f>
        <v>-3.5330000027897768E-3</v>
      </c>
      <c r="O383">
        <f t="shared" ca="1" si="34"/>
        <v>-3.2852703487500079E-4</v>
      </c>
      <c r="Q383" s="2">
        <f t="shared" si="33"/>
        <v>39978.214800000002</v>
      </c>
      <c r="R383" s="36"/>
      <c r="S383">
        <v>1</v>
      </c>
      <c r="AC383">
        <v>7</v>
      </c>
      <c r="AE383" t="s">
        <v>39</v>
      </c>
      <c r="AG383" t="s">
        <v>30</v>
      </c>
    </row>
    <row r="384" spans="1:33" x14ac:dyDescent="0.2">
      <c r="A384" s="24" t="s">
        <v>86</v>
      </c>
      <c r="B384" s="31" t="s">
        <v>79</v>
      </c>
      <c r="C384" s="32">
        <v>54999.6466</v>
      </c>
      <c r="D384" s="32">
        <v>4.0000000000000002E-4</v>
      </c>
      <c r="E384" s="35">
        <f t="shared" si="30"/>
        <v>12345.997414351676</v>
      </c>
      <c r="F384">
        <f t="shared" si="31"/>
        <v>12346</v>
      </c>
      <c r="G384">
        <f t="shared" si="35"/>
        <v>-2.5260000038542785E-3</v>
      </c>
      <c r="K384">
        <f>G384</f>
        <v>-2.5260000038542785E-3</v>
      </c>
      <c r="O384">
        <f t="shared" ca="1" si="34"/>
        <v>-3.1423302366553191E-4</v>
      </c>
      <c r="Q384" s="2">
        <f t="shared" si="33"/>
        <v>39981.1466</v>
      </c>
      <c r="R384" s="36"/>
      <c r="S384">
        <v>1</v>
      </c>
      <c r="AC384">
        <v>8</v>
      </c>
      <c r="AE384" t="s">
        <v>39</v>
      </c>
      <c r="AG384" t="s">
        <v>30</v>
      </c>
    </row>
    <row r="385" spans="1:33" x14ac:dyDescent="0.2">
      <c r="A385" s="10" t="s">
        <v>1123</v>
      </c>
      <c r="B385" s="31" t="s">
        <v>63</v>
      </c>
      <c r="C385" s="32">
        <v>55075.371099999997</v>
      </c>
      <c r="D385" s="10" t="s">
        <v>83</v>
      </c>
      <c r="E385" s="35">
        <f t="shared" si="30"/>
        <v>12423.510053422395</v>
      </c>
      <c r="F385">
        <f t="shared" si="31"/>
        <v>12423.5</v>
      </c>
      <c r="G385">
        <f t="shared" si="35"/>
        <v>9.8214999961783178E-3</v>
      </c>
      <c r="I385">
        <f>G385</f>
        <v>9.8214999961783178E-3</v>
      </c>
      <c r="O385">
        <f t="shared" ca="1" si="34"/>
        <v>5.5028932579206935E-5</v>
      </c>
      <c r="Q385" s="2">
        <f t="shared" si="33"/>
        <v>40056.871099999997</v>
      </c>
      <c r="S385">
        <v>0.1</v>
      </c>
    </row>
    <row r="386" spans="1:33" x14ac:dyDescent="0.2">
      <c r="A386" s="10" t="s">
        <v>1123</v>
      </c>
      <c r="B386" s="31" t="s">
        <v>79</v>
      </c>
      <c r="C386" s="32">
        <v>55096.364500000003</v>
      </c>
      <c r="D386" s="10" t="s">
        <v>83</v>
      </c>
      <c r="E386" s="35">
        <f t="shared" si="30"/>
        <v>12444.999186227073</v>
      </c>
      <c r="F386">
        <f t="shared" si="31"/>
        <v>12445</v>
      </c>
      <c r="G386">
        <f t="shared" si="35"/>
        <v>-7.9499999992549419E-4</v>
      </c>
      <c r="I386">
        <f>G386</f>
        <v>-7.9499999992549419E-4</v>
      </c>
      <c r="O386">
        <f t="shared" ref="O386:O417" ca="1" si="36">+C$11+C$12*F386</f>
        <v>1.5746934624710079E-4</v>
      </c>
      <c r="Q386" s="2">
        <f t="shared" si="33"/>
        <v>40077.864500000003</v>
      </c>
      <c r="R386" s="36"/>
      <c r="S386">
        <v>0.1</v>
      </c>
    </row>
    <row r="387" spans="1:33" x14ac:dyDescent="0.2">
      <c r="A387" s="24" t="s">
        <v>87</v>
      </c>
      <c r="B387" s="31" t="s">
        <v>79</v>
      </c>
      <c r="C387" s="32">
        <v>55379.674200000001</v>
      </c>
      <c r="D387" s="32">
        <v>2.0000000000000001E-4</v>
      </c>
      <c r="E387" s="35">
        <f t="shared" si="30"/>
        <v>12734.998889379085</v>
      </c>
      <c r="F387">
        <f t="shared" si="31"/>
        <v>12735</v>
      </c>
      <c r="G387">
        <f t="shared" si="35"/>
        <v>-1.0850000035134144E-3</v>
      </c>
      <c r="K387">
        <f>G387</f>
        <v>-1.0850000035134144E-3</v>
      </c>
      <c r="O387">
        <f t="shared" ca="1" si="36"/>
        <v>1.5392237631628725E-3</v>
      </c>
      <c r="Q387" s="2">
        <f t="shared" si="33"/>
        <v>40361.174200000001</v>
      </c>
      <c r="R387" s="36"/>
      <c r="S387">
        <v>1</v>
      </c>
      <c r="AG387" t="s">
        <v>34</v>
      </c>
    </row>
    <row r="388" spans="1:33" x14ac:dyDescent="0.2">
      <c r="A388" s="10" t="s">
        <v>1139</v>
      </c>
      <c r="B388" s="31" t="s">
        <v>79</v>
      </c>
      <c r="C388" s="32">
        <v>55450.012199999997</v>
      </c>
      <c r="D388" s="10" t="s">
        <v>83</v>
      </c>
      <c r="E388" s="35">
        <f t="shared" si="30"/>
        <v>12806.997833009696</v>
      </c>
      <c r="F388">
        <f t="shared" si="31"/>
        <v>12807</v>
      </c>
      <c r="G388">
        <f t="shared" si="35"/>
        <v>-2.117000003636349E-3</v>
      </c>
      <c r="I388">
        <f>G388</f>
        <v>-2.117000003636349E-3</v>
      </c>
      <c r="O388">
        <f t="shared" ca="1" si="36"/>
        <v>1.8822800321902436E-3</v>
      </c>
      <c r="Q388" s="2">
        <f t="shared" si="33"/>
        <v>40431.512199999997</v>
      </c>
      <c r="S388">
        <v>0.1</v>
      </c>
    </row>
    <row r="389" spans="1:33" x14ac:dyDescent="0.2">
      <c r="A389" s="10" t="s">
        <v>1144</v>
      </c>
      <c r="B389" s="31" t="s">
        <v>63</v>
      </c>
      <c r="C389" s="32">
        <v>55838.350599999998</v>
      </c>
      <c r="D389" s="10" t="s">
        <v>83</v>
      </c>
      <c r="E389" s="35">
        <f t="shared" si="30"/>
        <v>13204.506357153161</v>
      </c>
      <c r="F389">
        <f t="shared" si="31"/>
        <v>13204.5</v>
      </c>
      <c r="G389">
        <f t="shared" si="35"/>
        <v>6.2104999960865825E-3</v>
      </c>
      <c r="I389">
        <f>G389</f>
        <v>6.2104999960865825E-3</v>
      </c>
      <c r="O389">
        <f t="shared" ca="1" si="36"/>
        <v>3.7762365174454846E-3</v>
      </c>
      <c r="Q389" s="2">
        <f t="shared" si="33"/>
        <v>40819.850599999998</v>
      </c>
      <c r="R389" s="36"/>
      <c r="S389">
        <v>0.1</v>
      </c>
    </row>
    <row r="390" spans="1:33" x14ac:dyDescent="0.2">
      <c r="A390" s="24" t="s">
        <v>92</v>
      </c>
      <c r="B390" s="31" t="s">
        <v>63</v>
      </c>
      <c r="C390" s="32">
        <v>56179.322399999997</v>
      </c>
      <c r="D390" s="32">
        <v>8.9999999999999998E-4</v>
      </c>
      <c r="E390">
        <f t="shared" si="30"/>
        <v>13553.529778459271</v>
      </c>
      <c r="F390">
        <f t="shared" si="31"/>
        <v>13553.5</v>
      </c>
      <c r="O390">
        <f t="shared" ca="1" si="36"/>
        <v>5.439106488147584E-3</v>
      </c>
      <c r="Q390" s="2">
        <f t="shared" si="33"/>
        <v>41160.822399999997</v>
      </c>
      <c r="R390" s="36">
        <f>+C390-(C$7+F390*C$8)</f>
        <v>2.9091499993228354E-2</v>
      </c>
      <c r="AB390" t="s">
        <v>32</v>
      </c>
      <c r="AG390" t="s">
        <v>34</v>
      </c>
    </row>
    <row r="391" spans="1:33" x14ac:dyDescent="0.2">
      <c r="A391" s="24" t="s">
        <v>1160</v>
      </c>
      <c r="B391" s="31" t="s">
        <v>79</v>
      </c>
      <c r="C391" s="32">
        <v>56523.666400000002</v>
      </c>
      <c r="D391" s="32">
        <v>2.0000000000000001E-4</v>
      </c>
      <c r="E391" s="35">
        <f t="shared" si="30"/>
        <v>13906.005030037944</v>
      </c>
      <c r="F391">
        <f t="shared" si="31"/>
        <v>13906</v>
      </c>
      <c r="G391">
        <f t="shared" ref="G391:G417" si="37">+C391-(C$7+F391*C$8)</f>
        <v>4.9139999973704107E-3</v>
      </c>
      <c r="K391">
        <f>G391</f>
        <v>4.9139999973704107E-3</v>
      </c>
      <c r="O391">
        <f t="shared" ca="1" si="36"/>
        <v>7.1186528052607292E-3</v>
      </c>
      <c r="Q391" s="2">
        <f t="shared" si="33"/>
        <v>41505.166400000002</v>
      </c>
      <c r="R391" s="36"/>
      <c r="S391">
        <v>1</v>
      </c>
      <c r="AG391" t="s">
        <v>34</v>
      </c>
    </row>
    <row r="392" spans="1:33" x14ac:dyDescent="0.2">
      <c r="A392" s="24" t="s">
        <v>1160</v>
      </c>
      <c r="B392" s="31" t="s">
        <v>79</v>
      </c>
      <c r="C392" s="32">
        <v>56525.620900000002</v>
      </c>
      <c r="D392" s="32">
        <v>2.9999999999999997E-4</v>
      </c>
      <c r="E392" s="35">
        <f t="shared" si="30"/>
        <v>13908.005683103514</v>
      </c>
      <c r="F392">
        <f t="shared" si="31"/>
        <v>13908</v>
      </c>
      <c r="G392">
        <f t="shared" si="37"/>
        <v>5.5519999950774945E-3</v>
      </c>
      <c r="K392">
        <f>G392</f>
        <v>5.5519999950774945E-3</v>
      </c>
      <c r="O392">
        <f t="shared" ca="1" si="36"/>
        <v>7.1281821460670372E-3</v>
      </c>
      <c r="Q392" s="2">
        <f t="shared" si="33"/>
        <v>41507.120900000002</v>
      </c>
      <c r="R392" s="36"/>
      <c r="S392">
        <v>1</v>
      </c>
      <c r="AC392">
        <v>8</v>
      </c>
      <c r="AE392" t="s">
        <v>46</v>
      </c>
      <c r="AG392" t="s">
        <v>30</v>
      </c>
    </row>
    <row r="393" spans="1:33" x14ac:dyDescent="0.2">
      <c r="A393" s="51" t="s">
        <v>1159</v>
      </c>
      <c r="B393" s="52" t="s">
        <v>79</v>
      </c>
      <c r="C393" s="53">
        <v>56535.390700000004</v>
      </c>
      <c r="D393" s="54">
        <v>4.3E-3</v>
      </c>
      <c r="E393">
        <f t="shared" si="30"/>
        <v>13918.006184674252</v>
      </c>
      <c r="F393">
        <f t="shared" si="31"/>
        <v>13918</v>
      </c>
      <c r="G393">
        <f t="shared" si="37"/>
        <v>6.0420000008889474E-3</v>
      </c>
      <c r="K393">
        <f>G393</f>
        <v>6.0420000008889474E-3</v>
      </c>
      <c r="O393">
        <f t="shared" ca="1" si="36"/>
        <v>7.1758288500986186E-3</v>
      </c>
      <c r="Q393" s="2">
        <f t="shared" si="33"/>
        <v>41516.890700000004</v>
      </c>
      <c r="R393" s="36"/>
      <c r="S393">
        <v>0.1</v>
      </c>
    </row>
    <row r="394" spans="1:33" x14ac:dyDescent="0.2">
      <c r="A394" s="51" t="s">
        <v>1159</v>
      </c>
      <c r="B394" s="52" t="s">
        <v>79</v>
      </c>
      <c r="C394" s="53">
        <v>56559.328000000001</v>
      </c>
      <c r="D394" s="54">
        <v>8.9999999999999998E-4</v>
      </c>
      <c r="E394">
        <f t="shared" si="30"/>
        <v>13942.508733984283</v>
      </c>
      <c r="F394">
        <f t="shared" si="31"/>
        <v>13942.5</v>
      </c>
      <c r="G394">
        <f t="shared" si="37"/>
        <v>8.5324999963631853E-3</v>
      </c>
      <c r="K394">
        <f>G394</f>
        <v>8.5324999963631853E-3</v>
      </c>
      <c r="O394">
        <f t="shared" ca="1" si="36"/>
        <v>7.2925632749759814E-3</v>
      </c>
      <c r="Q394" s="2">
        <f t="shared" si="33"/>
        <v>41540.828000000001</v>
      </c>
      <c r="R394" s="36"/>
      <c r="S394">
        <v>1</v>
      </c>
    </row>
    <row r="395" spans="1:33" x14ac:dyDescent="0.2">
      <c r="A395" s="67" t="s">
        <v>1161</v>
      </c>
      <c r="B395" s="66" t="s">
        <v>79</v>
      </c>
      <c r="C395" s="67">
        <v>56810.884599999998</v>
      </c>
      <c r="D395" s="67" t="s">
        <v>83</v>
      </c>
      <c r="E395" s="68">
        <f t="shared" si="30"/>
        <v>14200.00552751422</v>
      </c>
      <c r="F395">
        <f t="shared" si="31"/>
        <v>14200</v>
      </c>
      <c r="G395">
        <f t="shared" si="37"/>
        <v>5.3999999945517629E-3</v>
      </c>
      <c r="K395">
        <f>G395</f>
        <v>5.3999999945517629E-3</v>
      </c>
      <c r="O395">
        <f t="shared" ca="1" si="36"/>
        <v>8.5194659037891377E-3</v>
      </c>
      <c r="Q395" s="2">
        <f t="shared" si="33"/>
        <v>41792.384599999998</v>
      </c>
      <c r="R395" s="36"/>
      <c r="S395">
        <v>1</v>
      </c>
    </row>
    <row r="396" spans="1:33" x14ac:dyDescent="0.2">
      <c r="A396" s="65" t="s">
        <v>1161</v>
      </c>
      <c r="B396" s="66"/>
      <c r="C396" s="67">
        <v>56810.884633018584</v>
      </c>
      <c r="D396" s="67">
        <v>5.0000000000000001E-4</v>
      </c>
      <c r="E396" s="68">
        <f t="shared" si="30"/>
        <v>14200.005561312501</v>
      </c>
      <c r="F396">
        <f t="shared" si="31"/>
        <v>14200</v>
      </c>
      <c r="G396">
        <f t="shared" si="37"/>
        <v>5.4330185812432319E-3</v>
      </c>
      <c r="L396">
        <f>G396</f>
        <v>5.4330185812432319E-3</v>
      </c>
      <c r="O396">
        <f t="shared" ca="1" si="36"/>
        <v>8.5194659037891377E-3</v>
      </c>
      <c r="Q396" s="2">
        <f t="shared" si="33"/>
        <v>41792.384633018584</v>
      </c>
      <c r="R396" s="36"/>
      <c r="S396">
        <v>1</v>
      </c>
      <c r="AC396">
        <v>10</v>
      </c>
      <c r="AE396" t="s">
        <v>39</v>
      </c>
      <c r="AG396" t="s">
        <v>30</v>
      </c>
    </row>
    <row r="397" spans="1:33" x14ac:dyDescent="0.2">
      <c r="A397" s="65" t="s">
        <v>1161</v>
      </c>
      <c r="B397" s="66"/>
      <c r="C397" s="67">
        <v>56814.794000000002</v>
      </c>
      <c r="D397" s="67">
        <v>2E-3</v>
      </c>
      <c r="E397" s="68">
        <f t="shared" si="30"/>
        <v>14204.007243090862</v>
      </c>
      <c r="F397">
        <f t="shared" si="31"/>
        <v>14204</v>
      </c>
      <c r="G397">
        <f t="shared" si="37"/>
        <v>7.0760000016889535E-3</v>
      </c>
      <c r="L397">
        <f>G397</f>
        <v>7.0760000016889535E-3</v>
      </c>
      <c r="O397">
        <f t="shared" ca="1" si="36"/>
        <v>8.5385245854017675E-3</v>
      </c>
      <c r="Q397" s="2">
        <f t="shared" si="33"/>
        <v>41796.294000000002</v>
      </c>
      <c r="R397" s="36"/>
      <c r="S397">
        <v>1</v>
      </c>
      <c r="AG397" t="s">
        <v>34</v>
      </c>
    </row>
    <row r="398" spans="1:33" x14ac:dyDescent="0.2">
      <c r="A398" s="69" t="s">
        <v>1162</v>
      </c>
      <c r="B398" s="70" t="s">
        <v>79</v>
      </c>
      <c r="C398" s="69">
        <v>56871.455699999999</v>
      </c>
      <c r="D398" s="69">
        <v>5.7000000000000002E-3</v>
      </c>
      <c r="E398" s="68">
        <f t="shared" si="30"/>
        <v>14262.006938053963</v>
      </c>
      <c r="F398">
        <f t="shared" si="31"/>
        <v>14262</v>
      </c>
      <c r="G398">
        <f t="shared" si="37"/>
        <v>6.7779999953927472E-3</v>
      </c>
      <c r="K398">
        <f>G398</f>
        <v>6.7779999953927472E-3</v>
      </c>
      <c r="O398">
        <f t="shared" ca="1" si="36"/>
        <v>8.8148754687849204E-3</v>
      </c>
      <c r="Q398" s="2">
        <f t="shared" si="33"/>
        <v>41852.955699999999</v>
      </c>
      <c r="R398" s="36"/>
      <c r="S398">
        <v>1</v>
      </c>
    </row>
    <row r="399" spans="1:33" x14ac:dyDescent="0.2">
      <c r="A399" s="67" t="s">
        <v>1201</v>
      </c>
      <c r="B399" s="66"/>
      <c r="C399" s="67">
        <v>57207.521200000003</v>
      </c>
      <c r="D399" s="67">
        <v>1.03E-2</v>
      </c>
      <c r="E399" s="68">
        <f t="shared" si="30"/>
        <v>14606.008203240557</v>
      </c>
      <c r="F399">
        <f t="shared" si="31"/>
        <v>14606</v>
      </c>
      <c r="G399">
        <f t="shared" si="37"/>
        <v>8.0139999990933575E-3</v>
      </c>
      <c r="J399">
        <f>G399</f>
        <v>8.0139999990933575E-3</v>
      </c>
      <c r="O399">
        <f t="shared" ca="1" si="36"/>
        <v>1.0453922087471222E-2</v>
      </c>
      <c r="Q399" s="2">
        <f t="shared" si="33"/>
        <v>42189.021200000003</v>
      </c>
      <c r="R399" s="36"/>
      <c r="S399">
        <v>1</v>
      </c>
    </row>
    <row r="400" spans="1:33" x14ac:dyDescent="0.2">
      <c r="A400" s="65" t="s">
        <v>1164</v>
      </c>
      <c r="B400" s="66"/>
      <c r="C400" s="67">
        <v>57213.870156639903</v>
      </c>
      <c r="D400" s="67">
        <v>5.0000000000000001E-4</v>
      </c>
      <c r="E400" s="68">
        <f t="shared" si="30"/>
        <v>14612.507082526708</v>
      </c>
      <c r="F400">
        <f t="shared" si="31"/>
        <v>14612.5</v>
      </c>
      <c r="G400">
        <f t="shared" si="37"/>
        <v>6.9191399015835486E-3</v>
      </c>
      <c r="L400">
        <f>G400</f>
        <v>6.9191399015835486E-3</v>
      </c>
      <c r="O400">
        <f t="shared" ca="1" si="36"/>
        <v>1.0484892445091744E-2</v>
      </c>
      <c r="Q400" s="2">
        <f t="shared" si="33"/>
        <v>42195.370156639903</v>
      </c>
      <c r="S400">
        <v>0.5</v>
      </c>
    </row>
    <row r="401" spans="1:19" x14ac:dyDescent="0.2">
      <c r="A401" s="74" t="s">
        <v>1202</v>
      </c>
      <c r="B401" s="75" t="s">
        <v>79</v>
      </c>
      <c r="C401" s="76">
        <v>57255.391000000003</v>
      </c>
      <c r="D401" s="76">
        <v>4.0000000000000002E-4</v>
      </c>
      <c r="E401" s="68">
        <f t="shared" si="30"/>
        <v>14655.008388514645</v>
      </c>
      <c r="F401">
        <f t="shared" si="31"/>
        <v>14655</v>
      </c>
      <c r="G401">
        <f t="shared" si="37"/>
        <v>8.1950000021606684E-3</v>
      </c>
      <c r="K401">
        <f t="shared" ref="K401:K407" si="38">G401</f>
        <v>8.1950000021606684E-3</v>
      </c>
      <c r="O401">
        <f t="shared" ca="1" si="36"/>
        <v>1.0687390937225962E-2</v>
      </c>
      <c r="Q401" s="2">
        <f t="shared" si="33"/>
        <v>42236.891000000003</v>
      </c>
      <c r="R401" s="36"/>
      <c r="S401">
        <v>1</v>
      </c>
    </row>
    <row r="402" spans="1:19" x14ac:dyDescent="0.2">
      <c r="A402" s="71" t="s">
        <v>2</v>
      </c>
      <c r="B402" s="72" t="s">
        <v>79</v>
      </c>
      <c r="C402" s="73">
        <v>57298.375699999997</v>
      </c>
      <c r="D402" s="73">
        <v>2.0000000000000001E-4</v>
      </c>
      <c r="E402" s="68">
        <f t="shared" si="30"/>
        <v>14699.00811828061</v>
      </c>
      <c r="F402">
        <f t="shared" si="31"/>
        <v>14699</v>
      </c>
      <c r="G402">
        <f t="shared" si="37"/>
        <v>7.9309999928227626E-3</v>
      </c>
      <c r="K402">
        <f t="shared" si="38"/>
        <v>7.9309999928227626E-3</v>
      </c>
      <c r="O402">
        <f t="shared" ca="1" si="36"/>
        <v>1.0897036434964903E-2</v>
      </c>
      <c r="Q402" s="2">
        <f t="shared" si="33"/>
        <v>42279.875699999997</v>
      </c>
      <c r="R402" s="36"/>
      <c r="S402">
        <v>1</v>
      </c>
    </row>
    <row r="403" spans="1:19" x14ac:dyDescent="0.2">
      <c r="A403" s="74" t="s">
        <v>1203</v>
      </c>
      <c r="B403" s="75" t="s">
        <v>79</v>
      </c>
      <c r="C403" s="76">
        <v>57621.742899999997</v>
      </c>
      <c r="D403" s="76">
        <v>1E-4</v>
      </c>
      <c r="E403" s="68">
        <f t="shared" si="30"/>
        <v>15030.011229042782</v>
      </c>
      <c r="F403">
        <f t="shared" si="31"/>
        <v>15030</v>
      </c>
      <c r="G403">
        <f t="shared" si="37"/>
        <v>1.0969999995722901E-2</v>
      </c>
      <c r="K403">
        <f t="shared" si="38"/>
        <v>1.0969999995722901E-2</v>
      </c>
      <c r="O403">
        <f t="shared" ca="1" si="36"/>
        <v>1.2474142338410148E-2</v>
      </c>
      <c r="Q403" s="2">
        <f t="shared" si="33"/>
        <v>42603.242899999997</v>
      </c>
      <c r="R403" s="36"/>
      <c r="S403">
        <v>1</v>
      </c>
    </row>
    <row r="404" spans="1:19" x14ac:dyDescent="0.2">
      <c r="A404" s="84" t="s">
        <v>0</v>
      </c>
      <c r="B404" s="85" t="s">
        <v>79</v>
      </c>
      <c r="C404" s="85">
        <v>57926.544600000001</v>
      </c>
      <c r="D404" s="85">
        <v>1E-4</v>
      </c>
      <c r="E404" s="68">
        <f t="shared" si="30"/>
        <v>15342.010438812975</v>
      </c>
      <c r="F404">
        <f t="shared" si="31"/>
        <v>15342</v>
      </c>
      <c r="G404">
        <f t="shared" si="37"/>
        <v>1.0197999996307772E-2</v>
      </c>
      <c r="K404">
        <f t="shared" si="38"/>
        <v>1.0197999996307772E-2</v>
      </c>
      <c r="O404">
        <f t="shared" ca="1" si="36"/>
        <v>1.3960719504195397E-2</v>
      </c>
      <c r="Q404" s="2">
        <f t="shared" si="33"/>
        <v>42908.044600000001</v>
      </c>
      <c r="R404" s="36"/>
      <c r="S404">
        <v>1</v>
      </c>
    </row>
    <row r="405" spans="1:19" x14ac:dyDescent="0.2">
      <c r="A405" s="84" t="s">
        <v>0</v>
      </c>
      <c r="B405" s="85" t="s">
        <v>63</v>
      </c>
      <c r="C405" s="85">
        <v>57952.445500000002</v>
      </c>
      <c r="D405" s="85">
        <v>1E-3</v>
      </c>
      <c r="E405" s="68">
        <f t="shared" ref="E405:E417" si="39">+(C405-C$7)/C$8</f>
        <v>15368.522956073662</v>
      </c>
      <c r="F405">
        <f t="shared" ref="F405:F419" si="40">ROUND(2*E405,0)/2</f>
        <v>15368.5</v>
      </c>
      <c r="G405">
        <f t="shared" si="37"/>
        <v>2.2426499999710359E-2</v>
      </c>
      <c r="K405">
        <f t="shared" si="38"/>
        <v>2.2426499999710359E-2</v>
      </c>
      <c r="O405">
        <f t="shared" ca="1" si="36"/>
        <v>1.4086983269879082E-2</v>
      </c>
      <c r="Q405" s="2">
        <f t="shared" ref="Q405:Q417" si="41">+C405-15018.5</f>
        <v>42933.945500000002</v>
      </c>
      <c r="R405" s="36"/>
      <c r="S405">
        <v>1</v>
      </c>
    </row>
    <row r="406" spans="1:19" x14ac:dyDescent="0.2">
      <c r="A406" s="77" t="s">
        <v>1204</v>
      </c>
      <c r="B406" s="78" t="s">
        <v>79</v>
      </c>
      <c r="C406" s="79">
        <v>57963.672700000003</v>
      </c>
      <c r="D406" s="79">
        <v>2.0000000000000001E-4</v>
      </c>
      <c r="E406" s="68">
        <f t="shared" si="39"/>
        <v>15380.015272317083</v>
      </c>
      <c r="F406">
        <f t="shared" si="40"/>
        <v>15380</v>
      </c>
      <c r="G406">
        <f t="shared" si="37"/>
        <v>1.4920000001438893E-2</v>
      </c>
      <c r="K406">
        <f t="shared" si="38"/>
        <v>1.4920000001438893E-2</v>
      </c>
      <c r="O406">
        <f t="shared" ca="1" si="36"/>
        <v>1.4141776979515401E-2</v>
      </c>
      <c r="Q406" s="2">
        <f t="shared" si="41"/>
        <v>42945.172700000003</v>
      </c>
      <c r="R406" s="36"/>
      <c r="S406">
        <v>1</v>
      </c>
    </row>
    <row r="407" spans="1:19" x14ac:dyDescent="0.2">
      <c r="A407" s="77" t="s">
        <v>1205</v>
      </c>
      <c r="B407" s="80" t="s">
        <v>79</v>
      </c>
      <c r="C407" s="77">
        <v>57970.508600000001</v>
      </c>
      <c r="D407" s="77">
        <v>2.9999999999999997E-4</v>
      </c>
      <c r="E407" s="68">
        <f t="shared" si="39"/>
        <v>15387.012593519908</v>
      </c>
      <c r="F407">
        <f t="shared" si="40"/>
        <v>15387</v>
      </c>
      <c r="G407">
        <f t="shared" si="37"/>
        <v>1.2302999995881692E-2</v>
      </c>
      <c r="K407">
        <f t="shared" si="38"/>
        <v>1.2302999995881692E-2</v>
      </c>
      <c r="O407">
        <f t="shared" ca="1" si="36"/>
        <v>1.4175129672337507E-2</v>
      </c>
      <c r="Q407" s="2">
        <f t="shared" si="41"/>
        <v>42952.008600000001</v>
      </c>
      <c r="R407" s="36"/>
      <c r="S407">
        <v>1</v>
      </c>
    </row>
    <row r="408" spans="1:19" x14ac:dyDescent="0.2">
      <c r="A408" s="83" t="s">
        <v>1</v>
      </c>
      <c r="B408" s="83" t="s">
        <v>79</v>
      </c>
      <c r="C408" s="82">
        <v>58011.542999999998</v>
      </c>
      <c r="D408" s="82">
        <v>5.0000000000000001E-3</v>
      </c>
      <c r="E408" s="68">
        <f t="shared" si="39"/>
        <v>15429.015969398039</v>
      </c>
      <c r="F408">
        <f t="shared" si="40"/>
        <v>15429</v>
      </c>
      <c r="G408">
        <f t="shared" si="37"/>
        <v>1.5600999999151099E-2</v>
      </c>
      <c r="I408">
        <f>G408</f>
        <v>1.5600999999151099E-2</v>
      </c>
      <c r="O408">
        <f t="shared" ca="1" si="36"/>
        <v>1.437524582927014E-2</v>
      </c>
      <c r="Q408" s="2">
        <f t="shared" si="41"/>
        <v>42993.042999999998</v>
      </c>
      <c r="R408" s="36"/>
      <c r="S408">
        <v>1</v>
      </c>
    </row>
    <row r="409" spans="1:19" x14ac:dyDescent="0.2">
      <c r="A409" s="77" t="s">
        <v>1205</v>
      </c>
      <c r="B409" s="80" t="s">
        <v>79</v>
      </c>
      <c r="C409" s="77">
        <v>58052.573799999998</v>
      </c>
      <c r="D409" s="77">
        <v>2.0000000000000001E-4</v>
      </c>
      <c r="E409" s="68">
        <f t="shared" si="39"/>
        <v>15471.015660266688</v>
      </c>
      <c r="F409">
        <f t="shared" si="40"/>
        <v>15471</v>
      </c>
      <c r="G409">
        <f t="shared" si="37"/>
        <v>1.529899999150075E-2</v>
      </c>
      <c r="K409">
        <f t="shared" ref="K409:K417" si="42">G409</f>
        <v>1.529899999150075E-2</v>
      </c>
      <c r="O409">
        <f t="shared" ca="1" si="36"/>
        <v>1.457536198620276E-2</v>
      </c>
      <c r="Q409" s="2">
        <f t="shared" si="41"/>
        <v>43034.073799999998</v>
      </c>
      <c r="R409" s="36"/>
      <c r="S409">
        <v>1</v>
      </c>
    </row>
    <row r="410" spans="1:19" x14ac:dyDescent="0.2">
      <c r="A410" s="86" t="s">
        <v>1208</v>
      </c>
      <c r="B410" s="87" t="s">
        <v>79</v>
      </c>
      <c r="C410" s="88">
        <v>58254.797400000003</v>
      </c>
      <c r="D410" s="88">
        <v>2.0000000000000001E-4</v>
      </c>
      <c r="E410" s="68">
        <f t="shared" si="39"/>
        <v>15678.01451689014</v>
      </c>
      <c r="F410">
        <f t="shared" si="40"/>
        <v>15678</v>
      </c>
      <c r="G410">
        <f t="shared" si="37"/>
        <v>1.4181999998982064E-2</v>
      </c>
      <c r="K410">
        <f t="shared" si="42"/>
        <v>1.4181999998982064E-2</v>
      </c>
      <c r="O410">
        <f t="shared" ca="1" si="36"/>
        <v>1.5561648759656439E-2</v>
      </c>
      <c r="Q410" s="2">
        <f t="shared" si="41"/>
        <v>43236.297400000003</v>
      </c>
      <c r="R410" s="36"/>
      <c r="S410">
        <v>1</v>
      </c>
    </row>
    <row r="411" spans="1:19" x14ac:dyDescent="0.2">
      <c r="A411" s="17" t="s">
        <v>1207</v>
      </c>
      <c r="B411" s="31"/>
      <c r="C411" s="32">
        <v>58633.849000000002</v>
      </c>
      <c r="D411" s="32">
        <v>1E-3</v>
      </c>
      <c r="E411" s="68">
        <f t="shared" si="39"/>
        <v>16066.016944901943</v>
      </c>
      <c r="F411">
        <f t="shared" si="40"/>
        <v>16066</v>
      </c>
      <c r="G411">
        <f t="shared" si="37"/>
        <v>1.655400000163354E-2</v>
      </c>
      <c r="K411">
        <f t="shared" si="42"/>
        <v>1.655400000163354E-2</v>
      </c>
      <c r="O411">
        <f t="shared" ca="1" si="36"/>
        <v>1.7410340876081683E-2</v>
      </c>
      <c r="Q411" s="2">
        <f t="shared" si="41"/>
        <v>43615.349000000002</v>
      </c>
      <c r="R411" s="36"/>
      <c r="S411">
        <v>1</v>
      </c>
    </row>
    <row r="412" spans="1:19" x14ac:dyDescent="0.2">
      <c r="A412" s="86" t="s">
        <v>1209</v>
      </c>
      <c r="B412" s="87" t="s">
        <v>79</v>
      </c>
      <c r="C412" s="88">
        <v>58676.836000000003</v>
      </c>
      <c r="D412" s="88">
        <v>2.0000000000000001E-4</v>
      </c>
      <c r="E412" s="68">
        <f t="shared" si="39"/>
        <v>16110.01902897953</v>
      </c>
      <c r="F412">
        <f t="shared" si="40"/>
        <v>16110</v>
      </c>
      <c r="G412">
        <f t="shared" si="37"/>
        <v>1.8589999999676365E-2</v>
      </c>
      <c r="K412">
        <f t="shared" si="42"/>
        <v>1.8589999999676365E-2</v>
      </c>
      <c r="O412">
        <f t="shared" ca="1" si="36"/>
        <v>1.7619986373820638E-2</v>
      </c>
      <c r="Q412" s="2">
        <f t="shared" si="41"/>
        <v>43658.336000000003</v>
      </c>
      <c r="R412" s="36"/>
      <c r="S412">
        <v>1</v>
      </c>
    </row>
    <row r="413" spans="1:19" s="99" customFormat="1" ht="12" customHeight="1" x14ac:dyDescent="0.2">
      <c r="A413" s="89" t="s">
        <v>1210</v>
      </c>
      <c r="B413" s="90" t="s">
        <v>79</v>
      </c>
      <c r="C413" s="82">
        <v>58728.616000000002</v>
      </c>
      <c r="D413" s="82">
        <v>2.0000000000000001E-4</v>
      </c>
      <c r="E413" s="10">
        <f t="shared" si="39"/>
        <v>16163.02174872125</v>
      </c>
      <c r="F413" s="99">
        <f t="shared" si="40"/>
        <v>16163</v>
      </c>
      <c r="G413" s="99">
        <f t="shared" si="37"/>
        <v>2.1246999996947125E-2</v>
      </c>
      <c r="K413" s="99">
        <f t="shared" si="42"/>
        <v>2.1246999996947125E-2</v>
      </c>
      <c r="O413" s="99">
        <f t="shared" ca="1" si="36"/>
        <v>1.7872513905187994E-2</v>
      </c>
      <c r="Q413" s="100">
        <f t="shared" si="41"/>
        <v>43710.116000000002</v>
      </c>
      <c r="R413" s="36"/>
      <c r="S413" s="99">
        <v>1</v>
      </c>
    </row>
    <row r="414" spans="1:19" s="99" customFormat="1" ht="12" customHeight="1" x14ac:dyDescent="0.2">
      <c r="A414" s="89" t="s">
        <v>1211</v>
      </c>
      <c r="B414" s="90" t="s">
        <v>79</v>
      </c>
      <c r="C414" s="82">
        <v>59016.814400000003</v>
      </c>
      <c r="D414" s="82">
        <v>4.0000000000000002E-4</v>
      </c>
      <c r="E414" s="10">
        <f t="shared" si="39"/>
        <v>16458.025592390866</v>
      </c>
      <c r="F414" s="99">
        <f t="shared" si="40"/>
        <v>16458</v>
      </c>
      <c r="G414" s="99">
        <f t="shared" si="37"/>
        <v>2.5002000002132263E-2</v>
      </c>
      <c r="K414" s="99">
        <f t="shared" si="42"/>
        <v>2.5002000002132263E-2</v>
      </c>
      <c r="O414" s="99">
        <f t="shared" ca="1" si="36"/>
        <v>1.927809167411957E-2</v>
      </c>
      <c r="Q414" s="100">
        <f t="shared" si="41"/>
        <v>43998.314400000003</v>
      </c>
      <c r="R414" s="36"/>
      <c r="S414" s="99">
        <v>1</v>
      </c>
    </row>
    <row r="415" spans="1:19" s="99" customFormat="1" ht="12" customHeight="1" x14ac:dyDescent="0.2">
      <c r="A415" s="92" t="s">
        <v>1212</v>
      </c>
      <c r="B415" s="87" t="s">
        <v>79</v>
      </c>
      <c r="C415" s="88">
        <v>59153.580999999998</v>
      </c>
      <c r="D415" s="88">
        <v>2.9999999999999997E-4</v>
      </c>
      <c r="E415" s="10">
        <f t="shared" si="39"/>
        <v>16598.021764075453</v>
      </c>
      <c r="F415" s="99">
        <f t="shared" si="40"/>
        <v>16598</v>
      </c>
      <c r="G415" s="99">
        <f t="shared" si="37"/>
        <v>2.1261999994749203E-2</v>
      </c>
      <c r="K415" s="99">
        <f t="shared" si="42"/>
        <v>2.1261999994749203E-2</v>
      </c>
      <c r="O415" s="99">
        <f t="shared" ca="1" si="36"/>
        <v>1.9945145530561668E-2</v>
      </c>
      <c r="Q415" s="100">
        <f t="shared" si="41"/>
        <v>44135.080999999998</v>
      </c>
      <c r="R415" s="36"/>
      <c r="S415" s="99">
        <v>1</v>
      </c>
    </row>
    <row r="416" spans="1:19" s="99" customFormat="1" ht="12" customHeight="1" x14ac:dyDescent="0.2">
      <c r="A416" s="92" t="s">
        <v>1213</v>
      </c>
      <c r="B416" s="87" t="s">
        <v>79</v>
      </c>
      <c r="C416" s="88">
        <v>59400.746500000001</v>
      </c>
      <c r="D416" s="88">
        <v>2.0000000000000001E-4</v>
      </c>
      <c r="E416" s="10">
        <f t="shared" si="39"/>
        <v>16851.023767287556</v>
      </c>
      <c r="F416" s="99">
        <f t="shared" si="40"/>
        <v>16851</v>
      </c>
      <c r="G416" s="99">
        <f t="shared" si="37"/>
        <v>2.3219000002427492E-2</v>
      </c>
      <c r="K416" s="99">
        <f t="shared" si="42"/>
        <v>2.3219000002427492E-2</v>
      </c>
      <c r="O416" s="99">
        <f t="shared" ca="1" si="36"/>
        <v>2.1150607142560597E-2</v>
      </c>
      <c r="Q416" s="100">
        <f t="shared" si="41"/>
        <v>44382.246500000001</v>
      </c>
      <c r="R416" s="36"/>
      <c r="S416" s="99">
        <v>1</v>
      </c>
    </row>
    <row r="417" spans="1:19" s="99" customFormat="1" ht="12" customHeight="1" x14ac:dyDescent="0.2">
      <c r="A417" s="93" t="s">
        <v>1214</v>
      </c>
      <c r="B417" s="94" t="s">
        <v>79</v>
      </c>
      <c r="C417" s="95">
        <v>59453.501799999998</v>
      </c>
      <c r="D417" s="96">
        <v>1E-4</v>
      </c>
      <c r="E417" s="10">
        <f t="shared" si="39"/>
        <v>16905.024817515256</v>
      </c>
      <c r="F417" s="99">
        <f t="shared" si="40"/>
        <v>16905</v>
      </c>
      <c r="G417" s="99">
        <f t="shared" si="37"/>
        <v>2.4244999993243255E-2</v>
      </c>
      <c r="K417" s="99">
        <f t="shared" si="42"/>
        <v>2.4244999993243255E-2</v>
      </c>
      <c r="O417" s="99">
        <f t="shared" ca="1" si="36"/>
        <v>2.140789934433112E-2</v>
      </c>
      <c r="Q417" s="100">
        <f t="shared" si="41"/>
        <v>44435.001799999998</v>
      </c>
      <c r="R417" s="36"/>
      <c r="S417" s="99">
        <v>1</v>
      </c>
    </row>
    <row r="418" spans="1:19" s="99" customFormat="1" ht="12" customHeight="1" x14ac:dyDescent="0.2">
      <c r="A418" s="97" t="s">
        <v>1215</v>
      </c>
      <c r="B418" s="98" t="s">
        <v>79</v>
      </c>
      <c r="C418" s="95">
        <v>59830.595200000003</v>
      </c>
      <c r="D418" s="96">
        <v>4.0000000000000002E-4</v>
      </c>
      <c r="E418" s="10">
        <f t="shared" ref="E418:E419" si="43">+(C418-C$7)/C$8</f>
        <v>17291.022805090637</v>
      </c>
      <c r="F418" s="99">
        <f t="shared" si="40"/>
        <v>17291</v>
      </c>
      <c r="G418" s="99">
        <f t="shared" ref="G418:G419" si="44">+C418-(C$7+F418*C$8)</f>
        <v>2.2279000004346017E-2</v>
      </c>
      <c r="K418" s="99">
        <f t="shared" ref="K418:K419" si="45">G418</f>
        <v>2.2279000004346017E-2</v>
      </c>
      <c r="O418" s="99">
        <f t="shared" ref="O418:O419" ca="1" si="46">+C$11+C$12*F418</f>
        <v>2.3247062119950056E-2</v>
      </c>
      <c r="Q418" s="100">
        <f t="shared" ref="Q418:Q419" si="47">+C418-15018.5</f>
        <v>44812.095200000003</v>
      </c>
      <c r="R418" s="36"/>
      <c r="S418" s="99">
        <v>1</v>
      </c>
    </row>
    <row r="419" spans="1:19" s="99" customFormat="1" ht="12" customHeight="1" x14ac:dyDescent="0.2">
      <c r="A419" s="97" t="s">
        <v>1215</v>
      </c>
      <c r="B419" s="98" t="s">
        <v>79</v>
      </c>
      <c r="C419" s="95">
        <v>59839.388800000001</v>
      </c>
      <c r="D419" s="96">
        <v>1E-4</v>
      </c>
      <c r="E419" s="10">
        <f t="shared" si="43"/>
        <v>17300.024054923018</v>
      </c>
      <c r="F419" s="99">
        <f t="shared" si="40"/>
        <v>17300</v>
      </c>
      <c r="G419" s="99">
        <f t="shared" si="44"/>
        <v>2.3499999995692633E-2</v>
      </c>
      <c r="K419" s="99">
        <f t="shared" si="45"/>
        <v>2.3499999995692633E-2</v>
      </c>
      <c r="O419" s="99">
        <f t="shared" ca="1" si="46"/>
        <v>2.3289944153578483E-2</v>
      </c>
      <c r="Q419" s="100">
        <f t="shared" si="47"/>
        <v>44820.888800000001</v>
      </c>
      <c r="R419" s="36"/>
      <c r="S419" s="99">
        <v>1</v>
      </c>
    </row>
    <row r="420" spans="1:19" s="99" customFormat="1" ht="12" customHeight="1" x14ac:dyDescent="0.2">
      <c r="A420" s="10"/>
      <c r="B420" s="31"/>
      <c r="C420" s="32"/>
      <c r="D420" s="10"/>
    </row>
    <row r="421" spans="1:19" s="99" customFormat="1" ht="12" customHeight="1" x14ac:dyDescent="0.2">
      <c r="A421" s="10"/>
      <c r="B421" s="31"/>
      <c r="C421" s="32"/>
      <c r="D421" s="10"/>
    </row>
    <row r="422" spans="1:19" s="99" customFormat="1" ht="12" customHeight="1" x14ac:dyDescent="0.2">
      <c r="A422" s="10"/>
      <c r="B422" s="31"/>
      <c r="C422" s="32"/>
      <c r="D422" s="10"/>
    </row>
    <row r="423" spans="1:19" s="99" customFormat="1" ht="12" customHeight="1" x14ac:dyDescent="0.2">
      <c r="A423" s="10"/>
      <c r="B423" s="31"/>
      <c r="C423" s="32"/>
      <c r="D423" s="10"/>
    </row>
    <row r="424" spans="1:19" s="99" customFormat="1" ht="12" customHeight="1" x14ac:dyDescent="0.2">
      <c r="A424" s="10"/>
      <c r="B424" s="31"/>
      <c r="C424" s="32"/>
      <c r="D424" s="10"/>
    </row>
    <row r="425" spans="1:19" x14ac:dyDescent="0.2">
      <c r="A425" s="10"/>
      <c r="B425" s="31"/>
      <c r="C425" s="32"/>
      <c r="D425" s="10"/>
    </row>
    <row r="426" spans="1:19" x14ac:dyDescent="0.2">
      <c r="A426" s="10"/>
      <c r="B426" s="31"/>
      <c r="C426" s="32"/>
      <c r="D426" s="10"/>
    </row>
    <row r="427" spans="1:19" x14ac:dyDescent="0.2">
      <c r="A427" s="10"/>
      <c r="B427" s="31"/>
      <c r="C427" s="32"/>
      <c r="D427" s="10"/>
    </row>
    <row r="428" spans="1:19" x14ac:dyDescent="0.2">
      <c r="A428" s="10"/>
      <c r="B428" s="31"/>
      <c r="C428" s="32"/>
      <c r="D428" s="10"/>
    </row>
    <row r="429" spans="1:19" x14ac:dyDescent="0.2">
      <c r="A429" s="10"/>
      <c r="B429" s="31"/>
      <c r="C429" s="32"/>
      <c r="D429" s="10"/>
    </row>
    <row r="430" spans="1:19" x14ac:dyDescent="0.2">
      <c r="A430" s="10"/>
      <c r="B430" s="31"/>
      <c r="C430" s="32"/>
      <c r="D430" s="10"/>
    </row>
    <row r="431" spans="1:19" x14ac:dyDescent="0.2">
      <c r="A431" s="10"/>
      <c r="B431" s="31"/>
      <c r="C431" s="32"/>
      <c r="D431" s="10"/>
    </row>
    <row r="432" spans="1:19" x14ac:dyDescent="0.2">
      <c r="A432" s="10"/>
      <c r="B432" s="31"/>
      <c r="C432" s="32"/>
      <c r="D432" s="10"/>
    </row>
    <row r="433" spans="1:4" x14ac:dyDescent="0.2">
      <c r="A433" s="10"/>
      <c r="B433" s="31"/>
      <c r="C433" s="32"/>
      <c r="D433" s="10"/>
    </row>
    <row r="434" spans="1:4" x14ac:dyDescent="0.2">
      <c r="A434" s="10"/>
      <c r="B434" s="31"/>
      <c r="C434" s="32"/>
      <c r="D434" s="10"/>
    </row>
    <row r="435" spans="1:4" x14ac:dyDescent="0.2">
      <c r="A435" s="10"/>
      <c r="B435" s="31"/>
      <c r="C435" s="32"/>
      <c r="D435" s="10"/>
    </row>
    <row r="436" spans="1:4" x14ac:dyDescent="0.2">
      <c r="A436" s="10"/>
      <c r="B436" s="31"/>
      <c r="C436" s="32"/>
      <c r="D436" s="10"/>
    </row>
    <row r="437" spans="1:4" x14ac:dyDescent="0.2">
      <c r="A437" s="10"/>
      <c r="B437" s="31"/>
      <c r="C437" s="32"/>
      <c r="D437" s="10"/>
    </row>
    <row r="438" spans="1:4" x14ac:dyDescent="0.2">
      <c r="A438" s="10"/>
      <c r="B438" s="31"/>
      <c r="C438" s="32"/>
      <c r="D438" s="10"/>
    </row>
    <row r="439" spans="1:4" x14ac:dyDescent="0.2">
      <c r="A439" s="10"/>
      <c r="B439" s="31"/>
      <c r="C439" s="32"/>
      <c r="D439" s="10"/>
    </row>
    <row r="440" spans="1:4" x14ac:dyDescent="0.2">
      <c r="A440" s="10"/>
      <c r="B440" s="31"/>
      <c r="C440" s="32"/>
      <c r="D440" s="10"/>
    </row>
    <row r="441" spans="1:4" x14ac:dyDescent="0.2">
      <c r="A441" s="10"/>
      <c r="B441" s="31"/>
      <c r="C441" s="32"/>
      <c r="D441" s="10"/>
    </row>
    <row r="442" spans="1:4" x14ac:dyDescent="0.2">
      <c r="A442" s="10"/>
      <c r="B442" s="31"/>
      <c r="C442" s="32"/>
      <c r="D442" s="10"/>
    </row>
    <row r="443" spans="1:4" x14ac:dyDescent="0.2">
      <c r="A443" s="10"/>
      <c r="B443" s="31"/>
      <c r="C443" s="32"/>
      <c r="D443" s="10"/>
    </row>
    <row r="444" spans="1:4" x14ac:dyDescent="0.2">
      <c r="A444" s="10"/>
      <c r="B444" s="31"/>
      <c r="C444" s="32"/>
      <c r="D444" s="10"/>
    </row>
    <row r="445" spans="1:4" x14ac:dyDescent="0.2">
      <c r="A445" s="10"/>
      <c r="B445" s="31"/>
      <c r="C445" s="32"/>
      <c r="D445" s="10"/>
    </row>
    <row r="446" spans="1:4" x14ac:dyDescent="0.2">
      <c r="A446" s="10"/>
      <c r="B446" s="31"/>
      <c r="C446" s="32"/>
      <c r="D446" s="10"/>
    </row>
    <row r="447" spans="1:4" x14ac:dyDescent="0.2">
      <c r="A447" s="10"/>
      <c r="B447" s="31"/>
      <c r="C447" s="32"/>
      <c r="D447" s="10"/>
    </row>
    <row r="448" spans="1:4" x14ac:dyDescent="0.2">
      <c r="A448" s="10"/>
      <c r="B448" s="31"/>
      <c r="C448" s="32"/>
      <c r="D448" s="10"/>
    </row>
    <row r="449" spans="1:4" x14ac:dyDescent="0.2">
      <c r="A449" s="10"/>
      <c r="B449" s="31"/>
      <c r="C449" s="32"/>
      <c r="D449" s="10"/>
    </row>
    <row r="450" spans="1:4" x14ac:dyDescent="0.2">
      <c r="A450" s="10"/>
      <c r="B450" s="31"/>
      <c r="C450" s="32"/>
      <c r="D450" s="10"/>
    </row>
    <row r="451" spans="1:4" x14ac:dyDescent="0.2">
      <c r="A451" s="10"/>
      <c r="B451" s="31"/>
      <c r="C451" s="32"/>
      <c r="D451" s="10"/>
    </row>
    <row r="452" spans="1:4" x14ac:dyDescent="0.2">
      <c r="A452" s="10"/>
      <c r="B452" s="31"/>
      <c r="C452" s="32"/>
      <c r="D452" s="10"/>
    </row>
    <row r="453" spans="1:4" x14ac:dyDescent="0.2">
      <c r="A453" s="10"/>
      <c r="B453" s="31"/>
      <c r="C453" s="32"/>
      <c r="D453" s="10"/>
    </row>
    <row r="454" spans="1:4" x14ac:dyDescent="0.2">
      <c r="A454" s="10"/>
      <c r="B454" s="31"/>
      <c r="C454" s="32"/>
      <c r="D454" s="10"/>
    </row>
    <row r="455" spans="1:4" x14ac:dyDescent="0.2">
      <c r="A455" s="10"/>
      <c r="B455" s="31"/>
      <c r="C455" s="32"/>
      <c r="D455" s="10"/>
    </row>
    <row r="456" spans="1:4" x14ac:dyDescent="0.2">
      <c r="A456" s="10"/>
      <c r="B456" s="31"/>
      <c r="C456" s="32"/>
      <c r="D456" s="10"/>
    </row>
    <row r="457" spans="1:4" x14ac:dyDescent="0.2">
      <c r="A457" s="10"/>
      <c r="B457" s="31"/>
      <c r="C457" s="32"/>
      <c r="D457" s="10"/>
    </row>
    <row r="458" spans="1:4" x14ac:dyDescent="0.2">
      <c r="A458" s="10"/>
      <c r="B458" s="31"/>
      <c r="C458" s="32"/>
      <c r="D458" s="10"/>
    </row>
    <row r="459" spans="1:4" x14ac:dyDescent="0.2">
      <c r="A459" s="10"/>
      <c r="B459" s="31"/>
      <c r="C459" s="32"/>
      <c r="D459" s="10"/>
    </row>
    <row r="460" spans="1:4" x14ac:dyDescent="0.2">
      <c r="A460" s="10"/>
      <c r="B460" s="31"/>
      <c r="C460" s="32"/>
      <c r="D460" s="10"/>
    </row>
    <row r="461" spans="1:4" x14ac:dyDescent="0.2">
      <c r="A461" s="10"/>
      <c r="B461" s="31"/>
      <c r="C461" s="32"/>
      <c r="D461" s="10"/>
    </row>
    <row r="462" spans="1:4" x14ac:dyDescent="0.2">
      <c r="A462" s="10"/>
      <c r="B462" s="31"/>
      <c r="C462" s="32"/>
      <c r="D462" s="10"/>
    </row>
    <row r="463" spans="1:4" x14ac:dyDescent="0.2">
      <c r="A463" s="10"/>
      <c r="B463" s="31"/>
      <c r="C463" s="32"/>
      <c r="D463" s="10"/>
    </row>
    <row r="464" spans="1:4" x14ac:dyDescent="0.2">
      <c r="A464" s="10"/>
      <c r="B464" s="31"/>
      <c r="C464" s="32"/>
      <c r="D464" s="10"/>
    </row>
    <row r="465" spans="1:4" x14ac:dyDescent="0.2">
      <c r="A465" s="10"/>
      <c r="B465" s="31"/>
      <c r="C465" s="32"/>
      <c r="D465" s="10"/>
    </row>
    <row r="466" spans="1:4" x14ac:dyDescent="0.2">
      <c r="A466" s="10"/>
      <c r="B466" s="31"/>
      <c r="C466" s="32"/>
      <c r="D466" s="10"/>
    </row>
    <row r="467" spans="1:4" x14ac:dyDescent="0.2">
      <c r="A467" s="10"/>
      <c r="B467" s="31"/>
      <c r="C467" s="32"/>
      <c r="D467" s="10"/>
    </row>
    <row r="468" spans="1:4" x14ac:dyDescent="0.2">
      <c r="A468" s="10"/>
      <c r="B468" s="31"/>
      <c r="C468" s="32"/>
      <c r="D468" s="10"/>
    </row>
    <row r="469" spans="1:4" x14ac:dyDescent="0.2">
      <c r="A469" s="10"/>
      <c r="B469" s="31"/>
      <c r="C469" s="32"/>
      <c r="D469" s="10"/>
    </row>
    <row r="470" spans="1:4" x14ac:dyDescent="0.2">
      <c r="A470" s="10"/>
      <c r="B470" s="31"/>
      <c r="C470" s="32"/>
      <c r="D470" s="10"/>
    </row>
    <row r="471" spans="1:4" x14ac:dyDescent="0.2">
      <c r="A471" s="10"/>
      <c r="B471" s="31"/>
      <c r="C471" s="32"/>
      <c r="D471" s="10"/>
    </row>
    <row r="472" spans="1:4" x14ac:dyDescent="0.2">
      <c r="A472" s="10"/>
      <c r="B472" s="31"/>
      <c r="C472" s="32"/>
      <c r="D472" s="10"/>
    </row>
    <row r="473" spans="1:4" x14ac:dyDescent="0.2">
      <c r="A473" s="10"/>
      <c r="B473" s="31"/>
      <c r="C473" s="32"/>
      <c r="D473" s="10"/>
    </row>
    <row r="474" spans="1:4" x14ac:dyDescent="0.2">
      <c r="A474" s="10"/>
      <c r="B474" s="31"/>
      <c r="C474" s="32"/>
      <c r="D474" s="10"/>
    </row>
    <row r="475" spans="1:4" x14ac:dyDescent="0.2">
      <c r="A475" s="10"/>
      <c r="B475" s="31"/>
      <c r="C475" s="32"/>
      <c r="D475" s="10"/>
    </row>
    <row r="476" spans="1:4" x14ac:dyDescent="0.2">
      <c r="A476" s="10"/>
      <c r="B476" s="31"/>
      <c r="C476" s="32"/>
      <c r="D476" s="10"/>
    </row>
    <row r="477" spans="1:4" x14ac:dyDescent="0.2">
      <c r="A477" s="10"/>
      <c r="B477" s="31"/>
      <c r="C477" s="32"/>
      <c r="D477" s="10"/>
    </row>
    <row r="478" spans="1:4" x14ac:dyDescent="0.2">
      <c r="A478" s="10"/>
      <c r="B478" s="31"/>
      <c r="C478" s="32"/>
      <c r="D478" s="10"/>
    </row>
    <row r="479" spans="1:4" x14ac:dyDescent="0.2">
      <c r="A479" s="10"/>
      <c r="B479" s="31"/>
      <c r="C479" s="32"/>
      <c r="D479" s="10"/>
    </row>
    <row r="480" spans="1:4" x14ac:dyDescent="0.2">
      <c r="A480" s="10"/>
      <c r="B480" s="31"/>
      <c r="C480" s="32"/>
      <c r="D480" s="10"/>
    </row>
    <row r="481" spans="1:4" x14ac:dyDescent="0.2">
      <c r="A481" s="10"/>
      <c r="B481" s="31"/>
      <c r="C481" s="32"/>
      <c r="D481" s="10"/>
    </row>
    <row r="482" spans="1:4" x14ac:dyDescent="0.2">
      <c r="A482" s="10"/>
      <c r="B482" s="31"/>
      <c r="C482" s="32"/>
      <c r="D482" s="10"/>
    </row>
    <row r="483" spans="1:4" x14ac:dyDescent="0.2">
      <c r="A483" s="10"/>
      <c r="B483" s="31"/>
      <c r="C483" s="32"/>
      <c r="D483" s="10"/>
    </row>
    <row r="484" spans="1:4" x14ac:dyDescent="0.2">
      <c r="A484" s="10"/>
      <c r="B484" s="31"/>
      <c r="C484" s="32"/>
      <c r="D484" s="10"/>
    </row>
    <row r="485" spans="1:4" x14ac:dyDescent="0.2">
      <c r="A485" s="10"/>
      <c r="B485" s="31"/>
      <c r="C485" s="32"/>
      <c r="D485" s="10"/>
    </row>
    <row r="486" spans="1:4" x14ac:dyDescent="0.2">
      <c r="A486" s="10"/>
      <c r="B486" s="31"/>
      <c r="C486" s="32"/>
      <c r="D486" s="10"/>
    </row>
    <row r="487" spans="1:4" x14ac:dyDescent="0.2">
      <c r="A487" s="10"/>
      <c r="B487" s="31"/>
      <c r="C487" s="32"/>
      <c r="D487" s="10"/>
    </row>
    <row r="488" spans="1:4" x14ac:dyDescent="0.2">
      <c r="A488" s="10"/>
      <c r="B488" s="31"/>
      <c r="C488" s="32"/>
      <c r="D488" s="10"/>
    </row>
    <row r="489" spans="1:4" x14ac:dyDescent="0.2">
      <c r="A489" s="10"/>
      <c r="B489" s="31"/>
      <c r="C489" s="32"/>
      <c r="D489" s="10"/>
    </row>
    <row r="490" spans="1:4" x14ac:dyDescent="0.2">
      <c r="A490" s="10"/>
      <c r="B490" s="31"/>
      <c r="C490" s="32"/>
      <c r="D490" s="10"/>
    </row>
    <row r="491" spans="1:4" x14ac:dyDescent="0.2">
      <c r="A491" s="10"/>
      <c r="B491" s="31"/>
      <c r="C491" s="32"/>
      <c r="D491" s="10"/>
    </row>
    <row r="492" spans="1:4" x14ac:dyDescent="0.2">
      <c r="A492" s="10"/>
      <c r="B492" s="31"/>
      <c r="C492" s="32"/>
      <c r="D492" s="10"/>
    </row>
    <row r="493" spans="1:4" x14ac:dyDescent="0.2">
      <c r="A493" s="10"/>
      <c r="B493" s="31"/>
      <c r="C493" s="32"/>
      <c r="D493" s="10"/>
    </row>
    <row r="494" spans="1:4" x14ac:dyDescent="0.2">
      <c r="A494" s="10"/>
      <c r="B494" s="31"/>
      <c r="C494" s="32"/>
      <c r="D494" s="10"/>
    </row>
    <row r="495" spans="1:4" x14ac:dyDescent="0.2">
      <c r="A495" s="10"/>
      <c r="B495" s="31"/>
      <c r="C495" s="32"/>
      <c r="D495" s="10"/>
    </row>
    <row r="496" spans="1:4" x14ac:dyDescent="0.2">
      <c r="A496" s="10"/>
      <c r="B496" s="31"/>
      <c r="C496" s="32"/>
      <c r="D496" s="10"/>
    </row>
    <row r="497" spans="1:4" x14ac:dyDescent="0.2">
      <c r="A497" s="10"/>
      <c r="B497" s="31"/>
      <c r="C497" s="32"/>
      <c r="D497" s="10"/>
    </row>
    <row r="498" spans="1:4" x14ac:dyDescent="0.2">
      <c r="A498" s="10"/>
      <c r="B498" s="31"/>
      <c r="C498" s="32"/>
      <c r="D498" s="10"/>
    </row>
    <row r="499" spans="1:4" x14ac:dyDescent="0.2">
      <c r="A499" s="10"/>
      <c r="B499" s="31"/>
      <c r="C499" s="32"/>
      <c r="D499" s="10"/>
    </row>
    <row r="500" spans="1:4" x14ac:dyDescent="0.2">
      <c r="A500" s="10"/>
      <c r="B500" s="31"/>
      <c r="C500" s="32"/>
      <c r="D500" s="10"/>
    </row>
    <row r="501" spans="1:4" x14ac:dyDescent="0.2">
      <c r="A501" s="10"/>
      <c r="B501" s="31"/>
      <c r="C501" s="32"/>
      <c r="D501" s="10"/>
    </row>
    <row r="502" spans="1:4" x14ac:dyDescent="0.2">
      <c r="A502" s="10"/>
      <c r="B502" s="31"/>
      <c r="C502" s="32"/>
      <c r="D502" s="10"/>
    </row>
    <row r="503" spans="1:4" x14ac:dyDescent="0.2">
      <c r="A503" s="10"/>
      <c r="B503" s="31"/>
      <c r="C503" s="32"/>
      <c r="D503" s="10"/>
    </row>
    <row r="504" spans="1:4" x14ac:dyDescent="0.2">
      <c r="A504" s="10"/>
      <c r="B504" s="31"/>
      <c r="C504" s="32"/>
      <c r="D504" s="10"/>
    </row>
    <row r="505" spans="1:4" x14ac:dyDescent="0.2">
      <c r="A505" s="10"/>
      <c r="B505" s="31"/>
      <c r="C505" s="32"/>
      <c r="D505" s="10"/>
    </row>
    <row r="506" spans="1:4" x14ac:dyDescent="0.2">
      <c r="A506" s="10"/>
      <c r="B506" s="31"/>
      <c r="C506" s="32"/>
      <c r="D506" s="10"/>
    </row>
    <row r="507" spans="1:4" x14ac:dyDescent="0.2">
      <c r="A507" s="10"/>
      <c r="B507" s="31"/>
      <c r="C507" s="32"/>
      <c r="D507" s="10"/>
    </row>
    <row r="508" spans="1:4" x14ac:dyDescent="0.2">
      <c r="A508" s="10"/>
      <c r="B508" s="31"/>
      <c r="C508" s="32"/>
      <c r="D508" s="10"/>
    </row>
    <row r="509" spans="1:4" x14ac:dyDescent="0.2">
      <c r="A509" s="10"/>
      <c r="B509" s="31"/>
      <c r="C509" s="32"/>
      <c r="D509" s="10"/>
    </row>
    <row r="510" spans="1:4" x14ac:dyDescent="0.2">
      <c r="A510" s="10"/>
      <c r="B510" s="31"/>
      <c r="C510" s="32"/>
      <c r="D510" s="10"/>
    </row>
    <row r="511" spans="1:4" x14ac:dyDescent="0.2">
      <c r="A511" s="10"/>
      <c r="B511" s="31"/>
      <c r="C511" s="32"/>
      <c r="D511" s="10"/>
    </row>
    <row r="512" spans="1:4" x14ac:dyDescent="0.2">
      <c r="A512" s="10"/>
      <c r="B512" s="31"/>
      <c r="C512" s="32"/>
      <c r="D512" s="10"/>
    </row>
    <row r="513" spans="1:4" x14ac:dyDescent="0.2">
      <c r="A513" s="10"/>
      <c r="B513" s="31"/>
      <c r="C513" s="32"/>
      <c r="D513" s="10"/>
    </row>
    <row r="514" spans="1:4" x14ac:dyDescent="0.2">
      <c r="A514" s="10"/>
      <c r="B514" s="31"/>
      <c r="C514" s="32"/>
      <c r="D514" s="10"/>
    </row>
    <row r="515" spans="1:4" x14ac:dyDescent="0.2">
      <c r="A515" s="10"/>
      <c r="B515" s="31"/>
      <c r="C515" s="32"/>
      <c r="D515" s="10"/>
    </row>
    <row r="516" spans="1:4" x14ac:dyDescent="0.2">
      <c r="A516" s="10"/>
      <c r="B516" s="31"/>
      <c r="C516" s="32"/>
      <c r="D516" s="10"/>
    </row>
    <row r="517" spans="1:4" x14ac:dyDescent="0.2">
      <c r="A517" s="10"/>
      <c r="B517" s="31"/>
      <c r="C517" s="32"/>
      <c r="D517" s="10"/>
    </row>
    <row r="518" spans="1:4" x14ac:dyDescent="0.2">
      <c r="A518" s="10"/>
      <c r="B518" s="31"/>
      <c r="C518" s="32"/>
      <c r="D518" s="10"/>
    </row>
    <row r="519" spans="1:4" x14ac:dyDescent="0.2">
      <c r="A519" s="10"/>
      <c r="B519" s="31"/>
      <c r="C519" s="32"/>
      <c r="D519" s="10"/>
    </row>
    <row r="520" spans="1:4" x14ac:dyDescent="0.2">
      <c r="A520" s="10"/>
      <c r="B520" s="31"/>
      <c r="C520" s="32"/>
      <c r="D520" s="10"/>
    </row>
    <row r="521" spans="1:4" x14ac:dyDescent="0.2">
      <c r="A521" s="10"/>
      <c r="B521" s="31"/>
      <c r="C521" s="32"/>
      <c r="D521" s="10"/>
    </row>
    <row r="522" spans="1:4" x14ac:dyDescent="0.2">
      <c r="A522" s="10"/>
      <c r="B522" s="31"/>
      <c r="C522" s="32"/>
      <c r="D522" s="10"/>
    </row>
    <row r="523" spans="1:4" x14ac:dyDescent="0.2">
      <c r="A523" s="10"/>
      <c r="B523" s="31"/>
      <c r="C523" s="32"/>
      <c r="D523" s="10"/>
    </row>
    <row r="524" spans="1:4" x14ac:dyDescent="0.2">
      <c r="A524" s="10"/>
      <c r="B524" s="31"/>
      <c r="C524" s="32"/>
      <c r="D524" s="10"/>
    </row>
    <row r="525" spans="1:4" x14ac:dyDescent="0.2">
      <c r="A525" s="10"/>
      <c r="B525" s="31"/>
      <c r="C525" s="32"/>
      <c r="D525" s="10"/>
    </row>
    <row r="526" spans="1:4" x14ac:dyDescent="0.2">
      <c r="A526" s="10"/>
      <c r="B526" s="31"/>
      <c r="C526" s="32"/>
      <c r="D526" s="10"/>
    </row>
    <row r="527" spans="1:4" x14ac:dyDescent="0.2">
      <c r="A527" s="10"/>
      <c r="B527" s="31"/>
      <c r="C527" s="32"/>
      <c r="D527" s="10"/>
    </row>
    <row r="528" spans="1:4" x14ac:dyDescent="0.2">
      <c r="A528" s="10"/>
      <c r="B528" s="31"/>
      <c r="C528" s="32"/>
      <c r="D528" s="10"/>
    </row>
    <row r="529" spans="1:4" x14ac:dyDescent="0.2">
      <c r="A529" s="10"/>
      <c r="B529" s="31"/>
      <c r="C529" s="32"/>
      <c r="D529" s="10"/>
    </row>
    <row r="530" spans="1:4" x14ac:dyDescent="0.2">
      <c r="A530" s="10"/>
      <c r="B530" s="31"/>
      <c r="C530" s="32"/>
      <c r="D530" s="10"/>
    </row>
    <row r="531" spans="1:4" x14ac:dyDescent="0.2">
      <c r="A531" s="10"/>
      <c r="B531" s="31"/>
      <c r="C531" s="32"/>
      <c r="D531" s="10"/>
    </row>
    <row r="532" spans="1:4" x14ac:dyDescent="0.2">
      <c r="A532" s="10"/>
      <c r="B532" s="31"/>
      <c r="C532" s="32"/>
      <c r="D532" s="10"/>
    </row>
    <row r="533" spans="1:4" x14ac:dyDescent="0.2">
      <c r="A533" s="10"/>
      <c r="B533" s="31"/>
      <c r="C533" s="32"/>
      <c r="D533" s="10"/>
    </row>
    <row r="534" spans="1:4" x14ac:dyDescent="0.2">
      <c r="A534" s="10"/>
      <c r="B534" s="31"/>
      <c r="C534" s="32"/>
      <c r="D534" s="10"/>
    </row>
    <row r="535" spans="1:4" x14ac:dyDescent="0.2">
      <c r="A535" s="10"/>
      <c r="B535" s="31"/>
      <c r="C535" s="32"/>
      <c r="D535" s="10"/>
    </row>
    <row r="536" spans="1:4" x14ac:dyDescent="0.2">
      <c r="A536" s="10"/>
      <c r="B536" s="31"/>
      <c r="C536" s="32"/>
      <c r="D536" s="10"/>
    </row>
    <row r="537" spans="1:4" x14ac:dyDescent="0.2">
      <c r="A537" s="10"/>
      <c r="B537" s="31"/>
      <c r="C537" s="32"/>
      <c r="D537" s="10"/>
    </row>
    <row r="538" spans="1:4" x14ac:dyDescent="0.2">
      <c r="A538" s="10"/>
      <c r="B538" s="31"/>
      <c r="C538" s="32"/>
      <c r="D538" s="10"/>
    </row>
    <row r="539" spans="1:4" x14ac:dyDescent="0.2">
      <c r="A539" s="10"/>
      <c r="B539" s="31"/>
      <c r="C539" s="32"/>
      <c r="D539" s="10"/>
    </row>
    <row r="540" spans="1:4" x14ac:dyDescent="0.2">
      <c r="A540" s="10"/>
      <c r="B540" s="31"/>
      <c r="C540" s="32"/>
      <c r="D540" s="10"/>
    </row>
    <row r="541" spans="1:4" x14ac:dyDescent="0.2">
      <c r="A541" s="10"/>
      <c r="B541" s="31"/>
      <c r="C541" s="32"/>
      <c r="D541" s="10"/>
    </row>
    <row r="542" spans="1:4" x14ac:dyDescent="0.2">
      <c r="A542" s="10"/>
      <c r="B542" s="31"/>
      <c r="C542" s="32"/>
      <c r="D542" s="10"/>
    </row>
    <row r="543" spans="1:4" x14ac:dyDescent="0.2">
      <c r="A543" s="10"/>
      <c r="B543" s="31"/>
      <c r="C543" s="32"/>
      <c r="D543" s="10"/>
    </row>
    <row r="544" spans="1:4" x14ac:dyDescent="0.2">
      <c r="A544" s="10"/>
      <c r="B544" s="31"/>
      <c r="C544" s="32"/>
      <c r="D544" s="10"/>
    </row>
    <row r="545" spans="1:4" x14ac:dyDescent="0.2">
      <c r="A545" s="10"/>
      <c r="B545" s="31"/>
      <c r="C545" s="32"/>
      <c r="D545" s="10"/>
    </row>
    <row r="546" spans="1:4" x14ac:dyDescent="0.2">
      <c r="A546" s="10"/>
      <c r="B546" s="31"/>
      <c r="C546" s="32"/>
      <c r="D546" s="10"/>
    </row>
    <row r="547" spans="1:4" x14ac:dyDescent="0.2">
      <c r="A547" s="10"/>
      <c r="B547" s="31"/>
      <c r="C547" s="32"/>
      <c r="D547" s="10"/>
    </row>
    <row r="548" spans="1:4" x14ac:dyDescent="0.2">
      <c r="A548" s="10"/>
      <c r="B548" s="31"/>
      <c r="C548" s="32"/>
      <c r="D548" s="10"/>
    </row>
    <row r="549" spans="1:4" x14ac:dyDescent="0.2">
      <c r="A549" s="10"/>
      <c r="B549" s="31"/>
      <c r="C549" s="32"/>
      <c r="D549" s="10"/>
    </row>
    <row r="550" spans="1:4" x14ac:dyDescent="0.2">
      <c r="A550" s="10"/>
      <c r="B550" s="31"/>
      <c r="C550" s="32"/>
      <c r="D550" s="10"/>
    </row>
    <row r="551" spans="1:4" x14ac:dyDescent="0.2">
      <c r="A551" s="10"/>
      <c r="B551" s="31"/>
      <c r="C551" s="32"/>
      <c r="D551" s="10"/>
    </row>
    <row r="552" spans="1:4" x14ac:dyDescent="0.2">
      <c r="A552" s="10"/>
      <c r="B552" s="31"/>
      <c r="C552" s="32"/>
      <c r="D552" s="10"/>
    </row>
    <row r="553" spans="1:4" x14ac:dyDescent="0.2">
      <c r="A553" s="10"/>
      <c r="B553" s="31"/>
      <c r="C553" s="32"/>
      <c r="D553" s="10"/>
    </row>
    <row r="554" spans="1:4" x14ac:dyDescent="0.2">
      <c r="A554" s="10"/>
      <c r="B554" s="31"/>
      <c r="C554" s="32"/>
      <c r="D554" s="10"/>
    </row>
    <row r="555" spans="1:4" x14ac:dyDescent="0.2">
      <c r="A555" s="10"/>
      <c r="B555" s="31"/>
      <c r="C555" s="32"/>
      <c r="D555" s="10"/>
    </row>
    <row r="556" spans="1:4" x14ac:dyDescent="0.2">
      <c r="A556" s="10"/>
      <c r="B556" s="31"/>
      <c r="C556" s="32"/>
      <c r="D556" s="10"/>
    </row>
    <row r="557" spans="1:4" x14ac:dyDescent="0.2">
      <c r="A557" s="10"/>
      <c r="B557" s="31"/>
      <c r="C557" s="32"/>
      <c r="D557" s="10"/>
    </row>
    <row r="558" spans="1:4" x14ac:dyDescent="0.2">
      <c r="A558" s="10"/>
      <c r="B558" s="31"/>
      <c r="C558" s="32"/>
      <c r="D558" s="10"/>
    </row>
    <row r="559" spans="1:4" x14ac:dyDescent="0.2">
      <c r="A559" s="10"/>
      <c r="B559" s="31"/>
      <c r="C559" s="32"/>
      <c r="D559" s="10"/>
    </row>
    <row r="560" spans="1:4" x14ac:dyDescent="0.2">
      <c r="A560" s="10"/>
      <c r="B560" s="31"/>
      <c r="C560" s="32"/>
      <c r="D560" s="10"/>
    </row>
    <row r="561" spans="1:4" x14ac:dyDescent="0.2">
      <c r="A561" s="10"/>
      <c r="B561" s="31"/>
      <c r="C561" s="32"/>
      <c r="D561" s="10"/>
    </row>
    <row r="562" spans="1:4" x14ac:dyDescent="0.2">
      <c r="A562" s="10"/>
      <c r="B562" s="31"/>
      <c r="C562" s="32"/>
      <c r="D562" s="10"/>
    </row>
    <row r="563" spans="1:4" x14ac:dyDescent="0.2">
      <c r="A563" s="10"/>
      <c r="B563" s="31"/>
      <c r="C563" s="32"/>
      <c r="D563" s="10"/>
    </row>
    <row r="564" spans="1:4" x14ac:dyDescent="0.2">
      <c r="A564" s="10"/>
      <c r="B564" s="31"/>
      <c r="C564" s="32"/>
      <c r="D564" s="10"/>
    </row>
    <row r="565" spans="1:4" x14ac:dyDescent="0.2">
      <c r="A565" s="10"/>
      <c r="B565" s="31"/>
      <c r="C565" s="32"/>
      <c r="D565" s="10"/>
    </row>
    <row r="566" spans="1:4" x14ac:dyDescent="0.2">
      <c r="A566" s="10"/>
      <c r="B566" s="31"/>
      <c r="C566" s="32"/>
      <c r="D566" s="10"/>
    </row>
    <row r="567" spans="1:4" x14ac:dyDescent="0.2">
      <c r="A567" s="10"/>
      <c r="B567" s="31"/>
      <c r="C567" s="32"/>
      <c r="D567" s="10"/>
    </row>
    <row r="568" spans="1:4" x14ac:dyDescent="0.2">
      <c r="A568" s="10"/>
      <c r="B568" s="31"/>
      <c r="C568" s="32"/>
      <c r="D568" s="10"/>
    </row>
    <row r="569" spans="1:4" x14ac:dyDescent="0.2">
      <c r="A569" s="10"/>
      <c r="B569" s="31"/>
      <c r="C569" s="32"/>
      <c r="D569" s="10"/>
    </row>
    <row r="570" spans="1:4" x14ac:dyDescent="0.2">
      <c r="A570" s="10"/>
      <c r="B570" s="31"/>
      <c r="C570" s="32"/>
      <c r="D570" s="10"/>
    </row>
    <row r="571" spans="1:4" x14ac:dyDescent="0.2">
      <c r="A571" s="10"/>
      <c r="B571" s="31"/>
      <c r="C571" s="32"/>
      <c r="D571" s="10"/>
    </row>
    <row r="572" spans="1:4" x14ac:dyDescent="0.2">
      <c r="A572" s="10"/>
      <c r="B572" s="31"/>
      <c r="C572" s="32"/>
      <c r="D572" s="10"/>
    </row>
    <row r="573" spans="1:4" x14ac:dyDescent="0.2">
      <c r="A573" s="10"/>
      <c r="B573" s="31"/>
      <c r="C573" s="32"/>
      <c r="D573" s="10"/>
    </row>
    <row r="574" spans="1:4" x14ac:dyDescent="0.2">
      <c r="A574" s="10"/>
      <c r="B574" s="31"/>
      <c r="C574" s="32"/>
      <c r="D574" s="10"/>
    </row>
    <row r="575" spans="1:4" x14ac:dyDescent="0.2">
      <c r="A575" s="10"/>
      <c r="B575" s="31"/>
      <c r="C575" s="32"/>
      <c r="D575" s="10"/>
    </row>
    <row r="576" spans="1:4" x14ac:dyDescent="0.2">
      <c r="A576" s="10"/>
      <c r="B576" s="31"/>
      <c r="C576" s="32"/>
      <c r="D576" s="10"/>
    </row>
    <row r="577" spans="1:4" x14ac:dyDescent="0.2">
      <c r="A577" s="10"/>
      <c r="B577" s="31"/>
      <c r="C577" s="32"/>
      <c r="D577" s="10"/>
    </row>
    <row r="578" spans="1:4" x14ac:dyDescent="0.2">
      <c r="A578" s="10"/>
      <c r="B578" s="31"/>
      <c r="C578" s="32"/>
      <c r="D578" s="10"/>
    </row>
    <row r="579" spans="1:4" x14ac:dyDescent="0.2">
      <c r="A579" s="10"/>
      <c r="B579" s="31"/>
      <c r="C579" s="32"/>
      <c r="D579" s="10"/>
    </row>
    <row r="580" spans="1:4" x14ac:dyDescent="0.2">
      <c r="A580" s="10"/>
      <c r="B580" s="31"/>
      <c r="C580" s="32"/>
      <c r="D580" s="10"/>
    </row>
    <row r="581" spans="1:4" x14ac:dyDescent="0.2">
      <c r="A581" s="10"/>
      <c r="B581" s="31"/>
      <c r="C581" s="32"/>
      <c r="D581" s="10"/>
    </row>
    <row r="582" spans="1:4" x14ac:dyDescent="0.2">
      <c r="A582" s="10"/>
      <c r="B582" s="31"/>
      <c r="C582" s="32"/>
      <c r="D582" s="10"/>
    </row>
    <row r="583" spans="1:4" x14ac:dyDescent="0.2">
      <c r="A583" s="10"/>
      <c r="B583" s="31"/>
      <c r="C583" s="32"/>
      <c r="D583" s="10"/>
    </row>
    <row r="584" spans="1:4" x14ac:dyDescent="0.2">
      <c r="A584" s="10"/>
      <c r="B584" s="31"/>
      <c r="C584" s="32"/>
      <c r="D584" s="10"/>
    </row>
    <row r="585" spans="1:4" x14ac:dyDescent="0.2">
      <c r="A585" s="10"/>
      <c r="B585" s="31"/>
      <c r="C585" s="32"/>
      <c r="D585" s="10"/>
    </row>
    <row r="586" spans="1:4" x14ac:dyDescent="0.2">
      <c r="A586" s="10"/>
      <c r="B586" s="31"/>
      <c r="C586" s="32"/>
      <c r="D586" s="10"/>
    </row>
    <row r="587" spans="1:4" x14ac:dyDescent="0.2">
      <c r="A587" s="10"/>
      <c r="B587" s="31"/>
      <c r="C587" s="32"/>
      <c r="D587" s="10"/>
    </row>
    <row r="588" spans="1:4" x14ac:dyDescent="0.2">
      <c r="A588" s="10"/>
      <c r="B588" s="31"/>
      <c r="C588" s="32"/>
      <c r="D588" s="10"/>
    </row>
    <row r="589" spans="1:4" x14ac:dyDescent="0.2">
      <c r="A589" s="10"/>
      <c r="B589" s="31"/>
      <c r="C589" s="32"/>
      <c r="D589" s="10"/>
    </row>
    <row r="590" spans="1:4" x14ac:dyDescent="0.2">
      <c r="A590" s="10"/>
      <c r="B590" s="31"/>
      <c r="C590" s="32"/>
      <c r="D590" s="10"/>
    </row>
    <row r="591" spans="1:4" x14ac:dyDescent="0.2">
      <c r="A591" s="10"/>
      <c r="B591" s="31"/>
      <c r="C591" s="32"/>
      <c r="D591" s="10"/>
    </row>
    <row r="592" spans="1:4" x14ac:dyDescent="0.2">
      <c r="A592" s="10"/>
      <c r="B592" s="31"/>
      <c r="C592" s="32"/>
      <c r="D592" s="10"/>
    </row>
    <row r="593" spans="1:4" x14ac:dyDescent="0.2">
      <c r="A593" s="10"/>
      <c r="B593" s="31"/>
      <c r="C593" s="32"/>
      <c r="D593" s="10"/>
    </row>
    <row r="594" spans="1:4" x14ac:dyDescent="0.2">
      <c r="A594" s="10"/>
      <c r="B594" s="31"/>
      <c r="C594" s="32"/>
      <c r="D594" s="10"/>
    </row>
    <row r="595" spans="1:4" x14ac:dyDescent="0.2">
      <c r="A595" s="10"/>
      <c r="B595" s="31"/>
      <c r="C595" s="32"/>
      <c r="D595" s="10"/>
    </row>
    <row r="596" spans="1:4" x14ac:dyDescent="0.2">
      <c r="A596" s="10"/>
      <c r="B596" s="31"/>
      <c r="C596" s="32"/>
      <c r="D596" s="10"/>
    </row>
    <row r="597" spans="1:4" x14ac:dyDescent="0.2">
      <c r="A597" s="10"/>
      <c r="B597" s="31"/>
      <c r="C597" s="32"/>
      <c r="D597" s="10"/>
    </row>
    <row r="598" spans="1:4" x14ac:dyDescent="0.2">
      <c r="A598" s="10"/>
      <c r="B598" s="31"/>
      <c r="C598" s="32"/>
      <c r="D598" s="10"/>
    </row>
    <row r="599" spans="1:4" x14ac:dyDescent="0.2">
      <c r="A599" s="10"/>
      <c r="B599" s="31"/>
      <c r="C599" s="32"/>
      <c r="D599" s="10"/>
    </row>
    <row r="600" spans="1:4" x14ac:dyDescent="0.2">
      <c r="A600" s="10"/>
      <c r="B600" s="31"/>
      <c r="C600" s="32"/>
      <c r="D600" s="10"/>
    </row>
    <row r="601" spans="1:4" x14ac:dyDescent="0.2">
      <c r="A601" s="10"/>
      <c r="B601" s="31"/>
      <c r="C601" s="32"/>
      <c r="D601" s="10"/>
    </row>
    <row r="602" spans="1:4" x14ac:dyDescent="0.2">
      <c r="A602" s="10"/>
      <c r="B602" s="31"/>
      <c r="C602" s="32"/>
      <c r="D602" s="10"/>
    </row>
    <row r="603" spans="1:4" x14ac:dyDescent="0.2">
      <c r="A603" s="10"/>
      <c r="B603" s="31"/>
      <c r="C603" s="32"/>
      <c r="D603" s="10"/>
    </row>
    <row r="604" spans="1:4" x14ac:dyDescent="0.2">
      <c r="A604" s="10"/>
      <c r="B604" s="31"/>
      <c r="C604" s="32"/>
      <c r="D604" s="10"/>
    </row>
    <row r="605" spans="1:4" x14ac:dyDescent="0.2">
      <c r="A605" s="10"/>
      <c r="B605" s="31"/>
      <c r="C605" s="32"/>
      <c r="D605" s="10"/>
    </row>
    <row r="606" spans="1:4" x14ac:dyDescent="0.2">
      <c r="A606" s="10"/>
      <c r="B606" s="31"/>
      <c r="C606" s="32"/>
      <c r="D606" s="10"/>
    </row>
    <row r="607" spans="1:4" x14ac:dyDescent="0.2">
      <c r="A607" s="10"/>
      <c r="B607" s="31"/>
      <c r="C607" s="32"/>
      <c r="D607" s="10"/>
    </row>
    <row r="608" spans="1:4" x14ac:dyDescent="0.2">
      <c r="A608" s="10"/>
      <c r="B608" s="31"/>
      <c r="C608" s="32"/>
      <c r="D608" s="10"/>
    </row>
    <row r="609" spans="1:4" x14ac:dyDescent="0.2">
      <c r="A609" s="10"/>
      <c r="B609" s="31"/>
      <c r="C609" s="32"/>
      <c r="D609" s="10"/>
    </row>
    <row r="610" spans="1:4" x14ac:dyDescent="0.2">
      <c r="A610" s="10"/>
      <c r="B610" s="31"/>
      <c r="C610" s="32"/>
      <c r="D610" s="10"/>
    </row>
    <row r="611" spans="1:4" x14ac:dyDescent="0.2">
      <c r="A611" s="10"/>
      <c r="B611" s="31"/>
      <c r="C611" s="32"/>
      <c r="D611" s="10"/>
    </row>
    <row r="612" spans="1:4" x14ac:dyDescent="0.2">
      <c r="A612" s="10"/>
      <c r="B612" s="31"/>
      <c r="C612" s="32"/>
      <c r="D612" s="10"/>
    </row>
    <row r="613" spans="1:4" x14ac:dyDescent="0.2">
      <c r="A613" s="10"/>
      <c r="B613" s="31"/>
      <c r="C613" s="32"/>
      <c r="D613" s="10"/>
    </row>
    <row r="614" spans="1:4" x14ac:dyDescent="0.2">
      <c r="A614" s="10"/>
      <c r="B614" s="31"/>
      <c r="C614" s="32"/>
      <c r="D614" s="10"/>
    </row>
    <row r="615" spans="1:4" x14ac:dyDescent="0.2">
      <c r="A615" s="10"/>
      <c r="B615" s="31"/>
      <c r="C615" s="32"/>
      <c r="D615" s="10"/>
    </row>
    <row r="616" spans="1:4" x14ac:dyDescent="0.2">
      <c r="A616" s="10"/>
      <c r="B616" s="31"/>
      <c r="C616" s="32"/>
      <c r="D616" s="10"/>
    </row>
    <row r="617" spans="1:4" x14ac:dyDescent="0.2">
      <c r="A617" s="10"/>
      <c r="B617" s="31"/>
      <c r="C617" s="32"/>
      <c r="D617" s="10"/>
    </row>
    <row r="618" spans="1:4" x14ac:dyDescent="0.2">
      <c r="A618" s="10"/>
      <c r="B618" s="31"/>
      <c r="C618" s="32"/>
      <c r="D618" s="10"/>
    </row>
    <row r="619" spans="1:4" x14ac:dyDescent="0.2">
      <c r="A619" s="10"/>
      <c r="B619" s="31"/>
      <c r="C619" s="32"/>
      <c r="D619" s="10"/>
    </row>
    <row r="620" spans="1:4" x14ac:dyDescent="0.2">
      <c r="A620" s="10"/>
      <c r="B620" s="31"/>
      <c r="C620" s="32"/>
      <c r="D620" s="10"/>
    </row>
    <row r="621" spans="1:4" x14ac:dyDescent="0.2">
      <c r="A621" s="10"/>
      <c r="B621" s="31"/>
      <c r="C621" s="32"/>
      <c r="D621" s="10"/>
    </row>
    <row r="622" spans="1:4" x14ac:dyDescent="0.2">
      <c r="A622" s="10"/>
      <c r="B622" s="31"/>
      <c r="C622" s="32"/>
      <c r="D622" s="10"/>
    </row>
    <row r="623" spans="1:4" x14ac:dyDescent="0.2">
      <c r="A623" s="10"/>
      <c r="B623" s="31"/>
      <c r="C623" s="32"/>
      <c r="D623" s="10"/>
    </row>
    <row r="624" spans="1:4" x14ac:dyDescent="0.2">
      <c r="A624" s="10"/>
      <c r="B624" s="31"/>
      <c r="C624" s="32"/>
      <c r="D624" s="10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  <row r="1391" spans="2:2" x14ac:dyDescent="0.2">
      <c r="B1391" s="4"/>
    </row>
    <row r="1392" spans="2:2" x14ac:dyDescent="0.2">
      <c r="B1392" s="4"/>
    </row>
    <row r="1393" spans="2:2" x14ac:dyDescent="0.2">
      <c r="B1393" s="4"/>
    </row>
    <row r="1394" spans="2:2" x14ac:dyDescent="0.2">
      <c r="B1394" s="4"/>
    </row>
    <row r="1395" spans="2:2" x14ac:dyDescent="0.2">
      <c r="B1395" s="4"/>
    </row>
    <row r="1396" spans="2:2" x14ac:dyDescent="0.2">
      <c r="B1396" s="4"/>
    </row>
    <row r="1397" spans="2:2" x14ac:dyDescent="0.2">
      <c r="B1397" s="4"/>
    </row>
    <row r="1398" spans="2:2" x14ac:dyDescent="0.2">
      <c r="B1398" s="4"/>
    </row>
    <row r="1399" spans="2:2" x14ac:dyDescent="0.2">
      <c r="B1399" s="4"/>
    </row>
    <row r="1400" spans="2:2" x14ac:dyDescent="0.2">
      <c r="B1400" s="4"/>
    </row>
    <row r="1401" spans="2:2" x14ac:dyDescent="0.2">
      <c r="B1401" s="4"/>
    </row>
    <row r="1402" spans="2:2" x14ac:dyDescent="0.2">
      <c r="B1402" s="4"/>
    </row>
    <row r="1403" spans="2:2" x14ac:dyDescent="0.2">
      <c r="B1403" s="4"/>
    </row>
    <row r="1404" spans="2:2" x14ac:dyDescent="0.2">
      <c r="B1404" s="4"/>
    </row>
    <row r="1405" spans="2:2" x14ac:dyDescent="0.2">
      <c r="B1405" s="4"/>
    </row>
    <row r="1406" spans="2:2" x14ac:dyDescent="0.2">
      <c r="B1406" s="4"/>
    </row>
    <row r="1407" spans="2:2" x14ac:dyDescent="0.2">
      <c r="B1407" s="4"/>
    </row>
    <row r="1408" spans="2:2" x14ac:dyDescent="0.2">
      <c r="B1408" s="4"/>
    </row>
    <row r="1409" spans="2:2" x14ac:dyDescent="0.2">
      <c r="B1409" s="4"/>
    </row>
    <row r="1410" spans="2:2" x14ac:dyDescent="0.2">
      <c r="B1410" s="4"/>
    </row>
    <row r="1411" spans="2:2" x14ac:dyDescent="0.2">
      <c r="B1411" s="4"/>
    </row>
    <row r="1412" spans="2:2" x14ac:dyDescent="0.2">
      <c r="B1412" s="4"/>
    </row>
    <row r="1413" spans="2:2" x14ac:dyDescent="0.2">
      <c r="B1413" s="4"/>
    </row>
    <row r="1414" spans="2:2" x14ac:dyDescent="0.2">
      <c r="B1414" s="4"/>
    </row>
    <row r="1415" spans="2:2" x14ac:dyDescent="0.2">
      <c r="B1415" s="4"/>
    </row>
    <row r="1416" spans="2:2" x14ac:dyDescent="0.2">
      <c r="B1416" s="4"/>
    </row>
    <row r="1417" spans="2:2" x14ac:dyDescent="0.2">
      <c r="B1417" s="4"/>
    </row>
    <row r="1418" spans="2:2" x14ac:dyDescent="0.2">
      <c r="B1418" s="4"/>
    </row>
    <row r="1419" spans="2:2" x14ac:dyDescent="0.2">
      <c r="B1419" s="4"/>
    </row>
    <row r="1420" spans="2:2" x14ac:dyDescent="0.2">
      <c r="B1420" s="4"/>
    </row>
    <row r="1421" spans="2:2" x14ac:dyDescent="0.2">
      <c r="B1421" s="4"/>
    </row>
    <row r="1422" spans="2:2" x14ac:dyDescent="0.2">
      <c r="B1422" s="4"/>
    </row>
    <row r="1423" spans="2:2" x14ac:dyDescent="0.2">
      <c r="B1423" s="4"/>
    </row>
    <row r="1424" spans="2:2" x14ac:dyDescent="0.2">
      <c r="B1424" s="4"/>
    </row>
    <row r="1425" spans="2:2" x14ac:dyDescent="0.2">
      <c r="B1425" s="4"/>
    </row>
    <row r="1426" spans="2:2" x14ac:dyDescent="0.2">
      <c r="B1426" s="4"/>
    </row>
    <row r="1427" spans="2:2" x14ac:dyDescent="0.2">
      <c r="B1427" s="4"/>
    </row>
    <row r="1428" spans="2:2" x14ac:dyDescent="0.2">
      <c r="B1428" s="4"/>
    </row>
    <row r="1429" spans="2:2" x14ac:dyDescent="0.2">
      <c r="B1429" s="4"/>
    </row>
    <row r="1430" spans="2:2" x14ac:dyDescent="0.2">
      <c r="B1430" s="4"/>
    </row>
    <row r="1431" spans="2:2" x14ac:dyDescent="0.2">
      <c r="B1431" s="4"/>
    </row>
    <row r="1432" spans="2:2" x14ac:dyDescent="0.2">
      <c r="B1432" s="4"/>
    </row>
    <row r="1433" spans="2:2" x14ac:dyDescent="0.2">
      <c r="B1433" s="4"/>
    </row>
    <row r="1434" spans="2:2" x14ac:dyDescent="0.2">
      <c r="B1434" s="4"/>
    </row>
    <row r="1435" spans="2:2" x14ac:dyDescent="0.2">
      <c r="B1435" s="4"/>
    </row>
    <row r="1436" spans="2:2" x14ac:dyDescent="0.2">
      <c r="B1436" s="4"/>
    </row>
    <row r="1437" spans="2:2" x14ac:dyDescent="0.2">
      <c r="B1437" s="4"/>
    </row>
    <row r="1438" spans="2:2" x14ac:dyDescent="0.2">
      <c r="B1438" s="4"/>
    </row>
    <row r="1439" spans="2:2" x14ac:dyDescent="0.2">
      <c r="B1439" s="4"/>
    </row>
    <row r="1440" spans="2:2" x14ac:dyDescent="0.2">
      <c r="B1440" s="4"/>
    </row>
    <row r="1441" spans="2:2" x14ac:dyDescent="0.2">
      <c r="B1441" s="4"/>
    </row>
    <row r="1442" spans="2:2" x14ac:dyDescent="0.2">
      <c r="B1442" s="4"/>
    </row>
    <row r="1443" spans="2:2" x14ac:dyDescent="0.2">
      <c r="B1443" s="4"/>
    </row>
    <row r="1444" spans="2:2" x14ac:dyDescent="0.2">
      <c r="B1444" s="4"/>
    </row>
    <row r="1445" spans="2:2" x14ac:dyDescent="0.2">
      <c r="B1445" s="4"/>
    </row>
    <row r="1446" spans="2:2" x14ac:dyDescent="0.2">
      <c r="B1446" s="4"/>
    </row>
    <row r="1447" spans="2:2" x14ac:dyDescent="0.2">
      <c r="B1447" s="4"/>
    </row>
    <row r="1448" spans="2:2" x14ac:dyDescent="0.2">
      <c r="B1448" s="4"/>
    </row>
    <row r="1449" spans="2:2" x14ac:dyDescent="0.2">
      <c r="B1449" s="4"/>
    </row>
    <row r="1450" spans="2:2" x14ac:dyDescent="0.2">
      <c r="B1450" s="4"/>
    </row>
    <row r="1451" spans="2:2" x14ac:dyDescent="0.2">
      <c r="B1451" s="4"/>
    </row>
    <row r="1452" spans="2:2" x14ac:dyDescent="0.2">
      <c r="B1452" s="4"/>
    </row>
    <row r="1453" spans="2:2" x14ac:dyDescent="0.2">
      <c r="B1453" s="4"/>
    </row>
    <row r="1454" spans="2:2" x14ac:dyDescent="0.2">
      <c r="B1454" s="4"/>
    </row>
    <row r="1455" spans="2:2" x14ac:dyDescent="0.2">
      <c r="B1455" s="4"/>
    </row>
    <row r="1456" spans="2:2" x14ac:dyDescent="0.2">
      <c r="B1456" s="4"/>
    </row>
    <row r="1457" spans="2:2" x14ac:dyDescent="0.2">
      <c r="B1457" s="4"/>
    </row>
    <row r="1458" spans="2:2" x14ac:dyDescent="0.2">
      <c r="B1458" s="4"/>
    </row>
    <row r="1459" spans="2:2" x14ac:dyDescent="0.2">
      <c r="B1459" s="4"/>
    </row>
    <row r="1460" spans="2:2" x14ac:dyDescent="0.2">
      <c r="B1460" s="4"/>
    </row>
    <row r="1461" spans="2:2" x14ac:dyDescent="0.2">
      <c r="B1461" s="4"/>
    </row>
    <row r="1462" spans="2:2" x14ac:dyDescent="0.2">
      <c r="B1462" s="4"/>
    </row>
    <row r="1463" spans="2:2" x14ac:dyDescent="0.2">
      <c r="B1463" s="4"/>
    </row>
    <row r="1464" spans="2:2" x14ac:dyDescent="0.2">
      <c r="B1464" s="4"/>
    </row>
    <row r="1465" spans="2:2" x14ac:dyDescent="0.2">
      <c r="B1465" s="4"/>
    </row>
    <row r="1466" spans="2:2" x14ac:dyDescent="0.2">
      <c r="B1466" s="4"/>
    </row>
    <row r="1467" spans="2:2" x14ac:dyDescent="0.2">
      <c r="B1467" s="4"/>
    </row>
    <row r="1468" spans="2:2" x14ac:dyDescent="0.2">
      <c r="B1468" s="4"/>
    </row>
    <row r="1469" spans="2:2" x14ac:dyDescent="0.2">
      <c r="B1469" s="4"/>
    </row>
    <row r="1470" spans="2:2" x14ac:dyDescent="0.2">
      <c r="B1470" s="4"/>
    </row>
    <row r="1471" spans="2:2" x14ac:dyDescent="0.2">
      <c r="B1471" s="4"/>
    </row>
    <row r="1472" spans="2:2" x14ac:dyDescent="0.2">
      <c r="B1472" s="4"/>
    </row>
    <row r="1473" spans="2:2" x14ac:dyDescent="0.2">
      <c r="B1473" s="4"/>
    </row>
    <row r="1474" spans="2:2" x14ac:dyDescent="0.2">
      <c r="B1474" s="4"/>
    </row>
    <row r="1475" spans="2:2" x14ac:dyDescent="0.2">
      <c r="B1475" s="4"/>
    </row>
    <row r="1476" spans="2:2" x14ac:dyDescent="0.2">
      <c r="B1476" s="4"/>
    </row>
    <row r="1477" spans="2:2" x14ac:dyDescent="0.2">
      <c r="B1477" s="4"/>
    </row>
    <row r="1478" spans="2:2" x14ac:dyDescent="0.2">
      <c r="B1478" s="4"/>
    </row>
    <row r="1479" spans="2:2" x14ac:dyDescent="0.2">
      <c r="B1479" s="4"/>
    </row>
    <row r="1480" spans="2:2" x14ac:dyDescent="0.2">
      <c r="B1480" s="4"/>
    </row>
    <row r="1481" spans="2:2" x14ac:dyDescent="0.2">
      <c r="B1481" s="4"/>
    </row>
    <row r="1482" spans="2:2" x14ac:dyDescent="0.2">
      <c r="B1482" s="4"/>
    </row>
    <row r="1483" spans="2:2" x14ac:dyDescent="0.2">
      <c r="B1483" s="4"/>
    </row>
    <row r="1484" spans="2:2" x14ac:dyDescent="0.2">
      <c r="B1484" s="4"/>
    </row>
    <row r="1485" spans="2:2" x14ac:dyDescent="0.2">
      <c r="B1485" s="4"/>
    </row>
    <row r="1486" spans="2:2" x14ac:dyDescent="0.2">
      <c r="B1486" s="4"/>
    </row>
    <row r="1487" spans="2:2" x14ac:dyDescent="0.2">
      <c r="B1487" s="4"/>
    </row>
    <row r="1488" spans="2:2" x14ac:dyDescent="0.2">
      <c r="B1488" s="4"/>
    </row>
    <row r="1489" spans="2:2" x14ac:dyDescent="0.2">
      <c r="B1489" s="4"/>
    </row>
    <row r="1490" spans="2:2" x14ac:dyDescent="0.2">
      <c r="B1490" s="4"/>
    </row>
    <row r="1491" spans="2:2" x14ac:dyDescent="0.2">
      <c r="B1491" s="4"/>
    </row>
    <row r="1492" spans="2:2" x14ac:dyDescent="0.2">
      <c r="B1492" s="4"/>
    </row>
    <row r="1493" spans="2:2" x14ac:dyDescent="0.2">
      <c r="B1493" s="4"/>
    </row>
    <row r="1494" spans="2:2" x14ac:dyDescent="0.2">
      <c r="B1494" s="4"/>
    </row>
    <row r="1495" spans="2:2" x14ac:dyDescent="0.2">
      <c r="B1495" s="4"/>
    </row>
    <row r="1496" spans="2:2" x14ac:dyDescent="0.2">
      <c r="B1496" s="4"/>
    </row>
    <row r="1497" spans="2:2" x14ac:dyDescent="0.2">
      <c r="B1497" s="4"/>
    </row>
    <row r="1498" spans="2:2" x14ac:dyDescent="0.2">
      <c r="B1498" s="4"/>
    </row>
    <row r="1499" spans="2:2" x14ac:dyDescent="0.2">
      <c r="B1499" s="4"/>
    </row>
    <row r="1500" spans="2:2" x14ac:dyDescent="0.2">
      <c r="B1500" s="4"/>
    </row>
    <row r="1501" spans="2:2" x14ac:dyDescent="0.2">
      <c r="B1501" s="4"/>
    </row>
    <row r="1502" spans="2:2" x14ac:dyDescent="0.2">
      <c r="B1502" s="4"/>
    </row>
    <row r="1503" spans="2:2" x14ac:dyDescent="0.2">
      <c r="B1503" s="4"/>
    </row>
    <row r="1504" spans="2:2" x14ac:dyDescent="0.2">
      <c r="B1504" s="4"/>
    </row>
    <row r="1505" spans="2:2" x14ac:dyDescent="0.2">
      <c r="B1505" s="4"/>
    </row>
    <row r="1506" spans="2:2" x14ac:dyDescent="0.2">
      <c r="B1506" s="4"/>
    </row>
    <row r="1507" spans="2:2" x14ac:dyDescent="0.2">
      <c r="B1507" s="4"/>
    </row>
    <row r="1508" spans="2:2" x14ac:dyDescent="0.2">
      <c r="B1508" s="4"/>
    </row>
    <row r="1509" spans="2:2" x14ac:dyDescent="0.2">
      <c r="B1509" s="4"/>
    </row>
    <row r="1510" spans="2:2" x14ac:dyDescent="0.2">
      <c r="B1510" s="4"/>
    </row>
    <row r="1511" spans="2:2" x14ac:dyDescent="0.2">
      <c r="B1511" s="4"/>
    </row>
    <row r="1512" spans="2:2" x14ac:dyDescent="0.2">
      <c r="B1512" s="4"/>
    </row>
    <row r="1513" spans="2:2" x14ac:dyDescent="0.2">
      <c r="B1513" s="4"/>
    </row>
    <row r="1514" spans="2:2" x14ac:dyDescent="0.2">
      <c r="B1514" s="4"/>
    </row>
    <row r="1515" spans="2:2" x14ac:dyDescent="0.2">
      <c r="B1515" s="4"/>
    </row>
    <row r="1516" spans="2:2" x14ac:dyDescent="0.2">
      <c r="B1516" s="4"/>
    </row>
    <row r="1517" spans="2:2" x14ac:dyDescent="0.2">
      <c r="B1517" s="4"/>
    </row>
    <row r="1518" spans="2:2" x14ac:dyDescent="0.2">
      <c r="B1518" s="4"/>
    </row>
    <row r="1519" spans="2:2" x14ac:dyDescent="0.2">
      <c r="B1519" s="4"/>
    </row>
    <row r="1520" spans="2:2" x14ac:dyDescent="0.2">
      <c r="B1520" s="4"/>
    </row>
    <row r="1521" spans="2:2" x14ac:dyDescent="0.2">
      <c r="B1521" s="4"/>
    </row>
    <row r="1522" spans="2:2" x14ac:dyDescent="0.2">
      <c r="B1522" s="4"/>
    </row>
    <row r="1523" spans="2:2" x14ac:dyDescent="0.2">
      <c r="B1523" s="4"/>
    </row>
    <row r="1524" spans="2:2" x14ac:dyDescent="0.2">
      <c r="B1524" s="4"/>
    </row>
    <row r="1525" spans="2:2" x14ac:dyDescent="0.2">
      <c r="B1525" s="4"/>
    </row>
    <row r="1526" spans="2:2" x14ac:dyDescent="0.2">
      <c r="B1526" s="4"/>
    </row>
    <row r="1527" spans="2:2" x14ac:dyDescent="0.2">
      <c r="B1527" s="4"/>
    </row>
    <row r="1528" spans="2:2" x14ac:dyDescent="0.2">
      <c r="B1528" s="4"/>
    </row>
    <row r="1529" spans="2:2" x14ac:dyDescent="0.2">
      <c r="B1529" s="4"/>
    </row>
    <row r="1530" spans="2:2" x14ac:dyDescent="0.2">
      <c r="B1530" s="4"/>
    </row>
    <row r="1531" spans="2:2" x14ac:dyDescent="0.2">
      <c r="B1531" s="4"/>
    </row>
    <row r="1532" spans="2:2" x14ac:dyDescent="0.2">
      <c r="B1532" s="4"/>
    </row>
    <row r="1533" spans="2:2" x14ac:dyDescent="0.2">
      <c r="B1533" s="4"/>
    </row>
    <row r="1534" spans="2:2" x14ac:dyDescent="0.2">
      <c r="B1534" s="4"/>
    </row>
    <row r="1535" spans="2:2" x14ac:dyDescent="0.2">
      <c r="B1535" s="4"/>
    </row>
    <row r="1536" spans="2:2" x14ac:dyDescent="0.2">
      <c r="B1536" s="4"/>
    </row>
    <row r="1537" spans="2:2" x14ac:dyDescent="0.2">
      <c r="B1537" s="4"/>
    </row>
    <row r="1538" spans="2:2" x14ac:dyDescent="0.2">
      <c r="B1538" s="4"/>
    </row>
    <row r="1539" spans="2:2" x14ac:dyDescent="0.2">
      <c r="B1539" s="4"/>
    </row>
    <row r="1540" spans="2:2" x14ac:dyDescent="0.2">
      <c r="B1540" s="4"/>
    </row>
    <row r="1541" spans="2:2" x14ac:dyDescent="0.2">
      <c r="B1541" s="4"/>
    </row>
    <row r="1542" spans="2:2" x14ac:dyDescent="0.2">
      <c r="B1542" s="4"/>
    </row>
    <row r="1543" spans="2:2" x14ac:dyDescent="0.2">
      <c r="B1543" s="4"/>
    </row>
    <row r="1544" spans="2:2" x14ac:dyDescent="0.2">
      <c r="B1544" s="4"/>
    </row>
    <row r="1545" spans="2:2" x14ac:dyDescent="0.2">
      <c r="B1545" s="4"/>
    </row>
    <row r="1546" spans="2:2" x14ac:dyDescent="0.2">
      <c r="B1546" s="4"/>
    </row>
    <row r="1547" spans="2:2" x14ac:dyDescent="0.2">
      <c r="B1547" s="4"/>
    </row>
    <row r="1548" spans="2:2" x14ac:dyDescent="0.2">
      <c r="B1548" s="4"/>
    </row>
    <row r="1549" spans="2:2" x14ac:dyDescent="0.2">
      <c r="B1549" s="4"/>
    </row>
    <row r="1550" spans="2:2" x14ac:dyDescent="0.2">
      <c r="B1550" s="4"/>
    </row>
    <row r="1551" spans="2:2" x14ac:dyDescent="0.2">
      <c r="B1551" s="4"/>
    </row>
    <row r="1552" spans="2:2" x14ac:dyDescent="0.2">
      <c r="B1552" s="4"/>
    </row>
    <row r="1553" spans="2:2" x14ac:dyDescent="0.2">
      <c r="B1553" s="4"/>
    </row>
    <row r="1554" spans="2:2" x14ac:dyDescent="0.2">
      <c r="B1554" s="4"/>
    </row>
    <row r="1555" spans="2:2" x14ac:dyDescent="0.2">
      <c r="B1555" s="4"/>
    </row>
    <row r="1556" spans="2:2" x14ac:dyDescent="0.2">
      <c r="B1556" s="4"/>
    </row>
    <row r="1557" spans="2:2" x14ac:dyDescent="0.2">
      <c r="B1557" s="4"/>
    </row>
    <row r="1558" spans="2:2" x14ac:dyDescent="0.2">
      <c r="B1558" s="4"/>
    </row>
    <row r="1559" spans="2:2" x14ac:dyDescent="0.2">
      <c r="B1559" s="4"/>
    </row>
    <row r="1560" spans="2:2" x14ac:dyDescent="0.2">
      <c r="B1560" s="4"/>
    </row>
    <row r="1561" spans="2:2" x14ac:dyDescent="0.2">
      <c r="B1561" s="4"/>
    </row>
    <row r="1562" spans="2:2" x14ac:dyDescent="0.2">
      <c r="B1562" s="4"/>
    </row>
    <row r="1563" spans="2:2" x14ac:dyDescent="0.2">
      <c r="B1563" s="4"/>
    </row>
    <row r="1564" spans="2:2" x14ac:dyDescent="0.2">
      <c r="B1564" s="4"/>
    </row>
    <row r="1565" spans="2:2" x14ac:dyDescent="0.2">
      <c r="B1565" s="4"/>
    </row>
    <row r="1566" spans="2:2" x14ac:dyDescent="0.2">
      <c r="B1566" s="4"/>
    </row>
    <row r="1567" spans="2:2" x14ac:dyDescent="0.2">
      <c r="B1567" s="4"/>
    </row>
    <row r="1568" spans="2:2" x14ac:dyDescent="0.2">
      <c r="B1568" s="4"/>
    </row>
    <row r="1569" spans="2:2" x14ac:dyDescent="0.2">
      <c r="B1569" s="4"/>
    </row>
    <row r="1570" spans="2:2" x14ac:dyDescent="0.2">
      <c r="B1570" s="4"/>
    </row>
    <row r="1571" spans="2:2" x14ac:dyDescent="0.2">
      <c r="B1571" s="4"/>
    </row>
    <row r="1572" spans="2:2" x14ac:dyDescent="0.2">
      <c r="B1572" s="4"/>
    </row>
    <row r="1573" spans="2:2" x14ac:dyDescent="0.2">
      <c r="B1573" s="4"/>
    </row>
    <row r="1574" spans="2:2" x14ac:dyDescent="0.2">
      <c r="B1574" s="4"/>
    </row>
    <row r="1575" spans="2:2" x14ac:dyDescent="0.2">
      <c r="B1575" s="4"/>
    </row>
    <row r="1576" spans="2:2" x14ac:dyDescent="0.2">
      <c r="B1576" s="4"/>
    </row>
    <row r="1577" spans="2:2" x14ac:dyDescent="0.2">
      <c r="B1577" s="4"/>
    </row>
    <row r="1578" spans="2:2" x14ac:dyDescent="0.2">
      <c r="B1578" s="4"/>
    </row>
    <row r="1579" spans="2:2" x14ac:dyDescent="0.2">
      <c r="B1579" s="4"/>
    </row>
    <row r="1580" spans="2:2" x14ac:dyDescent="0.2">
      <c r="B1580" s="4"/>
    </row>
    <row r="1581" spans="2:2" x14ac:dyDescent="0.2">
      <c r="B1581" s="4"/>
    </row>
    <row r="1582" spans="2:2" x14ac:dyDescent="0.2">
      <c r="B1582" s="4"/>
    </row>
    <row r="1583" spans="2:2" x14ac:dyDescent="0.2">
      <c r="B1583" s="4"/>
    </row>
    <row r="1584" spans="2:2" x14ac:dyDescent="0.2">
      <c r="B1584" s="4"/>
    </row>
    <row r="1585" spans="2:2" x14ac:dyDescent="0.2">
      <c r="B1585" s="4"/>
    </row>
    <row r="1586" spans="2:2" x14ac:dyDescent="0.2">
      <c r="B1586" s="4"/>
    </row>
    <row r="1587" spans="2:2" x14ac:dyDescent="0.2">
      <c r="B1587" s="4"/>
    </row>
    <row r="1588" spans="2:2" x14ac:dyDescent="0.2">
      <c r="B1588" s="4"/>
    </row>
    <row r="1589" spans="2:2" x14ac:dyDescent="0.2">
      <c r="B1589" s="4"/>
    </row>
    <row r="1590" spans="2:2" x14ac:dyDescent="0.2">
      <c r="B1590" s="4"/>
    </row>
    <row r="1591" spans="2:2" x14ac:dyDescent="0.2">
      <c r="B1591" s="4"/>
    </row>
    <row r="1592" spans="2:2" x14ac:dyDescent="0.2">
      <c r="B1592" s="4"/>
    </row>
    <row r="1593" spans="2:2" x14ac:dyDescent="0.2">
      <c r="B1593" s="4"/>
    </row>
    <row r="1594" spans="2:2" x14ac:dyDescent="0.2">
      <c r="B1594" s="4"/>
    </row>
    <row r="1595" spans="2:2" x14ac:dyDescent="0.2">
      <c r="B1595" s="4"/>
    </row>
    <row r="1596" spans="2:2" x14ac:dyDescent="0.2">
      <c r="B1596" s="4"/>
    </row>
    <row r="1597" spans="2:2" x14ac:dyDescent="0.2">
      <c r="B1597" s="4"/>
    </row>
    <row r="1598" spans="2:2" x14ac:dyDescent="0.2">
      <c r="B1598" s="4"/>
    </row>
    <row r="1599" spans="2:2" x14ac:dyDescent="0.2">
      <c r="B1599" s="4"/>
    </row>
    <row r="1600" spans="2:2" x14ac:dyDescent="0.2">
      <c r="B1600" s="4"/>
    </row>
    <row r="1601" spans="2:2" x14ac:dyDescent="0.2">
      <c r="B1601" s="4"/>
    </row>
    <row r="1602" spans="2:2" x14ac:dyDescent="0.2">
      <c r="B1602" s="4"/>
    </row>
    <row r="1603" spans="2:2" x14ac:dyDescent="0.2">
      <c r="B1603" s="4"/>
    </row>
    <row r="1604" spans="2:2" x14ac:dyDescent="0.2">
      <c r="B1604" s="4"/>
    </row>
    <row r="1605" spans="2:2" x14ac:dyDescent="0.2">
      <c r="B1605" s="4"/>
    </row>
    <row r="1606" spans="2:2" x14ac:dyDescent="0.2">
      <c r="B1606" s="4"/>
    </row>
    <row r="1607" spans="2:2" x14ac:dyDescent="0.2">
      <c r="B1607" s="4"/>
    </row>
    <row r="1608" spans="2:2" x14ac:dyDescent="0.2">
      <c r="B1608" s="4"/>
    </row>
    <row r="1609" spans="2:2" x14ac:dyDescent="0.2">
      <c r="B1609" s="4"/>
    </row>
    <row r="1610" spans="2:2" x14ac:dyDescent="0.2">
      <c r="B1610" s="4"/>
    </row>
    <row r="1611" spans="2:2" x14ac:dyDescent="0.2">
      <c r="B1611" s="4"/>
    </row>
    <row r="1612" spans="2:2" x14ac:dyDescent="0.2">
      <c r="B1612" s="4"/>
    </row>
    <row r="1613" spans="2:2" x14ac:dyDescent="0.2">
      <c r="B1613" s="4"/>
    </row>
    <row r="1614" spans="2:2" x14ac:dyDescent="0.2">
      <c r="B1614" s="4"/>
    </row>
    <row r="1615" spans="2:2" x14ac:dyDescent="0.2">
      <c r="B1615" s="4"/>
    </row>
    <row r="1616" spans="2:2" x14ac:dyDescent="0.2">
      <c r="B1616" s="4"/>
    </row>
    <row r="1617" spans="2:2" x14ac:dyDescent="0.2">
      <c r="B1617" s="4"/>
    </row>
    <row r="1618" spans="2:2" x14ac:dyDescent="0.2">
      <c r="B1618" s="4"/>
    </row>
    <row r="1619" spans="2:2" x14ac:dyDescent="0.2">
      <c r="B1619" s="4"/>
    </row>
    <row r="1620" spans="2:2" x14ac:dyDescent="0.2">
      <c r="B1620" s="4"/>
    </row>
    <row r="1621" spans="2:2" x14ac:dyDescent="0.2">
      <c r="B1621" s="4"/>
    </row>
    <row r="1622" spans="2:2" x14ac:dyDescent="0.2">
      <c r="B1622" s="4"/>
    </row>
    <row r="1623" spans="2:2" x14ac:dyDescent="0.2">
      <c r="B1623" s="4"/>
    </row>
    <row r="1624" spans="2:2" x14ac:dyDescent="0.2">
      <c r="B1624" s="4"/>
    </row>
    <row r="1625" spans="2:2" x14ac:dyDescent="0.2">
      <c r="B1625" s="4"/>
    </row>
    <row r="1626" spans="2:2" x14ac:dyDescent="0.2">
      <c r="B1626" s="4"/>
    </row>
    <row r="1627" spans="2:2" x14ac:dyDescent="0.2">
      <c r="B1627" s="4"/>
    </row>
    <row r="1628" spans="2:2" x14ac:dyDescent="0.2">
      <c r="B1628" s="4"/>
    </row>
    <row r="1629" spans="2:2" x14ac:dyDescent="0.2">
      <c r="B1629" s="4"/>
    </row>
    <row r="1630" spans="2:2" x14ac:dyDescent="0.2">
      <c r="B1630" s="4"/>
    </row>
    <row r="1631" spans="2:2" x14ac:dyDescent="0.2">
      <c r="B1631" s="4"/>
    </row>
    <row r="1632" spans="2:2" x14ac:dyDescent="0.2">
      <c r="B1632" s="4"/>
    </row>
    <row r="1633" spans="2:2" x14ac:dyDescent="0.2">
      <c r="B1633" s="4"/>
    </row>
    <row r="1634" spans="2:2" x14ac:dyDescent="0.2">
      <c r="B1634" s="4"/>
    </row>
    <row r="1635" spans="2:2" x14ac:dyDescent="0.2">
      <c r="B1635" s="4"/>
    </row>
    <row r="1636" spans="2:2" x14ac:dyDescent="0.2">
      <c r="B1636" s="4"/>
    </row>
    <row r="1637" spans="2:2" x14ac:dyDescent="0.2">
      <c r="B1637" s="4"/>
    </row>
    <row r="1638" spans="2:2" x14ac:dyDescent="0.2">
      <c r="B1638" s="4"/>
    </row>
    <row r="1639" spans="2:2" x14ac:dyDescent="0.2">
      <c r="B1639" s="4"/>
    </row>
    <row r="1640" spans="2:2" x14ac:dyDescent="0.2">
      <c r="B1640" s="4"/>
    </row>
    <row r="1641" spans="2:2" x14ac:dyDescent="0.2">
      <c r="B1641" s="4"/>
    </row>
    <row r="1642" spans="2:2" x14ac:dyDescent="0.2">
      <c r="B1642" s="4"/>
    </row>
    <row r="1643" spans="2:2" x14ac:dyDescent="0.2">
      <c r="B1643" s="4"/>
    </row>
    <row r="1644" spans="2:2" x14ac:dyDescent="0.2">
      <c r="B1644" s="4"/>
    </row>
    <row r="1645" spans="2:2" x14ac:dyDescent="0.2">
      <c r="B1645" s="4"/>
    </row>
    <row r="1646" spans="2:2" x14ac:dyDescent="0.2">
      <c r="B1646" s="4"/>
    </row>
    <row r="1647" spans="2:2" x14ac:dyDescent="0.2">
      <c r="B1647" s="4"/>
    </row>
    <row r="1648" spans="2:2" x14ac:dyDescent="0.2">
      <c r="B1648" s="4"/>
    </row>
    <row r="1649" spans="2:2" x14ac:dyDescent="0.2">
      <c r="B1649" s="4"/>
    </row>
    <row r="1650" spans="2:2" x14ac:dyDescent="0.2">
      <c r="B1650" s="4"/>
    </row>
    <row r="1651" spans="2:2" x14ac:dyDescent="0.2">
      <c r="B1651" s="4"/>
    </row>
    <row r="1652" spans="2:2" x14ac:dyDescent="0.2">
      <c r="B1652" s="4"/>
    </row>
    <row r="1653" spans="2:2" x14ac:dyDescent="0.2">
      <c r="B1653" s="4"/>
    </row>
    <row r="1654" spans="2:2" x14ac:dyDescent="0.2">
      <c r="B1654" s="4"/>
    </row>
    <row r="1655" spans="2:2" x14ac:dyDescent="0.2">
      <c r="B1655" s="4"/>
    </row>
    <row r="1656" spans="2:2" x14ac:dyDescent="0.2">
      <c r="B1656" s="4"/>
    </row>
    <row r="1657" spans="2:2" x14ac:dyDescent="0.2">
      <c r="B1657" s="4"/>
    </row>
    <row r="1658" spans="2:2" x14ac:dyDescent="0.2">
      <c r="B1658" s="4"/>
    </row>
    <row r="1659" spans="2:2" x14ac:dyDescent="0.2">
      <c r="B1659" s="4"/>
    </row>
    <row r="1660" spans="2:2" x14ac:dyDescent="0.2">
      <c r="B1660" s="4"/>
    </row>
    <row r="1661" spans="2:2" x14ac:dyDescent="0.2">
      <c r="B1661" s="4"/>
    </row>
    <row r="1662" spans="2:2" x14ac:dyDescent="0.2">
      <c r="B1662" s="4"/>
    </row>
    <row r="1663" spans="2:2" x14ac:dyDescent="0.2">
      <c r="B1663" s="4"/>
    </row>
    <row r="1664" spans="2:2" x14ac:dyDescent="0.2">
      <c r="B1664" s="4"/>
    </row>
    <row r="1665" spans="2:2" x14ac:dyDescent="0.2">
      <c r="B1665" s="4"/>
    </row>
    <row r="1666" spans="2:2" x14ac:dyDescent="0.2">
      <c r="B1666" s="4"/>
    </row>
    <row r="1667" spans="2:2" x14ac:dyDescent="0.2">
      <c r="B1667" s="4"/>
    </row>
    <row r="1668" spans="2:2" x14ac:dyDescent="0.2">
      <c r="B1668" s="4"/>
    </row>
    <row r="1669" spans="2:2" x14ac:dyDescent="0.2">
      <c r="B1669" s="4"/>
    </row>
    <row r="1670" spans="2:2" x14ac:dyDescent="0.2">
      <c r="B1670" s="4"/>
    </row>
    <row r="1671" spans="2:2" x14ac:dyDescent="0.2">
      <c r="B1671" s="4"/>
    </row>
    <row r="1672" spans="2:2" x14ac:dyDescent="0.2">
      <c r="B1672" s="4"/>
    </row>
    <row r="1673" spans="2:2" x14ac:dyDescent="0.2">
      <c r="B1673" s="4"/>
    </row>
    <row r="1674" spans="2:2" x14ac:dyDescent="0.2">
      <c r="B1674" s="4"/>
    </row>
    <row r="1675" spans="2:2" x14ac:dyDescent="0.2">
      <c r="B1675" s="4"/>
    </row>
    <row r="1676" spans="2:2" x14ac:dyDescent="0.2">
      <c r="B1676" s="4"/>
    </row>
    <row r="1677" spans="2:2" x14ac:dyDescent="0.2">
      <c r="B1677" s="4"/>
    </row>
    <row r="1678" spans="2:2" x14ac:dyDescent="0.2">
      <c r="B1678" s="4"/>
    </row>
    <row r="1679" spans="2:2" x14ac:dyDescent="0.2">
      <c r="B1679" s="4"/>
    </row>
    <row r="1680" spans="2:2" x14ac:dyDescent="0.2">
      <c r="B1680" s="4"/>
    </row>
    <row r="1681" spans="2:2" x14ac:dyDescent="0.2">
      <c r="B1681" s="4"/>
    </row>
    <row r="1682" spans="2:2" x14ac:dyDescent="0.2">
      <c r="B1682" s="4"/>
    </row>
    <row r="1683" spans="2:2" x14ac:dyDescent="0.2">
      <c r="B1683" s="4"/>
    </row>
    <row r="1684" spans="2:2" x14ac:dyDescent="0.2">
      <c r="B1684" s="4"/>
    </row>
    <row r="1685" spans="2:2" x14ac:dyDescent="0.2">
      <c r="B1685" s="4"/>
    </row>
    <row r="1686" spans="2:2" x14ac:dyDescent="0.2">
      <c r="B1686" s="4"/>
    </row>
    <row r="1687" spans="2:2" x14ac:dyDescent="0.2">
      <c r="B1687" s="4"/>
    </row>
    <row r="1688" spans="2:2" x14ac:dyDescent="0.2">
      <c r="B1688" s="4"/>
    </row>
    <row r="1689" spans="2:2" x14ac:dyDescent="0.2">
      <c r="B1689" s="4"/>
    </row>
    <row r="1690" spans="2:2" x14ac:dyDescent="0.2">
      <c r="B1690" s="4"/>
    </row>
    <row r="1691" spans="2:2" x14ac:dyDescent="0.2">
      <c r="B1691" s="4"/>
    </row>
    <row r="1692" spans="2:2" x14ac:dyDescent="0.2">
      <c r="B1692" s="4"/>
    </row>
    <row r="1693" spans="2:2" x14ac:dyDescent="0.2">
      <c r="B1693" s="4"/>
    </row>
    <row r="1694" spans="2:2" x14ac:dyDescent="0.2">
      <c r="B1694" s="4"/>
    </row>
    <row r="1695" spans="2:2" x14ac:dyDescent="0.2">
      <c r="B1695" s="4"/>
    </row>
    <row r="1696" spans="2:2" x14ac:dyDescent="0.2">
      <c r="B1696" s="4"/>
    </row>
    <row r="1697" spans="2:2" x14ac:dyDescent="0.2">
      <c r="B1697" s="4"/>
    </row>
    <row r="1698" spans="2:2" x14ac:dyDescent="0.2">
      <c r="B1698" s="4"/>
    </row>
    <row r="1699" spans="2:2" x14ac:dyDescent="0.2">
      <c r="B1699" s="4"/>
    </row>
    <row r="1700" spans="2:2" x14ac:dyDescent="0.2">
      <c r="B1700" s="4"/>
    </row>
    <row r="1701" spans="2:2" x14ac:dyDescent="0.2">
      <c r="B1701" s="4"/>
    </row>
    <row r="1702" spans="2:2" x14ac:dyDescent="0.2">
      <c r="B1702" s="4"/>
    </row>
    <row r="1703" spans="2:2" x14ac:dyDescent="0.2">
      <c r="B1703" s="4"/>
    </row>
    <row r="1704" spans="2:2" x14ac:dyDescent="0.2">
      <c r="B1704" s="4"/>
    </row>
    <row r="1705" spans="2:2" x14ac:dyDescent="0.2">
      <c r="B1705" s="4"/>
    </row>
    <row r="1706" spans="2:2" x14ac:dyDescent="0.2">
      <c r="B1706" s="4"/>
    </row>
    <row r="1707" spans="2:2" x14ac:dyDescent="0.2">
      <c r="B1707" s="4"/>
    </row>
    <row r="1708" spans="2:2" x14ac:dyDescent="0.2">
      <c r="B1708" s="4"/>
    </row>
    <row r="1709" spans="2:2" x14ac:dyDescent="0.2">
      <c r="B1709" s="4"/>
    </row>
    <row r="1710" spans="2:2" x14ac:dyDescent="0.2">
      <c r="B1710" s="4"/>
    </row>
    <row r="1711" spans="2:2" x14ac:dyDescent="0.2">
      <c r="B1711" s="4"/>
    </row>
    <row r="1712" spans="2:2" x14ac:dyDescent="0.2">
      <c r="B1712" s="4"/>
    </row>
    <row r="1713" spans="2:2" x14ac:dyDescent="0.2">
      <c r="B1713" s="4"/>
    </row>
    <row r="1714" spans="2:2" x14ac:dyDescent="0.2">
      <c r="B1714" s="4"/>
    </row>
    <row r="1715" spans="2:2" x14ac:dyDescent="0.2">
      <c r="B1715" s="4"/>
    </row>
    <row r="1716" spans="2:2" x14ac:dyDescent="0.2">
      <c r="B1716" s="4"/>
    </row>
    <row r="1717" spans="2:2" x14ac:dyDescent="0.2">
      <c r="B1717" s="4"/>
    </row>
    <row r="1718" spans="2:2" x14ac:dyDescent="0.2">
      <c r="B1718" s="4"/>
    </row>
    <row r="1719" spans="2:2" x14ac:dyDescent="0.2">
      <c r="B1719" s="4"/>
    </row>
    <row r="1720" spans="2:2" x14ac:dyDescent="0.2">
      <c r="B1720" s="4"/>
    </row>
    <row r="1721" spans="2:2" x14ac:dyDescent="0.2">
      <c r="B1721" s="4"/>
    </row>
    <row r="1722" spans="2:2" x14ac:dyDescent="0.2">
      <c r="B1722" s="4"/>
    </row>
    <row r="1723" spans="2:2" x14ac:dyDescent="0.2">
      <c r="B1723" s="4"/>
    </row>
    <row r="1724" spans="2:2" x14ac:dyDescent="0.2">
      <c r="B1724" s="4"/>
    </row>
    <row r="1725" spans="2:2" x14ac:dyDescent="0.2">
      <c r="B1725" s="4"/>
    </row>
    <row r="1726" spans="2:2" x14ac:dyDescent="0.2">
      <c r="B1726" s="4"/>
    </row>
    <row r="1727" spans="2:2" x14ac:dyDescent="0.2">
      <c r="B1727" s="4"/>
    </row>
    <row r="1728" spans="2:2" x14ac:dyDescent="0.2">
      <c r="B1728" s="4"/>
    </row>
    <row r="1729" spans="2:2" x14ac:dyDescent="0.2">
      <c r="B1729" s="4"/>
    </row>
    <row r="1730" spans="2:2" x14ac:dyDescent="0.2">
      <c r="B1730" s="4"/>
    </row>
    <row r="1731" spans="2:2" x14ac:dyDescent="0.2">
      <c r="B1731" s="4"/>
    </row>
    <row r="1732" spans="2:2" x14ac:dyDescent="0.2">
      <c r="B1732" s="4"/>
    </row>
    <row r="1733" spans="2:2" x14ac:dyDescent="0.2">
      <c r="B1733" s="4"/>
    </row>
    <row r="1734" spans="2:2" x14ac:dyDescent="0.2">
      <c r="B1734" s="4"/>
    </row>
    <row r="1735" spans="2:2" x14ac:dyDescent="0.2">
      <c r="B1735" s="4"/>
    </row>
    <row r="1736" spans="2:2" x14ac:dyDescent="0.2">
      <c r="B1736" s="4"/>
    </row>
    <row r="1737" spans="2:2" x14ac:dyDescent="0.2">
      <c r="B1737" s="4"/>
    </row>
    <row r="1738" spans="2:2" x14ac:dyDescent="0.2">
      <c r="B1738" s="4"/>
    </row>
    <row r="1739" spans="2:2" x14ac:dyDescent="0.2">
      <c r="B1739" s="4"/>
    </row>
    <row r="1740" spans="2:2" x14ac:dyDescent="0.2">
      <c r="B1740" s="4"/>
    </row>
    <row r="1741" spans="2:2" x14ac:dyDescent="0.2">
      <c r="B1741" s="4"/>
    </row>
    <row r="1742" spans="2:2" x14ac:dyDescent="0.2">
      <c r="B1742" s="4"/>
    </row>
    <row r="1743" spans="2:2" x14ac:dyDescent="0.2">
      <c r="B1743" s="4"/>
    </row>
    <row r="1744" spans="2:2" x14ac:dyDescent="0.2">
      <c r="B1744" s="4"/>
    </row>
    <row r="1745" spans="2:2" x14ac:dyDescent="0.2">
      <c r="B1745" s="4"/>
    </row>
    <row r="1746" spans="2:2" x14ac:dyDescent="0.2">
      <c r="B1746" s="4"/>
    </row>
    <row r="1747" spans="2:2" x14ac:dyDescent="0.2">
      <c r="B1747" s="4"/>
    </row>
    <row r="1748" spans="2:2" x14ac:dyDescent="0.2">
      <c r="B1748" s="4"/>
    </row>
    <row r="1749" spans="2:2" x14ac:dyDescent="0.2">
      <c r="B1749" s="4"/>
    </row>
    <row r="1750" spans="2:2" x14ac:dyDescent="0.2">
      <c r="B1750" s="4"/>
    </row>
    <row r="1751" spans="2:2" x14ac:dyDescent="0.2">
      <c r="B1751" s="4"/>
    </row>
    <row r="1752" spans="2:2" x14ac:dyDescent="0.2">
      <c r="B1752" s="4"/>
    </row>
    <row r="1753" spans="2:2" x14ac:dyDescent="0.2">
      <c r="B1753" s="4"/>
    </row>
    <row r="1754" spans="2:2" x14ac:dyDescent="0.2">
      <c r="B1754" s="4"/>
    </row>
    <row r="1755" spans="2:2" x14ac:dyDescent="0.2">
      <c r="B1755" s="4"/>
    </row>
    <row r="1756" spans="2:2" x14ac:dyDescent="0.2">
      <c r="B1756" s="4"/>
    </row>
    <row r="1757" spans="2:2" x14ac:dyDescent="0.2">
      <c r="B1757" s="4"/>
    </row>
    <row r="1758" spans="2:2" x14ac:dyDescent="0.2">
      <c r="B1758" s="4"/>
    </row>
    <row r="1759" spans="2:2" x14ac:dyDescent="0.2">
      <c r="B1759" s="4"/>
    </row>
    <row r="1760" spans="2:2" x14ac:dyDescent="0.2">
      <c r="B1760" s="4"/>
    </row>
    <row r="1761" spans="2:2" x14ac:dyDescent="0.2">
      <c r="B1761" s="4"/>
    </row>
    <row r="1762" spans="2:2" x14ac:dyDescent="0.2">
      <c r="B1762" s="4"/>
    </row>
    <row r="1763" spans="2:2" x14ac:dyDescent="0.2">
      <c r="B1763" s="4"/>
    </row>
    <row r="1764" spans="2:2" x14ac:dyDescent="0.2">
      <c r="B1764" s="4"/>
    </row>
    <row r="1765" spans="2:2" x14ac:dyDescent="0.2">
      <c r="B1765" s="4"/>
    </row>
    <row r="1766" spans="2:2" x14ac:dyDescent="0.2">
      <c r="B1766" s="4"/>
    </row>
    <row r="1767" spans="2:2" x14ac:dyDescent="0.2">
      <c r="B1767" s="4"/>
    </row>
    <row r="1768" spans="2:2" x14ac:dyDescent="0.2">
      <c r="B1768" s="4"/>
    </row>
    <row r="1769" spans="2:2" x14ac:dyDescent="0.2">
      <c r="B1769" s="4"/>
    </row>
    <row r="1770" spans="2:2" x14ac:dyDescent="0.2">
      <c r="B1770" s="4"/>
    </row>
    <row r="1771" spans="2:2" x14ac:dyDescent="0.2">
      <c r="B1771" s="4"/>
    </row>
    <row r="1772" spans="2:2" x14ac:dyDescent="0.2">
      <c r="B1772" s="4"/>
    </row>
    <row r="1773" spans="2:2" x14ac:dyDescent="0.2">
      <c r="B1773" s="4"/>
    </row>
    <row r="1774" spans="2:2" x14ac:dyDescent="0.2">
      <c r="B1774" s="4"/>
    </row>
    <row r="1775" spans="2:2" x14ac:dyDescent="0.2">
      <c r="B1775" s="4"/>
    </row>
    <row r="1776" spans="2:2" x14ac:dyDescent="0.2">
      <c r="B1776" s="4"/>
    </row>
    <row r="1777" spans="2:2" x14ac:dyDescent="0.2">
      <c r="B1777" s="4"/>
    </row>
    <row r="1778" spans="2:2" x14ac:dyDescent="0.2">
      <c r="B1778" s="4"/>
    </row>
    <row r="1779" spans="2:2" x14ac:dyDescent="0.2">
      <c r="B1779" s="4"/>
    </row>
    <row r="1780" spans="2:2" x14ac:dyDescent="0.2">
      <c r="B1780" s="4"/>
    </row>
    <row r="1781" spans="2:2" x14ac:dyDescent="0.2">
      <c r="B1781" s="4"/>
    </row>
    <row r="1782" spans="2:2" x14ac:dyDescent="0.2">
      <c r="B1782" s="4"/>
    </row>
    <row r="1783" spans="2:2" x14ac:dyDescent="0.2">
      <c r="B1783" s="4"/>
    </row>
    <row r="1784" spans="2:2" x14ac:dyDescent="0.2">
      <c r="B1784" s="4"/>
    </row>
    <row r="1785" spans="2:2" x14ac:dyDescent="0.2">
      <c r="B1785" s="4"/>
    </row>
    <row r="1786" spans="2:2" x14ac:dyDescent="0.2">
      <c r="B1786" s="4"/>
    </row>
    <row r="1787" spans="2:2" x14ac:dyDescent="0.2">
      <c r="B1787" s="4"/>
    </row>
    <row r="1788" spans="2:2" x14ac:dyDescent="0.2">
      <c r="B1788" s="4"/>
    </row>
    <row r="1789" spans="2:2" x14ac:dyDescent="0.2">
      <c r="B1789" s="4"/>
    </row>
    <row r="1790" spans="2:2" x14ac:dyDescent="0.2">
      <c r="B1790" s="4"/>
    </row>
    <row r="1791" spans="2:2" x14ac:dyDescent="0.2">
      <c r="B1791" s="4"/>
    </row>
    <row r="1792" spans="2:2" x14ac:dyDescent="0.2">
      <c r="B1792" s="4"/>
    </row>
    <row r="1793" spans="2:2" x14ac:dyDescent="0.2">
      <c r="B1793" s="4"/>
    </row>
    <row r="1794" spans="2:2" x14ac:dyDescent="0.2">
      <c r="B1794" s="4"/>
    </row>
    <row r="1795" spans="2:2" x14ac:dyDescent="0.2">
      <c r="B1795" s="4"/>
    </row>
    <row r="1796" spans="2:2" x14ac:dyDescent="0.2">
      <c r="B1796" s="4"/>
    </row>
    <row r="1797" spans="2:2" x14ac:dyDescent="0.2">
      <c r="B1797" s="4"/>
    </row>
    <row r="1798" spans="2:2" x14ac:dyDescent="0.2">
      <c r="B1798" s="4"/>
    </row>
    <row r="1799" spans="2:2" x14ac:dyDescent="0.2">
      <c r="B1799" s="4"/>
    </row>
    <row r="1800" spans="2:2" x14ac:dyDescent="0.2">
      <c r="B1800" s="4"/>
    </row>
    <row r="1801" spans="2:2" x14ac:dyDescent="0.2">
      <c r="B1801" s="4"/>
    </row>
    <row r="1802" spans="2:2" x14ac:dyDescent="0.2">
      <c r="B1802" s="4"/>
    </row>
    <row r="1803" spans="2:2" x14ac:dyDescent="0.2">
      <c r="B1803" s="4"/>
    </row>
    <row r="1804" spans="2:2" x14ac:dyDescent="0.2">
      <c r="B1804" s="4"/>
    </row>
    <row r="1805" spans="2:2" x14ac:dyDescent="0.2">
      <c r="B1805" s="4"/>
    </row>
    <row r="1806" spans="2:2" x14ac:dyDescent="0.2">
      <c r="B1806" s="4"/>
    </row>
    <row r="1807" spans="2:2" x14ac:dyDescent="0.2">
      <c r="B1807" s="4"/>
    </row>
    <row r="1808" spans="2:2" x14ac:dyDescent="0.2">
      <c r="B1808" s="4"/>
    </row>
    <row r="1809" spans="2:2" x14ac:dyDescent="0.2">
      <c r="B1809" s="4"/>
    </row>
    <row r="1810" spans="2:2" x14ac:dyDescent="0.2">
      <c r="B1810" s="4"/>
    </row>
    <row r="1811" spans="2:2" x14ac:dyDescent="0.2">
      <c r="B1811" s="4"/>
    </row>
    <row r="1812" spans="2:2" x14ac:dyDescent="0.2">
      <c r="B1812" s="4"/>
    </row>
    <row r="1813" spans="2:2" x14ac:dyDescent="0.2">
      <c r="B1813" s="4"/>
    </row>
    <row r="1814" spans="2:2" x14ac:dyDescent="0.2">
      <c r="B1814" s="4"/>
    </row>
    <row r="1815" spans="2:2" x14ac:dyDescent="0.2">
      <c r="B1815" s="4"/>
    </row>
    <row r="1816" spans="2:2" x14ac:dyDescent="0.2">
      <c r="B1816" s="4"/>
    </row>
    <row r="1817" spans="2:2" x14ac:dyDescent="0.2">
      <c r="B1817" s="4"/>
    </row>
    <row r="1818" spans="2:2" x14ac:dyDescent="0.2">
      <c r="B1818" s="4"/>
    </row>
    <row r="1819" spans="2:2" x14ac:dyDescent="0.2">
      <c r="B1819" s="4"/>
    </row>
    <row r="1820" spans="2:2" x14ac:dyDescent="0.2">
      <c r="B1820" s="4"/>
    </row>
    <row r="1821" spans="2:2" x14ac:dyDescent="0.2">
      <c r="B1821" s="4"/>
    </row>
    <row r="1822" spans="2:2" x14ac:dyDescent="0.2">
      <c r="B1822" s="4"/>
    </row>
    <row r="1823" spans="2:2" x14ac:dyDescent="0.2">
      <c r="B1823" s="4"/>
    </row>
    <row r="1824" spans="2:2" x14ac:dyDescent="0.2">
      <c r="B1824" s="4"/>
    </row>
    <row r="1825" spans="2:2" x14ac:dyDescent="0.2">
      <c r="B1825" s="4"/>
    </row>
    <row r="1826" spans="2:2" x14ac:dyDescent="0.2">
      <c r="B1826" s="4"/>
    </row>
    <row r="1827" spans="2:2" x14ac:dyDescent="0.2">
      <c r="B1827" s="4"/>
    </row>
    <row r="1828" spans="2:2" x14ac:dyDescent="0.2">
      <c r="B1828" s="4"/>
    </row>
    <row r="1829" spans="2:2" x14ac:dyDescent="0.2">
      <c r="B1829" s="4"/>
    </row>
    <row r="1830" spans="2:2" x14ac:dyDescent="0.2">
      <c r="B1830" s="4"/>
    </row>
    <row r="1831" spans="2:2" x14ac:dyDescent="0.2">
      <c r="B1831" s="4"/>
    </row>
    <row r="1832" spans="2:2" x14ac:dyDescent="0.2">
      <c r="B1832" s="4"/>
    </row>
    <row r="1833" spans="2:2" x14ac:dyDescent="0.2">
      <c r="B1833" s="4"/>
    </row>
    <row r="1834" spans="2:2" x14ac:dyDescent="0.2">
      <c r="B1834" s="4"/>
    </row>
    <row r="1835" spans="2:2" x14ac:dyDescent="0.2">
      <c r="B1835" s="4"/>
    </row>
    <row r="1836" spans="2:2" x14ac:dyDescent="0.2">
      <c r="B1836" s="4"/>
    </row>
    <row r="1837" spans="2:2" x14ac:dyDescent="0.2">
      <c r="B1837" s="4"/>
    </row>
    <row r="1838" spans="2:2" x14ac:dyDescent="0.2">
      <c r="B1838" s="4"/>
    </row>
    <row r="1839" spans="2:2" x14ac:dyDescent="0.2">
      <c r="B1839" s="4"/>
    </row>
    <row r="1840" spans="2:2" x14ac:dyDescent="0.2">
      <c r="B1840" s="4"/>
    </row>
    <row r="1841" spans="2:2" x14ac:dyDescent="0.2">
      <c r="B1841" s="4"/>
    </row>
    <row r="1842" spans="2:2" x14ac:dyDescent="0.2">
      <c r="B1842" s="4"/>
    </row>
    <row r="1843" spans="2:2" x14ac:dyDescent="0.2">
      <c r="B1843" s="4"/>
    </row>
    <row r="1844" spans="2:2" x14ac:dyDescent="0.2">
      <c r="B1844" s="4"/>
    </row>
    <row r="1845" spans="2:2" x14ac:dyDescent="0.2">
      <c r="B1845" s="4"/>
    </row>
    <row r="1846" spans="2:2" x14ac:dyDescent="0.2">
      <c r="B1846" s="4"/>
    </row>
    <row r="1847" spans="2:2" x14ac:dyDescent="0.2">
      <c r="B1847" s="4"/>
    </row>
    <row r="1848" spans="2:2" x14ac:dyDescent="0.2">
      <c r="B1848" s="4"/>
    </row>
    <row r="1849" spans="2:2" x14ac:dyDescent="0.2">
      <c r="B1849" s="4"/>
    </row>
    <row r="1850" spans="2:2" x14ac:dyDescent="0.2">
      <c r="B1850" s="4"/>
    </row>
    <row r="1851" spans="2:2" x14ac:dyDescent="0.2">
      <c r="B1851" s="4"/>
    </row>
    <row r="1852" spans="2:2" x14ac:dyDescent="0.2">
      <c r="B1852" s="4"/>
    </row>
    <row r="1853" spans="2:2" x14ac:dyDescent="0.2">
      <c r="B1853" s="4"/>
    </row>
    <row r="1854" spans="2:2" x14ac:dyDescent="0.2">
      <c r="B1854" s="4"/>
    </row>
    <row r="1855" spans="2:2" x14ac:dyDescent="0.2">
      <c r="B1855" s="4"/>
    </row>
    <row r="1856" spans="2:2" x14ac:dyDescent="0.2">
      <c r="B1856" s="4"/>
    </row>
    <row r="1857" spans="2:2" x14ac:dyDescent="0.2">
      <c r="B1857" s="4"/>
    </row>
    <row r="1858" spans="2:2" x14ac:dyDescent="0.2">
      <c r="B1858" s="4"/>
    </row>
    <row r="1859" spans="2:2" x14ac:dyDescent="0.2">
      <c r="B1859" s="4"/>
    </row>
    <row r="1860" spans="2:2" x14ac:dyDescent="0.2">
      <c r="B1860" s="4"/>
    </row>
    <row r="1861" spans="2:2" x14ac:dyDescent="0.2">
      <c r="B1861" s="4"/>
    </row>
    <row r="1862" spans="2:2" x14ac:dyDescent="0.2">
      <c r="B1862" s="4"/>
    </row>
    <row r="1863" spans="2:2" x14ac:dyDescent="0.2">
      <c r="B1863" s="4"/>
    </row>
    <row r="1864" spans="2:2" x14ac:dyDescent="0.2">
      <c r="B1864" s="4"/>
    </row>
    <row r="1865" spans="2:2" x14ac:dyDescent="0.2">
      <c r="B1865" s="4"/>
    </row>
    <row r="1866" spans="2:2" x14ac:dyDescent="0.2">
      <c r="B1866" s="4"/>
    </row>
    <row r="1867" spans="2:2" x14ac:dyDescent="0.2">
      <c r="B1867" s="4"/>
    </row>
    <row r="1868" spans="2:2" x14ac:dyDescent="0.2">
      <c r="B1868" s="4"/>
    </row>
    <row r="1869" spans="2:2" x14ac:dyDescent="0.2">
      <c r="B1869" s="4"/>
    </row>
    <row r="1870" spans="2:2" x14ac:dyDescent="0.2">
      <c r="B1870" s="4"/>
    </row>
    <row r="1871" spans="2:2" x14ac:dyDescent="0.2">
      <c r="B1871" s="4"/>
    </row>
    <row r="1872" spans="2:2" x14ac:dyDescent="0.2">
      <c r="B1872" s="4"/>
    </row>
    <row r="1873" spans="2:2" x14ac:dyDescent="0.2">
      <c r="B1873" s="4"/>
    </row>
    <row r="1874" spans="2:2" x14ac:dyDescent="0.2">
      <c r="B1874" s="4"/>
    </row>
    <row r="1875" spans="2:2" x14ac:dyDescent="0.2">
      <c r="B1875" s="4"/>
    </row>
    <row r="1876" spans="2:2" x14ac:dyDescent="0.2">
      <c r="B1876" s="4"/>
    </row>
    <row r="1877" spans="2:2" x14ac:dyDescent="0.2">
      <c r="B1877" s="4"/>
    </row>
    <row r="1878" spans="2:2" x14ac:dyDescent="0.2">
      <c r="B1878" s="4"/>
    </row>
    <row r="1879" spans="2:2" x14ac:dyDescent="0.2">
      <c r="B1879" s="4"/>
    </row>
    <row r="1880" spans="2:2" x14ac:dyDescent="0.2">
      <c r="B1880" s="4"/>
    </row>
    <row r="1881" spans="2:2" x14ac:dyDescent="0.2">
      <c r="B1881" s="4"/>
    </row>
    <row r="1882" spans="2:2" x14ac:dyDescent="0.2">
      <c r="B1882" s="4"/>
    </row>
    <row r="1883" spans="2:2" x14ac:dyDescent="0.2">
      <c r="B1883" s="4"/>
    </row>
    <row r="1884" spans="2:2" x14ac:dyDescent="0.2">
      <c r="B1884" s="4"/>
    </row>
    <row r="1885" spans="2:2" x14ac:dyDescent="0.2">
      <c r="B1885" s="4"/>
    </row>
    <row r="1886" spans="2:2" x14ac:dyDescent="0.2">
      <c r="B1886" s="4"/>
    </row>
    <row r="1887" spans="2:2" x14ac:dyDescent="0.2">
      <c r="B1887" s="4"/>
    </row>
    <row r="1888" spans="2:2" x14ac:dyDescent="0.2">
      <c r="B1888" s="4"/>
    </row>
    <row r="1889" spans="2:2" x14ac:dyDescent="0.2">
      <c r="B1889" s="4"/>
    </row>
    <row r="1890" spans="2:2" x14ac:dyDescent="0.2">
      <c r="B1890" s="4"/>
    </row>
    <row r="1891" spans="2:2" x14ac:dyDescent="0.2">
      <c r="B1891" s="4"/>
    </row>
    <row r="1892" spans="2:2" x14ac:dyDescent="0.2">
      <c r="B1892" s="4"/>
    </row>
    <row r="1893" spans="2:2" x14ac:dyDescent="0.2">
      <c r="B1893" s="4"/>
    </row>
    <row r="1894" spans="2:2" x14ac:dyDescent="0.2">
      <c r="B1894" s="4"/>
    </row>
    <row r="1895" spans="2:2" x14ac:dyDescent="0.2">
      <c r="B1895" s="4"/>
    </row>
    <row r="1896" spans="2:2" x14ac:dyDescent="0.2">
      <c r="B1896" s="4"/>
    </row>
    <row r="1897" spans="2:2" x14ac:dyDescent="0.2">
      <c r="B1897" s="4"/>
    </row>
    <row r="1898" spans="2:2" x14ac:dyDescent="0.2">
      <c r="B1898" s="4"/>
    </row>
    <row r="1899" spans="2:2" x14ac:dyDescent="0.2">
      <c r="B1899" s="4"/>
    </row>
    <row r="1900" spans="2:2" x14ac:dyDescent="0.2">
      <c r="B1900" s="4"/>
    </row>
    <row r="1901" spans="2:2" x14ac:dyDescent="0.2">
      <c r="B1901" s="4"/>
    </row>
    <row r="1902" spans="2:2" x14ac:dyDescent="0.2">
      <c r="B1902" s="4"/>
    </row>
    <row r="1903" spans="2:2" x14ac:dyDescent="0.2">
      <c r="B1903" s="4"/>
    </row>
    <row r="1904" spans="2:2" x14ac:dyDescent="0.2">
      <c r="B1904" s="4"/>
    </row>
    <row r="1905" spans="2:2" x14ac:dyDescent="0.2">
      <c r="B1905" s="4"/>
    </row>
    <row r="1906" spans="2:2" x14ac:dyDescent="0.2">
      <c r="B1906" s="4"/>
    </row>
    <row r="1907" spans="2:2" x14ac:dyDescent="0.2">
      <c r="B1907" s="4"/>
    </row>
    <row r="1908" spans="2:2" x14ac:dyDescent="0.2">
      <c r="B1908" s="4"/>
    </row>
    <row r="1909" spans="2:2" x14ac:dyDescent="0.2">
      <c r="B1909" s="4"/>
    </row>
    <row r="1910" spans="2:2" x14ac:dyDescent="0.2">
      <c r="B1910" s="4"/>
    </row>
    <row r="1911" spans="2:2" x14ac:dyDescent="0.2">
      <c r="B1911" s="4"/>
    </row>
    <row r="1912" spans="2:2" x14ac:dyDescent="0.2">
      <c r="B1912" s="4"/>
    </row>
    <row r="1913" spans="2:2" x14ac:dyDescent="0.2">
      <c r="B1913" s="4"/>
    </row>
    <row r="1914" spans="2:2" x14ac:dyDescent="0.2">
      <c r="B1914" s="4"/>
    </row>
    <row r="1915" spans="2:2" x14ac:dyDescent="0.2">
      <c r="B1915" s="4"/>
    </row>
    <row r="1916" spans="2:2" x14ac:dyDescent="0.2">
      <c r="B1916" s="4"/>
    </row>
    <row r="1917" spans="2:2" x14ac:dyDescent="0.2">
      <c r="B1917" s="4"/>
    </row>
    <row r="1918" spans="2:2" x14ac:dyDescent="0.2">
      <c r="B1918" s="4"/>
    </row>
    <row r="1919" spans="2:2" x14ac:dyDescent="0.2">
      <c r="B1919" s="4"/>
    </row>
    <row r="1920" spans="2:2" x14ac:dyDescent="0.2">
      <c r="B1920" s="4"/>
    </row>
    <row r="1921" spans="2:2" x14ac:dyDescent="0.2">
      <c r="B1921" s="4"/>
    </row>
    <row r="1922" spans="2:2" x14ac:dyDescent="0.2">
      <c r="B1922" s="4"/>
    </row>
    <row r="1923" spans="2:2" x14ac:dyDescent="0.2">
      <c r="B1923" s="4"/>
    </row>
    <row r="1924" spans="2:2" x14ac:dyDescent="0.2">
      <c r="B1924" s="4"/>
    </row>
    <row r="1925" spans="2:2" x14ac:dyDescent="0.2">
      <c r="B1925" s="4"/>
    </row>
    <row r="1926" spans="2:2" x14ac:dyDescent="0.2">
      <c r="B1926" s="4"/>
    </row>
    <row r="1927" spans="2:2" x14ac:dyDescent="0.2">
      <c r="B1927" s="4"/>
    </row>
    <row r="1928" spans="2:2" x14ac:dyDescent="0.2">
      <c r="B1928" s="4"/>
    </row>
    <row r="1929" spans="2:2" x14ac:dyDescent="0.2">
      <c r="B1929" s="4"/>
    </row>
    <row r="1930" spans="2:2" x14ac:dyDescent="0.2">
      <c r="B1930" s="4"/>
    </row>
    <row r="1931" spans="2:2" x14ac:dyDescent="0.2">
      <c r="B1931" s="4"/>
    </row>
    <row r="1932" spans="2:2" x14ac:dyDescent="0.2">
      <c r="B1932" s="4"/>
    </row>
    <row r="1933" spans="2:2" x14ac:dyDescent="0.2">
      <c r="B1933" s="4"/>
    </row>
    <row r="1934" spans="2:2" x14ac:dyDescent="0.2">
      <c r="B1934" s="4"/>
    </row>
    <row r="1935" spans="2:2" x14ac:dyDescent="0.2">
      <c r="B1935" s="4"/>
    </row>
    <row r="1936" spans="2:2" x14ac:dyDescent="0.2">
      <c r="B1936" s="4"/>
    </row>
    <row r="1937" spans="2:2" x14ac:dyDescent="0.2">
      <c r="B1937" s="4"/>
    </row>
    <row r="1938" spans="2:2" x14ac:dyDescent="0.2">
      <c r="B1938" s="4"/>
    </row>
    <row r="1939" spans="2:2" x14ac:dyDescent="0.2">
      <c r="B1939" s="4"/>
    </row>
    <row r="1940" spans="2:2" x14ac:dyDescent="0.2">
      <c r="B1940" s="4"/>
    </row>
    <row r="1941" spans="2:2" x14ac:dyDescent="0.2">
      <c r="B1941" s="4"/>
    </row>
    <row r="1942" spans="2:2" x14ac:dyDescent="0.2">
      <c r="B1942" s="4"/>
    </row>
    <row r="1943" spans="2:2" x14ac:dyDescent="0.2">
      <c r="B1943" s="4"/>
    </row>
    <row r="1944" spans="2:2" x14ac:dyDescent="0.2">
      <c r="B1944" s="4"/>
    </row>
    <row r="1945" spans="2:2" x14ac:dyDescent="0.2">
      <c r="B1945" s="4"/>
    </row>
    <row r="1946" spans="2:2" x14ac:dyDescent="0.2">
      <c r="B1946" s="4"/>
    </row>
    <row r="1947" spans="2:2" x14ac:dyDescent="0.2">
      <c r="B1947" s="4"/>
    </row>
    <row r="1948" spans="2:2" x14ac:dyDescent="0.2">
      <c r="B1948" s="4"/>
    </row>
    <row r="1949" spans="2:2" x14ac:dyDescent="0.2">
      <c r="B1949" s="4"/>
    </row>
    <row r="1950" spans="2:2" x14ac:dyDescent="0.2">
      <c r="B1950" s="4"/>
    </row>
    <row r="1951" spans="2:2" x14ac:dyDescent="0.2">
      <c r="B1951" s="4"/>
    </row>
    <row r="1952" spans="2:2" x14ac:dyDescent="0.2">
      <c r="B1952" s="4"/>
    </row>
    <row r="1953" spans="2:2" x14ac:dyDescent="0.2">
      <c r="B1953" s="4"/>
    </row>
    <row r="1954" spans="2:2" x14ac:dyDescent="0.2">
      <c r="B1954" s="4"/>
    </row>
    <row r="1955" spans="2:2" x14ac:dyDescent="0.2">
      <c r="B1955" s="4"/>
    </row>
    <row r="1956" spans="2:2" x14ac:dyDescent="0.2">
      <c r="B1956" s="4"/>
    </row>
    <row r="1957" spans="2:2" x14ac:dyDescent="0.2">
      <c r="B1957" s="4"/>
    </row>
    <row r="1958" spans="2:2" x14ac:dyDescent="0.2">
      <c r="B1958" s="4"/>
    </row>
    <row r="1959" spans="2:2" x14ac:dyDescent="0.2">
      <c r="B1959" s="4"/>
    </row>
    <row r="1960" spans="2:2" x14ac:dyDescent="0.2">
      <c r="B1960" s="4"/>
    </row>
    <row r="1961" spans="2:2" x14ac:dyDescent="0.2">
      <c r="B1961" s="4"/>
    </row>
    <row r="1962" spans="2:2" x14ac:dyDescent="0.2">
      <c r="B1962" s="4"/>
    </row>
    <row r="1963" spans="2:2" x14ac:dyDescent="0.2">
      <c r="B1963" s="4"/>
    </row>
    <row r="1964" spans="2:2" x14ac:dyDescent="0.2">
      <c r="B1964" s="4"/>
    </row>
    <row r="1965" spans="2:2" x14ac:dyDescent="0.2">
      <c r="B1965" s="4"/>
    </row>
    <row r="1966" spans="2:2" x14ac:dyDescent="0.2">
      <c r="B1966" s="4"/>
    </row>
    <row r="1967" spans="2:2" x14ac:dyDescent="0.2">
      <c r="B1967" s="4"/>
    </row>
    <row r="1968" spans="2:2" x14ac:dyDescent="0.2">
      <c r="B1968" s="4"/>
    </row>
    <row r="1969" spans="2:2" x14ac:dyDescent="0.2">
      <c r="B1969" s="4"/>
    </row>
    <row r="1970" spans="2:2" x14ac:dyDescent="0.2">
      <c r="B1970" s="4"/>
    </row>
    <row r="1971" spans="2:2" x14ac:dyDescent="0.2">
      <c r="B1971" s="4"/>
    </row>
    <row r="1972" spans="2:2" x14ac:dyDescent="0.2">
      <c r="B1972" s="4"/>
    </row>
    <row r="1973" spans="2:2" x14ac:dyDescent="0.2">
      <c r="B1973" s="4"/>
    </row>
    <row r="1974" spans="2:2" x14ac:dyDescent="0.2">
      <c r="B1974" s="4"/>
    </row>
    <row r="1975" spans="2:2" x14ac:dyDescent="0.2">
      <c r="B1975" s="4"/>
    </row>
    <row r="1976" spans="2:2" x14ac:dyDescent="0.2">
      <c r="B1976" s="4"/>
    </row>
    <row r="1977" spans="2:2" x14ac:dyDescent="0.2">
      <c r="B1977" s="4"/>
    </row>
    <row r="1978" spans="2:2" x14ac:dyDescent="0.2">
      <c r="B1978" s="4"/>
    </row>
    <row r="1979" spans="2:2" x14ac:dyDescent="0.2">
      <c r="B1979" s="4"/>
    </row>
    <row r="1980" spans="2:2" x14ac:dyDescent="0.2">
      <c r="B1980" s="4"/>
    </row>
    <row r="1981" spans="2:2" x14ac:dyDescent="0.2">
      <c r="B1981" s="4"/>
    </row>
    <row r="1982" spans="2:2" x14ac:dyDescent="0.2">
      <c r="B1982" s="4"/>
    </row>
    <row r="1983" spans="2:2" x14ac:dyDescent="0.2">
      <c r="B1983" s="4"/>
    </row>
    <row r="1984" spans="2:2" x14ac:dyDescent="0.2">
      <c r="B1984" s="4"/>
    </row>
    <row r="1985" spans="2:2" x14ac:dyDescent="0.2">
      <c r="B1985" s="4"/>
    </row>
    <row r="1986" spans="2:2" x14ac:dyDescent="0.2">
      <c r="B1986" s="4"/>
    </row>
    <row r="1987" spans="2:2" x14ac:dyDescent="0.2">
      <c r="B1987" s="4"/>
    </row>
    <row r="1988" spans="2:2" x14ac:dyDescent="0.2">
      <c r="B1988" s="4"/>
    </row>
    <row r="1989" spans="2:2" x14ac:dyDescent="0.2">
      <c r="B1989" s="4"/>
    </row>
    <row r="1990" spans="2:2" x14ac:dyDescent="0.2">
      <c r="B1990" s="4"/>
    </row>
    <row r="1991" spans="2:2" x14ac:dyDescent="0.2">
      <c r="B1991" s="4"/>
    </row>
    <row r="1992" spans="2:2" x14ac:dyDescent="0.2">
      <c r="B1992" s="4"/>
    </row>
    <row r="1993" spans="2:2" x14ac:dyDescent="0.2">
      <c r="B1993" s="4"/>
    </row>
    <row r="1994" spans="2:2" x14ac:dyDescent="0.2">
      <c r="B1994" s="4"/>
    </row>
    <row r="1995" spans="2:2" x14ac:dyDescent="0.2">
      <c r="B1995" s="4"/>
    </row>
    <row r="1996" spans="2:2" x14ac:dyDescent="0.2">
      <c r="B1996" s="4"/>
    </row>
    <row r="1997" spans="2:2" x14ac:dyDescent="0.2">
      <c r="B1997" s="4"/>
    </row>
    <row r="1998" spans="2:2" x14ac:dyDescent="0.2">
      <c r="B1998" s="4"/>
    </row>
    <row r="1999" spans="2:2" x14ac:dyDescent="0.2">
      <c r="B1999" s="4"/>
    </row>
    <row r="2000" spans="2:2" x14ac:dyDescent="0.2">
      <c r="B2000" s="4"/>
    </row>
    <row r="2001" spans="2:2" x14ac:dyDescent="0.2">
      <c r="B2001" s="4"/>
    </row>
    <row r="2002" spans="2:2" x14ac:dyDescent="0.2">
      <c r="B2002" s="4"/>
    </row>
    <row r="2003" spans="2:2" x14ac:dyDescent="0.2">
      <c r="B2003" s="4"/>
    </row>
    <row r="2004" spans="2:2" x14ac:dyDescent="0.2">
      <c r="B2004" s="4"/>
    </row>
    <row r="2005" spans="2:2" x14ac:dyDescent="0.2">
      <c r="B2005" s="4"/>
    </row>
    <row r="2006" spans="2:2" x14ac:dyDescent="0.2">
      <c r="B2006" s="4"/>
    </row>
    <row r="2007" spans="2:2" x14ac:dyDescent="0.2">
      <c r="B2007" s="4"/>
    </row>
    <row r="2008" spans="2:2" x14ac:dyDescent="0.2">
      <c r="B2008" s="4"/>
    </row>
    <row r="2009" spans="2:2" x14ac:dyDescent="0.2">
      <c r="B2009" s="4"/>
    </row>
    <row r="2010" spans="2:2" x14ac:dyDescent="0.2">
      <c r="B2010" s="4"/>
    </row>
    <row r="2011" spans="2:2" x14ac:dyDescent="0.2">
      <c r="B2011" s="4"/>
    </row>
    <row r="2012" spans="2:2" x14ac:dyDescent="0.2">
      <c r="B2012" s="4"/>
    </row>
    <row r="2013" spans="2:2" x14ac:dyDescent="0.2">
      <c r="B2013" s="4"/>
    </row>
    <row r="2014" spans="2:2" x14ac:dyDescent="0.2">
      <c r="B2014" s="4"/>
    </row>
    <row r="2015" spans="2:2" x14ac:dyDescent="0.2">
      <c r="B2015" s="4"/>
    </row>
    <row r="2016" spans="2:2" x14ac:dyDescent="0.2">
      <c r="B2016" s="4"/>
    </row>
    <row r="2017" spans="2:2" x14ac:dyDescent="0.2">
      <c r="B2017" s="4"/>
    </row>
    <row r="2018" spans="2:2" x14ac:dyDescent="0.2">
      <c r="B2018" s="4"/>
    </row>
    <row r="2019" spans="2:2" x14ac:dyDescent="0.2">
      <c r="B2019" s="4"/>
    </row>
    <row r="2020" spans="2:2" x14ac:dyDescent="0.2">
      <c r="B2020" s="4"/>
    </row>
    <row r="2021" spans="2:2" x14ac:dyDescent="0.2">
      <c r="B2021" s="4"/>
    </row>
    <row r="2022" spans="2:2" x14ac:dyDescent="0.2">
      <c r="B2022" s="4"/>
    </row>
    <row r="2023" spans="2:2" x14ac:dyDescent="0.2">
      <c r="B2023" s="4"/>
    </row>
    <row r="2024" spans="2:2" x14ac:dyDescent="0.2">
      <c r="B2024" s="4"/>
    </row>
    <row r="2025" spans="2:2" x14ac:dyDescent="0.2">
      <c r="B2025" s="4"/>
    </row>
    <row r="2026" spans="2:2" x14ac:dyDescent="0.2">
      <c r="B2026" s="4"/>
    </row>
    <row r="2027" spans="2:2" x14ac:dyDescent="0.2">
      <c r="B2027" s="4"/>
    </row>
    <row r="2028" spans="2:2" x14ac:dyDescent="0.2">
      <c r="B2028" s="4"/>
    </row>
    <row r="2029" spans="2:2" x14ac:dyDescent="0.2">
      <c r="B2029" s="4"/>
    </row>
    <row r="2030" spans="2:2" x14ac:dyDescent="0.2">
      <c r="B2030" s="4"/>
    </row>
    <row r="2031" spans="2:2" x14ac:dyDescent="0.2">
      <c r="B2031" s="4"/>
    </row>
    <row r="2032" spans="2:2" x14ac:dyDescent="0.2">
      <c r="B2032" s="4"/>
    </row>
    <row r="2033" spans="2:2" x14ac:dyDescent="0.2">
      <c r="B2033" s="4"/>
    </row>
    <row r="2034" spans="2:2" x14ac:dyDescent="0.2">
      <c r="B2034" s="4"/>
    </row>
    <row r="2035" spans="2:2" x14ac:dyDescent="0.2">
      <c r="B2035" s="4"/>
    </row>
    <row r="2036" spans="2:2" x14ac:dyDescent="0.2">
      <c r="B2036" s="4"/>
    </row>
    <row r="2037" spans="2:2" x14ac:dyDescent="0.2">
      <c r="B2037" s="4"/>
    </row>
    <row r="2038" spans="2:2" x14ac:dyDescent="0.2">
      <c r="B2038" s="4"/>
    </row>
    <row r="2039" spans="2:2" x14ac:dyDescent="0.2">
      <c r="B2039" s="4"/>
    </row>
    <row r="2040" spans="2:2" x14ac:dyDescent="0.2">
      <c r="B2040" s="4"/>
    </row>
    <row r="2041" spans="2:2" x14ac:dyDescent="0.2">
      <c r="B2041" s="4"/>
    </row>
    <row r="2042" spans="2:2" x14ac:dyDescent="0.2">
      <c r="B2042" s="4"/>
    </row>
    <row r="2043" spans="2:2" x14ac:dyDescent="0.2">
      <c r="B2043" s="4"/>
    </row>
    <row r="2044" spans="2:2" x14ac:dyDescent="0.2">
      <c r="B2044" s="4"/>
    </row>
    <row r="2045" spans="2:2" x14ac:dyDescent="0.2">
      <c r="B2045" s="4"/>
    </row>
    <row r="2046" spans="2:2" x14ac:dyDescent="0.2">
      <c r="B2046" s="4"/>
    </row>
    <row r="2047" spans="2:2" x14ac:dyDescent="0.2">
      <c r="B2047" s="4"/>
    </row>
    <row r="2048" spans="2:2" x14ac:dyDescent="0.2">
      <c r="B2048" s="4"/>
    </row>
    <row r="2049" spans="2:2" x14ac:dyDescent="0.2">
      <c r="B2049" s="4"/>
    </row>
    <row r="2050" spans="2:2" x14ac:dyDescent="0.2">
      <c r="B2050" s="4"/>
    </row>
    <row r="2051" spans="2:2" x14ac:dyDescent="0.2">
      <c r="B2051" s="4"/>
    </row>
    <row r="2052" spans="2:2" x14ac:dyDescent="0.2">
      <c r="B2052" s="4"/>
    </row>
    <row r="2053" spans="2:2" x14ac:dyDescent="0.2">
      <c r="B2053" s="4"/>
    </row>
    <row r="2054" spans="2:2" x14ac:dyDescent="0.2">
      <c r="B2054" s="4"/>
    </row>
    <row r="2055" spans="2:2" x14ac:dyDescent="0.2">
      <c r="B2055" s="4"/>
    </row>
    <row r="2056" spans="2:2" x14ac:dyDescent="0.2">
      <c r="B2056" s="4"/>
    </row>
    <row r="2057" spans="2:2" x14ac:dyDescent="0.2">
      <c r="B2057" s="4"/>
    </row>
    <row r="2058" spans="2:2" x14ac:dyDescent="0.2">
      <c r="B2058" s="4"/>
    </row>
    <row r="2059" spans="2:2" x14ac:dyDescent="0.2">
      <c r="B2059" s="4"/>
    </row>
    <row r="2060" spans="2:2" x14ac:dyDescent="0.2">
      <c r="B2060" s="4"/>
    </row>
    <row r="2061" spans="2:2" x14ac:dyDescent="0.2">
      <c r="B2061" s="4"/>
    </row>
    <row r="2062" spans="2:2" x14ac:dyDescent="0.2">
      <c r="B2062" s="4"/>
    </row>
    <row r="2063" spans="2:2" x14ac:dyDescent="0.2">
      <c r="B2063" s="4"/>
    </row>
    <row r="2064" spans="2:2" x14ac:dyDescent="0.2">
      <c r="B2064" s="4"/>
    </row>
    <row r="2065" spans="2:2" x14ac:dyDescent="0.2">
      <c r="B2065" s="4"/>
    </row>
    <row r="2066" spans="2:2" x14ac:dyDescent="0.2">
      <c r="B2066" s="4"/>
    </row>
    <row r="2067" spans="2:2" x14ac:dyDescent="0.2">
      <c r="B2067" s="4"/>
    </row>
    <row r="2068" spans="2:2" x14ac:dyDescent="0.2">
      <c r="B2068" s="4"/>
    </row>
    <row r="2069" spans="2:2" x14ac:dyDescent="0.2">
      <c r="B2069" s="4"/>
    </row>
    <row r="2070" spans="2:2" x14ac:dyDescent="0.2">
      <c r="B2070" s="4"/>
    </row>
    <row r="2071" spans="2:2" x14ac:dyDescent="0.2">
      <c r="B2071" s="4"/>
    </row>
    <row r="2072" spans="2:2" x14ac:dyDescent="0.2">
      <c r="B2072" s="4"/>
    </row>
    <row r="2073" spans="2:2" x14ac:dyDescent="0.2">
      <c r="B2073" s="4"/>
    </row>
    <row r="2074" spans="2:2" x14ac:dyDescent="0.2">
      <c r="B2074" s="4"/>
    </row>
    <row r="2075" spans="2:2" x14ac:dyDescent="0.2">
      <c r="B2075" s="4"/>
    </row>
    <row r="2076" spans="2:2" x14ac:dyDescent="0.2">
      <c r="B2076" s="4"/>
    </row>
    <row r="2077" spans="2:2" x14ac:dyDescent="0.2">
      <c r="B2077" s="4"/>
    </row>
    <row r="2078" spans="2:2" x14ac:dyDescent="0.2">
      <c r="B2078" s="4"/>
    </row>
    <row r="2079" spans="2:2" x14ac:dyDescent="0.2">
      <c r="B2079" s="4"/>
    </row>
    <row r="2080" spans="2:2" x14ac:dyDescent="0.2">
      <c r="B2080" s="4"/>
    </row>
    <row r="2081" spans="2:2" x14ac:dyDescent="0.2">
      <c r="B2081" s="4"/>
    </row>
    <row r="2082" spans="2:2" x14ac:dyDescent="0.2">
      <c r="B2082" s="4"/>
    </row>
    <row r="2083" spans="2:2" x14ac:dyDescent="0.2">
      <c r="B2083" s="4"/>
    </row>
    <row r="2084" spans="2:2" x14ac:dyDescent="0.2">
      <c r="B2084" s="4"/>
    </row>
    <row r="2085" spans="2:2" x14ac:dyDescent="0.2">
      <c r="B2085" s="4"/>
    </row>
    <row r="2086" spans="2:2" x14ac:dyDescent="0.2">
      <c r="B2086" s="4"/>
    </row>
    <row r="2087" spans="2:2" x14ac:dyDescent="0.2">
      <c r="B2087" s="4"/>
    </row>
    <row r="2088" spans="2:2" x14ac:dyDescent="0.2">
      <c r="B2088" s="4"/>
    </row>
    <row r="2089" spans="2:2" x14ac:dyDescent="0.2">
      <c r="B2089" s="4"/>
    </row>
    <row r="2090" spans="2:2" x14ac:dyDescent="0.2">
      <c r="B2090" s="4"/>
    </row>
    <row r="2091" spans="2:2" x14ac:dyDescent="0.2">
      <c r="B2091" s="4"/>
    </row>
    <row r="2092" spans="2:2" x14ac:dyDescent="0.2">
      <c r="B2092" s="4"/>
    </row>
    <row r="2093" spans="2:2" x14ac:dyDescent="0.2">
      <c r="B2093" s="4"/>
    </row>
    <row r="2094" spans="2:2" x14ac:dyDescent="0.2">
      <c r="B2094" s="4"/>
    </row>
    <row r="2095" spans="2:2" x14ac:dyDescent="0.2">
      <c r="B2095" s="4"/>
    </row>
    <row r="2096" spans="2:2" x14ac:dyDescent="0.2">
      <c r="B2096" s="4"/>
    </row>
    <row r="2097" spans="2:2" x14ac:dyDescent="0.2">
      <c r="B2097" s="4"/>
    </row>
    <row r="2098" spans="2:2" x14ac:dyDescent="0.2">
      <c r="B2098" s="4"/>
    </row>
    <row r="2099" spans="2:2" x14ac:dyDescent="0.2">
      <c r="B2099" s="4"/>
    </row>
    <row r="2100" spans="2:2" x14ac:dyDescent="0.2">
      <c r="B2100" s="4"/>
    </row>
    <row r="2101" spans="2:2" x14ac:dyDescent="0.2">
      <c r="B2101" s="4"/>
    </row>
    <row r="2102" spans="2:2" x14ac:dyDescent="0.2">
      <c r="B2102" s="4"/>
    </row>
    <row r="2103" spans="2:2" x14ac:dyDescent="0.2">
      <c r="B2103" s="4"/>
    </row>
    <row r="2104" spans="2:2" x14ac:dyDescent="0.2">
      <c r="B2104" s="4"/>
    </row>
    <row r="2105" spans="2:2" x14ac:dyDescent="0.2">
      <c r="B2105" s="4"/>
    </row>
    <row r="2106" spans="2:2" x14ac:dyDescent="0.2">
      <c r="B2106" s="4"/>
    </row>
    <row r="2107" spans="2:2" x14ac:dyDescent="0.2">
      <c r="B2107" s="4"/>
    </row>
    <row r="2108" spans="2:2" x14ac:dyDescent="0.2">
      <c r="B2108" s="4"/>
    </row>
    <row r="2109" spans="2:2" x14ac:dyDescent="0.2">
      <c r="B2109" s="4"/>
    </row>
    <row r="2110" spans="2:2" x14ac:dyDescent="0.2">
      <c r="B2110" s="4"/>
    </row>
    <row r="2111" spans="2:2" x14ac:dyDescent="0.2">
      <c r="B2111" s="4"/>
    </row>
    <row r="2112" spans="2:2" x14ac:dyDescent="0.2">
      <c r="B2112" s="4"/>
    </row>
    <row r="2113" spans="2:2" x14ac:dyDescent="0.2">
      <c r="B2113" s="4"/>
    </row>
    <row r="2114" spans="2:2" x14ac:dyDescent="0.2">
      <c r="B2114" s="4"/>
    </row>
    <row r="2115" spans="2:2" x14ac:dyDescent="0.2">
      <c r="B2115" s="4"/>
    </row>
    <row r="2116" spans="2:2" x14ac:dyDescent="0.2">
      <c r="B2116" s="4"/>
    </row>
    <row r="2117" spans="2:2" x14ac:dyDescent="0.2">
      <c r="B2117" s="4"/>
    </row>
    <row r="2118" spans="2:2" x14ac:dyDescent="0.2">
      <c r="B2118" s="4"/>
    </row>
    <row r="2119" spans="2:2" x14ac:dyDescent="0.2">
      <c r="B2119" s="4"/>
    </row>
    <row r="2120" spans="2:2" x14ac:dyDescent="0.2">
      <c r="B2120" s="4"/>
    </row>
    <row r="2121" spans="2:2" x14ac:dyDescent="0.2">
      <c r="B2121" s="4"/>
    </row>
    <row r="2122" spans="2:2" x14ac:dyDescent="0.2">
      <c r="B2122" s="4"/>
    </row>
    <row r="2123" spans="2:2" x14ac:dyDescent="0.2">
      <c r="B2123" s="4"/>
    </row>
    <row r="2124" spans="2:2" x14ac:dyDescent="0.2">
      <c r="B2124" s="4"/>
    </row>
    <row r="2125" spans="2:2" x14ac:dyDescent="0.2">
      <c r="B2125" s="4"/>
    </row>
    <row r="2126" spans="2:2" x14ac:dyDescent="0.2">
      <c r="B2126" s="4"/>
    </row>
    <row r="2127" spans="2:2" x14ac:dyDescent="0.2">
      <c r="B2127" s="4"/>
    </row>
    <row r="2128" spans="2:2" x14ac:dyDescent="0.2">
      <c r="B2128" s="4"/>
    </row>
    <row r="2129" spans="2:2" x14ac:dyDescent="0.2">
      <c r="B2129" s="4"/>
    </row>
    <row r="2130" spans="2:2" x14ac:dyDescent="0.2">
      <c r="B2130" s="4"/>
    </row>
    <row r="2131" spans="2:2" x14ac:dyDescent="0.2">
      <c r="B2131" s="4"/>
    </row>
    <row r="2132" spans="2:2" x14ac:dyDescent="0.2">
      <c r="B2132" s="4"/>
    </row>
    <row r="2133" spans="2:2" x14ac:dyDescent="0.2">
      <c r="B2133" s="4"/>
    </row>
    <row r="2134" spans="2:2" x14ac:dyDescent="0.2">
      <c r="B2134" s="4"/>
    </row>
    <row r="2135" spans="2:2" x14ac:dyDescent="0.2">
      <c r="B2135" s="4"/>
    </row>
    <row r="2136" spans="2:2" x14ac:dyDescent="0.2">
      <c r="B2136" s="4"/>
    </row>
    <row r="2137" spans="2:2" x14ac:dyDescent="0.2">
      <c r="B2137" s="4"/>
    </row>
    <row r="2138" spans="2:2" x14ac:dyDescent="0.2">
      <c r="B2138" s="4"/>
    </row>
    <row r="2139" spans="2:2" x14ac:dyDescent="0.2">
      <c r="B2139" s="4"/>
    </row>
    <row r="2140" spans="2:2" x14ac:dyDescent="0.2">
      <c r="B2140" s="4"/>
    </row>
    <row r="2141" spans="2:2" x14ac:dyDescent="0.2">
      <c r="B2141" s="4"/>
    </row>
    <row r="2142" spans="2:2" x14ac:dyDescent="0.2">
      <c r="B2142" s="4"/>
    </row>
    <row r="2143" spans="2:2" x14ac:dyDescent="0.2">
      <c r="B2143" s="4"/>
    </row>
    <row r="2144" spans="2:2" x14ac:dyDescent="0.2">
      <c r="B2144" s="4"/>
    </row>
    <row r="2145" spans="2:2" x14ac:dyDescent="0.2">
      <c r="B2145" s="4"/>
    </row>
    <row r="2146" spans="2:2" x14ac:dyDescent="0.2">
      <c r="B2146" s="4"/>
    </row>
    <row r="2147" spans="2:2" x14ac:dyDescent="0.2">
      <c r="B2147" s="4"/>
    </row>
    <row r="2148" spans="2:2" x14ac:dyDescent="0.2">
      <c r="B2148" s="4"/>
    </row>
    <row r="2149" spans="2:2" x14ac:dyDescent="0.2">
      <c r="B2149" s="4"/>
    </row>
    <row r="2150" spans="2:2" x14ac:dyDescent="0.2">
      <c r="B2150" s="4"/>
    </row>
    <row r="2151" spans="2:2" x14ac:dyDescent="0.2">
      <c r="B2151" s="4"/>
    </row>
    <row r="2152" spans="2:2" x14ac:dyDescent="0.2">
      <c r="B2152" s="4"/>
    </row>
    <row r="2153" spans="2:2" x14ac:dyDescent="0.2">
      <c r="B2153" s="4"/>
    </row>
    <row r="2154" spans="2:2" x14ac:dyDescent="0.2">
      <c r="B2154" s="4"/>
    </row>
    <row r="2155" spans="2:2" x14ac:dyDescent="0.2">
      <c r="B2155" s="4"/>
    </row>
    <row r="2156" spans="2:2" x14ac:dyDescent="0.2">
      <c r="B2156" s="4"/>
    </row>
    <row r="2157" spans="2:2" x14ac:dyDescent="0.2">
      <c r="B2157" s="4"/>
    </row>
    <row r="2158" spans="2:2" x14ac:dyDescent="0.2">
      <c r="B2158" s="4"/>
    </row>
    <row r="2159" spans="2:2" x14ac:dyDescent="0.2">
      <c r="B2159" s="4"/>
    </row>
    <row r="2160" spans="2:2" x14ac:dyDescent="0.2">
      <c r="B2160" s="4"/>
    </row>
    <row r="2161" spans="2:2" x14ac:dyDescent="0.2">
      <c r="B2161" s="4"/>
    </row>
    <row r="2162" spans="2:2" x14ac:dyDescent="0.2">
      <c r="B2162" s="4"/>
    </row>
    <row r="2163" spans="2:2" x14ac:dyDescent="0.2">
      <c r="B2163" s="4"/>
    </row>
    <row r="2164" spans="2:2" x14ac:dyDescent="0.2">
      <c r="B2164" s="4"/>
    </row>
    <row r="2165" spans="2:2" x14ac:dyDescent="0.2">
      <c r="B2165" s="4"/>
    </row>
    <row r="2166" spans="2:2" x14ac:dyDescent="0.2">
      <c r="B2166" s="4"/>
    </row>
    <row r="2167" spans="2:2" x14ac:dyDescent="0.2">
      <c r="B2167" s="4"/>
    </row>
    <row r="2168" spans="2:2" x14ac:dyDescent="0.2">
      <c r="B2168" s="4"/>
    </row>
    <row r="2169" spans="2:2" x14ac:dyDescent="0.2">
      <c r="B2169" s="4"/>
    </row>
    <row r="2170" spans="2:2" x14ac:dyDescent="0.2">
      <c r="B2170" s="4"/>
    </row>
    <row r="2171" spans="2:2" x14ac:dyDescent="0.2">
      <c r="B2171" s="4"/>
    </row>
    <row r="2172" spans="2:2" x14ac:dyDescent="0.2">
      <c r="B2172" s="4"/>
    </row>
    <row r="2173" spans="2:2" x14ac:dyDescent="0.2">
      <c r="B2173" s="4"/>
    </row>
    <row r="2174" spans="2:2" x14ac:dyDescent="0.2">
      <c r="B2174" s="4"/>
    </row>
    <row r="2175" spans="2:2" x14ac:dyDescent="0.2">
      <c r="B2175" s="4"/>
    </row>
    <row r="2176" spans="2:2" x14ac:dyDescent="0.2">
      <c r="B2176" s="4"/>
    </row>
    <row r="2177" spans="2:2" x14ac:dyDescent="0.2">
      <c r="B2177" s="4"/>
    </row>
    <row r="2178" spans="2:2" x14ac:dyDescent="0.2">
      <c r="B2178" s="4"/>
    </row>
    <row r="2179" spans="2:2" x14ac:dyDescent="0.2">
      <c r="B2179" s="4"/>
    </row>
    <row r="2180" spans="2:2" x14ac:dyDescent="0.2">
      <c r="B2180" s="4"/>
    </row>
    <row r="2181" spans="2:2" x14ac:dyDescent="0.2">
      <c r="B2181" s="4"/>
    </row>
    <row r="2182" spans="2:2" x14ac:dyDescent="0.2">
      <c r="B2182" s="4"/>
    </row>
    <row r="2183" spans="2:2" x14ac:dyDescent="0.2">
      <c r="B2183" s="4"/>
    </row>
    <row r="2184" spans="2:2" x14ac:dyDescent="0.2">
      <c r="B2184" s="4"/>
    </row>
    <row r="2185" spans="2:2" x14ac:dyDescent="0.2">
      <c r="B2185" s="4"/>
    </row>
    <row r="2186" spans="2:2" x14ac:dyDescent="0.2">
      <c r="B2186" s="4"/>
    </row>
    <row r="2187" spans="2:2" x14ac:dyDescent="0.2">
      <c r="B2187" s="4"/>
    </row>
    <row r="2188" spans="2:2" x14ac:dyDescent="0.2">
      <c r="B2188" s="4"/>
    </row>
    <row r="2189" spans="2:2" x14ac:dyDescent="0.2">
      <c r="B2189" s="4"/>
    </row>
    <row r="2190" spans="2:2" x14ac:dyDescent="0.2">
      <c r="B2190" s="4"/>
    </row>
    <row r="2191" spans="2:2" x14ac:dyDescent="0.2">
      <c r="B2191" s="4"/>
    </row>
    <row r="2192" spans="2:2" x14ac:dyDescent="0.2">
      <c r="B2192" s="4"/>
    </row>
    <row r="2193" spans="2:2" x14ac:dyDescent="0.2">
      <c r="B2193" s="4"/>
    </row>
    <row r="2194" spans="2:2" x14ac:dyDescent="0.2">
      <c r="B2194" s="4"/>
    </row>
    <row r="2195" spans="2:2" x14ac:dyDescent="0.2">
      <c r="B2195" s="4"/>
    </row>
    <row r="2196" spans="2:2" x14ac:dyDescent="0.2">
      <c r="B2196" s="4"/>
    </row>
    <row r="2197" spans="2:2" x14ac:dyDescent="0.2">
      <c r="B2197" s="4"/>
    </row>
    <row r="2198" spans="2:2" x14ac:dyDescent="0.2">
      <c r="B2198" s="4"/>
    </row>
    <row r="2199" spans="2:2" x14ac:dyDescent="0.2">
      <c r="B2199" s="4"/>
    </row>
    <row r="2200" spans="2:2" x14ac:dyDescent="0.2">
      <c r="B2200" s="4"/>
    </row>
    <row r="2201" spans="2:2" x14ac:dyDescent="0.2">
      <c r="B2201" s="4"/>
    </row>
    <row r="2202" spans="2:2" x14ac:dyDescent="0.2">
      <c r="B2202" s="4"/>
    </row>
    <row r="2203" spans="2:2" x14ac:dyDescent="0.2">
      <c r="B2203" s="4"/>
    </row>
    <row r="2204" spans="2:2" x14ac:dyDescent="0.2">
      <c r="B2204" s="4"/>
    </row>
    <row r="2205" spans="2:2" x14ac:dyDescent="0.2">
      <c r="B2205" s="4"/>
    </row>
    <row r="2206" spans="2:2" x14ac:dyDescent="0.2">
      <c r="B2206" s="4"/>
    </row>
    <row r="2207" spans="2:2" x14ac:dyDescent="0.2">
      <c r="B2207" s="4"/>
    </row>
    <row r="2208" spans="2:2" x14ac:dyDescent="0.2">
      <c r="B2208" s="4"/>
    </row>
    <row r="2209" spans="2:2" x14ac:dyDescent="0.2">
      <c r="B2209" s="4"/>
    </row>
    <row r="2210" spans="2:2" x14ac:dyDescent="0.2">
      <c r="B2210" s="4"/>
    </row>
    <row r="2211" spans="2:2" x14ac:dyDescent="0.2">
      <c r="B2211" s="4"/>
    </row>
    <row r="2212" spans="2:2" x14ac:dyDescent="0.2">
      <c r="B2212" s="4"/>
    </row>
    <row r="2213" spans="2:2" x14ac:dyDescent="0.2">
      <c r="B2213" s="4"/>
    </row>
    <row r="2214" spans="2:2" x14ac:dyDescent="0.2">
      <c r="B2214" s="4"/>
    </row>
    <row r="2215" spans="2:2" x14ac:dyDescent="0.2">
      <c r="B2215" s="4"/>
    </row>
    <row r="2216" spans="2:2" x14ac:dyDescent="0.2">
      <c r="B2216" s="4"/>
    </row>
    <row r="2217" spans="2:2" x14ac:dyDescent="0.2">
      <c r="B2217" s="4"/>
    </row>
    <row r="2218" spans="2:2" x14ac:dyDescent="0.2">
      <c r="B2218" s="4"/>
    </row>
    <row r="2219" spans="2:2" x14ac:dyDescent="0.2">
      <c r="B2219" s="4"/>
    </row>
    <row r="2220" spans="2:2" x14ac:dyDescent="0.2">
      <c r="B2220" s="4"/>
    </row>
    <row r="2221" spans="2:2" x14ac:dyDescent="0.2">
      <c r="B2221" s="4"/>
    </row>
    <row r="2222" spans="2:2" x14ac:dyDescent="0.2">
      <c r="B2222" s="4"/>
    </row>
    <row r="2223" spans="2:2" x14ac:dyDescent="0.2">
      <c r="B2223" s="4"/>
    </row>
    <row r="2224" spans="2:2" x14ac:dyDescent="0.2">
      <c r="B2224" s="4"/>
    </row>
    <row r="2225" spans="2:2" x14ac:dyDescent="0.2">
      <c r="B2225" s="4"/>
    </row>
    <row r="2226" spans="2:2" x14ac:dyDescent="0.2">
      <c r="B2226" s="4"/>
    </row>
    <row r="2227" spans="2:2" x14ac:dyDescent="0.2">
      <c r="B2227" s="4"/>
    </row>
    <row r="2228" spans="2:2" x14ac:dyDescent="0.2">
      <c r="B2228" s="4"/>
    </row>
    <row r="2229" spans="2:2" x14ac:dyDescent="0.2">
      <c r="B2229" s="4"/>
    </row>
    <row r="2230" spans="2:2" x14ac:dyDescent="0.2">
      <c r="B2230" s="4"/>
    </row>
    <row r="2231" spans="2:2" x14ac:dyDescent="0.2">
      <c r="B2231" s="4"/>
    </row>
    <row r="2232" spans="2:2" x14ac:dyDescent="0.2">
      <c r="B2232" s="4"/>
    </row>
    <row r="2233" spans="2:2" x14ac:dyDescent="0.2">
      <c r="B2233" s="4"/>
    </row>
    <row r="2234" spans="2:2" x14ac:dyDescent="0.2">
      <c r="B2234" s="4"/>
    </row>
    <row r="2235" spans="2:2" x14ac:dyDescent="0.2">
      <c r="B2235" s="4"/>
    </row>
    <row r="2236" spans="2:2" x14ac:dyDescent="0.2">
      <c r="B2236" s="4"/>
    </row>
    <row r="2237" spans="2:2" x14ac:dyDescent="0.2">
      <c r="B2237" s="4"/>
    </row>
    <row r="2238" spans="2:2" x14ac:dyDescent="0.2">
      <c r="B2238" s="4"/>
    </row>
    <row r="2239" spans="2:2" x14ac:dyDescent="0.2">
      <c r="B2239" s="4"/>
    </row>
    <row r="2240" spans="2:2" x14ac:dyDescent="0.2">
      <c r="B2240" s="4"/>
    </row>
    <row r="2241" spans="2:2" x14ac:dyDescent="0.2">
      <c r="B2241" s="4"/>
    </row>
    <row r="2242" spans="2:2" x14ac:dyDescent="0.2">
      <c r="B2242" s="4"/>
    </row>
    <row r="2243" spans="2:2" x14ac:dyDescent="0.2">
      <c r="B2243" s="4"/>
    </row>
    <row r="2244" spans="2:2" x14ac:dyDescent="0.2">
      <c r="B2244" s="4"/>
    </row>
    <row r="2245" spans="2:2" x14ac:dyDescent="0.2">
      <c r="B2245" s="4"/>
    </row>
    <row r="2246" spans="2:2" x14ac:dyDescent="0.2">
      <c r="B2246" s="4"/>
    </row>
    <row r="2247" spans="2:2" x14ac:dyDescent="0.2">
      <c r="B2247" s="4"/>
    </row>
    <row r="2248" spans="2:2" x14ac:dyDescent="0.2">
      <c r="B2248" s="4"/>
    </row>
    <row r="2249" spans="2:2" x14ac:dyDescent="0.2">
      <c r="B2249" s="4"/>
    </row>
    <row r="2250" spans="2:2" x14ac:dyDescent="0.2">
      <c r="B2250" s="4"/>
    </row>
    <row r="2251" spans="2:2" x14ac:dyDescent="0.2">
      <c r="B2251" s="4"/>
    </row>
    <row r="2252" spans="2:2" x14ac:dyDescent="0.2">
      <c r="B2252" s="4"/>
    </row>
    <row r="2253" spans="2:2" x14ac:dyDescent="0.2">
      <c r="B2253" s="4"/>
    </row>
    <row r="2254" spans="2:2" x14ac:dyDescent="0.2">
      <c r="B2254" s="4"/>
    </row>
    <row r="2255" spans="2:2" x14ac:dyDescent="0.2">
      <c r="B2255" s="4"/>
    </row>
    <row r="2256" spans="2:2" x14ac:dyDescent="0.2">
      <c r="B2256" s="4"/>
    </row>
    <row r="2257" spans="2:2" x14ac:dyDescent="0.2">
      <c r="B2257" s="4"/>
    </row>
    <row r="2258" spans="2:2" x14ac:dyDescent="0.2">
      <c r="B2258" s="4"/>
    </row>
    <row r="2259" spans="2:2" x14ac:dyDescent="0.2">
      <c r="B2259" s="4"/>
    </row>
    <row r="2260" spans="2:2" x14ac:dyDescent="0.2">
      <c r="B2260" s="4"/>
    </row>
    <row r="2261" spans="2:2" x14ac:dyDescent="0.2">
      <c r="B2261" s="4"/>
    </row>
    <row r="2262" spans="2:2" x14ac:dyDescent="0.2">
      <c r="B2262" s="4"/>
    </row>
    <row r="2263" spans="2:2" x14ac:dyDescent="0.2">
      <c r="B2263" s="4"/>
    </row>
    <row r="2264" spans="2:2" x14ac:dyDescent="0.2">
      <c r="B2264" s="4"/>
    </row>
    <row r="2265" spans="2:2" x14ac:dyDescent="0.2">
      <c r="B2265" s="4"/>
    </row>
    <row r="2266" spans="2:2" x14ac:dyDescent="0.2">
      <c r="B2266" s="4"/>
    </row>
    <row r="2267" spans="2:2" x14ac:dyDescent="0.2">
      <c r="B2267" s="4"/>
    </row>
    <row r="2268" spans="2:2" x14ac:dyDescent="0.2">
      <c r="B2268" s="4"/>
    </row>
    <row r="2269" spans="2:2" x14ac:dyDescent="0.2">
      <c r="B2269" s="4"/>
    </row>
    <row r="2270" spans="2:2" x14ac:dyDescent="0.2">
      <c r="B2270" s="4"/>
    </row>
    <row r="2271" spans="2:2" x14ac:dyDescent="0.2">
      <c r="B2271" s="4"/>
    </row>
    <row r="2272" spans="2:2" x14ac:dyDescent="0.2">
      <c r="B2272" s="4"/>
    </row>
    <row r="2273" spans="2:2" x14ac:dyDescent="0.2">
      <c r="B2273" s="4"/>
    </row>
    <row r="2274" spans="2:2" x14ac:dyDescent="0.2">
      <c r="B2274" s="4"/>
    </row>
    <row r="2275" spans="2:2" x14ac:dyDescent="0.2">
      <c r="B2275" s="4"/>
    </row>
    <row r="2276" spans="2:2" x14ac:dyDescent="0.2">
      <c r="B2276" s="4"/>
    </row>
    <row r="2277" spans="2:2" x14ac:dyDescent="0.2">
      <c r="B2277" s="4"/>
    </row>
    <row r="2278" spans="2:2" x14ac:dyDescent="0.2">
      <c r="B2278" s="4"/>
    </row>
    <row r="2279" spans="2:2" x14ac:dyDescent="0.2">
      <c r="B2279" s="4"/>
    </row>
    <row r="2280" spans="2:2" x14ac:dyDescent="0.2">
      <c r="B2280" s="4"/>
    </row>
    <row r="2281" spans="2:2" x14ac:dyDescent="0.2">
      <c r="B2281" s="4"/>
    </row>
    <row r="2282" spans="2:2" x14ac:dyDescent="0.2">
      <c r="B2282" s="4"/>
    </row>
    <row r="2283" spans="2:2" x14ac:dyDescent="0.2">
      <c r="B2283" s="4"/>
    </row>
    <row r="2284" spans="2:2" x14ac:dyDescent="0.2">
      <c r="B2284" s="4"/>
    </row>
    <row r="2285" spans="2:2" x14ac:dyDescent="0.2">
      <c r="B2285" s="4"/>
    </row>
    <row r="2286" spans="2:2" x14ac:dyDescent="0.2">
      <c r="B2286" s="4"/>
    </row>
    <row r="2287" spans="2:2" x14ac:dyDescent="0.2">
      <c r="B2287" s="4"/>
    </row>
    <row r="2288" spans="2:2" x14ac:dyDescent="0.2">
      <c r="B2288" s="4"/>
    </row>
    <row r="2289" spans="2:2" x14ac:dyDescent="0.2">
      <c r="B2289" s="4"/>
    </row>
    <row r="2290" spans="2:2" x14ac:dyDescent="0.2">
      <c r="B2290" s="4"/>
    </row>
    <row r="2291" spans="2:2" x14ac:dyDescent="0.2">
      <c r="B2291" s="4"/>
    </row>
    <row r="2292" spans="2:2" x14ac:dyDescent="0.2">
      <c r="B2292" s="4"/>
    </row>
    <row r="2293" spans="2:2" x14ac:dyDescent="0.2">
      <c r="B2293" s="4"/>
    </row>
    <row r="2294" spans="2:2" x14ac:dyDescent="0.2">
      <c r="B2294" s="4"/>
    </row>
    <row r="2295" spans="2:2" x14ac:dyDescent="0.2">
      <c r="B2295" s="4"/>
    </row>
    <row r="2296" spans="2:2" x14ac:dyDescent="0.2">
      <c r="B2296" s="4"/>
    </row>
    <row r="2297" spans="2:2" x14ac:dyDescent="0.2">
      <c r="B2297" s="4"/>
    </row>
    <row r="2298" spans="2:2" x14ac:dyDescent="0.2">
      <c r="B2298" s="4"/>
    </row>
    <row r="2299" spans="2:2" x14ac:dyDescent="0.2">
      <c r="B2299" s="4"/>
    </row>
    <row r="2300" spans="2:2" x14ac:dyDescent="0.2">
      <c r="B2300" s="4"/>
    </row>
    <row r="2301" spans="2:2" x14ac:dyDescent="0.2">
      <c r="B2301" s="4"/>
    </row>
    <row r="2302" spans="2:2" x14ac:dyDescent="0.2">
      <c r="B2302" s="4"/>
    </row>
    <row r="2303" spans="2:2" x14ac:dyDescent="0.2">
      <c r="B2303" s="4"/>
    </row>
    <row r="2304" spans="2:2" x14ac:dyDescent="0.2">
      <c r="B2304" s="4"/>
    </row>
    <row r="2305" spans="2:2" x14ac:dyDescent="0.2">
      <c r="B2305" s="4"/>
    </row>
    <row r="2306" spans="2:2" x14ac:dyDescent="0.2">
      <c r="B2306" s="4"/>
    </row>
    <row r="2307" spans="2:2" x14ac:dyDescent="0.2">
      <c r="B2307" s="4"/>
    </row>
    <row r="2308" spans="2:2" x14ac:dyDescent="0.2">
      <c r="B2308" s="4"/>
    </row>
    <row r="2309" spans="2:2" x14ac:dyDescent="0.2">
      <c r="B2309" s="4"/>
    </row>
    <row r="2310" spans="2:2" x14ac:dyDescent="0.2">
      <c r="B2310" s="4"/>
    </row>
    <row r="2311" spans="2:2" x14ac:dyDescent="0.2">
      <c r="B2311" s="4"/>
    </row>
    <row r="2312" spans="2:2" x14ac:dyDescent="0.2">
      <c r="B2312" s="4"/>
    </row>
    <row r="2313" spans="2:2" x14ac:dyDescent="0.2">
      <c r="B2313" s="4"/>
    </row>
    <row r="2314" spans="2:2" x14ac:dyDescent="0.2">
      <c r="B2314" s="4"/>
    </row>
    <row r="2315" spans="2:2" x14ac:dyDescent="0.2">
      <c r="B2315" s="4"/>
    </row>
    <row r="2316" spans="2:2" x14ac:dyDescent="0.2">
      <c r="B2316" s="4"/>
    </row>
    <row r="2317" spans="2:2" x14ac:dyDescent="0.2">
      <c r="B2317" s="4"/>
    </row>
    <row r="2318" spans="2:2" x14ac:dyDescent="0.2">
      <c r="B2318" s="4"/>
    </row>
    <row r="2319" spans="2:2" x14ac:dyDescent="0.2">
      <c r="B2319" s="4"/>
    </row>
    <row r="2320" spans="2:2" x14ac:dyDescent="0.2">
      <c r="B2320" s="4"/>
    </row>
    <row r="2321" spans="2:2" x14ac:dyDescent="0.2">
      <c r="B2321" s="4"/>
    </row>
    <row r="2322" spans="2:2" x14ac:dyDescent="0.2">
      <c r="B2322" s="4"/>
    </row>
    <row r="2323" spans="2:2" x14ac:dyDescent="0.2">
      <c r="B2323" s="4"/>
    </row>
    <row r="2324" spans="2:2" x14ac:dyDescent="0.2">
      <c r="B2324" s="4"/>
    </row>
    <row r="2325" spans="2:2" x14ac:dyDescent="0.2">
      <c r="B2325" s="4"/>
    </row>
    <row r="2326" spans="2:2" x14ac:dyDescent="0.2">
      <c r="B2326" s="4"/>
    </row>
    <row r="2327" spans="2:2" x14ac:dyDescent="0.2">
      <c r="B2327" s="4"/>
    </row>
    <row r="2328" spans="2:2" x14ac:dyDescent="0.2">
      <c r="B2328" s="4"/>
    </row>
    <row r="2329" spans="2:2" x14ac:dyDescent="0.2">
      <c r="B2329" s="4"/>
    </row>
    <row r="2330" spans="2:2" x14ac:dyDescent="0.2">
      <c r="B2330" s="4"/>
    </row>
    <row r="2331" spans="2:2" x14ac:dyDescent="0.2">
      <c r="B2331" s="4"/>
    </row>
    <row r="2332" spans="2:2" x14ac:dyDescent="0.2">
      <c r="B2332" s="4"/>
    </row>
    <row r="2333" spans="2:2" x14ac:dyDescent="0.2">
      <c r="B2333" s="4"/>
    </row>
    <row r="2334" spans="2:2" x14ac:dyDescent="0.2">
      <c r="B2334" s="4"/>
    </row>
    <row r="2335" spans="2:2" x14ac:dyDescent="0.2">
      <c r="B2335" s="4"/>
    </row>
    <row r="2336" spans="2:2" x14ac:dyDescent="0.2">
      <c r="B2336" s="4"/>
    </row>
    <row r="2337" spans="2:2" x14ac:dyDescent="0.2">
      <c r="B2337" s="4"/>
    </row>
    <row r="2338" spans="2:2" x14ac:dyDescent="0.2">
      <c r="B2338" s="4"/>
    </row>
    <row r="2339" spans="2:2" x14ac:dyDescent="0.2">
      <c r="B2339" s="4"/>
    </row>
    <row r="2340" spans="2:2" x14ac:dyDescent="0.2">
      <c r="B2340" s="4"/>
    </row>
    <row r="2341" spans="2:2" x14ac:dyDescent="0.2">
      <c r="B2341" s="4"/>
    </row>
    <row r="2342" spans="2:2" x14ac:dyDescent="0.2">
      <c r="B2342" s="4"/>
    </row>
    <row r="2343" spans="2:2" x14ac:dyDescent="0.2">
      <c r="B2343" s="4"/>
    </row>
    <row r="2344" spans="2:2" x14ac:dyDescent="0.2">
      <c r="B2344" s="4"/>
    </row>
    <row r="2345" spans="2:2" x14ac:dyDescent="0.2">
      <c r="B2345" s="4"/>
    </row>
    <row r="2346" spans="2:2" x14ac:dyDescent="0.2">
      <c r="B2346" s="4"/>
    </row>
    <row r="2347" spans="2:2" x14ac:dyDescent="0.2">
      <c r="B2347" s="4"/>
    </row>
    <row r="2348" spans="2:2" x14ac:dyDescent="0.2">
      <c r="B2348" s="4"/>
    </row>
    <row r="2349" spans="2:2" x14ac:dyDescent="0.2">
      <c r="B2349" s="4"/>
    </row>
    <row r="2350" spans="2:2" x14ac:dyDescent="0.2">
      <c r="B2350" s="4"/>
    </row>
    <row r="2351" spans="2:2" x14ac:dyDescent="0.2">
      <c r="B2351" s="4"/>
    </row>
    <row r="2352" spans="2:2" x14ac:dyDescent="0.2">
      <c r="B2352" s="4"/>
    </row>
    <row r="2353" spans="2:2" x14ac:dyDescent="0.2">
      <c r="B2353" s="4"/>
    </row>
    <row r="2354" spans="2:2" x14ac:dyDescent="0.2">
      <c r="B2354" s="4"/>
    </row>
    <row r="2355" spans="2:2" x14ac:dyDescent="0.2">
      <c r="B2355" s="4"/>
    </row>
    <row r="2356" spans="2:2" x14ac:dyDescent="0.2">
      <c r="B2356" s="4"/>
    </row>
    <row r="2357" spans="2:2" x14ac:dyDescent="0.2">
      <c r="B2357" s="4"/>
    </row>
    <row r="2358" spans="2:2" x14ac:dyDescent="0.2">
      <c r="B2358" s="4"/>
    </row>
    <row r="2359" spans="2:2" x14ac:dyDescent="0.2">
      <c r="B2359" s="4"/>
    </row>
    <row r="2360" spans="2:2" x14ac:dyDescent="0.2">
      <c r="B2360" s="4"/>
    </row>
    <row r="2361" spans="2:2" x14ac:dyDescent="0.2">
      <c r="B2361" s="4"/>
    </row>
    <row r="2362" spans="2:2" x14ac:dyDescent="0.2">
      <c r="B2362" s="4"/>
    </row>
    <row r="2363" spans="2:2" x14ac:dyDescent="0.2">
      <c r="B2363" s="4"/>
    </row>
    <row r="2364" spans="2:2" x14ac:dyDescent="0.2">
      <c r="B2364" s="4"/>
    </row>
    <row r="2365" spans="2:2" x14ac:dyDescent="0.2">
      <c r="B2365" s="4"/>
    </row>
    <row r="2366" spans="2:2" x14ac:dyDescent="0.2">
      <c r="B2366" s="4"/>
    </row>
    <row r="2367" spans="2:2" x14ac:dyDescent="0.2">
      <c r="B2367" s="4"/>
    </row>
    <row r="2368" spans="2:2" x14ac:dyDescent="0.2">
      <c r="B2368" s="4"/>
    </row>
    <row r="2369" spans="2:2" x14ac:dyDescent="0.2">
      <c r="B2369" s="4"/>
    </row>
    <row r="2370" spans="2:2" x14ac:dyDescent="0.2">
      <c r="B2370" s="4"/>
    </row>
    <row r="2371" spans="2:2" x14ac:dyDescent="0.2">
      <c r="B2371" s="4"/>
    </row>
    <row r="2372" spans="2:2" x14ac:dyDescent="0.2">
      <c r="B2372" s="4"/>
    </row>
    <row r="2373" spans="2:2" x14ac:dyDescent="0.2">
      <c r="B2373" s="4"/>
    </row>
    <row r="2374" spans="2:2" x14ac:dyDescent="0.2">
      <c r="B2374" s="4"/>
    </row>
    <row r="2375" spans="2:2" x14ac:dyDescent="0.2">
      <c r="B2375" s="4"/>
    </row>
    <row r="2376" spans="2:2" x14ac:dyDescent="0.2">
      <c r="B2376" s="4"/>
    </row>
    <row r="2377" spans="2:2" x14ac:dyDescent="0.2">
      <c r="B2377" s="4"/>
    </row>
    <row r="2378" spans="2:2" x14ac:dyDescent="0.2">
      <c r="B2378" s="4"/>
    </row>
    <row r="2379" spans="2:2" x14ac:dyDescent="0.2">
      <c r="B2379" s="4"/>
    </row>
    <row r="2380" spans="2:2" x14ac:dyDescent="0.2">
      <c r="B2380" s="4"/>
    </row>
    <row r="2381" spans="2:2" x14ac:dyDescent="0.2">
      <c r="B2381" s="4"/>
    </row>
    <row r="2382" spans="2:2" x14ac:dyDescent="0.2">
      <c r="B2382" s="4"/>
    </row>
    <row r="2383" spans="2:2" x14ac:dyDescent="0.2">
      <c r="B2383" s="4"/>
    </row>
    <row r="2384" spans="2:2" x14ac:dyDescent="0.2">
      <c r="B2384" s="4"/>
    </row>
    <row r="2385" spans="2:2" x14ac:dyDescent="0.2">
      <c r="B2385" s="4"/>
    </row>
    <row r="2386" spans="2:2" x14ac:dyDescent="0.2">
      <c r="B2386" s="4"/>
    </row>
    <row r="2387" spans="2:2" x14ac:dyDescent="0.2">
      <c r="B2387" s="4"/>
    </row>
    <row r="2388" spans="2:2" x14ac:dyDescent="0.2">
      <c r="B2388" s="4"/>
    </row>
    <row r="2389" spans="2:2" x14ac:dyDescent="0.2">
      <c r="B2389" s="4"/>
    </row>
    <row r="2390" spans="2:2" x14ac:dyDescent="0.2">
      <c r="B2390" s="4"/>
    </row>
    <row r="2391" spans="2:2" x14ac:dyDescent="0.2">
      <c r="B2391" s="4"/>
    </row>
    <row r="2392" spans="2:2" x14ac:dyDescent="0.2">
      <c r="B2392" s="4"/>
    </row>
    <row r="2393" spans="2:2" x14ac:dyDescent="0.2">
      <c r="B2393" s="4"/>
    </row>
    <row r="2394" spans="2:2" x14ac:dyDescent="0.2">
      <c r="B2394" s="4"/>
    </row>
    <row r="2395" spans="2:2" x14ac:dyDescent="0.2">
      <c r="B2395" s="4"/>
    </row>
    <row r="2396" spans="2:2" x14ac:dyDescent="0.2">
      <c r="B2396" s="4"/>
    </row>
    <row r="2397" spans="2:2" x14ac:dyDescent="0.2">
      <c r="B2397" s="4"/>
    </row>
    <row r="2398" spans="2:2" x14ac:dyDescent="0.2">
      <c r="B2398" s="4"/>
    </row>
    <row r="2399" spans="2:2" x14ac:dyDescent="0.2">
      <c r="B2399" s="4"/>
    </row>
    <row r="2400" spans="2:2" x14ac:dyDescent="0.2">
      <c r="B2400" s="4"/>
    </row>
    <row r="2401" spans="2:2" x14ac:dyDescent="0.2">
      <c r="B2401" s="4"/>
    </row>
    <row r="2402" spans="2:2" x14ac:dyDescent="0.2">
      <c r="B2402" s="4"/>
    </row>
    <row r="2403" spans="2:2" x14ac:dyDescent="0.2">
      <c r="B2403" s="4"/>
    </row>
    <row r="2404" spans="2:2" x14ac:dyDescent="0.2">
      <c r="B2404" s="4"/>
    </row>
    <row r="2405" spans="2:2" x14ac:dyDescent="0.2">
      <c r="B2405" s="4"/>
    </row>
    <row r="2406" spans="2:2" x14ac:dyDescent="0.2">
      <c r="B2406" s="4"/>
    </row>
    <row r="2407" spans="2:2" x14ac:dyDescent="0.2">
      <c r="B2407" s="4"/>
    </row>
    <row r="2408" spans="2:2" x14ac:dyDescent="0.2">
      <c r="B2408" s="4"/>
    </row>
    <row r="2409" spans="2:2" x14ac:dyDescent="0.2">
      <c r="B2409" s="4"/>
    </row>
    <row r="2410" spans="2:2" x14ac:dyDescent="0.2">
      <c r="B2410" s="4"/>
    </row>
    <row r="2411" spans="2:2" x14ac:dyDescent="0.2">
      <c r="B2411" s="4"/>
    </row>
    <row r="2412" spans="2:2" x14ac:dyDescent="0.2">
      <c r="B2412" s="4"/>
    </row>
    <row r="2413" spans="2:2" x14ac:dyDescent="0.2">
      <c r="B2413" s="4"/>
    </row>
    <row r="2414" spans="2:2" x14ac:dyDescent="0.2">
      <c r="B2414" s="4"/>
    </row>
    <row r="2415" spans="2:2" x14ac:dyDescent="0.2">
      <c r="B2415" s="4"/>
    </row>
    <row r="2416" spans="2:2" x14ac:dyDescent="0.2">
      <c r="B2416" s="4"/>
    </row>
    <row r="2417" spans="2:2" x14ac:dyDescent="0.2">
      <c r="B2417" s="4"/>
    </row>
    <row r="2418" spans="2:2" x14ac:dyDescent="0.2">
      <c r="B2418" s="4"/>
    </row>
    <row r="2419" spans="2:2" x14ac:dyDescent="0.2">
      <c r="B2419" s="4"/>
    </row>
    <row r="2420" spans="2:2" x14ac:dyDescent="0.2">
      <c r="B2420" s="4"/>
    </row>
    <row r="2421" spans="2:2" x14ac:dyDescent="0.2">
      <c r="B2421" s="4"/>
    </row>
    <row r="2422" spans="2:2" x14ac:dyDescent="0.2">
      <c r="B2422" s="4"/>
    </row>
    <row r="2423" spans="2:2" x14ac:dyDescent="0.2">
      <c r="B2423" s="4"/>
    </row>
    <row r="2424" spans="2:2" x14ac:dyDescent="0.2">
      <c r="B2424" s="4"/>
    </row>
    <row r="2425" spans="2:2" x14ac:dyDescent="0.2">
      <c r="B2425" s="4"/>
    </row>
    <row r="2426" spans="2:2" x14ac:dyDescent="0.2">
      <c r="B2426" s="4"/>
    </row>
    <row r="2427" spans="2:2" x14ac:dyDescent="0.2">
      <c r="B2427" s="4"/>
    </row>
    <row r="2428" spans="2:2" x14ac:dyDescent="0.2">
      <c r="B2428" s="4"/>
    </row>
    <row r="2429" spans="2:2" x14ac:dyDescent="0.2">
      <c r="B2429" s="4"/>
    </row>
    <row r="2430" spans="2:2" x14ac:dyDescent="0.2">
      <c r="B2430" s="4"/>
    </row>
    <row r="2431" spans="2:2" x14ac:dyDescent="0.2">
      <c r="B2431" s="4"/>
    </row>
    <row r="2432" spans="2:2" x14ac:dyDescent="0.2">
      <c r="B2432" s="4"/>
    </row>
    <row r="2433" spans="2:2" x14ac:dyDescent="0.2">
      <c r="B2433" s="4"/>
    </row>
    <row r="2434" spans="2:2" x14ac:dyDescent="0.2">
      <c r="B2434" s="4"/>
    </row>
    <row r="2435" spans="2:2" x14ac:dyDescent="0.2">
      <c r="B2435" s="4"/>
    </row>
    <row r="2436" spans="2:2" x14ac:dyDescent="0.2">
      <c r="B2436" s="4"/>
    </row>
    <row r="2437" spans="2:2" x14ac:dyDescent="0.2">
      <c r="B2437" s="4"/>
    </row>
    <row r="2438" spans="2:2" x14ac:dyDescent="0.2">
      <c r="B2438" s="4"/>
    </row>
    <row r="2439" spans="2:2" x14ac:dyDescent="0.2">
      <c r="B2439" s="4"/>
    </row>
    <row r="2440" spans="2:2" x14ac:dyDescent="0.2">
      <c r="B2440" s="4"/>
    </row>
    <row r="2441" spans="2:2" x14ac:dyDescent="0.2">
      <c r="B2441" s="4"/>
    </row>
    <row r="2442" spans="2:2" x14ac:dyDescent="0.2">
      <c r="B2442" s="4"/>
    </row>
    <row r="2443" spans="2:2" x14ac:dyDescent="0.2">
      <c r="B2443" s="4"/>
    </row>
    <row r="2444" spans="2:2" x14ac:dyDescent="0.2">
      <c r="B2444" s="4"/>
    </row>
    <row r="2445" spans="2:2" x14ac:dyDescent="0.2">
      <c r="B2445" s="4"/>
    </row>
    <row r="2446" spans="2:2" x14ac:dyDescent="0.2">
      <c r="B2446" s="4"/>
    </row>
    <row r="2447" spans="2:2" x14ac:dyDescent="0.2">
      <c r="B2447" s="4"/>
    </row>
    <row r="2448" spans="2:2" x14ac:dyDescent="0.2">
      <c r="B2448" s="4"/>
    </row>
    <row r="2449" spans="2:2" x14ac:dyDescent="0.2">
      <c r="B2449" s="4"/>
    </row>
    <row r="2450" spans="2:2" x14ac:dyDescent="0.2">
      <c r="B2450" s="4"/>
    </row>
    <row r="2451" spans="2:2" x14ac:dyDescent="0.2">
      <c r="B2451" s="4"/>
    </row>
    <row r="2452" spans="2:2" x14ac:dyDescent="0.2">
      <c r="B2452" s="4"/>
    </row>
    <row r="2453" spans="2:2" x14ac:dyDescent="0.2">
      <c r="B2453" s="4"/>
    </row>
    <row r="2454" spans="2:2" x14ac:dyDescent="0.2">
      <c r="B2454" s="4"/>
    </row>
    <row r="2455" spans="2:2" x14ac:dyDescent="0.2">
      <c r="B2455" s="4"/>
    </row>
    <row r="2456" spans="2:2" x14ac:dyDescent="0.2">
      <c r="B2456" s="4"/>
    </row>
    <row r="2457" spans="2:2" x14ac:dyDescent="0.2">
      <c r="B2457" s="4"/>
    </row>
    <row r="2458" spans="2:2" x14ac:dyDescent="0.2">
      <c r="B2458" s="4"/>
    </row>
    <row r="2459" spans="2:2" x14ac:dyDescent="0.2">
      <c r="B2459" s="4"/>
    </row>
    <row r="2460" spans="2:2" x14ac:dyDescent="0.2">
      <c r="B2460" s="4"/>
    </row>
    <row r="2461" spans="2:2" x14ac:dyDescent="0.2">
      <c r="B2461" s="4"/>
    </row>
    <row r="2462" spans="2:2" x14ac:dyDescent="0.2">
      <c r="B2462" s="4"/>
    </row>
    <row r="2463" spans="2:2" x14ac:dyDescent="0.2">
      <c r="B2463" s="4"/>
    </row>
    <row r="2464" spans="2:2" x14ac:dyDescent="0.2">
      <c r="B2464" s="4"/>
    </row>
    <row r="2465" spans="2:2" x14ac:dyDescent="0.2">
      <c r="B2465" s="4"/>
    </row>
    <row r="2466" spans="2:2" x14ac:dyDescent="0.2">
      <c r="B2466" s="4"/>
    </row>
    <row r="2467" spans="2:2" x14ac:dyDescent="0.2">
      <c r="B2467" s="4"/>
    </row>
    <row r="2468" spans="2:2" x14ac:dyDescent="0.2">
      <c r="B2468" s="4"/>
    </row>
    <row r="2469" spans="2:2" x14ac:dyDescent="0.2">
      <c r="B2469" s="4"/>
    </row>
    <row r="2470" spans="2:2" x14ac:dyDescent="0.2">
      <c r="B2470" s="4"/>
    </row>
    <row r="2471" spans="2:2" x14ac:dyDescent="0.2">
      <c r="B2471" s="4"/>
    </row>
    <row r="2472" spans="2:2" x14ac:dyDescent="0.2">
      <c r="B2472" s="4"/>
    </row>
    <row r="2473" spans="2:2" x14ac:dyDescent="0.2">
      <c r="B2473" s="4"/>
    </row>
    <row r="2474" spans="2:2" x14ac:dyDescent="0.2">
      <c r="B2474" s="4"/>
    </row>
    <row r="2475" spans="2:2" x14ac:dyDescent="0.2">
      <c r="B2475" s="4"/>
    </row>
    <row r="2476" spans="2:2" x14ac:dyDescent="0.2">
      <c r="B2476" s="4"/>
    </row>
    <row r="2477" spans="2:2" x14ac:dyDescent="0.2">
      <c r="B2477" s="4"/>
    </row>
    <row r="2478" spans="2:2" x14ac:dyDescent="0.2">
      <c r="B2478" s="4"/>
    </row>
    <row r="2479" spans="2:2" x14ac:dyDescent="0.2">
      <c r="B2479" s="4"/>
    </row>
    <row r="2480" spans="2:2" x14ac:dyDescent="0.2">
      <c r="B2480" s="4"/>
    </row>
    <row r="2481" spans="2:2" x14ac:dyDescent="0.2">
      <c r="B2481" s="4"/>
    </row>
    <row r="2482" spans="2:2" x14ac:dyDescent="0.2">
      <c r="B2482" s="4"/>
    </row>
    <row r="2483" spans="2:2" x14ac:dyDescent="0.2">
      <c r="B2483" s="4"/>
    </row>
    <row r="2484" spans="2:2" x14ac:dyDescent="0.2">
      <c r="B2484" s="4"/>
    </row>
    <row r="2485" spans="2:2" x14ac:dyDescent="0.2">
      <c r="B2485" s="4"/>
    </row>
    <row r="2486" spans="2:2" x14ac:dyDescent="0.2">
      <c r="B2486" s="4"/>
    </row>
    <row r="2487" spans="2:2" x14ac:dyDescent="0.2">
      <c r="B2487" s="4"/>
    </row>
    <row r="2488" spans="2:2" x14ac:dyDescent="0.2">
      <c r="B2488" s="4"/>
    </row>
    <row r="2489" spans="2:2" x14ac:dyDescent="0.2">
      <c r="B2489" s="4"/>
    </row>
    <row r="2490" spans="2:2" x14ac:dyDescent="0.2">
      <c r="B2490" s="4"/>
    </row>
    <row r="2491" spans="2:2" x14ac:dyDescent="0.2">
      <c r="B2491" s="4"/>
    </row>
    <row r="2492" spans="2:2" x14ac:dyDescent="0.2">
      <c r="B2492" s="4"/>
    </row>
    <row r="2493" spans="2:2" x14ac:dyDescent="0.2">
      <c r="B2493" s="4"/>
    </row>
    <row r="2494" spans="2:2" x14ac:dyDescent="0.2">
      <c r="B2494" s="4"/>
    </row>
    <row r="2495" spans="2:2" x14ac:dyDescent="0.2">
      <c r="B2495" s="4"/>
    </row>
    <row r="2496" spans="2:2" x14ac:dyDescent="0.2">
      <c r="B2496" s="4"/>
    </row>
    <row r="2497" spans="2:2" x14ac:dyDescent="0.2">
      <c r="B2497" s="4"/>
    </row>
    <row r="2498" spans="2:2" x14ac:dyDescent="0.2">
      <c r="B2498" s="4"/>
    </row>
    <row r="2499" spans="2:2" x14ac:dyDescent="0.2">
      <c r="B2499" s="4"/>
    </row>
    <row r="2500" spans="2:2" x14ac:dyDescent="0.2">
      <c r="B2500" s="4"/>
    </row>
    <row r="2501" spans="2:2" x14ac:dyDescent="0.2">
      <c r="B2501" s="4"/>
    </row>
    <row r="2502" spans="2:2" x14ac:dyDescent="0.2">
      <c r="B2502" s="4"/>
    </row>
    <row r="2503" spans="2:2" x14ac:dyDescent="0.2">
      <c r="B2503" s="4"/>
    </row>
    <row r="2504" spans="2:2" x14ac:dyDescent="0.2">
      <c r="B2504" s="4"/>
    </row>
    <row r="2505" spans="2:2" x14ac:dyDescent="0.2">
      <c r="B2505" s="4"/>
    </row>
    <row r="2506" spans="2:2" x14ac:dyDescent="0.2">
      <c r="B2506" s="4"/>
    </row>
    <row r="2507" spans="2:2" x14ac:dyDescent="0.2">
      <c r="B2507" s="4"/>
    </row>
    <row r="2508" spans="2:2" x14ac:dyDescent="0.2">
      <c r="B2508" s="4"/>
    </row>
    <row r="2509" spans="2:2" x14ac:dyDescent="0.2">
      <c r="B2509" s="4"/>
    </row>
    <row r="2510" spans="2:2" x14ac:dyDescent="0.2">
      <c r="B2510" s="4"/>
    </row>
    <row r="2511" spans="2:2" x14ac:dyDescent="0.2">
      <c r="B2511" s="4"/>
    </row>
    <row r="2512" spans="2:2" x14ac:dyDescent="0.2">
      <c r="B2512" s="4"/>
    </row>
    <row r="2513" spans="2:2" x14ac:dyDescent="0.2">
      <c r="B2513" s="4"/>
    </row>
    <row r="2514" spans="2:2" x14ac:dyDescent="0.2">
      <c r="B2514" s="4"/>
    </row>
    <row r="2515" spans="2:2" x14ac:dyDescent="0.2">
      <c r="B2515" s="4"/>
    </row>
    <row r="2516" spans="2:2" x14ac:dyDescent="0.2">
      <c r="B2516" s="4"/>
    </row>
    <row r="2517" spans="2:2" x14ac:dyDescent="0.2">
      <c r="B2517" s="4"/>
    </row>
    <row r="2518" spans="2:2" x14ac:dyDescent="0.2">
      <c r="B2518" s="4"/>
    </row>
    <row r="2519" spans="2:2" x14ac:dyDescent="0.2">
      <c r="B2519" s="4"/>
    </row>
    <row r="2520" spans="2:2" x14ac:dyDescent="0.2">
      <c r="B2520" s="4"/>
    </row>
    <row r="2521" spans="2:2" x14ac:dyDescent="0.2">
      <c r="B2521" s="4"/>
    </row>
    <row r="2522" spans="2:2" x14ac:dyDescent="0.2">
      <c r="B2522" s="4"/>
    </row>
    <row r="2523" spans="2:2" x14ac:dyDescent="0.2">
      <c r="B2523" s="4"/>
    </row>
    <row r="2524" spans="2:2" x14ac:dyDescent="0.2">
      <c r="B2524" s="4"/>
    </row>
    <row r="2525" spans="2:2" x14ac:dyDescent="0.2">
      <c r="B2525" s="4"/>
    </row>
    <row r="2526" spans="2:2" x14ac:dyDescent="0.2">
      <c r="B2526" s="4"/>
    </row>
    <row r="2527" spans="2:2" x14ac:dyDescent="0.2">
      <c r="B2527" s="4"/>
    </row>
    <row r="2528" spans="2:2" x14ac:dyDescent="0.2">
      <c r="B2528" s="4"/>
    </row>
    <row r="2529" spans="2:2" x14ac:dyDescent="0.2">
      <c r="B2529" s="4"/>
    </row>
    <row r="2530" spans="2:2" x14ac:dyDescent="0.2">
      <c r="B2530" s="4"/>
    </row>
    <row r="2531" spans="2:2" x14ac:dyDescent="0.2">
      <c r="B2531" s="4"/>
    </row>
    <row r="2532" spans="2:2" x14ac:dyDescent="0.2">
      <c r="B2532" s="4"/>
    </row>
    <row r="2533" spans="2:2" x14ac:dyDescent="0.2">
      <c r="B2533" s="4"/>
    </row>
    <row r="2534" spans="2:2" x14ac:dyDescent="0.2">
      <c r="B2534" s="4"/>
    </row>
    <row r="2535" spans="2:2" x14ac:dyDescent="0.2">
      <c r="B2535" s="4"/>
    </row>
    <row r="2536" spans="2:2" x14ac:dyDescent="0.2">
      <c r="B2536" s="4"/>
    </row>
    <row r="2537" spans="2:2" x14ac:dyDescent="0.2">
      <c r="B2537" s="4"/>
    </row>
    <row r="2538" spans="2:2" x14ac:dyDescent="0.2">
      <c r="B2538" s="4"/>
    </row>
    <row r="2539" spans="2:2" x14ac:dyDescent="0.2">
      <c r="B2539" s="4"/>
    </row>
    <row r="2540" spans="2:2" x14ac:dyDescent="0.2">
      <c r="B2540" s="4"/>
    </row>
    <row r="2541" spans="2:2" x14ac:dyDescent="0.2">
      <c r="B2541" s="4"/>
    </row>
    <row r="2542" spans="2:2" x14ac:dyDescent="0.2">
      <c r="B2542" s="4"/>
    </row>
    <row r="2543" spans="2:2" x14ac:dyDescent="0.2">
      <c r="B2543" s="4"/>
    </row>
    <row r="2544" spans="2:2" x14ac:dyDescent="0.2">
      <c r="B2544" s="4"/>
    </row>
    <row r="2545" spans="2:2" x14ac:dyDescent="0.2">
      <c r="B2545" s="4"/>
    </row>
    <row r="2546" spans="2:2" x14ac:dyDescent="0.2">
      <c r="B2546" s="4"/>
    </row>
    <row r="2547" spans="2:2" x14ac:dyDescent="0.2">
      <c r="B2547" s="4"/>
    </row>
    <row r="2548" spans="2:2" x14ac:dyDescent="0.2">
      <c r="B2548" s="4"/>
    </row>
    <row r="2549" spans="2:2" x14ac:dyDescent="0.2">
      <c r="B2549" s="4"/>
    </row>
    <row r="2550" spans="2:2" x14ac:dyDescent="0.2">
      <c r="B2550" s="4"/>
    </row>
    <row r="2551" spans="2:2" x14ac:dyDescent="0.2">
      <c r="B2551" s="4"/>
    </row>
    <row r="2552" spans="2:2" x14ac:dyDescent="0.2">
      <c r="B2552" s="4"/>
    </row>
    <row r="2553" spans="2:2" x14ac:dyDescent="0.2">
      <c r="B2553" s="4"/>
    </row>
    <row r="2554" spans="2:2" x14ac:dyDescent="0.2">
      <c r="B2554" s="4"/>
    </row>
    <row r="2555" spans="2:2" x14ac:dyDescent="0.2">
      <c r="B2555" s="4"/>
    </row>
    <row r="2556" spans="2:2" x14ac:dyDescent="0.2">
      <c r="B2556" s="4"/>
    </row>
    <row r="2557" spans="2:2" x14ac:dyDescent="0.2">
      <c r="B2557" s="4"/>
    </row>
    <row r="2558" spans="2:2" x14ac:dyDescent="0.2">
      <c r="B2558" s="4"/>
    </row>
    <row r="2559" spans="2:2" x14ac:dyDescent="0.2">
      <c r="B2559" s="4"/>
    </row>
    <row r="2560" spans="2:2" x14ac:dyDescent="0.2">
      <c r="B2560" s="4"/>
    </row>
    <row r="2561" spans="2:2" x14ac:dyDescent="0.2">
      <c r="B2561" s="4"/>
    </row>
    <row r="2562" spans="2:2" x14ac:dyDescent="0.2">
      <c r="B2562" s="4"/>
    </row>
    <row r="2563" spans="2:2" x14ac:dyDescent="0.2">
      <c r="B2563" s="4"/>
    </row>
    <row r="2564" spans="2:2" x14ac:dyDescent="0.2">
      <c r="B2564" s="4"/>
    </row>
    <row r="2565" spans="2:2" x14ac:dyDescent="0.2">
      <c r="B2565" s="4"/>
    </row>
    <row r="2566" spans="2:2" x14ac:dyDescent="0.2">
      <c r="B2566" s="4"/>
    </row>
    <row r="2567" spans="2:2" x14ac:dyDescent="0.2">
      <c r="B2567" s="4"/>
    </row>
    <row r="2568" spans="2:2" x14ac:dyDescent="0.2">
      <c r="B2568" s="4"/>
    </row>
    <row r="2569" spans="2:2" x14ac:dyDescent="0.2">
      <c r="B2569" s="4"/>
    </row>
    <row r="2570" spans="2:2" x14ac:dyDescent="0.2">
      <c r="B2570" s="4"/>
    </row>
    <row r="2571" spans="2:2" x14ac:dyDescent="0.2">
      <c r="B2571" s="4"/>
    </row>
    <row r="2572" spans="2:2" x14ac:dyDescent="0.2">
      <c r="B2572" s="4"/>
    </row>
    <row r="2573" spans="2:2" x14ac:dyDescent="0.2">
      <c r="B2573" s="4"/>
    </row>
    <row r="2574" spans="2:2" x14ac:dyDescent="0.2">
      <c r="B2574" s="4"/>
    </row>
    <row r="2575" spans="2:2" x14ac:dyDescent="0.2">
      <c r="B2575" s="4"/>
    </row>
    <row r="2576" spans="2:2" x14ac:dyDescent="0.2">
      <c r="B2576" s="4"/>
    </row>
    <row r="2577" spans="2:2" x14ac:dyDescent="0.2">
      <c r="B2577" s="4"/>
    </row>
    <row r="2578" spans="2:2" x14ac:dyDescent="0.2">
      <c r="B2578" s="4"/>
    </row>
    <row r="2579" spans="2:2" x14ac:dyDescent="0.2">
      <c r="B2579" s="4"/>
    </row>
    <row r="2580" spans="2:2" x14ac:dyDescent="0.2">
      <c r="B2580" s="4"/>
    </row>
    <row r="2581" spans="2:2" x14ac:dyDescent="0.2">
      <c r="B2581" s="4"/>
    </row>
    <row r="2582" spans="2:2" x14ac:dyDescent="0.2">
      <c r="B2582" s="4"/>
    </row>
    <row r="2583" spans="2:2" x14ac:dyDescent="0.2">
      <c r="B2583" s="4"/>
    </row>
    <row r="2584" spans="2:2" x14ac:dyDescent="0.2">
      <c r="B2584" s="4"/>
    </row>
    <row r="2585" spans="2:2" x14ac:dyDescent="0.2">
      <c r="B2585" s="4"/>
    </row>
    <row r="2586" spans="2:2" x14ac:dyDescent="0.2">
      <c r="B2586" s="4"/>
    </row>
    <row r="2587" spans="2:2" x14ac:dyDescent="0.2">
      <c r="B2587" s="4"/>
    </row>
    <row r="2588" spans="2:2" x14ac:dyDescent="0.2">
      <c r="B2588" s="4"/>
    </row>
    <row r="2589" spans="2:2" x14ac:dyDescent="0.2">
      <c r="B2589" s="4"/>
    </row>
    <row r="2590" spans="2:2" x14ac:dyDescent="0.2">
      <c r="B2590" s="4"/>
    </row>
    <row r="2591" spans="2:2" x14ac:dyDescent="0.2">
      <c r="B2591" s="4"/>
    </row>
    <row r="2592" spans="2:2" x14ac:dyDescent="0.2">
      <c r="B2592" s="4"/>
    </row>
    <row r="2593" spans="2:2" x14ac:dyDescent="0.2">
      <c r="B2593" s="4"/>
    </row>
    <row r="2594" spans="2:2" x14ac:dyDescent="0.2">
      <c r="B2594" s="4"/>
    </row>
    <row r="2595" spans="2:2" x14ac:dyDescent="0.2">
      <c r="B2595" s="4"/>
    </row>
    <row r="2596" spans="2:2" x14ac:dyDescent="0.2">
      <c r="B2596" s="4"/>
    </row>
    <row r="2597" spans="2:2" x14ac:dyDescent="0.2">
      <c r="B2597" s="4"/>
    </row>
    <row r="2598" spans="2:2" x14ac:dyDescent="0.2">
      <c r="B2598" s="4"/>
    </row>
    <row r="2599" spans="2:2" x14ac:dyDescent="0.2">
      <c r="B2599" s="4"/>
    </row>
    <row r="2600" spans="2:2" x14ac:dyDescent="0.2">
      <c r="B2600" s="4"/>
    </row>
    <row r="2601" spans="2:2" x14ac:dyDescent="0.2">
      <c r="B2601" s="4"/>
    </row>
    <row r="2602" spans="2:2" x14ac:dyDescent="0.2">
      <c r="B2602" s="4"/>
    </row>
    <row r="2603" spans="2:2" x14ac:dyDescent="0.2">
      <c r="B2603" s="4"/>
    </row>
    <row r="2604" spans="2:2" x14ac:dyDescent="0.2">
      <c r="B2604" s="4"/>
    </row>
  </sheetData>
  <protectedRanges>
    <protectedRange sqref="A411:D413" name="Range1"/>
  </protectedRanges>
  <sortState xmlns:xlrd2="http://schemas.microsoft.com/office/spreadsheetml/2017/richdata2" ref="A21:S417">
    <sortCondition ref="C21:C417"/>
  </sortState>
  <phoneticPr fontId="0" type="noConversion"/>
  <hyperlinks>
    <hyperlink ref="H1296" r:id="rId1" display="http://vsolj.cetus-net.org/bulletin.html" xr:uid="{00000000-0004-0000-0000-000000000000}"/>
    <hyperlink ref="H64970" r:id="rId2" display="http://vsolj.cetus-net.org/bulletin.html" xr:uid="{00000000-0004-0000-0000-000001000000}"/>
    <hyperlink ref="H64963" r:id="rId3" display="https://www.aavso.org/ejaavso" xr:uid="{00000000-0004-0000-0000-000002000000}"/>
    <hyperlink ref="AP1114" r:id="rId4" display="http://cdsbib.u-strasbg.fr/cgi-bin/cdsbib?1990RMxAA..21..381G" xr:uid="{00000000-0004-0000-0000-000003000000}"/>
    <hyperlink ref="AP1118" r:id="rId5" display="http://cdsbib.u-strasbg.fr/cgi-bin/cdsbib?1990RMxAA..21..381G" xr:uid="{00000000-0004-0000-0000-000004000000}"/>
    <hyperlink ref="AP1117" r:id="rId6" display="http://cdsbib.u-strasbg.fr/cgi-bin/cdsbib?1990RMxAA..21..381G" xr:uid="{00000000-0004-0000-0000-000005000000}"/>
    <hyperlink ref="AP1098" r:id="rId7" display="http://cdsbib.u-strasbg.fr/cgi-bin/cdsbib?1990RMxAA..21..381G" xr:uid="{00000000-0004-0000-0000-000006000000}"/>
    <hyperlink ref="I64970" r:id="rId8" display="http://vsolj.cetus-net.org/bulletin.html" xr:uid="{00000000-0004-0000-0000-000007000000}"/>
    <hyperlink ref="AQ1254" r:id="rId9" display="http://cdsbib.u-strasbg.fr/cgi-bin/cdsbib?1990RMxAA..21..381G" xr:uid="{00000000-0004-0000-0000-000008000000}"/>
    <hyperlink ref="AQ56020" r:id="rId10" display="http://cdsbib.u-strasbg.fr/cgi-bin/cdsbib?1990RMxAA..21..381G" xr:uid="{00000000-0004-0000-0000-000009000000}"/>
    <hyperlink ref="AQ1255" r:id="rId11" display="http://cdsbib.u-strasbg.fr/cgi-bin/cdsbib?1990RMxAA..21..381G" xr:uid="{00000000-0004-0000-0000-00000A000000}"/>
    <hyperlink ref="H64967" r:id="rId12" display="https://www.aavso.org/ejaavso" xr:uid="{00000000-0004-0000-0000-00000B000000}"/>
    <hyperlink ref="H2140" r:id="rId13" display="http://vsolj.cetus-net.org/bulletin.html" xr:uid="{00000000-0004-0000-0000-00000C000000}"/>
    <hyperlink ref="AP3384" r:id="rId14" display="http://cdsbib.u-strasbg.fr/cgi-bin/cdsbib?1990RMxAA..21..381G" xr:uid="{00000000-0004-0000-0000-00000D000000}"/>
    <hyperlink ref="AP3387" r:id="rId15" display="http://cdsbib.u-strasbg.fr/cgi-bin/cdsbib?1990RMxAA..21..381G" xr:uid="{00000000-0004-0000-0000-00000E000000}"/>
    <hyperlink ref="AP3385" r:id="rId16" display="http://cdsbib.u-strasbg.fr/cgi-bin/cdsbib?1990RMxAA..21..381G" xr:uid="{00000000-0004-0000-0000-00000F000000}"/>
    <hyperlink ref="AP3369" r:id="rId17" display="http://cdsbib.u-strasbg.fr/cgi-bin/cdsbib?1990RMxAA..21..381G" xr:uid="{00000000-0004-0000-0000-000010000000}"/>
    <hyperlink ref="I2140" r:id="rId18" display="http://vsolj.cetus-net.org/bulletin.html" xr:uid="{00000000-0004-0000-0000-000011000000}"/>
    <hyperlink ref="AQ3598" r:id="rId19" display="http://cdsbib.u-strasbg.fr/cgi-bin/cdsbib?1990RMxAA..21..381G" xr:uid="{00000000-0004-0000-0000-000012000000}"/>
    <hyperlink ref="AQ303" r:id="rId20" display="http://cdsbib.u-strasbg.fr/cgi-bin/cdsbib?1990RMxAA..21..381G" xr:uid="{00000000-0004-0000-0000-000013000000}"/>
    <hyperlink ref="AQ3602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52" workbookViewId="0">
      <selection activeCell="A375" sqref="A375:D376"/>
    </sheetView>
  </sheetViews>
  <sheetFormatPr defaultRowHeight="12.75" x14ac:dyDescent="0.2"/>
  <cols>
    <col min="1" max="1" width="19.7109375" style="13" customWidth="1"/>
    <col min="2" max="2" width="4.42578125" style="14" customWidth="1"/>
    <col min="3" max="3" width="12.7109375" style="13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13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57" t="s">
        <v>99</v>
      </c>
      <c r="I1" s="58" t="s">
        <v>100</v>
      </c>
      <c r="J1" s="59" t="s">
        <v>97</v>
      </c>
    </row>
    <row r="2" spans="1:16" x14ac:dyDescent="0.2">
      <c r="I2" s="60" t="s">
        <v>101</v>
      </c>
      <c r="J2" s="61" t="s">
        <v>96</v>
      </c>
    </row>
    <row r="3" spans="1:16" x14ac:dyDescent="0.2">
      <c r="A3" s="38" t="s">
        <v>102</v>
      </c>
      <c r="I3" s="60" t="s">
        <v>103</v>
      </c>
      <c r="J3" s="61" t="s">
        <v>95</v>
      </c>
    </row>
    <row r="4" spans="1:16" x14ac:dyDescent="0.2">
      <c r="I4" s="60" t="s">
        <v>104</v>
      </c>
      <c r="J4" s="61" t="s">
        <v>95</v>
      </c>
    </row>
    <row r="5" spans="1:16" ht="13.5" thickBot="1" x14ac:dyDescent="0.25">
      <c r="I5" s="62" t="s">
        <v>32</v>
      </c>
      <c r="J5" s="63" t="s">
        <v>83</v>
      </c>
    </row>
    <row r="10" spans="1:16" ht="13.5" thickBot="1" x14ac:dyDescent="0.25"/>
    <row r="11" spans="1:16" ht="12.75" customHeight="1" thickBot="1" x14ac:dyDescent="0.25">
      <c r="A11" s="13" t="str">
        <f t="shared" ref="A11:A74" si="0">P11</f>
        <v> VB 7.72 </v>
      </c>
      <c r="B11" s="4" t="str">
        <f t="shared" ref="B11:B74" si="1">IF(H11=INT(H11),"I","II")</f>
        <v>II</v>
      </c>
      <c r="C11" s="13">
        <f t="shared" ref="C11:C74" si="2">1*G11</f>
        <v>15974.643</v>
      </c>
      <c r="D11" s="14" t="str">
        <f t="shared" ref="D11:D74" si="3">VLOOKUP(F11,I$1:J$5,2,FALSE)</f>
        <v>vis</v>
      </c>
      <c r="E11" s="64">
        <f>VLOOKUP(C11,Active!C$21:E$969,3,FALSE)</f>
        <v>-27600.532688593157</v>
      </c>
      <c r="F11" s="4" t="s">
        <v>32</v>
      </c>
      <c r="G11" s="14" t="str">
        <f t="shared" ref="G11:G74" si="4">MID(I11,3,LEN(I11)-3)</f>
        <v>15974.643</v>
      </c>
      <c r="H11" s="13">
        <f t="shared" ref="H11:H74" si="5">1*K11</f>
        <v>-27600.5</v>
      </c>
      <c r="I11" s="39" t="s">
        <v>114</v>
      </c>
      <c r="J11" s="40" t="s">
        <v>115</v>
      </c>
      <c r="K11" s="39">
        <v>-27600.5</v>
      </c>
      <c r="L11" s="39" t="s">
        <v>116</v>
      </c>
      <c r="M11" s="40" t="s">
        <v>117</v>
      </c>
      <c r="N11" s="40"/>
      <c r="O11" s="41" t="s">
        <v>118</v>
      </c>
      <c r="P11" s="41" t="s">
        <v>119</v>
      </c>
    </row>
    <row r="12" spans="1:16" ht="12.75" customHeight="1" thickBot="1" x14ac:dyDescent="0.25">
      <c r="A12" s="13" t="str">
        <f t="shared" si="0"/>
        <v> VB 7.72 </v>
      </c>
      <c r="B12" s="4" t="str">
        <f t="shared" si="1"/>
        <v>I</v>
      </c>
      <c r="C12" s="13">
        <f t="shared" si="2"/>
        <v>15991.678</v>
      </c>
      <c r="D12" s="14" t="str">
        <f t="shared" si="3"/>
        <v>vis</v>
      </c>
      <c r="E12" s="64">
        <f>VLOOKUP(C12,Active!C$21:E$969,3,FALSE)</f>
        <v>-27583.095428438653</v>
      </c>
      <c r="F12" s="4" t="s">
        <v>32</v>
      </c>
      <c r="G12" s="14" t="str">
        <f t="shared" si="4"/>
        <v>15991.678</v>
      </c>
      <c r="H12" s="13">
        <f t="shared" si="5"/>
        <v>-27583</v>
      </c>
      <c r="I12" s="39" t="s">
        <v>120</v>
      </c>
      <c r="J12" s="40" t="s">
        <v>121</v>
      </c>
      <c r="K12" s="39">
        <v>-27583</v>
      </c>
      <c r="L12" s="39" t="s">
        <v>122</v>
      </c>
      <c r="M12" s="40" t="s">
        <v>117</v>
      </c>
      <c r="N12" s="40"/>
      <c r="O12" s="41" t="s">
        <v>118</v>
      </c>
      <c r="P12" s="41" t="s">
        <v>119</v>
      </c>
    </row>
    <row r="13" spans="1:16" ht="12.75" customHeight="1" thickBot="1" x14ac:dyDescent="0.25">
      <c r="A13" s="13" t="str">
        <f t="shared" si="0"/>
        <v> VB 7.72 </v>
      </c>
      <c r="B13" s="4" t="str">
        <f t="shared" si="1"/>
        <v>I</v>
      </c>
      <c r="C13" s="13">
        <f t="shared" si="2"/>
        <v>16045.571</v>
      </c>
      <c r="D13" s="14" t="str">
        <f t="shared" si="3"/>
        <v>vis</v>
      </c>
      <c r="E13" s="64">
        <f>VLOOKUP(C13,Active!C$21:E$969,3,FALSE)</f>
        <v>-27527.929812852701</v>
      </c>
      <c r="F13" s="4" t="s">
        <v>32</v>
      </c>
      <c r="G13" s="14" t="str">
        <f t="shared" si="4"/>
        <v>16045.571</v>
      </c>
      <c r="H13" s="13">
        <f t="shared" si="5"/>
        <v>-27528</v>
      </c>
      <c r="I13" s="39" t="s">
        <v>123</v>
      </c>
      <c r="J13" s="40" t="s">
        <v>124</v>
      </c>
      <c r="K13" s="39">
        <v>-27528</v>
      </c>
      <c r="L13" s="39" t="s">
        <v>125</v>
      </c>
      <c r="M13" s="40" t="s">
        <v>117</v>
      </c>
      <c r="N13" s="40"/>
      <c r="O13" s="41" t="s">
        <v>118</v>
      </c>
      <c r="P13" s="41" t="s">
        <v>119</v>
      </c>
    </row>
    <row r="14" spans="1:16" ht="12.75" customHeight="1" thickBot="1" x14ac:dyDescent="0.25">
      <c r="A14" s="13" t="str">
        <f t="shared" si="0"/>
        <v> VB 7.72 </v>
      </c>
      <c r="B14" s="4" t="str">
        <f t="shared" si="1"/>
        <v>I</v>
      </c>
      <c r="C14" s="13">
        <f t="shared" si="2"/>
        <v>16289.718999999999</v>
      </c>
      <c r="D14" s="14" t="str">
        <f t="shared" si="3"/>
        <v>vis</v>
      </c>
      <c r="E14" s="64">
        <f>VLOOKUP(C14,Active!C$21:E$969,3,FALSE)</f>
        <v>-27278.016564117635</v>
      </c>
      <c r="F14" s="4" t="s">
        <v>32</v>
      </c>
      <c r="G14" s="14" t="str">
        <f t="shared" si="4"/>
        <v>16289.719</v>
      </c>
      <c r="H14" s="13">
        <f t="shared" si="5"/>
        <v>-27278</v>
      </c>
      <c r="I14" s="39" t="s">
        <v>126</v>
      </c>
      <c r="J14" s="40" t="s">
        <v>127</v>
      </c>
      <c r="K14" s="39">
        <v>-27278</v>
      </c>
      <c r="L14" s="39" t="s">
        <v>128</v>
      </c>
      <c r="M14" s="40" t="s">
        <v>117</v>
      </c>
      <c r="N14" s="40"/>
      <c r="O14" s="41" t="s">
        <v>118</v>
      </c>
      <c r="P14" s="41" t="s">
        <v>119</v>
      </c>
    </row>
    <row r="15" spans="1:16" ht="12.75" customHeight="1" thickBot="1" x14ac:dyDescent="0.25">
      <c r="A15" s="13" t="str">
        <f t="shared" si="0"/>
        <v> VB 7.72 </v>
      </c>
      <c r="B15" s="4" t="str">
        <f t="shared" si="1"/>
        <v>I</v>
      </c>
      <c r="C15" s="13">
        <f t="shared" si="2"/>
        <v>16334.643</v>
      </c>
      <c r="D15" s="14" t="str">
        <f t="shared" si="3"/>
        <v>vis</v>
      </c>
      <c r="E15" s="64">
        <f>VLOOKUP(C15,Active!C$21:E$969,3,FALSE)</f>
        <v>-27232.031740215021</v>
      </c>
      <c r="F15" s="4" t="s">
        <v>32</v>
      </c>
      <c r="G15" s="14" t="str">
        <f t="shared" si="4"/>
        <v>16334.643</v>
      </c>
      <c r="H15" s="13">
        <f t="shared" si="5"/>
        <v>-27232</v>
      </c>
      <c r="I15" s="39" t="s">
        <v>129</v>
      </c>
      <c r="J15" s="40" t="s">
        <v>130</v>
      </c>
      <c r="K15" s="39">
        <v>-27232</v>
      </c>
      <c r="L15" s="39" t="s">
        <v>131</v>
      </c>
      <c r="M15" s="40" t="s">
        <v>117</v>
      </c>
      <c r="N15" s="40"/>
      <c r="O15" s="41" t="s">
        <v>118</v>
      </c>
      <c r="P15" s="41" t="s">
        <v>119</v>
      </c>
    </row>
    <row r="16" spans="1:16" ht="12.75" customHeight="1" thickBot="1" x14ac:dyDescent="0.25">
      <c r="A16" s="13" t="str">
        <f t="shared" si="0"/>
        <v> VB 7.72 </v>
      </c>
      <c r="B16" s="4" t="str">
        <f t="shared" si="1"/>
        <v>II</v>
      </c>
      <c r="C16" s="13">
        <f t="shared" si="2"/>
        <v>16691.698</v>
      </c>
      <c r="D16" s="14" t="str">
        <f t="shared" si="3"/>
        <v>vis</v>
      </c>
      <c r="E16" s="64">
        <f>VLOOKUP(C16,Active!C$21:E$969,3,FALSE)</f>
        <v>-26866.545334317369</v>
      </c>
      <c r="F16" s="4" t="s">
        <v>32</v>
      </c>
      <c r="G16" s="14" t="str">
        <f t="shared" si="4"/>
        <v>16691.698</v>
      </c>
      <c r="H16" s="13">
        <f t="shared" si="5"/>
        <v>-26866.5</v>
      </c>
      <c r="I16" s="39" t="s">
        <v>132</v>
      </c>
      <c r="J16" s="40" t="s">
        <v>133</v>
      </c>
      <c r="K16" s="39">
        <v>-26866.5</v>
      </c>
      <c r="L16" s="39" t="s">
        <v>134</v>
      </c>
      <c r="M16" s="40" t="s">
        <v>117</v>
      </c>
      <c r="N16" s="40"/>
      <c r="O16" s="41" t="s">
        <v>118</v>
      </c>
      <c r="P16" s="41" t="s">
        <v>119</v>
      </c>
    </row>
    <row r="17" spans="1:16" ht="12.75" customHeight="1" thickBot="1" x14ac:dyDescent="0.25">
      <c r="A17" s="13" t="str">
        <f t="shared" si="0"/>
        <v> VB 7.72 </v>
      </c>
      <c r="B17" s="4" t="str">
        <f t="shared" si="1"/>
        <v>I</v>
      </c>
      <c r="C17" s="13">
        <f t="shared" si="2"/>
        <v>16715.651000000002</v>
      </c>
      <c r="D17" s="14" t="str">
        <f t="shared" si="3"/>
        <v>vis</v>
      </c>
      <c r="E17" s="64">
        <f>VLOOKUP(C17,Active!C$21:E$969,3,FALSE)</f>
        <v>-26842.026714271531</v>
      </c>
      <c r="F17" s="4" t="s">
        <v>32</v>
      </c>
      <c r="G17" s="14" t="str">
        <f t="shared" si="4"/>
        <v>16715.651</v>
      </c>
      <c r="H17" s="13">
        <f t="shared" si="5"/>
        <v>-26842</v>
      </c>
      <c r="I17" s="39" t="s">
        <v>135</v>
      </c>
      <c r="J17" s="40" t="s">
        <v>136</v>
      </c>
      <c r="K17" s="39">
        <v>-26842</v>
      </c>
      <c r="L17" s="39" t="s">
        <v>137</v>
      </c>
      <c r="M17" s="40" t="s">
        <v>117</v>
      </c>
      <c r="N17" s="40"/>
      <c r="O17" s="41" t="s">
        <v>118</v>
      </c>
      <c r="P17" s="41" t="s">
        <v>119</v>
      </c>
    </row>
    <row r="18" spans="1:16" ht="12.75" customHeight="1" thickBot="1" x14ac:dyDescent="0.25">
      <c r="A18" s="13" t="str">
        <f t="shared" si="0"/>
        <v> VB 7.72 </v>
      </c>
      <c r="B18" s="4" t="str">
        <f t="shared" si="1"/>
        <v>I</v>
      </c>
      <c r="C18" s="13">
        <f t="shared" si="2"/>
        <v>16719.635999999999</v>
      </c>
      <c r="D18" s="14" t="str">
        <f t="shared" si="3"/>
        <v>vis</v>
      </c>
      <c r="E18" s="64">
        <f>VLOOKUP(C18,Active!C$21:E$969,3,FALSE)</f>
        <v>-26837.947613495737</v>
      </c>
      <c r="F18" s="4" t="s">
        <v>32</v>
      </c>
      <c r="G18" s="14" t="str">
        <f t="shared" si="4"/>
        <v>16719.636</v>
      </c>
      <c r="H18" s="13">
        <f t="shared" si="5"/>
        <v>-26838</v>
      </c>
      <c r="I18" s="39" t="s">
        <v>138</v>
      </c>
      <c r="J18" s="40" t="s">
        <v>139</v>
      </c>
      <c r="K18" s="39">
        <v>-26838</v>
      </c>
      <c r="L18" s="39" t="s">
        <v>140</v>
      </c>
      <c r="M18" s="40" t="s">
        <v>117</v>
      </c>
      <c r="N18" s="40"/>
      <c r="O18" s="41" t="s">
        <v>118</v>
      </c>
      <c r="P18" s="41" t="s">
        <v>119</v>
      </c>
    </row>
    <row r="19" spans="1:16" ht="12.75" customHeight="1" thickBot="1" x14ac:dyDescent="0.25">
      <c r="A19" s="13" t="str">
        <f t="shared" si="0"/>
        <v> VB 7.72 </v>
      </c>
      <c r="B19" s="4" t="str">
        <f t="shared" si="1"/>
        <v>I</v>
      </c>
      <c r="C19" s="13">
        <f t="shared" si="2"/>
        <v>16758.638999999999</v>
      </c>
      <c r="D19" s="14" t="str">
        <f t="shared" si="3"/>
        <v>vis</v>
      </c>
      <c r="E19" s="64">
        <f>VLOOKUP(C19,Active!C$21:E$969,3,FALSE)</f>
        <v>-26798.023606580202</v>
      </c>
      <c r="F19" s="4" t="s">
        <v>32</v>
      </c>
      <c r="G19" s="14" t="str">
        <f t="shared" si="4"/>
        <v>16758.639</v>
      </c>
      <c r="H19" s="13">
        <f t="shared" si="5"/>
        <v>-26798</v>
      </c>
      <c r="I19" s="39" t="s">
        <v>141</v>
      </c>
      <c r="J19" s="40" t="s">
        <v>142</v>
      </c>
      <c r="K19" s="39">
        <v>-26798</v>
      </c>
      <c r="L19" s="39" t="s">
        <v>143</v>
      </c>
      <c r="M19" s="40" t="s">
        <v>117</v>
      </c>
      <c r="N19" s="40"/>
      <c r="O19" s="41" t="s">
        <v>118</v>
      </c>
      <c r="P19" s="41" t="s">
        <v>119</v>
      </c>
    </row>
    <row r="20" spans="1:16" ht="12.75" customHeight="1" thickBot="1" x14ac:dyDescent="0.25">
      <c r="A20" s="13" t="str">
        <f t="shared" si="0"/>
        <v> VB 7.72 </v>
      </c>
      <c r="B20" s="4" t="str">
        <f t="shared" si="1"/>
        <v>I</v>
      </c>
      <c r="C20" s="13">
        <f t="shared" si="2"/>
        <v>16993.732</v>
      </c>
      <c r="D20" s="14" t="str">
        <f t="shared" si="3"/>
        <v>vis</v>
      </c>
      <c r="E20" s="64">
        <f>VLOOKUP(C20,Active!C$21:E$969,3,FALSE)</f>
        <v>-26557.379180310589</v>
      </c>
      <c r="F20" s="4" t="s">
        <v>32</v>
      </c>
      <c r="G20" s="14" t="str">
        <f t="shared" si="4"/>
        <v>16993.732</v>
      </c>
      <c r="H20" s="13">
        <f t="shared" si="5"/>
        <v>-26557</v>
      </c>
      <c r="I20" s="39" t="s">
        <v>144</v>
      </c>
      <c r="J20" s="40" t="s">
        <v>145</v>
      </c>
      <c r="K20" s="39">
        <v>-26557</v>
      </c>
      <c r="L20" s="39" t="s">
        <v>146</v>
      </c>
      <c r="M20" s="40" t="s">
        <v>117</v>
      </c>
      <c r="N20" s="40"/>
      <c r="O20" s="41" t="s">
        <v>118</v>
      </c>
      <c r="P20" s="41" t="s">
        <v>119</v>
      </c>
    </row>
    <row r="21" spans="1:16" ht="12.75" customHeight="1" thickBot="1" x14ac:dyDescent="0.25">
      <c r="A21" s="13" t="str">
        <f t="shared" si="0"/>
        <v> VB 7.72 </v>
      </c>
      <c r="B21" s="4" t="str">
        <f t="shared" si="1"/>
        <v>I</v>
      </c>
      <c r="C21" s="13">
        <f t="shared" si="2"/>
        <v>17003.757000000001</v>
      </c>
      <c r="D21" s="14" t="str">
        <f t="shared" si="3"/>
        <v>vis</v>
      </c>
      <c r="E21" s="64">
        <f>VLOOKUP(C21,Active!C$21:E$969,3,FALSE)</f>
        <v>-26547.117452512</v>
      </c>
      <c r="F21" s="4" t="s">
        <v>32</v>
      </c>
      <c r="G21" s="14" t="str">
        <f t="shared" si="4"/>
        <v>17003.757</v>
      </c>
      <c r="H21" s="13">
        <f t="shared" si="5"/>
        <v>-26547</v>
      </c>
      <c r="I21" s="39" t="s">
        <v>147</v>
      </c>
      <c r="J21" s="40" t="s">
        <v>148</v>
      </c>
      <c r="K21" s="39">
        <v>-26547</v>
      </c>
      <c r="L21" s="39" t="s">
        <v>149</v>
      </c>
      <c r="M21" s="40" t="s">
        <v>117</v>
      </c>
      <c r="N21" s="40"/>
      <c r="O21" s="41" t="s">
        <v>118</v>
      </c>
      <c r="P21" s="41" t="s">
        <v>119</v>
      </c>
    </row>
    <row r="22" spans="1:16" ht="12.75" customHeight="1" thickBot="1" x14ac:dyDescent="0.25">
      <c r="A22" s="13" t="str">
        <f t="shared" si="0"/>
        <v> VB 7.72 </v>
      </c>
      <c r="B22" s="4" t="str">
        <f t="shared" si="1"/>
        <v>I</v>
      </c>
      <c r="C22" s="13">
        <f t="shared" si="2"/>
        <v>17053.715</v>
      </c>
      <c r="D22" s="14" t="str">
        <f t="shared" si="3"/>
        <v>vis</v>
      </c>
      <c r="E22" s="64">
        <f>VLOOKUP(C22,Active!C$21:E$969,3,FALSE)</f>
        <v>-26495.979757014571</v>
      </c>
      <c r="F22" s="4" t="s">
        <v>32</v>
      </c>
      <c r="G22" s="14" t="str">
        <f t="shared" si="4"/>
        <v>17053.715</v>
      </c>
      <c r="H22" s="13">
        <f t="shared" si="5"/>
        <v>-26496</v>
      </c>
      <c r="I22" s="39" t="s">
        <v>150</v>
      </c>
      <c r="J22" s="40" t="s">
        <v>151</v>
      </c>
      <c r="K22" s="39">
        <v>-26496</v>
      </c>
      <c r="L22" s="39" t="s">
        <v>152</v>
      </c>
      <c r="M22" s="40" t="s">
        <v>117</v>
      </c>
      <c r="N22" s="40"/>
      <c r="O22" s="41" t="s">
        <v>118</v>
      </c>
      <c r="P22" s="41" t="s">
        <v>119</v>
      </c>
    </row>
    <row r="23" spans="1:16" ht="12.75" customHeight="1" thickBot="1" x14ac:dyDescent="0.25">
      <c r="A23" s="13" t="str">
        <f t="shared" si="0"/>
        <v> VB 7.72 </v>
      </c>
      <c r="B23" s="4" t="str">
        <f t="shared" si="1"/>
        <v>I</v>
      </c>
      <c r="C23" s="13">
        <f t="shared" si="2"/>
        <v>17145.471000000001</v>
      </c>
      <c r="D23" s="14" t="str">
        <f t="shared" si="3"/>
        <v>vis</v>
      </c>
      <c r="E23" s="64">
        <f>VLOOKUP(C23,Active!C$21:E$969,3,FALSE)</f>
        <v>-26402.057054182947</v>
      </c>
      <c r="F23" s="4" t="s">
        <v>32</v>
      </c>
      <c r="G23" s="14" t="str">
        <f t="shared" si="4"/>
        <v>17145.471</v>
      </c>
      <c r="H23" s="13">
        <f t="shared" si="5"/>
        <v>-26402</v>
      </c>
      <c r="I23" s="39" t="s">
        <v>153</v>
      </c>
      <c r="J23" s="40" t="s">
        <v>154</v>
      </c>
      <c r="K23" s="39">
        <v>-26402</v>
      </c>
      <c r="L23" s="39" t="s">
        <v>155</v>
      </c>
      <c r="M23" s="40" t="s">
        <v>117</v>
      </c>
      <c r="N23" s="40"/>
      <c r="O23" s="41" t="s">
        <v>118</v>
      </c>
      <c r="P23" s="41" t="s">
        <v>119</v>
      </c>
    </row>
    <row r="24" spans="1:16" ht="12.75" customHeight="1" thickBot="1" x14ac:dyDescent="0.25">
      <c r="A24" s="13" t="str">
        <f t="shared" si="0"/>
        <v> VB 7.72 </v>
      </c>
      <c r="B24" s="4" t="str">
        <f t="shared" si="1"/>
        <v>II</v>
      </c>
      <c r="C24" s="13">
        <f t="shared" si="2"/>
        <v>17460.633000000002</v>
      </c>
      <c r="D24" s="14" t="str">
        <f t="shared" si="3"/>
        <v>vis</v>
      </c>
      <c r="E24" s="64">
        <f>VLOOKUP(C24,Active!C$21:E$969,3,FALSE)</f>
        <v>-26079.452898925309</v>
      </c>
      <c r="F24" s="4" t="s">
        <v>32</v>
      </c>
      <c r="G24" s="14" t="str">
        <f t="shared" si="4"/>
        <v>17460.633</v>
      </c>
      <c r="H24" s="13">
        <f t="shared" si="5"/>
        <v>-26079.5</v>
      </c>
      <c r="I24" s="39" t="s">
        <v>156</v>
      </c>
      <c r="J24" s="40" t="s">
        <v>157</v>
      </c>
      <c r="K24" s="39">
        <v>-26079.5</v>
      </c>
      <c r="L24" s="39" t="s">
        <v>158</v>
      </c>
      <c r="M24" s="40" t="s">
        <v>117</v>
      </c>
      <c r="N24" s="40"/>
      <c r="O24" s="41" t="s">
        <v>118</v>
      </c>
      <c r="P24" s="41" t="s">
        <v>119</v>
      </c>
    </row>
    <row r="25" spans="1:16" ht="12.75" customHeight="1" thickBot="1" x14ac:dyDescent="0.25">
      <c r="A25" s="13" t="str">
        <f t="shared" si="0"/>
        <v> VB 7.72 </v>
      </c>
      <c r="B25" s="4" t="str">
        <f t="shared" si="1"/>
        <v>I</v>
      </c>
      <c r="C25" s="13">
        <f t="shared" si="2"/>
        <v>17523.574000000001</v>
      </c>
      <c r="D25" s="14" t="str">
        <f t="shared" si="3"/>
        <v>vis</v>
      </c>
      <c r="E25" s="64">
        <f>VLOOKUP(C25,Active!C$21:E$969,3,FALSE)</f>
        <v>-26015.025626170122</v>
      </c>
      <c r="F25" s="4" t="s">
        <v>32</v>
      </c>
      <c r="G25" s="14" t="str">
        <f t="shared" si="4"/>
        <v>17523.574</v>
      </c>
      <c r="H25" s="13">
        <f t="shared" si="5"/>
        <v>-26015</v>
      </c>
      <c r="I25" s="39" t="s">
        <v>159</v>
      </c>
      <c r="J25" s="40" t="s">
        <v>160</v>
      </c>
      <c r="K25" s="39">
        <v>-26015</v>
      </c>
      <c r="L25" s="39" t="s">
        <v>161</v>
      </c>
      <c r="M25" s="40" t="s">
        <v>117</v>
      </c>
      <c r="N25" s="40"/>
      <c r="O25" s="41" t="s">
        <v>118</v>
      </c>
      <c r="P25" s="41" t="s">
        <v>119</v>
      </c>
    </row>
    <row r="26" spans="1:16" ht="12.75" customHeight="1" thickBot="1" x14ac:dyDescent="0.25">
      <c r="A26" s="13" t="str">
        <f t="shared" si="0"/>
        <v> VB 7.72 </v>
      </c>
      <c r="B26" s="4" t="str">
        <f t="shared" si="1"/>
        <v>I</v>
      </c>
      <c r="C26" s="13">
        <f t="shared" si="2"/>
        <v>18103.798999999999</v>
      </c>
      <c r="D26" s="14" t="str">
        <f t="shared" si="3"/>
        <v>vis</v>
      </c>
      <c r="E26" s="64">
        <f>VLOOKUP(C26,Active!C$21:E$969,3,FALSE)</f>
        <v>-25421.099340690391</v>
      </c>
      <c r="F26" s="4" t="s">
        <v>32</v>
      </c>
      <c r="G26" s="14" t="str">
        <f t="shared" si="4"/>
        <v>18103.799</v>
      </c>
      <c r="H26" s="13">
        <f t="shared" si="5"/>
        <v>-25421</v>
      </c>
      <c r="I26" s="39" t="s">
        <v>162</v>
      </c>
      <c r="J26" s="40" t="s">
        <v>163</v>
      </c>
      <c r="K26" s="39">
        <v>-25421</v>
      </c>
      <c r="L26" s="39" t="s">
        <v>164</v>
      </c>
      <c r="M26" s="40" t="s">
        <v>117</v>
      </c>
      <c r="N26" s="40"/>
      <c r="O26" s="41" t="s">
        <v>118</v>
      </c>
      <c r="P26" s="41" t="s">
        <v>119</v>
      </c>
    </row>
    <row r="27" spans="1:16" ht="12.75" customHeight="1" thickBot="1" x14ac:dyDescent="0.25">
      <c r="A27" s="13" t="str">
        <f t="shared" si="0"/>
        <v> VB 7.72 </v>
      </c>
      <c r="B27" s="4" t="str">
        <f t="shared" si="1"/>
        <v>II</v>
      </c>
      <c r="C27" s="13">
        <f t="shared" si="2"/>
        <v>18132.763999999999</v>
      </c>
      <c r="D27" s="14" t="str">
        <f t="shared" si="3"/>
        <v>vis</v>
      </c>
      <c r="E27" s="64">
        <f>VLOOKUP(C27,Active!C$21:E$969,3,FALSE)</f>
        <v>-25391.450368552134</v>
      </c>
      <c r="F27" s="4" t="s">
        <v>32</v>
      </c>
      <c r="G27" s="14" t="str">
        <f t="shared" si="4"/>
        <v>18132.764</v>
      </c>
      <c r="H27" s="13">
        <f t="shared" si="5"/>
        <v>-25391.5</v>
      </c>
      <c r="I27" s="39" t="s">
        <v>165</v>
      </c>
      <c r="J27" s="40" t="s">
        <v>166</v>
      </c>
      <c r="K27" s="39">
        <v>-25391.5</v>
      </c>
      <c r="L27" s="39" t="s">
        <v>167</v>
      </c>
      <c r="M27" s="40" t="s">
        <v>117</v>
      </c>
      <c r="N27" s="40"/>
      <c r="O27" s="41" t="s">
        <v>118</v>
      </c>
      <c r="P27" s="41" t="s">
        <v>119</v>
      </c>
    </row>
    <row r="28" spans="1:16" ht="12.75" customHeight="1" thickBot="1" x14ac:dyDescent="0.25">
      <c r="A28" s="13" t="str">
        <f t="shared" si="0"/>
        <v> VB 7.72 </v>
      </c>
      <c r="B28" s="4" t="str">
        <f t="shared" si="1"/>
        <v>II</v>
      </c>
      <c r="C28" s="13">
        <f t="shared" si="2"/>
        <v>18174.766</v>
      </c>
      <c r="D28" s="14" t="str">
        <f t="shared" si="3"/>
        <v>vis</v>
      </c>
      <c r="E28" s="64">
        <f>VLOOKUP(C28,Active!C$21:E$969,3,FALSE)</f>
        <v>-25348.456544013858</v>
      </c>
      <c r="F28" s="4" t="s">
        <v>32</v>
      </c>
      <c r="G28" s="14" t="str">
        <f t="shared" si="4"/>
        <v>18174.766</v>
      </c>
      <c r="H28" s="13">
        <f t="shared" si="5"/>
        <v>-25348.5</v>
      </c>
      <c r="I28" s="39" t="s">
        <v>168</v>
      </c>
      <c r="J28" s="40" t="s">
        <v>169</v>
      </c>
      <c r="K28" s="39">
        <v>-25348.5</v>
      </c>
      <c r="L28" s="39" t="s">
        <v>170</v>
      </c>
      <c r="M28" s="40" t="s">
        <v>117</v>
      </c>
      <c r="N28" s="40"/>
      <c r="O28" s="41" t="s">
        <v>118</v>
      </c>
      <c r="P28" s="41" t="s">
        <v>119</v>
      </c>
    </row>
    <row r="29" spans="1:16" ht="12.75" customHeight="1" thickBot="1" x14ac:dyDescent="0.25">
      <c r="A29" s="13" t="str">
        <f t="shared" si="0"/>
        <v> VB 7.72 </v>
      </c>
      <c r="B29" s="4" t="str">
        <f t="shared" si="1"/>
        <v>I</v>
      </c>
      <c r="C29" s="13">
        <f t="shared" si="2"/>
        <v>18290.452000000001</v>
      </c>
      <c r="D29" s="14" t="str">
        <f t="shared" si="3"/>
        <v>vis</v>
      </c>
      <c r="E29" s="64">
        <f>VLOOKUP(C29,Active!C$21:E$969,3,FALSE)</f>
        <v>-25230.038764252542</v>
      </c>
      <c r="F29" s="4" t="s">
        <v>32</v>
      </c>
      <c r="G29" s="14" t="str">
        <f t="shared" si="4"/>
        <v>18290.452</v>
      </c>
      <c r="H29" s="13">
        <f t="shared" si="5"/>
        <v>-25230</v>
      </c>
      <c r="I29" s="39" t="s">
        <v>171</v>
      </c>
      <c r="J29" s="40" t="s">
        <v>172</v>
      </c>
      <c r="K29" s="39">
        <v>-25230</v>
      </c>
      <c r="L29" s="39" t="s">
        <v>173</v>
      </c>
      <c r="M29" s="40" t="s">
        <v>117</v>
      </c>
      <c r="N29" s="40"/>
      <c r="O29" s="41" t="s">
        <v>118</v>
      </c>
      <c r="P29" s="41" t="s">
        <v>119</v>
      </c>
    </row>
    <row r="30" spans="1:16" ht="12.75" customHeight="1" thickBot="1" x14ac:dyDescent="0.25">
      <c r="A30" s="13" t="str">
        <f t="shared" si="0"/>
        <v> VB 7.72 </v>
      </c>
      <c r="B30" s="4" t="str">
        <f t="shared" si="1"/>
        <v>I</v>
      </c>
      <c r="C30" s="13">
        <f t="shared" si="2"/>
        <v>18447.825000000001</v>
      </c>
      <c r="D30" s="14" t="str">
        <f t="shared" si="3"/>
        <v>vis</v>
      </c>
      <c r="E30" s="64">
        <f>VLOOKUP(C30,Active!C$21:E$969,3,FALSE)</f>
        <v>-25068.949598282787</v>
      </c>
      <c r="F30" s="4" t="s">
        <v>32</v>
      </c>
      <c r="G30" s="14" t="str">
        <f t="shared" si="4"/>
        <v>18447.825</v>
      </c>
      <c r="H30" s="13">
        <f t="shared" si="5"/>
        <v>-25069</v>
      </c>
      <c r="I30" s="39" t="s">
        <v>174</v>
      </c>
      <c r="J30" s="40" t="s">
        <v>175</v>
      </c>
      <c r="K30" s="39">
        <v>-25069</v>
      </c>
      <c r="L30" s="39" t="s">
        <v>176</v>
      </c>
      <c r="M30" s="40" t="s">
        <v>117</v>
      </c>
      <c r="N30" s="40"/>
      <c r="O30" s="41" t="s">
        <v>118</v>
      </c>
      <c r="P30" s="41" t="s">
        <v>119</v>
      </c>
    </row>
    <row r="31" spans="1:16" ht="12.75" customHeight="1" thickBot="1" x14ac:dyDescent="0.25">
      <c r="A31" s="13" t="str">
        <f t="shared" si="0"/>
        <v> VB 7.72 </v>
      </c>
      <c r="B31" s="4" t="str">
        <f t="shared" si="1"/>
        <v>II</v>
      </c>
      <c r="C31" s="13">
        <f t="shared" si="2"/>
        <v>18552.761999999999</v>
      </c>
      <c r="D31" s="14" t="str">
        <f t="shared" si="3"/>
        <v>vis</v>
      </c>
      <c r="E31" s="64">
        <f>VLOOKUP(C31,Active!C$21:E$969,3,FALSE)</f>
        <v>-24961.534642671799</v>
      </c>
      <c r="F31" s="4" t="s">
        <v>32</v>
      </c>
      <c r="G31" s="14" t="str">
        <f t="shared" si="4"/>
        <v>18552.762</v>
      </c>
      <c r="H31" s="13">
        <f t="shared" si="5"/>
        <v>-24961.5</v>
      </c>
      <c r="I31" s="39" t="s">
        <v>177</v>
      </c>
      <c r="J31" s="40" t="s">
        <v>178</v>
      </c>
      <c r="K31" s="39">
        <v>-24961.5</v>
      </c>
      <c r="L31" s="39" t="s">
        <v>179</v>
      </c>
      <c r="M31" s="40" t="s">
        <v>117</v>
      </c>
      <c r="N31" s="40"/>
      <c r="O31" s="41" t="s">
        <v>118</v>
      </c>
      <c r="P31" s="41" t="s">
        <v>119</v>
      </c>
    </row>
    <row r="32" spans="1:16" ht="12.75" customHeight="1" thickBot="1" x14ac:dyDescent="0.25">
      <c r="A32" s="13" t="str">
        <f t="shared" si="0"/>
        <v> VB 7.72 </v>
      </c>
      <c r="B32" s="4" t="str">
        <f t="shared" si="1"/>
        <v>I</v>
      </c>
      <c r="C32" s="13">
        <f t="shared" si="2"/>
        <v>18579.621999999999</v>
      </c>
      <c r="D32" s="14" t="str">
        <f t="shared" si="3"/>
        <v>vis</v>
      </c>
      <c r="E32" s="64">
        <f>VLOOKUP(C32,Active!C$21:E$969,3,FALSE)</f>
        <v>-24934.040377467809</v>
      </c>
      <c r="F32" s="4" t="s">
        <v>32</v>
      </c>
      <c r="G32" s="14" t="str">
        <f t="shared" si="4"/>
        <v>18579.622</v>
      </c>
      <c r="H32" s="13">
        <f t="shared" si="5"/>
        <v>-24934</v>
      </c>
      <c r="I32" s="39" t="s">
        <v>180</v>
      </c>
      <c r="J32" s="40" t="s">
        <v>181</v>
      </c>
      <c r="K32" s="39">
        <v>-24934</v>
      </c>
      <c r="L32" s="39" t="s">
        <v>182</v>
      </c>
      <c r="M32" s="40" t="s">
        <v>117</v>
      </c>
      <c r="N32" s="40"/>
      <c r="O32" s="41" t="s">
        <v>118</v>
      </c>
      <c r="P32" s="41" t="s">
        <v>119</v>
      </c>
    </row>
    <row r="33" spans="1:16" ht="12.75" customHeight="1" thickBot="1" x14ac:dyDescent="0.25">
      <c r="A33" s="13" t="str">
        <f t="shared" si="0"/>
        <v> VB 7.72 </v>
      </c>
      <c r="B33" s="4" t="str">
        <f t="shared" si="1"/>
        <v>I</v>
      </c>
      <c r="C33" s="13">
        <f t="shared" si="2"/>
        <v>18626.55</v>
      </c>
      <c r="D33" s="14" t="str">
        <f t="shared" si="3"/>
        <v>vis</v>
      </c>
      <c r="E33" s="64">
        <f>VLOOKUP(C33,Active!C$21:E$969,3,FALSE)</f>
        <v>-24886.004231619227</v>
      </c>
      <c r="F33" s="4" t="s">
        <v>32</v>
      </c>
      <c r="G33" s="14" t="str">
        <f t="shared" si="4"/>
        <v>18626.550</v>
      </c>
      <c r="H33" s="13">
        <f t="shared" si="5"/>
        <v>-24886</v>
      </c>
      <c r="I33" s="39" t="s">
        <v>183</v>
      </c>
      <c r="J33" s="40" t="s">
        <v>184</v>
      </c>
      <c r="K33" s="39">
        <v>-24886</v>
      </c>
      <c r="L33" s="39" t="s">
        <v>112</v>
      </c>
      <c r="M33" s="40" t="s">
        <v>117</v>
      </c>
      <c r="N33" s="40"/>
      <c r="O33" s="41" t="s">
        <v>118</v>
      </c>
      <c r="P33" s="41" t="s">
        <v>119</v>
      </c>
    </row>
    <row r="34" spans="1:16" ht="12.75" customHeight="1" thickBot="1" x14ac:dyDescent="0.25">
      <c r="A34" s="13" t="str">
        <f t="shared" si="0"/>
        <v> VB 7.72 </v>
      </c>
      <c r="B34" s="4" t="str">
        <f t="shared" si="1"/>
        <v>I</v>
      </c>
      <c r="C34" s="13">
        <f t="shared" si="2"/>
        <v>18830.817999999999</v>
      </c>
      <c r="D34" s="14" t="str">
        <f t="shared" si="3"/>
        <v>vis</v>
      </c>
      <c r="E34" s="64">
        <f>VLOOKUP(C34,Active!C$21:E$969,3,FALSE)</f>
        <v>-24676.91269905449</v>
      </c>
      <c r="F34" s="4" t="s">
        <v>32</v>
      </c>
      <c r="G34" s="14" t="str">
        <f t="shared" si="4"/>
        <v>18830.818</v>
      </c>
      <c r="H34" s="13">
        <f t="shared" si="5"/>
        <v>-24677</v>
      </c>
      <c r="I34" s="39" t="s">
        <v>185</v>
      </c>
      <c r="J34" s="40" t="s">
        <v>186</v>
      </c>
      <c r="K34" s="39">
        <v>-24677</v>
      </c>
      <c r="L34" s="39" t="s">
        <v>187</v>
      </c>
      <c r="M34" s="40" t="s">
        <v>117</v>
      </c>
      <c r="N34" s="40"/>
      <c r="O34" s="41" t="s">
        <v>118</v>
      </c>
      <c r="P34" s="41" t="s">
        <v>119</v>
      </c>
    </row>
    <row r="35" spans="1:16" ht="12.75" customHeight="1" thickBot="1" x14ac:dyDescent="0.25">
      <c r="A35" s="13" t="str">
        <f t="shared" si="0"/>
        <v> VB 7.72 </v>
      </c>
      <c r="B35" s="4" t="str">
        <f t="shared" si="1"/>
        <v>II</v>
      </c>
      <c r="C35" s="13">
        <f t="shared" si="2"/>
        <v>18935.64</v>
      </c>
      <c r="D35" s="14" t="str">
        <f t="shared" si="3"/>
        <v>vis</v>
      </c>
      <c r="E35" s="64">
        <f>VLOOKUP(C35,Active!C$21:E$969,3,FALSE)</f>
        <v>-24569.615459024233</v>
      </c>
      <c r="F35" s="4" t="s">
        <v>32</v>
      </c>
      <c r="G35" s="14" t="str">
        <f t="shared" si="4"/>
        <v>18935.640</v>
      </c>
      <c r="H35" s="13">
        <f t="shared" si="5"/>
        <v>-24569.5</v>
      </c>
      <c r="I35" s="39" t="s">
        <v>188</v>
      </c>
      <c r="J35" s="40" t="s">
        <v>189</v>
      </c>
      <c r="K35" s="39">
        <v>-24569.5</v>
      </c>
      <c r="L35" s="39" t="s">
        <v>190</v>
      </c>
      <c r="M35" s="40" t="s">
        <v>117</v>
      </c>
      <c r="N35" s="40"/>
      <c r="O35" s="41" t="s">
        <v>118</v>
      </c>
      <c r="P35" s="41" t="s">
        <v>119</v>
      </c>
    </row>
    <row r="36" spans="1:16" ht="12.75" customHeight="1" thickBot="1" x14ac:dyDescent="0.25">
      <c r="A36" s="13" t="str">
        <f t="shared" si="0"/>
        <v> VB 7.72 </v>
      </c>
      <c r="B36" s="4" t="str">
        <f t="shared" si="1"/>
        <v>I</v>
      </c>
      <c r="C36" s="13">
        <f t="shared" si="2"/>
        <v>19503.863000000001</v>
      </c>
      <c r="D36" s="14" t="str">
        <f t="shared" si="3"/>
        <v>vis</v>
      </c>
      <c r="E36" s="64">
        <f>VLOOKUP(C36,Active!C$21:E$969,3,FALSE)</f>
        <v>-23987.97458571793</v>
      </c>
      <c r="F36" s="4" t="s">
        <v>32</v>
      </c>
      <c r="G36" s="14" t="str">
        <f t="shared" si="4"/>
        <v>19503.863</v>
      </c>
      <c r="H36" s="13">
        <f t="shared" si="5"/>
        <v>-23988</v>
      </c>
      <c r="I36" s="39" t="s">
        <v>191</v>
      </c>
      <c r="J36" s="40" t="s">
        <v>192</v>
      </c>
      <c r="K36" s="39">
        <v>-23988</v>
      </c>
      <c r="L36" s="39" t="s">
        <v>193</v>
      </c>
      <c r="M36" s="40" t="s">
        <v>117</v>
      </c>
      <c r="N36" s="40"/>
      <c r="O36" s="41" t="s">
        <v>118</v>
      </c>
      <c r="P36" s="41" t="s">
        <v>119</v>
      </c>
    </row>
    <row r="37" spans="1:16" ht="12.75" customHeight="1" thickBot="1" x14ac:dyDescent="0.25">
      <c r="A37" s="13" t="str">
        <f t="shared" si="0"/>
        <v> VB 7.72 </v>
      </c>
      <c r="B37" s="4" t="str">
        <f t="shared" si="1"/>
        <v>I</v>
      </c>
      <c r="C37" s="13">
        <f t="shared" si="2"/>
        <v>19587.822</v>
      </c>
      <c r="D37" s="14" t="str">
        <f t="shared" si="3"/>
        <v>vis</v>
      </c>
      <c r="E37" s="64">
        <f>VLOOKUP(C37,Active!C$21:E$969,3,FALSE)</f>
        <v>-23902.032999259929</v>
      </c>
      <c r="F37" s="4" t="s">
        <v>32</v>
      </c>
      <c r="G37" s="14" t="str">
        <f t="shared" si="4"/>
        <v>19587.822</v>
      </c>
      <c r="H37" s="13">
        <f t="shared" si="5"/>
        <v>-23902</v>
      </c>
      <c r="I37" s="39" t="s">
        <v>194</v>
      </c>
      <c r="J37" s="40" t="s">
        <v>195</v>
      </c>
      <c r="K37" s="39">
        <v>-23902</v>
      </c>
      <c r="L37" s="39" t="s">
        <v>116</v>
      </c>
      <c r="M37" s="40" t="s">
        <v>117</v>
      </c>
      <c r="N37" s="40"/>
      <c r="O37" s="41" t="s">
        <v>118</v>
      </c>
      <c r="P37" s="41" t="s">
        <v>119</v>
      </c>
    </row>
    <row r="38" spans="1:16" ht="12.75" customHeight="1" thickBot="1" x14ac:dyDescent="0.25">
      <c r="A38" s="13" t="str">
        <f t="shared" si="0"/>
        <v> VB 7.72 </v>
      </c>
      <c r="B38" s="4" t="str">
        <f t="shared" si="1"/>
        <v>I</v>
      </c>
      <c r="C38" s="13">
        <f t="shared" si="2"/>
        <v>19590.767</v>
      </c>
      <c r="D38" s="14" t="str">
        <f t="shared" si="3"/>
        <v>vis</v>
      </c>
      <c r="E38" s="64">
        <f>VLOOKUP(C38,Active!C$21:E$969,3,FALSE)</f>
        <v>-23899.018456779449</v>
      </c>
      <c r="F38" s="4" t="s">
        <v>32</v>
      </c>
      <c r="G38" s="14" t="str">
        <f t="shared" si="4"/>
        <v>19590.767</v>
      </c>
      <c r="H38" s="13">
        <f t="shared" si="5"/>
        <v>-23899</v>
      </c>
      <c r="I38" s="39" t="s">
        <v>196</v>
      </c>
      <c r="J38" s="40" t="s">
        <v>197</v>
      </c>
      <c r="K38" s="39">
        <v>-23899</v>
      </c>
      <c r="L38" s="39" t="s">
        <v>198</v>
      </c>
      <c r="M38" s="40" t="s">
        <v>117</v>
      </c>
      <c r="N38" s="40"/>
      <c r="O38" s="41" t="s">
        <v>118</v>
      </c>
      <c r="P38" s="41" t="s">
        <v>119</v>
      </c>
    </row>
    <row r="39" spans="1:16" ht="12.75" customHeight="1" thickBot="1" x14ac:dyDescent="0.25">
      <c r="A39" s="13" t="str">
        <f t="shared" si="0"/>
        <v> VB 7.72 </v>
      </c>
      <c r="B39" s="4" t="str">
        <f t="shared" si="1"/>
        <v>I</v>
      </c>
      <c r="C39" s="13">
        <f t="shared" si="2"/>
        <v>19684.615000000002</v>
      </c>
      <c r="D39" s="14" t="str">
        <f t="shared" si="3"/>
        <v>vis</v>
      </c>
      <c r="E39" s="64">
        <f>VLOOKUP(C39,Active!C$21:E$969,3,FALSE)</f>
        <v>-23802.954353992249</v>
      </c>
      <c r="F39" s="4" t="s">
        <v>32</v>
      </c>
      <c r="G39" s="14" t="str">
        <f t="shared" si="4"/>
        <v>19684.615</v>
      </c>
      <c r="H39" s="13">
        <f t="shared" si="5"/>
        <v>-23803</v>
      </c>
      <c r="I39" s="39" t="s">
        <v>199</v>
      </c>
      <c r="J39" s="40" t="s">
        <v>200</v>
      </c>
      <c r="K39" s="39">
        <v>-23803</v>
      </c>
      <c r="L39" s="39" t="s">
        <v>201</v>
      </c>
      <c r="M39" s="40" t="s">
        <v>117</v>
      </c>
      <c r="N39" s="40"/>
      <c r="O39" s="41" t="s">
        <v>118</v>
      </c>
      <c r="P39" s="41" t="s">
        <v>119</v>
      </c>
    </row>
    <row r="40" spans="1:16" ht="12.75" customHeight="1" thickBot="1" x14ac:dyDescent="0.25">
      <c r="A40" s="13" t="str">
        <f t="shared" si="0"/>
        <v> VB 7.72 </v>
      </c>
      <c r="B40" s="4" t="str">
        <f t="shared" si="1"/>
        <v>I</v>
      </c>
      <c r="C40" s="13">
        <f t="shared" si="2"/>
        <v>19970.791000000001</v>
      </c>
      <c r="D40" s="14" t="str">
        <f t="shared" si="3"/>
        <v>vis</v>
      </c>
      <c r="E40" s="64">
        <f>VLOOKUP(C40,Active!C$21:E$969,3,FALSE)</f>
        <v>-23510.020666761524</v>
      </c>
      <c r="F40" s="4" t="s">
        <v>32</v>
      </c>
      <c r="G40" s="14" t="str">
        <f t="shared" si="4"/>
        <v>19970.791</v>
      </c>
      <c r="H40" s="13">
        <f t="shared" si="5"/>
        <v>-23510</v>
      </c>
      <c r="I40" s="39" t="s">
        <v>202</v>
      </c>
      <c r="J40" s="40" t="s">
        <v>203</v>
      </c>
      <c r="K40" s="39">
        <v>-23510</v>
      </c>
      <c r="L40" s="39" t="s">
        <v>204</v>
      </c>
      <c r="M40" s="40" t="s">
        <v>117</v>
      </c>
      <c r="N40" s="40"/>
      <c r="O40" s="41" t="s">
        <v>118</v>
      </c>
      <c r="P40" s="41" t="s">
        <v>119</v>
      </c>
    </row>
    <row r="41" spans="1:16" ht="12.75" customHeight="1" thickBot="1" x14ac:dyDescent="0.25">
      <c r="A41" s="13" t="str">
        <f t="shared" si="0"/>
        <v> VB 7.72 </v>
      </c>
      <c r="B41" s="4" t="str">
        <f t="shared" si="1"/>
        <v>I</v>
      </c>
      <c r="C41" s="13">
        <f t="shared" si="2"/>
        <v>19971.754000000001</v>
      </c>
      <c r="D41" s="14" t="str">
        <f t="shared" si="3"/>
        <v>vis</v>
      </c>
      <c r="E41" s="64">
        <f>VLOOKUP(C41,Active!C$21:E$969,3,FALSE)</f>
        <v>-23509.034926724613</v>
      </c>
      <c r="F41" s="4" t="s">
        <v>32</v>
      </c>
      <c r="G41" s="14" t="str">
        <f t="shared" si="4"/>
        <v>19971.754</v>
      </c>
      <c r="H41" s="13">
        <f t="shared" si="5"/>
        <v>-23509</v>
      </c>
      <c r="I41" s="39" t="s">
        <v>205</v>
      </c>
      <c r="J41" s="40" t="s">
        <v>206</v>
      </c>
      <c r="K41" s="39">
        <v>-23509</v>
      </c>
      <c r="L41" s="39" t="s">
        <v>179</v>
      </c>
      <c r="M41" s="40" t="s">
        <v>117</v>
      </c>
      <c r="N41" s="40"/>
      <c r="O41" s="41" t="s">
        <v>118</v>
      </c>
      <c r="P41" s="41" t="s">
        <v>119</v>
      </c>
    </row>
    <row r="42" spans="1:16" ht="12.75" customHeight="1" thickBot="1" x14ac:dyDescent="0.25">
      <c r="A42" s="13" t="str">
        <f t="shared" si="0"/>
        <v> VB 7.72 </v>
      </c>
      <c r="B42" s="4" t="str">
        <f t="shared" si="1"/>
        <v>I</v>
      </c>
      <c r="C42" s="13">
        <f t="shared" si="2"/>
        <v>20021.588</v>
      </c>
      <c r="D42" s="14" t="str">
        <f t="shared" si="3"/>
        <v>vis</v>
      </c>
      <c r="E42" s="64">
        <f>VLOOKUP(C42,Active!C$21:E$969,3,FALSE)</f>
        <v>-23458.024159331624</v>
      </c>
      <c r="F42" s="4" t="s">
        <v>32</v>
      </c>
      <c r="G42" s="14" t="str">
        <f t="shared" si="4"/>
        <v>20021.588</v>
      </c>
      <c r="H42" s="13">
        <f t="shared" si="5"/>
        <v>-23458</v>
      </c>
      <c r="I42" s="39" t="s">
        <v>207</v>
      </c>
      <c r="J42" s="40" t="s">
        <v>208</v>
      </c>
      <c r="K42" s="39">
        <v>-23458</v>
      </c>
      <c r="L42" s="39" t="s">
        <v>209</v>
      </c>
      <c r="M42" s="40" t="s">
        <v>117</v>
      </c>
      <c r="N42" s="40"/>
      <c r="O42" s="41" t="s">
        <v>118</v>
      </c>
      <c r="P42" s="41" t="s">
        <v>119</v>
      </c>
    </row>
    <row r="43" spans="1:16" ht="12.75" customHeight="1" thickBot="1" x14ac:dyDescent="0.25">
      <c r="A43" s="13" t="str">
        <f t="shared" si="0"/>
        <v> VB 7.72 </v>
      </c>
      <c r="B43" s="4" t="str">
        <f t="shared" si="1"/>
        <v>II</v>
      </c>
      <c r="C43" s="13">
        <f t="shared" si="2"/>
        <v>20046.518</v>
      </c>
      <c r="D43" s="14" t="str">
        <f t="shared" si="3"/>
        <v>vis</v>
      </c>
      <c r="E43" s="64">
        <f>VLOOKUP(C43,Active!C$21:E$969,3,FALSE)</f>
        <v>-23432.505468656436</v>
      </c>
      <c r="F43" s="4" t="s">
        <v>32</v>
      </c>
      <c r="G43" s="14" t="str">
        <f t="shared" si="4"/>
        <v>20046.518</v>
      </c>
      <c r="H43" s="13">
        <f t="shared" si="5"/>
        <v>-23432.5</v>
      </c>
      <c r="I43" s="39" t="s">
        <v>210</v>
      </c>
      <c r="J43" s="40" t="s">
        <v>211</v>
      </c>
      <c r="K43" s="39">
        <v>-23432.5</v>
      </c>
      <c r="L43" s="39" t="s">
        <v>212</v>
      </c>
      <c r="M43" s="40" t="s">
        <v>117</v>
      </c>
      <c r="N43" s="40"/>
      <c r="O43" s="41" t="s">
        <v>118</v>
      </c>
      <c r="P43" s="41" t="s">
        <v>119</v>
      </c>
    </row>
    <row r="44" spans="1:16" ht="12.75" customHeight="1" thickBot="1" x14ac:dyDescent="0.25">
      <c r="A44" s="13" t="str">
        <f t="shared" si="0"/>
        <v> VB 7.72 </v>
      </c>
      <c r="B44" s="4" t="str">
        <f t="shared" si="1"/>
        <v>I</v>
      </c>
      <c r="C44" s="13">
        <f t="shared" si="2"/>
        <v>20307.804</v>
      </c>
      <c r="D44" s="14" t="str">
        <f t="shared" si="3"/>
        <v>vis</v>
      </c>
      <c r="E44" s="64">
        <f>VLOOKUP(C44,Active!C$21:E$969,3,FALSE)</f>
        <v>-23165.04952755108</v>
      </c>
      <c r="F44" s="4" t="s">
        <v>32</v>
      </c>
      <c r="G44" s="14" t="str">
        <f t="shared" si="4"/>
        <v>20307.804</v>
      </c>
      <c r="H44" s="13">
        <f t="shared" si="5"/>
        <v>-23165</v>
      </c>
      <c r="I44" s="39" t="s">
        <v>213</v>
      </c>
      <c r="J44" s="40" t="s">
        <v>214</v>
      </c>
      <c r="K44" s="39">
        <v>-23165</v>
      </c>
      <c r="L44" s="39" t="s">
        <v>215</v>
      </c>
      <c r="M44" s="40" t="s">
        <v>117</v>
      </c>
      <c r="N44" s="40"/>
      <c r="O44" s="41" t="s">
        <v>118</v>
      </c>
      <c r="P44" s="41" t="s">
        <v>119</v>
      </c>
    </row>
    <row r="45" spans="1:16" ht="12.75" customHeight="1" thickBot="1" x14ac:dyDescent="0.25">
      <c r="A45" s="13" t="str">
        <f t="shared" si="0"/>
        <v> VB 7.72 </v>
      </c>
      <c r="B45" s="4" t="str">
        <f t="shared" si="1"/>
        <v>II</v>
      </c>
      <c r="C45" s="13">
        <f t="shared" si="2"/>
        <v>20334.739000000001</v>
      </c>
      <c r="D45" s="14" t="str">
        <f t="shared" si="3"/>
        <v>vis</v>
      </c>
      <c r="E45" s="64">
        <f>VLOOKUP(C45,Active!C$21:E$969,3,FALSE)</f>
        <v>-23137.478491316175</v>
      </c>
      <c r="F45" s="4" t="s">
        <v>32</v>
      </c>
      <c r="G45" s="14" t="str">
        <f t="shared" si="4"/>
        <v>20334.739</v>
      </c>
      <c r="H45" s="13">
        <f t="shared" si="5"/>
        <v>-23137.5</v>
      </c>
      <c r="I45" s="39" t="s">
        <v>216</v>
      </c>
      <c r="J45" s="40" t="s">
        <v>217</v>
      </c>
      <c r="K45" s="39">
        <v>-23137.5</v>
      </c>
      <c r="L45" s="39" t="s">
        <v>218</v>
      </c>
      <c r="M45" s="40" t="s">
        <v>117</v>
      </c>
      <c r="N45" s="40"/>
      <c r="O45" s="41" t="s">
        <v>118</v>
      </c>
      <c r="P45" s="41" t="s">
        <v>119</v>
      </c>
    </row>
    <row r="46" spans="1:16" ht="12.75" customHeight="1" thickBot="1" x14ac:dyDescent="0.25">
      <c r="A46" s="13" t="str">
        <f t="shared" si="0"/>
        <v> VB 7.72 </v>
      </c>
      <c r="B46" s="4" t="str">
        <f t="shared" si="1"/>
        <v>II</v>
      </c>
      <c r="C46" s="13">
        <f t="shared" si="2"/>
        <v>20376.661</v>
      </c>
      <c r="D46" s="14" t="str">
        <f t="shared" si="3"/>
        <v>vis</v>
      </c>
      <c r="E46" s="64">
        <f>VLOOKUP(C46,Active!C$21:E$969,3,FALSE)</f>
        <v>-23094.56655587754</v>
      </c>
      <c r="F46" s="4" t="s">
        <v>32</v>
      </c>
      <c r="G46" s="14" t="str">
        <f t="shared" si="4"/>
        <v>20376.661</v>
      </c>
      <c r="H46" s="13">
        <f t="shared" si="5"/>
        <v>-23094.5</v>
      </c>
      <c r="I46" s="39" t="s">
        <v>219</v>
      </c>
      <c r="J46" s="40" t="s">
        <v>220</v>
      </c>
      <c r="K46" s="39">
        <v>-23094.5</v>
      </c>
      <c r="L46" s="39" t="s">
        <v>221</v>
      </c>
      <c r="M46" s="40" t="s">
        <v>117</v>
      </c>
      <c r="N46" s="40"/>
      <c r="O46" s="41" t="s">
        <v>118</v>
      </c>
      <c r="P46" s="41" t="s">
        <v>119</v>
      </c>
    </row>
    <row r="47" spans="1:16" ht="12.75" customHeight="1" thickBot="1" x14ac:dyDescent="0.25">
      <c r="A47" s="13" t="str">
        <f t="shared" si="0"/>
        <v> VB 7.72 </v>
      </c>
      <c r="B47" s="4" t="str">
        <f t="shared" si="1"/>
        <v>I</v>
      </c>
      <c r="C47" s="13">
        <f t="shared" si="2"/>
        <v>20408.544000000002</v>
      </c>
      <c r="D47" s="14" t="str">
        <f t="shared" si="3"/>
        <v>vis</v>
      </c>
      <c r="E47" s="64">
        <f>VLOOKUP(C47,Active!C$21:E$969,3,FALSE)</f>
        <v>-23061.930678829929</v>
      </c>
      <c r="F47" s="4" t="s">
        <v>32</v>
      </c>
      <c r="G47" s="14" t="str">
        <f t="shared" si="4"/>
        <v>20408.544</v>
      </c>
      <c r="H47" s="13">
        <f t="shared" si="5"/>
        <v>-23062</v>
      </c>
      <c r="I47" s="39" t="s">
        <v>222</v>
      </c>
      <c r="J47" s="40" t="s">
        <v>223</v>
      </c>
      <c r="K47" s="39">
        <v>-23062</v>
      </c>
      <c r="L47" s="39" t="s">
        <v>224</v>
      </c>
      <c r="M47" s="40" t="s">
        <v>117</v>
      </c>
      <c r="N47" s="40"/>
      <c r="O47" s="41" t="s">
        <v>118</v>
      </c>
      <c r="P47" s="41" t="s">
        <v>119</v>
      </c>
    </row>
    <row r="48" spans="1:16" ht="12.75" customHeight="1" thickBot="1" x14ac:dyDescent="0.25">
      <c r="A48" s="13" t="str">
        <f t="shared" si="0"/>
        <v> VB 7.72 </v>
      </c>
      <c r="B48" s="4" t="str">
        <f t="shared" si="1"/>
        <v>I</v>
      </c>
      <c r="C48" s="13">
        <f t="shared" si="2"/>
        <v>20787.564999999999</v>
      </c>
      <c r="D48" s="14" t="str">
        <f t="shared" si="3"/>
        <v>vis</v>
      </c>
      <c r="E48" s="64">
        <f>VLOOKUP(C48,Active!C$21:E$969,3,FALSE)</f>
        <v>-22673.959573398741</v>
      </c>
      <c r="F48" s="4" t="s">
        <v>32</v>
      </c>
      <c r="G48" s="14" t="str">
        <f t="shared" si="4"/>
        <v>20787.565</v>
      </c>
      <c r="H48" s="13">
        <f t="shared" si="5"/>
        <v>-22674</v>
      </c>
      <c r="I48" s="39" t="s">
        <v>225</v>
      </c>
      <c r="J48" s="40" t="s">
        <v>226</v>
      </c>
      <c r="K48" s="39">
        <v>-22674</v>
      </c>
      <c r="L48" s="39" t="s">
        <v>227</v>
      </c>
      <c r="M48" s="40" t="s">
        <v>117</v>
      </c>
      <c r="N48" s="40"/>
      <c r="O48" s="41" t="s">
        <v>118</v>
      </c>
      <c r="P48" s="41" t="s">
        <v>119</v>
      </c>
    </row>
    <row r="49" spans="1:16" ht="12.75" customHeight="1" thickBot="1" x14ac:dyDescent="0.25">
      <c r="A49" s="13" t="str">
        <f t="shared" si="0"/>
        <v> VB 7.72 </v>
      </c>
      <c r="B49" s="4" t="str">
        <f t="shared" si="1"/>
        <v>I</v>
      </c>
      <c r="C49" s="13">
        <f t="shared" si="2"/>
        <v>20833.53</v>
      </c>
      <c r="D49" s="14" t="str">
        <f t="shared" si="3"/>
        <v>vis</v>
      </c>
      <c r="E49" s="64">
        <f>VLOOKUP(C49,Active!C$21:E$969,3,FALSE)</f>
        <v>-22626.90916758707</v>
      </c>
      <c r="F49" s="4" t="s">
        <v>32</v>
      </c>
      <c r="G49" s="14" t="str">
        <f t="shared" si="4"/>
        <v>20833.530</v>
      </c>
      <c r="H49" s="13">
        <f t="shared" si="5"/>
        <v>-22627</v>
      </c>
      <c r="I49" s="39" t="s">
        <v>228</v>
      </c>
      <c r="J49" s="40" t="s">
        <v>229</v>
      </c>
      <c r="K49" s="39">
        <v>-22627</v>
      </c>
      <c r="L49" s="39" t="s">
        <v>230</v>
      </c>
      <c r="M49" s="40" t="s">
        <v>117</v>
      </c>
      <c r="N49" s="40"/>
      <c r="O49" s="41" t="s">
        <v>118</v>
      </c>
      <c r="P49" s="41" t="s">
        <v>119</v>
      </c>
    </row>
    <row r="50" spans="1:16" ht="12.75" customHeight="1" thickBot="1" x14ac:dyDescent="0.25">
      <c r="A50" s="13" t="str">
        <f t="shared" si="0"/>
        <v> VB 7.72 </v>
      </c>
      <c r="B50" s="4" t="str">
        <f t="shared" si="1"/>
        <v>I</v>
      </c>
      <c r="C50" s="13">
        <f t="shared" si="2"/>
        <v>21080.672999999999</v>
      </c>
      <c r="D50" s="14" t="str">
        <f t="shared" si="3"/>
        <v>vis</v>
      </c>
      <c r="E50" s="64">
        <f>VLOOKUP(C50,Active!C$21:E$969,3,FALSE)</f>
        <v>-22373.930195684243</v>
      </c>
      <c r="F50" s="4" t="s">
        <v>32</v>
      </c>
      <c r="G50" s="14" t="str">
        <f t="shared" si="4"/>
        <v>21080.673</v>
      </c>
      <c r="H50" s="13">
        <f t="shared" si="5"/>
        <v>-22374</v>
      </c>
      <c r="I50" s="39" t="s">
        <v>231</v>
      </c>
      <c r="J50" s="40" t="s">
        <v>232</v>
      </c>
      <c r="K50" s="39">
        <v>-22374</v>
      </c>
      <c r="L50" s="39" t="s">
        <v>224</v>
      </c>
      <c r="M50" s="40" t="s">
        <v>117</v>
      </c>
      <c r="N50" s="40"/>
      <c r="O50" s="41" t="s">
        <v>118</v>
      </c>
      <c r="P50" s="41" t="s">
        <v>119</v>
      </c>
    </row>
    <row r="51" spans="1:16" ht="12.75" customHeight="1" thickBot="1" x14ac:dyDescent="0.25">
      <c r="A51" s="13" t="str">
        <f t="shared" si="0"/>
        <v> VB 7.72 </v>
      </c>
      <c r="B51" s="4" t="str">
        <f t="shared" si="1"/>
        <v>II</v>
      </c>
      <c r="C51" s="13">
        <f t="shared" si="2"/>
        <v>21140.659</v>
      </c>
      <c r="D51" s="14" t="str">
        <f t="shared" si="3"/>
        <v>vis</v>
      </c>
      <c r="E51" s="64">
        <f>VLOOKUP(C51,Active!C$21:E$969,3,FALSE)</f>
        <v>-22312.527701546991</v>
      </c>
      <c r="F51" s="4" t="s">
        <v>32</v>
      </c>
      <c r="G51" s="14" t="str">
        <f t="shared" si="4"/>
        <v>21140.659</v>
      </c>
      <c r="H51" s="13">
        <f t="shared" si="5"/>
        <v>-22312.5</v>
      </c>
      <c r="I51" s="39" t="s">
        <v>233</v>
      </c>
      <c r="J51" s="40" t="s">
        <v>234</v>
      </c>
      <c r="K51" s="39">
        <v>-22312.5</v>
      </c>
      <c r="L51" s="39" t="s">
        <v>235</v>
      </c>
      <c r="M51" s="40" t="s">
        <v>117</v>
      </c>
      <c r="N51" s="40"/>
      <c r="O51" s="41" t="s">
        <v>118</v>
      </c>
      <c r="P51" s="41" t="s">
        <v>119</v>
      </c>
    </row>
    <row r="52" spans="1:16" ht="12.75" customHeight="1" thickBot="1" x14ac:dyDescent="0.25">
      <c r="A52" s="13" t="str">
        <f t="shared" si="0"/>
        <v> VB 7.72 </v>
      </c>
      <c r="B52" s="4" t="str">
        <f t="shared" si="1"/>
        <v>I</v>
      </c>
      <c r="C52" s="13">
        <f t="shared" si="2"/>
        <v>21212.491000000002</v>
      </c>
      <c r="D52" s="14" t="str">
        <f t="shared" si="3"/>
        <v>vis</v>
      </c>
      <c r="E52" s="64">
        <f>VLOOKUP(C52,Active!C$21:E$969,3,FALSE)</f>
        <v>-22238.999478980604</v>
      </c>
      <c r="F52" s="4" t="s">
        <v>32</v>
      </c>
      <c r="G52" s="14" t="str">
        <f t="shared" si="4"/>
        <v>21212.491</v>
      </c>
      <c r="H52" s="13">
        <f t="shared" si="5"/>
        <v>-22239</v>
      </c>
      <c r="I52" s="39" t="s">
        <v>236</v>
      </c>
      <c r="J52" s="40" t="s">
        <v>237</v>
      </c>
      <c r="K52" s="39">
        <v>-22239</v>
      </c>
      <c r="L52" s="39" t="s">
        <v>238</v>
      </c>
      <c r="M52" s="40" t="s">
        <v>117</v>
      </c>
      <c r="N52" s="40"/>
      <c r="O52" s="41" t="s">
        <v>118</v>
      </c>
      <c r="P52" s="41" t="s">
        <v>119</v>
      </c>
    </row>
    <row r="53" spans="1:16" ht="12.75" customHeight="1" thickBot="1" x14ac:dyDescent="0.25">
      <c r="A53" s="13" t="str">
        <f t="shared" si="0"/>
        <v> VB 7.72 </v>
      </c>
      <c r="B53" s="4" t="str">
        <f t="shared" si="1"/>
        <v>I</v>
      </c>
      <c r="C53" s="13">
        <f t="shared" si="2"/>
        <v>21504.544000000002</v>
      </c>
      <c r="D53" s="14" t="str">
        <f t="shared" si="3"/>
        <v>vis</v>
      </c>
      <c r="E53" s="64">
        <f>VLOOKUP(C53,Active!C$21:E$969,3,FALSE)</f>
        <v>-21940.050013767606</v>
      </c>
      <c r="F53" s="4" t="s">
        <v>32</v>
      </c>
      <c r="G53" s="14" t="str">
        <f t="shared" si="4"/>
        <v>21504.544</v>
      </c>
      <c r="H53" s="13">
        <f t="shared" si="5"/>
        <v>-21940</v>
      </c>
      <c r="I53" s="39" t="s">
        <v>239</v>
      </c>
      <c r="J53" s="40" t="s">
        <v>240</v>
      </c>
      <c r="K53" s="39">
        <v>-21940</v>
      </c>
      <c r="L53" s="39" t="s">
        <v>241</v>
      </c>
      <c r="M53" s="40" t="s">
        <v>117</v>
      </c>
      <c r="N53" s="40"/>
      <c r="O53" s="41" t="s">
        <v>118</v>
      </c>
      <c r="P53" s="41" t="s">
        <v>119</v>
      </c>
    </row>
    <row r="54" spans="1:16" ht="12.75" customHeight="1" thickBot="1" x14ac:dyDescent="0.25">
      <c r="A54" s="13" t="str">
        <f t="shared" si="0"/>
        <v> VB 7.72 </v>
      </c>
      <c r="B54" s="4" t="str">
        <f t="shared" si="1"/>
        <v>I</v>
      </c>
      <c r="C54" s="13">
        <f t="shared" si="2"/>
        <v>22132.737000000001</v>
      </c>
      <c r="D54" s="14" t="str">
        <f t="shared" si="3"/>
        <v>vis</v>
      </c>
      <c r="E54" s="64">
        <f>VLOOKUP(C54,Active!C$21:E$969,3,FALSE)</f>
        <v>-21297.023024143979</v>
      </c>
      <c r="F54" s="4" t="s">
        <v>32</v>
      </c>
      <c r="G54" s="14" t="str">
        <f t="shared" si="4"/>
        <v>22132.737</v>
      </c>
      <c r="H54" s="13">
        <f t="shared" si="5"/>
        <v>-21297</v>
      </c>
      <c r="I54" s="39" t="s">
        <v>242</v>
      </c>
      <c r="J54" s="40" t="s">
        <v>243</v>
      </c>
      <c r="K54" s="39">
        <v>-21297</v>
      </c>
      <c r="L54" s="39" t="s">
        <v>244</v>
      </c>
      <c r="M54" s="40" t="s">
        <v>117</v>
      </c>
      <c r="N54" s="40"/>
      <c r="O54" s="41" t="s">
        <v>118</v>
      </c>
      <c r="P54" s="41" t="s">
        <v>119</v>
      </c>
    </row>
    <row r="55" spans="1:16" ht="12.75" customHeight="1" thickBot="1" x14ac:dyDescent="0.25">
      <c r="A55" s="13" t="str">
        <f t="shared" si="0"/>
        <v> VB 7.72 </v>
      </c>
      <c r="B55" s="4" t="str">
        <f t="shared" si="1"/>
        <v>I</v>
      </c>
      <c r="C55" s="13">
        <f t="shared" si="2"/>
        <v>22313.449000000001</v>
      </c>
      <c r="D55" s="14" t="str">
        <f t="shared" si="3"/>
        <v>vis</v>
      </c>
      <c r="E55" s="64">
        <f>VLOOKUP(C55,Active!C$21:E$969,3,FALSE)</f>
        <v>-21112.04373696812</v>
      </c>
      <c r="F55" s="4" t="s">
        <v>32</v>
      </c>
      <c r="G55" s="14" t="str">
        <f t="shared" si="4"/>
        <v>22313.449</v>
      </c>
      <c r="H55" s="13">
        <f t="shared" si="5"/>
        <v>-21112</v>
      </c>
      <c r="I55" s="39" t="s">
        <v>245</v>
      </c>
      <c r="J55" s="40" t="s">
        <v>246</v>
      </c>
      <c r="K55" s="39">
        <v>-21112</v>
      </c>
      <c r="L55" s="39" t="s">
        <v>247</v>
      </c>
      <c r="M55" s="40" t="s">
        <v>117</v>
      </c>
      <c r="N55" s="40"/>
      <c r="O55" s="41" t="s">
        <v>118</v>
      </c>
      <c r="P55" s="41" t="s">
        <v>119</v>
      </c>
    </row>
    <row r="56" spans="1:16" ht="12.75" customHeight="1" thickBot="1" x14ac:dyDescent="0.25">
      <c r="A56" s="13" t="str">
        <f t="shared" si="0"/>
        <v> VB 7.72 </v>
      </c>
      <c r="B56" s="4" t="str">
        <f t="shared" si="1"/>
        <v>I</v>
      </c>
      <c r="C56" s="13">
        <f t="shared" si="2"/>
        <v>22557.687000000002</v>
      </c>
      <c r="D56" s="14" t="str">
        <f t="shared" si="3"/>
        <v>vis</v>
      </c>
      <c r="E56" s="64">
        <f>VLOOKUP(C56,Active!C$21:E$969,3,FALSE)</f>
        <v>-20862.038362995954</v>
      </c>
      <c r="F56" s="4" t="s">
        <v>32</v>
      </c>
      <c r="G56" s="14" t="str">
        <f t="shared" si="4"/>
        <v>22557.687</v>
      </c>
      <c r="H56" s="13">
        <f t="shared" si="5"/>
        <v>-20862</v>
      </c>
      <c r="I56" s="39" t="s">
        <v>248</v>
      </c>
      <c r="J56" s="40" t="s">
        <v>249</v>
      </c>
      <c r="K56" s="39">
        <v>-20862</v>
      </c>
      <c r="L56" s="39" t="s">
        <v>250</v>
      </c>
      <c r="M56" s="40" t="s">
        <v>117</v>
      </c>
      <c r="N56" s="40"/>
      <c r="O56" s="41" t="s">
        <v>118</v>
      </c>
      <c r="P56" s="41" t="s">
        <v>119</v>
      </c>
    </row>
    <row r="57" spans="1:16" ht="12.75" customHeight="1" thickBot="1" x14ac:dyDescent="0.25">
      <c r="A57" s="13" t="str">
        <f t="shared" si="0"/>
        <v> VB 7.72 </v>
      </c>
      <c r="B57" s="4" t="str">
        <f t="shared" si="1"/>
        <v>I</v>
      </c>
      <c r="C57" s="13">
        <f t="shared" si="2"/>
        <v>22601.659</v>
      </c>
      <c r="D57" s="14" t="str">
        <f t="shared" si="3"/>
        <v>vis</v>
      </c>
      <c r="E57" s="64">
        <f>VLOOKUP(C57,Active!C$21:E$969,3,FALSE)</f>
        <v>-20817.028019379057</v>
      </c>
      <c r="F57" s="4" t="s">
        <v>32</v>
      </c>
      <c r="G57" s="14" t="str">
        <f t="shared" si="4"/>
        <v>22601.659</v>
      </c>
      <c r="H57" s="13">
        <f t="shared" si="5"/>
        <v>-20817</v>
      </c>
      <c r="I57" s="39" t="s">
        <v>251</v>
      </c>
      <c r="J57" s="40" t="s">
        <v>252</v>
      </c>
      <c r="K57" s="39">
        <v>-20817</v>
      </c>
      <c r="L57" s="39" t="s">
        <v>235</v>
      </c>
      <c r="M57" s="40" t="s">
        <v>117</v>
      </c>
      <c r="N57" s="40"/>
      <c r="O57" s="41" t="s">
        <v>118</v>
      </c>
      <c r="P57" s="41" t="s">
        <v>119</v>
      </c>
    </row>
    <row r="58" spans="1:16" ht="12.75" customHeight="1" thickBot="1" x14ac:dyDescent="0.25">
      <c r="A58" s="13" t="str">
        <f t="shared" si="0"/>
        <v> VB 7.72 </v>
      </c>
      <c r="B58" s="4" t="str">
        <f t="shared" si="1"/>
        <v>I</v>
      </c>
      <c r="C58" s="13">
        <f t="shared" si="2"/>
        <v>22806.797999999999</v>
      </c>
      <c r="D58" s="14" t="str">
        <f t="shared" si="3"/>
        <v>vis</v>
      </c>
      <c r="E58" s="64">
        <f>VLOOKUP(C58,Active!C$21:E$969,3,FALSE)</f>
        <v>-20607.044919241998</v>
      </c>
      <c r="F58" s="4" t="s">
        <v>32</v>
      </c>
      <c r="G58" s="14" t="str">
        <f t="shared" si="4"/>
        <v>22806.798</v>
      </c>
      <c r="H58" s="13">
        <f t="shared" si="5"/>
        <v>-20607</v>
      </c>
      <c r="I58" s="39" t="s">
        <v>253</v>
      </c>
      <c r="J58" s="40" t="s">
        <v>254</v>
      </c>
      <c r="K58" s="39">
        <v>-20607</v>
      </c>
      <c r="L58" s="39" t="s">
        <v>134</v>
      </c>
      <c r="M58" s="40" t="s">
        <v>117</v>
      </c>
      <c r="N58" s="40"/>
      <c r="O58" s="41" t="s">
        <v>118</v>
      </c>
      <c r="P58" s="41" t="s">
        <v>119</v>
      </c>
    </row>
    <row r="59" spans="1:16" ht="12.75" customHeight="1" thickBot="1" x14ac:dyDescent="0.25">
      <c r="A59" s="13" t="str">
        <f t="shared" si="0"/>
        <v> VB 7.72 </v>
      </c>
      <c r="B59" s="4" t="str">
        <f t="shared" si="1"/>
        <v>II</v>
      </c>
      <c r="C59" s="13">
        <f t="shared" si="2"/>
        <v>22913.742999999999</v>
      </c>
      <c r="D59" s="14" t="str">
        <f t="shared" si="3"/>
        <v>vis</v>
      </c>
      <c r="E59" s="64">
        <f>VLOOKUP(C59,Active!C$21:E$969,3,FALSE)</f>
        <v>-20497.574547230055</v>
      </c>
      <c r="F59" s="4" t="s">
        <v>32</v>
      </c>
      <c r="G59" s="14" t="str">
        <f t="shared" si="4"/>
        <v>22913.743</v>
      </c>
      <c r="H59" s="13">
        <f t="shared" si="5"/>
        <v>-20497.5</v>
      </c>
      <c r="I59" s="39" t="s">
        <v>255</v>
      </c>
      <c r="J59" s="40" t="s">
        <v>256</v>
      </c>
      <c r="K59" s="39">
        <v>-20497.5</v>
      </c>
      <c r="L59" s="39" t="s">
        <v>257</v>
      </c>
      <c r="M59" s="40" t="s">
        <v>117</v>
      </c>
      <c r="N59" s="40"/>
      <c r="O59" s="41" t="s">
        <v>118</v>
      </c>
      <c r="P59" s="41" t="s">
        <v>119</v>
      </c>
    </row>
    <row r="60" spans="1:16" ht="12.75" customHeight="1" thickBot="1" x14ac:dyDescent="0.25">
      <c r="A60" s="13" t="str">
        <f t="shared" si="0"/>
        <v> VB 7.72 </v>
      </c>
      <c r="B60" s="4" t="str">
        <f t="shared" si="1"/>
        <v>I</v>
      </c>
      <c r="C60" s="13">
        <f t="shared" si="2"/>
        <v>22984.642</v>
      </c>
      <c r="D60" s="14" t="str">
        <f t="shared" si="3"/>
        <v>vis</v>
      </c>
      <c r="E60" s="64">
        <f>VLOOKUP(C60,Active!C$21:E$969,3,FALSE)</f>
        <v>-20425.001356288216</v>
      </c>
      <c r="F60" s="4" t="s">
        <v>32</v>
      </c>
      <c r="G60" s="14" t="str">
        <f t="shared" si="4"/>
        <v>22984.642</v>
      </c>
      <c r="H60" s="13">
        <f t="shared" si="5"/>
        <v>-20425</v>
      </c>
      <c r="I60" s="39" t="s">
        <v>258</v>
      </c>
      <c r="J60" s="40" t="s">
        <v>259</v>
      </c>
      <c r="K60" s="39">
        <v>-20425</v>
      </c>
      <c r="L60" s="39" t="s">
        <v>260</v>
      </c>
      <c r="M60" s="40" t="s">
        <v>117</v>
      </c>
      <c r="N60" s="40"/>
      <c r="O60" s="41" t="s">
        <v>118</v>
      </c>
      <c r="P60" s="41" t="s">
        <v>119</v>
      </c>
    </row>
    <row r="61" spans="1:16" ht="12.75" customHeight="1" thickBot="1" x14ac:dyDescent="0.25">
      <c r="A61" s="13" t="str">
        <f t="shared" si="0"/>
        <v> VB 7.72 </v>
      </c>
      <c r="B61" s="4" t="str">
        <f t="shared" si="1"/>
        <v>I</v>
      </c>
      <c r="C61" s="13">
        <f t="shared" si="2"/>
        <v>22992.483</v>
      </c>
      <c r="D61" s="14" t="str">
        <f t="shared" si="3"/>
        <v>vis</v>
      </c>
      <c r="E61" s="64">
        <f>VLOOKUP(C61,Active!C$21:E$969,3,FALSE)</f>
        <v>-20416.97520090979</v>
      </c>
      <c r="F61" s="4" t="s">
        <v>32</v>
      </c>
      <c r="G61" s="14" t="str">
        <f t="shared" si="4"/>
        <v>22992.483</v>
      </c>
      <c r="H61" s="13">
        <f t="shared" si="5"/>
        <v>-20417</v>
      </c>
      <c r="I61" s="39" t="s">
        <v>261</v>
      </c>
      <c r="J61" s="40" t="s">
        <v>262</v>
      </c>
      <c r="K61" s="39">
        <v>-20417</v>
      </c>
      <c r="L61" s="39" t="s">
        <v>263</v>
      </c>
      <c r="M61" s="40" t="s">
        <v>117</v>
      </c>
      <c r="N61" s="40"/>
      <c r="O61" s="41" t="s">
        <v>118</v>
      </c>
      <c r="P61" s="41" t="s">
        <v>119</v>
      </c>
    </row>
    <row r="62" spans="1:16" ht="12.75" customHeight="1" thickBot="1" x14ac:dyDescent="0.25">
      <c r="A62" s="13" t="str">
        <f t="shared" si="0"/>
        <v> VB 7.72 </v>
      </c>
      <c r="B62" s="4" t="str">
        <f t="shared" si="1"/>
        <v>I</v>
      </c>
      <c r="C62" s="13">
        <f t="shared" si="2"/>
        <v>23231.791000000001</v>
      </c>
      <c r="D62" s="14" t="str">
        <f t="shared" si="3"/>
        <v>vis</v>
      </c>
      <c r="E62" s="64">
        <f>VLOOKUP(C62,Active!C$21:E$969,3,FALSE)</f>
        <v>-20172.016242702914</v>
      </c>
      <c r="F62" s="4" t="s">
        <v>32</v>
      </c>
      <c r="G62" s="14" t="str">
        <f t="shared" si="4"/>
        <v>23231.791</v>
      </c>
      <c r="H62" s="13">
        <f t="shared" si="5"/>
        <v>-20172</v>
      </c>
      <c r="I62" s="39" t="s">
        <v>264</v>
      </c>
      <c r="J62" s="40" t="s">
        <v>265</v>
      </c>
      <c r="K62" s="39">
        <v>-20172</v>
      </c>
      <c r="L62" s="39" t="s">
        <v>128</v>
      </c>
      <c r="M62" s="40" t="s">
        <v>117</v>
      </c>
      <c r="N62" s="40"/>
      <c r="O62" s="41" t="s">
        <v>118</v>
      </c>
      <c r="P62" s="41" t="s">
        <v>119</v>
      </c>
    </row>
    <row r="63" spans="1:16" ht="12.75" customHeight="1" thickBot="1" x14ac:dyDescent="0.25">
      <c r="A63" s="13" t="str">
        <f t="shared" si="0"/>
        <v> VB 7.72 </v>
      </c>
      <c r="B63" s="4" t="str">
        <f t="shared" si="1"/>
        <v>I</v>
      </c>
      <c r="C63" s="13">
        <f t="shared" si="2"/>
        <v>23326.545999999998</v>
      </c>
      <c r="D63" s="14" t="str">
        <f t="shared" si="3"/>
        <v>vis</v>
      </c>
      <c r="E63" s="64">
        <f>VLOOKUP(C63,Active!C$21:E$969,3,FALSE)</f>
        <v>-20075.023722248556</v>
      </c>
      <c r="F63" s="4" t="s">
        <v>32</v>
      </c>
      <c r="G63" s="14" t="str">
        <f t="shared" si="4"/>
        <v>23326.546</v>
      </c>
      <c r="H63" s="13">
        <f t="shared" si="5"/>
        <v>-20075</v>
      </c>
      <c r="I63" s="39" t="s">
        <v>266</v>
      </c>
      <c r="J63" s="40" t="s">
        <v>267</v>
      </c>
      <c r="K63" s="39">
        <v>-20075</v>
      </c>
      <c r="L63" s="39" t="s">
        <v>143</v>
      </c>
      <c r="M63" s="40" t="s">
        <v>117</v>
      </c>
      <c r="N63" s="40"/>
      <c r="O63" s="41" t="s">
        <v>118</v>
      </c>
      <c r="P63" s="41" t="s">
        <v>119</v>
      </c>
    </row>
    <row r="64" spans="1:16" ht="12.75" customHeight="1" thickBot="1" x14ac:dyDescent="0.25">
      <c r="A64" s="13" t="str">
        <f t="shared" si="0"/>
        <v> VB 7.72 </v>
      </c>
      <c r="B64" s="4" t="str">
        <f t="shared" si="1"/>
        <v>II</v>
      </c>
      <c r="C64" s="13">
        <f t="shared" si="2"/>
        <v>23637.657999999999</v>
      </c>
      <c r="D64" s="14" t="str">
        <f t="shared" si="3"/>
        <v>vis</v>
      </c>
      <c r="E64" s="64">
        <f>VLOOKUP(C64,Active!C$21:E$969,3,FALSE)</f>
        <v>-19756.565202660171</v>
      </c>
      <c r="F64" s="4" t="s">
        <v>32</v>
      </c>
      <c r="G64" s="14" t="str">
        <f t="shared" si="4"/>
        <v>23637.658</v>
      </c>
      <c r="H64" s="13">
        <f t="shared" si="5"/>
        <v>-19756.5</v>
      </c>
      <c r="I64" s="39" t="s">
        <v>268</v>
      </c>
      <c r="J64" s="40" t="s">
        <v>269</v>
      </c>
      <c r="K64" s="39">
        <v>-19756.5</v>
      </c>
      <c r="L64" s="39" t="s">
        <v>270</v>
      </c>
      <c r="M64" s="40" t="s">
        <v>117</v>
      </c>
      <c r="N64" s="40"/>
      <c r="O64" s="41" t="s">
        <v>118</v>
      </c>
      <c r="P64" s="41" t="s">
        <v>119</v>
      </c>
    </row>
    <row r="65" spans="1:16" ht="12.75" customHeight="1" thickBot="1" x14ac:dyDescent="0.25">
      <c r="A65" s="13" t="str">
        <f t="shared" si="0"/>
        <v> VB 7.72 </v>
      </c>
      <c r="B65" s="4" t="str">
        <f t="shared" si="1"/>
        <v>I</v>
      </c>
      <c r="C65" s="13">
        <f t="shared" si="2"/>
        <v>23664.6</v>
      </c>
      <c r="D65" s="14" t="str">
        <f t="shared" si="3"/>
        <v>vis</v>
      </c>
      <c r="E65" s="64">
        <f>VLOOKUP(C65,Active!C$21:E$969,3,FALSE)</f>
        <v>-19728.987001129051</v>
      </c>
      <c r="F65" s="4" t="s">
        <v>32</v>
      </c>
      <c r="G65" s="14" t="str">
        <f t="shared" si="4"/>
        <v>23664.600</v>
      </c>
      <c r="H65" s="13">
        <f t="shared" si="5"/>
        <v>-19729</v>
      </c>
      <c r="I65" s="39" t="s">
        <v>271</v>
      </c>
      <c r="J65" s="40" t="s">
        <v>272</v>
      </c>
      <c r="K65" s="39">
        <v>-19729</v>
      </c>
      <c r="L65" s="39" t="s">
        <v>105</v>
      </c>
      <c r="M65" s="40" t="s">
        <v>117</v>
      </c>
      <c r="N65" s="40"/>
      <c r="O65" s="41" t="s">
        <v>118</v>
      </c>
      <c r="P65" s="41" t="s">
        <v>119</v>
      </c>
    </row>
    <row r="66" spans="1:16" ht="12.75" customHeight="1" thickBot="1" x14ac:dyDescent="0.25">
      <c r="A66" s="13" t="str">
        <f t="shared" si="0"/>
        <v> VB 7.72 </v>
      </c>
      <c r="B66" s="4" t="str">
        <f t="shared" si="1"/>
        <v>I</v>
      </c>
      <c r="C66" s="13">
        <f t="shared" si="2"/>
        <v>23956.79</v>
      </c>
      <c r="D66" s="14" t="str">
        <f t="shared" si="3"/>
        <v>vis</v>
      </c>
      <c r="E66" s="64">
        <f>VLOOKUP(C66,Active!C$21:E$969,3,FALSE)</f>
        <v>-19429.897300832916</v>
      </c>
      <c r="F66" s="4" t="s">
        <v>32</v>
      </c>
      <c r="G66" s="14" t="str">
        <f t="shared" si="4"/>
        <v>23956.790</v>
      </c>
      <c r="H66" s="13">
        <f t="shared" si="5"/>
        <v>-19430</v>
      </c>
      <c r="I66" s="39" t="s">
        <v>273</v>
      </c>
      <c r="J66" s="40" t="s">
        <v>274</v>
      </c>
      <c r="K66" s="39">
        <v>-19430</v>
      </c>
      <c r="L66" s="39" t="s">
        <v>275</v>
      </c>
      <c r="M66" s="40" t="s">
        <v>117</v>
      </c>
      <c r="N66" s="40"/>
      <c r="O66" s="41" t="s">
        <v>118</v>
      </c>
      <c r="P66" s="41" t="s">
        <v>119</v>
      </c>
    </row>
    <row r="67" spans="1:16" ht="12.75" customHeight="1" thickBot="1" x14ac:dyDescent="0.25">
      <c r="A67" s="13" t="str">
        <f t="shared" si="0"/>
        <v> VB 7.72 </v>
      </c>
      <c r="B67" s="4" t="str">
        <f t="shared" si="1"/>
        <v>I</v>
      </c>
      <c r="C67" s="13">
        <f t="shared" si="2"/>
        <v>24000.675999999999</v>
      </c>
      <c r="D67" s="14" t="str">
        <f t="shared" si="3"/>
        <v>vis</v>
      </c>
      <c r="E67" s="64">
        <f>VLOOKUP(C67,Active!C$21:E$969,3,FALSE)</f>
        <v>-19384.974987998132</v>
      </c>
      <c r="F67" s="4" t="s">
        <v>32</v>
      </c>
      <c r="G67" s="14" t="str">
        <f t="shared" si="4"/>
        <v>24000.676</v>
      </c>
      <c r="H67" s="13">
        <f t="shared" si="5"/>
        <v>-19385</v>
      </c>
      <c r="I67" s="39" t="s">
        <v>276</v>
      </c>
      <c r="J67" s="40" t="s">
        <v>277</v>
      </c>
      <c r="K67" s="39">
        <v>-19385</v>
      </c>
      <c r="L67" s="39" t="s">
        <v>263</v>
      </c>
      <c r="M67" s="40" t="s">
        <v>117</v>
      </c>
      <c r="N67" s="40"/>
      <c r="O67" s="41" t="s">
        <v>118</v>
      </c>
      <c r="P67" s="41" t="s">
        <v>119</v>
      </c>
    </row>
    <row r="68" spans="1:16" ht="12.75" customHeight="1" thickBot="1" x14ac:dyDescent="0.25">
      <c r="A68" s="13" t="str">
        <f t="shared" si="0"/>
        <v> VB 7.72 </v>
      </c>
      <c r="B68" s="4" t="str">
        <f t="shared" si="1"/>
        <v>I</v>
      </c>
      <c r="C68" s="13">
        <f t="shared" si="2"/>
        <v>24090.496999999999</v>
      </c>
      <c r="D68" s="14" t="str">
        <f t="shared" si="3"/>
        <v>vis</v>
      </c>
      <c r="E68" s="64">
        <f>VLOOKUP(C68,Active!C$21:E$969,3,FALSE)</f>
        <v>-19293.032977764044</v>
      </c>
      <c r="F68" s="4" t="s">
        <v>32</v>
      </c>
      <c r="G68" s="14" t="str">
        <f t="shared" si="4"/>
        <v>24090.497</v>
      </c>
      <c r="H68" s="13">
        <f t="shared" si="5"/>
        <v>-19293</v>
      </c>
      <c r="I68" s="39" t="s">
        <v>278</v>
      </c>
      <c r="J68" s="40" t="s">
        <v>279</v>
      </c>
      <c r="K68" s="39">
        <v>-19293</v>
      </c>
      <c r="L68" s="39" t="s">
        <v>116</v>
      </c>
      <c r="M68" s="40" t="s">
        <v>117</v>
      </c>
      <c r="N68" s="40"/>
      <c r="O68" s="41" t="s">
        <v>118</v>
      </c>
      <c r="P68" s="41" t="s">
        <v>119</v>
      </c>
    </row>
    <row r="69" spans="1:16" ht="12.75" customHeight="1" thickBot="1" x14ac:dyDescent="0.25">
      <c r="A69" s="13" t="str">
        <f t="shared" si="0"/>
        <v> VB 7.72 </v>
      </c>
      <c r="B69" s="4" t="str">
        <f t="shared" si="1"/>
        <v>I</v>
      </c>
      <c r="C69" s="13">
        <f t="shared" si="2"/>
        <v>24090.547999999999</v>
      </c>
      <c r="D69" s="14" t="str">
        <f t="shared" si="3"/>
        <v>vis</v>
      </c>
      <c r="E69" s="64">
        <f>VLOOKUP(C69,Active!C$21:E$969,3,FALSE)</f>
        <v>-19292.980773463023</v>
      </c>
      <c r="F69" s="4" t="s">
        <v>32</v>
      </c>
      <c r="G69" s="14" t="str">
        <f t="shared" si="4"/>
        <v>24090.548</v>
      </c>
      <c r="H69" s="13">
        <f t="shared" si="5"/>
        <v>-19293</v>
      </c>
      <c r="I69" s="39" t="s">
        <v>280</v>
      </c>
      <c r="J69" s="40" t="s">
        <v>281</v>
      </c>
      <c r="K69" s="39">
        <v>-19293</v>
      </c>
      <c r="L69" s="39" t="s">
        <v>282</v>
      </c>
      <c r="M69" s="40" t="s">
        <v>117</v>
      </c>
      <c r="N69" s="40"/>
      <c r="O69" s="41" t="s">
        <v>118</v>
      </c>
      <c r="P69" s="41" t="s">
        <v>119</v>
      </c>
    </row>
    <row r="70" spans="1:16" ht="12.75" customHeight="1" thickBot="1" x14ac:dyDescent="0.25">
      <c r="A70" s="13" t="str">
        <f t="shared" si="0"/>
        <v> VB 7.72 </v>
      </c>
      <c r="B70" s="4" t="str">
        <f t="shared" si="1"/>
        <v>I</v>
      </c>
      <c r="C70" s="13">
        <f t="shared" si="2"/>
        <v>24090.59</v>
      </c>
      <c r="D70" s="14" t="str">
        <f t="shared" si="3"/>
        <v>vis</v>
      </c>
      <c r="E70" s="64">
        <f>VLOOKUP(C70,Active!C$21:E$969,3,FALSE)</f>
        <v>-19292.937781685709</v>
      </c>
      <c r="F70" s="4" t="s">
        <v>32</v>
      </c>
      <c r="G70" s="14" t="str">
        <f t="shared" si="4"/>
        <v>24090.590</v>
      </c>
      <c r="H70" s="13">
        <f t="shared" si="5"/>
        <v>-19293</v>
      </c>
      <c r="I70" s="39" t="s">
        <v>283</v>
      </c>
      <c r="J70" s="40" t="s">
        <v>284</v>
      </c>
      <c r="K70" s="39">
        <v>-19293</v>
      </c>
      <c r="L70" s="39" t="s">
        <v>285</v>
      </c>
      <c r="M70" s="40" t="s">
        <v>117</v>
      </c>
      <c r="N70" s="40"/>
      <c r="O70" s="41" t="s">
        <v>118</v>
      </c>
      <c r="P70" s="41" t="s">
        <v>119</v>
      </c>
    </row>
    <row r="71" spans="1:16" ht="12.75" customHeight="1" thickBot="1" x14ac:dyDescent="0.25">
      <c r="A71" s="13" t="str">
        <f t="shared" si="0"/>
        <v> VB 7.72 </v>
      </c>
      <c r="B71" s="4" t="str">
        <f t="shared" si="1"/>
        <v>I</v>
      </c>
      <c r="C71" s="13">
        <f t="shared" si="2"/>
        <v>24288.807000000001</v>
      </c>
      <c r="D71" s="14" t="str">
        <f t="shared" si="3"/>
        <v>vis</v>
      </c>
      <c r="E71" s="64">
        <f>VLOOKUP(C71,Active!C$21:E$969,3,FALSE)</f>
        <v>-19090.040135894964</v>
      </c>
      <c r="F71" s="4" t="s">
        <v>32</v>
      </c>
      <c r="G71" s="14" t="str">
        <f t="shared" si="4"/>
        <v>24288.807</v>
      </c>
      <c r="H71" s="13">
        <f t="shared" si="5"/>
        <v>-19090</v>
      </c>
      <c r="I71" s="39" t="s">
        <v>286</v>
      </c>
      <c r="J71" s="40" t="s">
        <v>287</v>
      </c>
      <c r="K71" s="39">
        <v>-19090</v>
      </c>
      <c r="L71" s="39" t="s">
        <v>182</v>
      </c>
      <c r="M71" s="40" t="s">
        <v>117</v>
      </c>
      <c r="N71" s="40"/>
      <c r="O71" s="41" t="s">
        <v>118</v>
      </c>
      <c r="P71" s="41" t="s">
        <v>119</v>
      </c>
    </row>
    <row r="72" spans="1:16" ht="12.75" customHeight="1" thickBot="1" x14ac:dyDescent="0.25">
      <c r="A72" s="13" t="str">
        <f t="shared" si="0"/>
        <v> VB 7.72 </v>
      </c>
      <c r="B72" s="4" t="str">
        <f t="shared" si="1"/>
        <v>I</v>
      </c>
      <c r="C72" s="13">
        <f t="shared" si="2"/>
        <v>24335.67</v>
      </c>
      <c r="D72" s="14" t="str">
        <f t="shared" si="3"/>
        <v>vis</v>
      </c>
      <c r="E72" s="64">
        <f>VLOOKUP(C72,Active!C$21:E$969,3,FALSE)</f>
        <v>-19042.070524939842</v>
      </c>
      <c r="F72" s="4" t="s">
        <v>32</v>
      </c>
      <c r="G72" s="14" t="str">
        <f t="shared" si="4"/>
        <v>24335.670</v>
      </c>
      <c r="H72" s="13">
        <f t="shared" si="5"/>
        <v>-19042</v>
      </c>
      <c r="I72" s="39" t="s">
        <v>288</v>
      </c>
      <c r="J72" s="40" t="s">
        <v>289</v>
      </c>
      <c r="K72" s="39">
        <v>-19042</v>
      </c>
      <c r="L72" s="39" t="s">
        <v>290</v>
      </c>
      <c r="M72" s="40" t="s">
        <v>117</v>
      </c>
      <c r="N72" s="40"/>
      <c r="O72" s="41" t="s">
        <v>118</v>
      </c>
      <c r="P72" s="41" t="s">
        <v>119</v>
      </c>
    </row>
    <row r="73" spans="1:16" ht="12.75" customHeight="1" thickBot="1" x14ac:dyDescent="0.25">
      <c r="A73" s="13" t="str">
        <f t="shared" si="0"/>
        <v> VB 7.72 </v>
      </c>
      <c r="B73" s="4" t="str">
        <f t="shared" si="1"/>
        <v>II</v>
      </c>
      <c r="C73" s="13">
        <f t="shared" si="2"/>
        <v>24402.565999999999</v>
      </c>
      <c r="D73" s="14" t="str">
        <f t="shared" si="3"/>
        <v>vis</v>
      </c>
      <c r="E73" s="64">
        <f>VLOOKUP(C73,Active!C$21:E$969,3,FALSE)</f>
        <v>-18973.59485982122</v>
      </c>
      <c r="F73" s="4" t="s">
        <v>32</v>
      </c>
      <c r="G73" s="14" t="str">
        <f t="shared" si="4"/>
        <v>24402.566</v>
      </c>
      <c r="H73" s="13">
        <f t="shared" si="5"/>
        <v>-18973.5</v>
      </c>
      <c r="I73" s="39" t="s">
        <v>291</v>
      </c>
      <c r="J73" s="40" t="s">
        <v>292</v>
      </c>
      <c r="K73" s="39">
        <v>-18973.5</v>
      </c>
      <c r="L73" s="39" t="s">
        <v>122</v>
      </c>
      <c r="M73" s="40" t="s">
        <v>117</v>
      </c>
      <c r="N73" s="40"/>
      <c r="O73" s="41" t="s">
        <v>118</v>
      </c>
      <c r="P73" s="41" t="s">
        <v>119</v>
      </c>
    </row>
    <row r="74" spans="1:16" ht="12.75" customHeight="1" thickBot="1" x14ac:dyDescent="0.25">
      <c r="A74" s="13" t="str">
        <f t="shared" si="0"/>
        <v> VB 7.72 </v>
      </c>
      <c r="B74" s="4" t="str">
        <f t="shared" si="1"/>
        <v>II</v>
      </c>
      <c r="C74" s="13">
        <f t="shared" si="2"/>
        <v>24402.61</v>
      </c>
      <c r="D74" s="14" t="str">
        <f t="shared" si="3"/>
        <v>vis</v>
      </c>
      <c r="E74" s="64">
        <f>VLOOKUP(C74,Active!C$21:E$969,3,FALSE)</f>
        <v>-18973.549820816417</v>
      </c>
      <c r="F74" s="4" t="s">
        <v>32</v>
      </c>
      <c r="G74" s="14" t="str">
        <f t="shared" si="4"/>
        <v>24402.610</v>
      </c>
      <c r="H74" s="13">
        <f t="shared" si="5"/>
        <v>-18973.5</v>
      </c>
      <c r="I74" s="39" t="s">
        <v>293</v>
      </c>
      <c r="J74" s="40" t="s">
        <v>294</v>
      </c>
      <c r="K74" s="39">
        <v>-18973.5</v>
      </c>
      <c r="L74" s="39" t="s">
        <v>241</v>
      </c>
      <c r="M74" s="40" t="s">
        <v>117</v>
      </c>
      <c r="N74" s="40"/>
      <c r="O74" s="41" t="s">
        <v>118</v>
      </c>
      <c r="P74" s="41" t="s">
        <v>119</v>
      </c>
    </row>
    <row r="75" spans="1:16" ht="12.75" customHeight="1" thickBot="1" x14ac:dyDescent="0.25">
      <c r="A75" s="13" t="str">
        <f t="shared" ref="A75:A138" si="6">P75</f>
        <v> VB 7.72 </v>
      </c>
      <c r="B75" s="4" t="str">
        <f t="shared" ref="B75:B138" si="7">IF(H75=INT(H75),"I","II")</f>
        <v>II</v>
      </c>
      <c r="C75" s="13">
        <f t="shared" ref="C75:C138" si="8">1*G75</f>
        <v>24402.651000000002</v>
      </c>
      <c r="D75" s="14" t="str">
        <f t="shared" ref="D75:D138" si="9">VLOOKUP(F75,I$1:J$5,2,FALSE)</f>
        <v>vis</v>
      </c>
      <c r="E75" s="64">
        <f>VLOOKUP(C75,Active!C$21:E$969,3,FALSE)</f>
        <v>-18973.507852652849</v>
      </c>
      <c r="F75" s="4" t="s">
        <v>32</v>
      </c>
      <c r="G75" s="14" t="str">
        <f t="shared" ref="G75:G138" si="10">MID(I75,3,LEN(I75)-3)</f>
        <v>24402.651</v>
      </c>
      <c r="H75" s="13">
        <f t="shared" ref="H75:H138" si="11">1*K75</f>
        <v>-18973.5</v>
      </c>
      <c r="I75" s="39" t="s">
        <v>295</v>
      </c>
      <c r="J75" s="40" t="s">
        <v>296</v>
      </c>
      <c r="K75" s="39">
        <v>-18973.5</v>
      </c>
      <c r="L75" s="39" t="s">
        <v>297</v>
      </c>
      <c r="M75" s="40" t="s">
        <v>117</v>
      </c>
      <c r="N75" s="40"/>
      <c r="O75" s="41" t="s">
        <v>118</v>
      </c>
      <c r="P75" s="41" t="s">
        <v>119</v>
      </c>
    </row>
    <row r="76" spans="1:16" ht="12.75" customHeight="1" thickBot="1" x14ac:dyDescent="0.25">
      <c r="A76" s="13" t="str">
        <f t="shared" si="6"/>
        <v> VB 7.72 </v>
      </c>
      <c r="B76" s="4" t="str">
        <f t="shared" si="7"/>
        <v>I</v>
      </c>
      <c r="C76" s="13">
        <f t="shared" si="8"/>
        <v>24476.472000000002</v>
      </c>
      <c r="D76" s="14" t="str">
        <f t="shared" si="9"/>
        <v>vis</v>
      </c>
      <c r="E76" s="64">
        <f>VLOOKUP(C76,Active!C$21:E$969,3,FALSE)</f>
        <v>-18897.943662346675</v>
      </c>
      <c r="F76" s="4" t="s">
        <v>32</v>
      </c>
      <c r="G76" s="14" t="str">
        <f t="shared" si="10"/>
        <v>24476.472</v>
      </c>
      <c r="H76" s="13">
        <f t="shared" si="11"/>
        <v>-18898</v>
      </c>
      <c r="I76" s="39" t="s">
        <v>298</v>
      </c>
      <c r="J76" s="40" t="s">
        <v>299</v>
      </c>
      <c r="K76" s="39">
        <v>-18898</v>
      </c>
      <c r="L76" s="39" t="s">
        <v>300</v>
      </c>
      <c r="M76" s="40" t="s">
        <v>117</v>
      </c>
      <c r="N76" s="40"/>
      <c r="O76" s="41" t="s">
        <v>118</v>
      </c>
      <c r="P76" s="41" t="s">
        <v>119</v>
      </c>
    </row>
    <row r="77" spans="1:16" ht="12.75" customHeight="1" thickBot="1" x14ac:dyDescent="0.25">
      <c r="A77" s="13" t="str">
        <f t="shared" si="6"/>
        <v> VB 7.72 </v>
      </c>
      <c r="B77" s="4" t="str">
        <f t="shared" si="7"/>
        <v>I</v>
      </c>
      <c r="C77" s="13">
        <f t="shared" si="8"/>
        <v>24670.77</v>
      </c>
      <c r="D77" s="14" t="str">
        <f t="shared" si="9"/>
        <v>vis</v>
      </c>
      <c r="E77" s="64">
        <f>VLOOKUP(C77,Active!C$21:E$969,3,FALSE)</f>
        <v>-18699.057558824526</v>
      </c>
      <c r="F77" s="4" t="s">
        <v>32</v>
      </c>
      <c r="G77" s="14" t="str">
        <f t="shared" si="10"/>
        <v>24670.770</v>
      </c>
      <c r="H77" s="13">
        <f t="shared" si="11"/>
        <v>-18699</v>
      </c>
      <c r="I77" s="39" t="s">
        <v>301</v>
      </c>
      <c r="J77" s="40" t="s">
        <v>302</v>
      </c>
      <c r="K77" s="39">
        <v>-18699</v>
      </c>
      <c r="L77" s="39" t="s">
        <v>155</v>
      </c>
      <c r="M77" s="40" t="s">
        <v>117</v>
      </c>
      <c r="N77" s="40"/>
      <c r="O77" s="41" t="s">
        <v>118</v>
      </c>
      <c r="P77" s="41" t="s">
        <v>119</v>
      </c>
    </row>
    <row r="78" spans="1:16" ht="12.75" customHeight="1" thickBot="1" x14ac:dyDescent="0.25">
      <c r="A78" s="13" t="str">
        <f t="shared" si="6"/>
        <v> VB 7.72 </v>
      </c>
      <c r="B78" s="4" t="str">
        <f t="shared" si="7"/>
        <v>I</v>
      </c>
      <c r="C78" s="13">
        <f t="shared" si="8"/>
        <v>24718.728999999999</v>
      </c>
      <c r="D78" s="14" t="str">
        <f t="shared" si="9"/>
        <v>pg</v>
      </c>
      <c r="E78" s="64">
        <f>VLOOKUP(C78,Active!C$21:E$969,3,FALSE)</f>
        <v>-18649.966067204339</v>
      </c>
      <c r="F78" s="4" t="str">
        <f>LEFT(M78,1)</f>
        <v>P</v>
      </c>
      <c r="G78" s="14" t="str">
        <f t="shared" si="10"/>
        <v>24718.729</v>
      </c>
      <c r="H78" s="13">
        <f t="shared" si="11"/>
        <v>-18650</v>
      </c>
      <c r="I78" s="39" t="s">
        <v>303</v>
      </c>
      <c r="J78" s="40" t="s">
        <v>304</v>
      </c>
      <c r="K78" s="39">
        <v>-18650</v>
      </c>
      <c r="L78" s="39" t="s">
        <v>305</v>
      </c>
      <c r="M78" s="40" t="s">
        <v>117</v>
      </c>
      <c r="N78" s="40"/>
      <c r="O78" s="41" t="s">
        <v>118</v>
      </c>
      <c r="P78" s="41" t="s">
        <v>119</v>
      </c>
    </row>
    <row r="79" spans="1:16" ht="12.75" customHeight="1" thickBot="1" x14ac:dyDescent="0.25">
      <c r="A79" s="13" t="str">
        <f t="shared" si="6"/>
        <v> VB 7.72 </v>
      </c>
      <c r="B79" s="4" t="str">
        <f t="shared" si="7"/>
        <v>I</v>
      </c>
      <c r="C79" s="13">
        <f t="shared" si="8"/>
        <v>24808.557000000001</v>
      </c>
      <c r="D79" s="14" t="str">
        <f t="shared" si="9"/>
        <v>pg</v>
      </c>
      <c r="E79" s="64">
        <f>VLOOKUP(C79,Active!C$21:E$969,3,FALSE)</f>
        <v>-18558.016891674029</v>
      </c>
      <c r="F79" s="4" t="str">
        <f>LEFT(M79,1)</f>
        <v>P</v>
      </c>
      <c r="G79" s="14" t="str">
        <f t="shared" si="10"/>
        <v>24808.557</v>
      </c>
      <c r="H79" s="13">
        <f t="shared" si="11"/>
        <v>-18558</v>
      </c>
      <c r="I79" s="39" t="s">
        <v>306</v>
      </c>
      <c r="J79" s="40" t="s">
        <v>307</v>
      </c>
      <c r="K79" s="39">
        <v>-18558</v>
      </c>
      <c r="L79" s="39" t="s">
        <v>308</v>
      </c>
      <c r="M79" s="40" t="s">
        <v>117</v>
      </c>
      <c r="N79" s="40"/>
      <c r="O79" s="41" t="s">
        <v>118</v>
      </c>
      <c r="P79" s="41" t="s">
        <v>119</v>
      </c>
    </row>
    <row r="80" spans="1:16" ht="12.75" customHeight="1" thickBot="1" x14ac:dyDescent="0.25">
      <c r="A80" s="13" t="str">
        <f t="shared" si="6"/>
        <v> VB 7.72 </v>
      </c>
      <c r="B80" s="4" t="str">
        <f t="shared" si="7"/>
        <v>I</v>
      </c>
      <c r="C80" s="13">
        <f t="shared" si="8"/>
        <v>25056.722000000002</v>
      </c>
      <c r="D80" s="14" t="str">
        <f t="shared" si="9"/>
        <v>pg</v>
      </c>
      <c r="E80" s="64">
        <f>VLOOKUP(C80,Active!C$21:E$969,3,FALSE)</f>
        <v>-18303.991786523307</v>
      </c>
      <c r="F80" s="4" t="str">
        <f>LEFT(M80,1)</f>
        <v>P</v>
      </c>
      <c r="G80" s="14" t="str">
        <f t="shared" si="10"/>
        <v>25056.722</v>
      </c>
      <c r="H80" s="13">
        <f t="shared" si="11"/>
        <v>-18304</v>
      </c>
      <c r="I80" s="39" t="s">
        <v>309</v>
      </c>
      <c r="J80" s="40" t="s">
        <v>310</v>
      </c>
      <c r="K80" s="39">
        <v>-18304</v>
      </c>
      <c r="L80" s="39" t="s">
        <v>311</v>
      </c>
      <c r="M80" s="40" t="s">
        <v>117</v>
      </c>
      <c r="N80" s="40"/>
      <c r="O80" s="41" t="s">
        <v>118</v>
      </c>
      <c r="P80" s="41" t="s">
        <v>119</v>
      </c>
    </row>
    <row r="81" spans="1:16" ht="12.75" customHeight="1" thickBot="1" x14ac:dyDescent="0.25">
      <c r="A81" s="13" t="str">
        <f t="shared" si="6"/>
        <v> VB 7.72 </v>
      </c>
      <c r="B81" s="4" t="str">
        <f t="shared" si="7"/>
        <v>I</v>
      </c>
      <c r="C81" s="13">
        <f t="shared" si="8"/>
        <v>25098.652999999998</v>
      </c>
      <c r="D81" s="14" t="str">
        <f t="shared" si="9"/>
        <v>pg</v>
      </c>
      <c r="E81" s="64">
        <f>VLOOKUP(C81,Active!C$21:E$969,3,FALSE)</f>
        <v>-18261.070638560966</v>
      </c>
      <c r="F81" s="4" t="str">
        <f>LEFT(M81,1)</f>
        <v>P</v>
      </c>
      <c r="G81" s="14" t="str">
        <f t="shared" si="10"/>
        <v>25098.653</v>
      </c>
      <c r="H81" s="13">
        <f t="shared" si="11"/>
        <v>-18261</v>
      </c>
      <c r="I81" s="39" t="s">
        <v>312</v>
      </c>
      <c r="J81" s="40" t="s">
        <v>313</v>
      </c>
      <c r="K81" s="39">
        <v>-18261</v>
      </c>
      <c r="L81" s="39" t="s">
        <v>290</v>
      </c>
      <c r="M81" s="40" t="s">
        <v>117</v>
      </c>
      <c r="N81" s="40"/>
      <c r="O81" s="41" t="s">
        <v>118</v>
      </c>
      <c r="P81" s="41" t="s">
        <v>119</v>
      </c>
    </row>
    <row r="82" spans="1:16" ht="12.75" customHeight="1" thickBot="1" x14ac:dyDescent="0.25">
      <c r="A82" s="13" t="str">
        <f t="shared" si="6"/>
        <v> VB 7.72 </v>
      </c>
      <c r="B82" s="4" t="str">
        <f t="shared" si="7"/>
        <v>II</v>
      </c>
      <c r="C82" s="13">
        <f t="shared" si="8"/>
        <v>25128.569</v>
      </c>
      <c r="D82" s="14" t="str">
        <f t="shared" si="9"/>
        <v>pg</v>
      </c>
      <c r="E82" s="64">
        <f>VLOOKUP(C82,Active!C$21:E$969,3,FALSE)</f>
        <v>-18230.448209750743</v>
      </c>
      <c r="F82" s="4" t="str">
        <f>LEFT(M82,1)</f>
        <v>P</v>
      </c>
      <c r="G82" s="14" t="str">
        <f t="shared" si="10"/>
        <v>25128.569</v>
      </c>
      <c r="H82" s="13">
        <f t="shared" si="11"/>
        <v>-18230.5</v>
      </c>
      <c r="I82" s="39" t="s">
        <v>314</v>
      </c>
      <c r="J82" s="40" t="s">
        <v>315</v>
      </c>
      <c r="K82" s="39">
        <v>-18230.5</v>
      </c>
      <c r="L82" s="39" t="s">
        <v>140</v>
      </c>
      <c r="M82" s="40" t="s">
        <v>117</v>
      </c>
      <c r="N82" s="40"/>
      <c r="O82" s="41" t="s">
        <v>118</v>
      </c>
      <c r="P82" s="41" t="s">
        <v>119</v>
      </c>
    </row>
    <row r="83" spans="1:16" ht="12.75" customHeight="1" thickBot="1" x14ac:dyDescent="0.25">
      <c r="A83" s="13" t="str">
        <f t="shared" si="6"/>
        <v> VB 7.72 </v>
      </c>
      <c r="B83" s="4" t="str">
        <f t="shared" si="7"/>
        <v>I</v>
      </c>
      <c r="C83" s="13">
        <f t="shared" si="8"/>
        <v>25147.565999999999</v>
      </c>
      <c r="D83" s="14" t="str">
        <f t="shared" si="9"/>
        <v>vis</v>
      </c>
      <c r="E83" s="64">
        <f>VLOOKUP(C83,Active!C$21:E$969,3,FALSE)</f>
        <v>-18211.002619427578</v>
      </c>
      <c r="F83" s="4" t="s">
        <v>32</v>
      </c>
      <c r="G83" s="14" t="str">
        <f t="shared" si="10"/>
        <v>25147.566</v>
      </c>
      <c r="H83" s="13">
        <f t="shared" si="11"/>
        <v>-18211</v>
      </c>
      <c r="I83" s="39" t="s">
        <v>316</v>
      </c>
      <c r="J83" s="40" t="s">
        <v>317</v>
      </c>
      <c r="K83" s="39">
        <v>-18211</v>
      </c>
      <c r="L83" s="39" t="s">
        <v>109</v>
      </c>
      <c r="M83" s="40" t="s">
        <v>117</v>
      </c>
      <c r="N83" s="40"/>
      <c r="O83" s="41" t="s">
        <v>118</v>
      </c>
      <c r="P83" s="41" t="s">
        <v>119</v>
      </c>
    </row>
    <row r="84" spans="1:16" ht="12.75" customHeight="1" thickBot="1" x14ac:dyDescent="0.25">
      <c r="A84" s="13" t="str">
        <f t="shared" si="6"/>
        <v> VB 7.72 </v>
      </c>
      <c r="B84" s="4" t="str">
        <f t="shared" si="7"/>
        <v>I</v>
      </c>
      <c r="C84" s="13">
        <f t="shared" si="8"/>
        <v>25528.558000000001</v>
      </c>
      <c r="D84" s="14" t="str">
        <f t="shared" si="9"/>
        <v>vis</v>
      </c>
      <c r="E84" s="64">
        <f>VLOOKUP(C84,Active!C$21:E$969,3,FALSE)</f>
        <v>-17821.013971304015</v>
      </c>
      <c r="F84" s="4" t="s">
        <v>32</v>
      </c>
      <c r="G84" s="14" t="str">
        <f t="shared" si="10"/>
        <v>25528.558</v>
      </c>
      <c r="H84" s="13">
        <f t="shared" si="11"/>
        <v>-17821</v>
      </c>
      <c r="I84" s="39" t="s">
        <v>318</v>
      </c>
      <c r="J84" s="40" t="s">
        <v>319</v>
      </c>
      <c r="K84" s="39">
        <v>-17821</v>
      </c>
      <c r="L84" s="39" t="s">
        <v>320</v>
      </c>
      <c r="M84" s="40" t="s">
        <v>117</v>
      </c>
      <c r="N84" s="40"/>
      <c r="O84" s="41" t="s">
        <v>118</v>
      </c>
      <c r="P84" s="41" t="s">
        <v>119</v>
      </c>
    </row>
    <row r="85" spans="1:16" ht="12.75" customHeight="1" thickBot="1" x14ac:dyDescent="0.25">
      <c r="A85" s="13" t="str">
        <f t="shared" si="6"/>
        <v> VB 7.72 </v>
      </c>
      <c r="B85" s="4" t="str">
        <f t="shared" si="7"/>
        <v>I</v>
      </c>
      <c r="C85" s="13">
        <f t="shared" si="8"/>
        <v>25728.847000000002</v>
      </c>
      <c r="D85" s="14" t="str">
        <f t="shared" si="9"/>
        <v>vis</v>
      </c>
      <c r="E85" s="64">
        <f>VLOOKUP(C85,Active!C$21:E$969,3,FALSE)</f>
        <v>-17615.995397832601</v>
      </c>
      <c r="F85" s="4" t="s">
        <v>32</v>
      </c>
      <c r="G85" s="14" t="str">
        <f t="shared" si="10"/>
        <v>25728.847</v>
      </c>
      <c r="H85" s="13">
        <f t="shared" si="11"/>
        <v>-17616</v>
      </c>
      <c r="I85" s="39" t="s">
        <v>321</v>
      </c>
      <c r="J85" s="40" t="s">
        <v>322</v>
      </c>
      <c r="K85" s="39">
        <v>-17616</v>
      </c>
      <c r="L85" s="39" t="s">
        <v>108</v>
      </c>
      <c r="M85" s="40" t="s">
        <v>117</v>
      </c>
      <c r="N85" s="40"/>
      <c r="O85" s="41" t="s">
        <v>118</v>
      </c>
      <c r="P85" s="41" t="s">
        <v>119</v>
      </c>
    </row>
    <row r="86" spans="1:16" ht="12.75" customHeight="1" thickBot="1" x14ac:dyDescent="0.25">
      <c r="A86" s="13" t="str">
        <f t="shared" si="6"/>
        <v> VB 7.72 </v>
      </c>
      <c r="B86" s="4" t="str">
        <f t="shared" si="7"/>
        <v>II</v>
      </c>
      <c r="C86" s="13">
        <f t="shared" si="8"/>
        <v>25796.774000000001</v>
      </c>
      <c r="D86" s="14" t="str">
        <f t="shared" si="9"/>
        <v>vis</v>
      </c>
      <c r="E86" s="64">
        <f>VLOOKUP(C86,Active!C$21:E$969,3,FALSE)</f>
        <v>-17546.464386942374</v>
      </c>
      <c r="F86" s="4" t="s">
        <v>32</v>
      </c>
      <c r="G86" s="14" t="str">
        <f t="shared" si="10"/>
        <v>25796.774</v>
      </c>
      <c r="H86" s="13">
        <f t="shared" si="11"/>
        <v>-17546.5</v>
      </c>
      <c r="I86" s="39" t="s">
        <v>323</v>
      </c>
      <c r="J86" s="40" t="s">
        <v>324</v>
      </c>
      <c r="K86" s="39">
        <v>-17546.5</v>
      </c>
      <c r="L86" s="39" t="s">
        <v>325</v>
      </c>
      <c r="M86" s="40" t="s">
        <v>117</v>
      </c>
      <c r="N86" s="40"/>
      <c r="O86" s="41" t="s">
        <v>118</v>
      </c>
      <c r="P86" s="41" t="s">
        <v>119</v>
      </c>
    </row>
    <row r="87" spans="1:16" ht="12.75" customHeight="1" thickBot="1" x14ac:dyDescent="0.25">
      <c r="A87" s="13" t="str">
        <f t="shared" si="6"/>
        <v> VB 7.72 </v>
      </c>
      <c r="B87" s="4" t="str">
        <f t="shared" si="7"/>
        <v>I</v>
      </c>
      <c r="C87" s="13">
        <f t="shared" si="8"/>
        <v>25818.720000000001</v>
      </c>
      <c r="D87" s="14" t="str">
        <f t="shared" si="9"/>
        <v>vis</v>
      </c>
      <c r="E87" s="64">
        <f>VLOOKUP(C87,Active!C$21:E$969,3,FALSE)</f>
        <v>-17524.000159683746</v>
      </c>
      <c r="F87" s="4" t="s">
        <v>32</v>
      </c>
      <c r="G87" s="14" t="str">
        <f t="shared" si="10"/>
        <v>25818.720</v>
      </c>
      <c r="H87" s="13">
        <f t="shared" si="11"/>
        <v>-17524</v>
      </c>
      <c r="I87" s="39" t="s">
        <v>326</v>
      </c>
      <c r="J87" s="40" t="s">
        <v>327</v>
      </c>
      <c r="K87" s="39">
        <v>-17524</v>
      </c>
      <c r="L87" s="39" t="s">
        <v>328</v>
      </c>
      <c r="M87" s="40" t="s">
        <v>117</v>
      </c>
      <c r="N87" s="40"/>
      <c r="O87" s="41" t="s">
        <v>118</v>
      </c>
      <c r="P87" s="41" t="s">
        <v>119</v>
      </c>
    </row>
    <row r="88" spans="1:16" ht="12.75" customHeight="1" thickBot="1" x14ac:dyDescent="0.25">
      <c r="A88" s="13" t="str">
        <f t="shared" si="6"/>
        <v> VB 5.8 </v>
      </c>
      <c r="B88" s="4" t="str">
        <f t="shared" si="7"/>
        <v>I</v>
      </c>
      <c r="C88" s="13">
        <f t="shared" si="8"/>
        <v>25830.419000000002</v>
      </c>
      <c r="D88" s="14" t="str">
        <f t="shared" si="9"/>
        <v>vis</v>
      </c>
      <c r="E88" s="64">
        <f>VLOOKUP(C88,Active!C$21:E$969,3,FALSE)</f>
        <v>-17512.024902475201</v>
      </c>
      <c r="F88" s="4" t="s">
        <v>32</v>
      </c>
      <c r="G88" s="14" t="str">
        <f t="shared" si="10"/>
        <v>25830.419</v>
      </c>
      <c r="H88" s="13">
        <f t="shared" si="11"/>
        <v>-17512</v>
      </c>
      <c r="I88" s="39" t="s">
        <v>329</v>
      </c>
      <c r="J88" s="40" t="s">
        <v>330</v>
      </c>
      <c r="K88" s="39">
        <v>-17512</v>
      </c>
      <c r="L88" s="39" t="s">
        <v>209</v>
      </c>
      <c r="M88" s="40" t="s">
        <v>117</v>
      </c>
      <c r="N88" s="40"/>
      <c r="O88" s="41" t="s">
        <v>331</v>
      </c>
      <c r="P88" s="41" t="s">
        <v>332</v>
      </c>
    </row>
    <row r="89" spans="1:16" ht="12.75" customHeight="1" thickBot="1" x14ac:dyDescent="0.25">
      <c r="A89" s="13" t="str">
        <f t="shared" si="6"/>
        <v> VB 7.72 </v>
      </c>
      <c r="B89" s="4" t="str">
        <f t="shared" si="7"/>
        <v>I</v>
      </c>
      <c r="C89" s="13">
        <f t="shared" si="8"/>
        <v>25910.491999999998</v>
      </c>
      <c r="D89" s="14" t="str">
        <f t="shared" si="9"/>
        <v>vis</v>
      </c>
      <c r="E89" s="64">
        <f>VLOOKUP(C89,Active!C$21:E$969,3,FALSE)</f>
        <v>-17430.061079032199</v>
      </c>
      <c r="F89" s="4" t="s">
        <v>32</v>
      </c>
      <c r="G89" s="14" t="str">
        <f t="shared" si="10"/>
        <v>25910.492</v>
      </c>
      <c r="H89" s="13">
        <f t="shared" si="11"/>
        <v>-17430</v>
      </c>
      <c r="I89" s="39" t="s">
        <v>333</v>
      </c>
      <c r="J89" s="40" t="s">
        <v>334</v>
      </c>
      <c r="K89" s="39">
        <v>-17430</v>
      </c>
      <c r="L89" s="39" t="s">
        <v>335</v>
      </c>
      <c r="M89" s="40" t="s">
        <v>117</v>
      </c>
      <c r="N89" s="40"/>
      <c r="O89" s="41" t="s">
        <v>118</v>
      </c>
      <c r="P89" s="41" t="s">
        <v>119</v>
      </c>
    </row>
    <row r="90" spans="1:16" ht="12.75" customHeight="1" thickBot="1" x14ac:dyDescent="0.25">
      <c r="A90" s="13" t="str">
        <f t="shared" si="6"/>
        <v> VB 7.72 </v>
      </c>
      <c r="B90" s="4" t="str">
        <f t="shared" si="7"/>
        <v>I</v>
      </c>
      <c r="C90" s="13">
        <f t="shared" si="8"/>
        <v>26106.850999999999</v>
      </c>
      <c r="D90" s="14" t="str">
        <f t="shared" si="9"/>
        <v>vis</v>
      </c>
      <c r="E90" s="64">
        <f>VLOOKUP(C90,Active!C$21:E$969,3,FALSE)</f>
        <v>-17229.065307580579</v>
      </c>
      <c r="F90" s="4" t="s">
        <v>32</v>
      </c>
      <c r="G90" s="14" t="str">
        <f t="shared" si="10"/>
        <v>26106.851</v>
      </c>
      <c r="H90" s="13">
        <f t="shared" si="11"/>
        <v>-17229</v>
      </c>
      <c r="I90" s="39" t="s">
        <v>336</v>
      </c>
      <c r="J90" s="40" t="s">
        <v>337</v>
      </c>
      <c r="K90" s="39">
        <v>-17229</v>
      </c>
      <c r="L90" s="39" t="s">
        <v>270</v>
      </c>
      <c r="M90" s="40" t="s">
        <v>117</v>
      </c>
      <c r="N90" s="40"/>
      <c r="O90" s="41" t="s">
        <v>118</v>
      </c>
      <c r="P90" s="41" t="s">
        <v>119</v>
      </c>
    </row>
    <row r="91" spans="1:16" ht="12.75" customHeight="1" thickBot="1" x14ac:dyDescent="0.25">
      <c r="A91" s="13" t="str">
        <f t="shared" si="6"/>
        <v> VB 7.72 </v>
      </c>
      <c r="B91" s="4" t="str">
        <f t="shared" si="7"/>
        <v>I</v>
      </c>
      <c r="C91" s="13">
        <f t="shared" si="8"/>
        <v>26201.712</v>
      </c>
      <c r="D91" s="14" t="str">
        <f t="shared" si="9"/>
        <v>vis</v>
      </c>
      <c r="E91" s="64">
        <f>VLOOKUP(C91,Active!C$21:E$969,3,FALSE)</f>
        <v>-17131.964284069196</v>
      </c>
      <c r="F91" s="4" t="s">
        <v>32</v>
      </c>
      <c r="G91" s="14" t="str">
        <f t="shared" si="10"/>
        <v>26201.712</v>
      </c>
      <c r="H91" s="13">
        <f t="shared" si="11"/>
        <v>-17132</v>
      </c>
      <c r="I91" s="39" t="s">
        <v>338</v>
      </c>
      <c r="J91" s="40" t="s">
        <v>339</v>
      </c>
      <c r="K91" s="39">
        <v>-17132</v>
      </c>
      <c r="L91" s="39" t="s">
        <v>325</v>
      </c>
      <c r="M91" s="40" t="s">
        <v>117</v>
      </c>
      <c r="N91" s="40"/>
      <c r="O91" s="41" t="s">
        <v>118</v>
      </c>
      <c r="P91" s="41" t="s">
        <v>119</v>
      </c>
    </row>
    <row r="92" spans="1:16" ht="12.75" customHeight="1" thickBot="1" x14ac:dyDescent="0.25">
      <c r="A92" s="13" t="str">
        <f t="shared" si="6"/>
        <v> VB 7.72 </v>
      </c>
      <c r="B92" s="4" t="str">
        <f t="shared" si="7"/>
        <v>I</v>
      </c>
      <c r="C92" s="13">
        <f t="shared" si="8"/>
        <v>26202.720000000001</v>
      </c>
      <c r="D92" s="14" t="str">
        <f t="shared" si="9"/>
        <v>vis</v>
      </c>
      <c r="E92" s="64">
        <f>VLOOKUP(C92,Active!C$21:E$969,3,FALSE)</f>
        <v>-17130.932481413736</v>
      </c>
      <c r="F92" s="4" t="s">
        <v>32</v>
      </c>
      <c r="G92" s="14" t="str">
        <f t="shared" si="10"/>
        <v>26202.720</v>
      </c>
      <c r="H92" s="13">
        <f t="shared" si="11"/>
        <v>-17131</v>
      </c>
      <c r="I92" s="39" t="s">
        <v>340</v>
      </c>
      <c r="J92" s="40" t="s">
        <v>341</v>
      </c>
      <c r="K92" s="39">
        <v>-17131</v>
      </c>
      <c r="L92" s="39" t="s">
        <v>342</v>
      </c>
      <c r="M92" s="40" t="s">
        <v>117</v>
      </c>
      <c r="N92" s="40"/>
      <c r="O92" s="41" t="s">
        <v>118</v>
      </c>
      <c r="P92" s="41" t="s">
        <v>119</v>
      </c>
    </row>
    <row r="93" spans="1:16" ht="12.75" customHeight="1" thickBot="1" x14ac:dyDescent="0.25">
      <c r="A93" s="13" t="str">
        <f t="shared" si="6"/>
        <v> VB 5.8 </v>
      </c>
      <c r="B93" s="4" t="str">
        <f t="shared" si="7"/>
        <v>I</v>
      </c>
      <c r="C93" s="13">
        <f t="shared" si="8"/>
        <v>26214.401000000002</v>
      </c>
      <c r="D93" s="14" t="str">
        <f t="shared" si="9"/>
        <v>vis</v>
      </c>
      <c r="E93" s="64">
        <f>VLOOKUP(C93,Active!C$21:E$969,3,FALSE)</f>
        <v>-17118.97564925261</v>
      </c>
      <c r="F93" s="4" t="s">
        <v>32</v>
      </c>
      <c r="G93" s="14" t="str">
        <f t="shared" si="10"/>
        <v>26214.401</v>
      </c>
      <c r="H93" s="13">
        <f t="shared" si="11"/>
        <v>-17119</v>
      </c>
      <c r="I93" s="39" t="s">
        <v>343</v>
      </c>
      <c r="J93" s="40" t="s">
        <v>344</v>
      </c>
      <c r="K93" s="39">
        <v>-17119</v>
      </c>
      <c r="L93" s="39" t="s">
        <v>263</v>
      </c>
      <c r="M93" s="40" t="s">
        <v>117</v>
      </c>
      <c r="N93" s="40"/>
      <c r="O93" s="41" t="s">
        <v>331</v>
      </c>
      <c r="P93" s="41" t="s">
        <v>332</v>
      </c>
    </row>
    <row r="94" spans="1:16" ht="12.75" customHeight="1" thickBot="1" x14ac:dyDescent="0.25">
      <c r="A94" s="13" t="str">
        <f t="shared" si="6"/>
        <v> VB 5.8 </v>
      </c>
      <c r="B94" s="4" t="str">
        <f t="shared" si="7"/>
        <v>I</v>
      </c>
      <c r="C94" s="13">
        <f t="shared" si="8"/>
        <v>26216.371999999999</v>
      </c>
      <c r="D94" s="14" t="str">
        <f t="shared" si="9"/>
        <v>vis</v>
      </c>
      <c r="E94" s="64">
        <f>VLOOKUP(C94,Active!C$21:E$969,3,FALSE)</f>
        <v>-17116.95810656024</v>
      </c>
      <c r="F94" s="4" t="s">
        <v>32</v>
      </c>
      <c r="G94" s="14" t="str">
        <f t="shared" si="10"/>
        <v>26216.372</v>
      </c>
      <c r="H94" s="13">
        <f t="shared" si="11"/>
        <v>-17117</v>
      </c>
      <c r="I94" s="39" t="s">
        <v>345</v>
      </c>
      <c r="J94" s="40" t="s">
        <v>346</v>
      </c>
      <c r="K94" s="39">
        <v>-17117</v>
      </c>
      <c r="L94" s="39" t="s">
        <v>347</v>
      </c>
      <c r="M94" s="40" t="s">
        <v>117</v>
      </c>
      <c r="N94" s="40"/>
      <c r="O94" s="41" t="s">
        <v>331</v>
      </c>
      <c r="P94" s="41" t="s">
        <v>332</v>
      </c>
    </row>
    <row r="95" spans="1:16" ht="12.75" customHeight="1" thickBot="1" x14ac:dyDescent="0.25">
      <c r="A95" s="13" t="str">
        <f t="shared" si="6"/>
        <v> VB 5.8 </v>
      </c>
      <c r="B95" s="4" t="str">
        <f t="shared" si="7"/>
        <v>I</v>
      </c>
      <c r="C95" s="13">
        <f t="shared" si="8"/>
        <v>26416.62</v>
      </c>
      <c r="D95" s="14" t="str">
        <f t="shared" si="9"/>
        <v>vis</v>
      </c>
      <c r="E95" s="64">
        <f>VLOOKUP(C95,Active!C$21:E$969,3,FALSE)</f>
        <v>-16911.981501252394</v>
      </c>
      <c r="F95" s="4" t="s">
        <v>32</v>
      </c>
      <c r="G95" s="14" t="str">
        <f t="shared" si="10"/>
        <v>26416.620</v>
      </c>
      <c r="H95" s="13">
        <f t="shared" si="11"/>
        <v>-16912</v>
      </c>
      <c r="I95" s="39" t="s">
        <v>348</v>
      </c>
      <c r="J95" s="40" t="s">
        <v>349</v>
      </c>
      <c r="K95" s="39">
        <v>-16912</v>
      </c>
      <c r="L95" s="39" t="s">
        <v>350</v>
      </c>
      <c r="M95" s="40" t="s">
        <v>117</v>
      </c>
      <c r="N95" s="40"/>
      <c r="O95" s="41" t="s">
        <v>331</v>
      </c>
      <c r="P95" s="41" t="s">
        <v>332</v>
      </c>
    </row>
    <row r="96" spans="1:16" ht="12.75" customHeight="1" thickBot="1" x14ac:dyDescent="0.25">
      <c r="A96" s="13" t="str">
        <f t="shared" si="6"/>
        <v> VB 5.11 </v>
      </c>
      <c r="B96" s="4" t="str">
        <f t="shared" si="7"/>
        <v>I</v>
      </c>
      <c r="C96" s="13">
        <f t="shared" si="8"/>
        <v>26647.16</v>
      </c>
      <c r="D96" s="14" t="str">
        <f t="shared" si="9"/>
        <v>vis</v>
      </c>
      <c r="E96" s="64">
        <f>VLOOKUP(C96,Active!C$21:E$969,3,FALSE)</f>
        <v>-16675.997588366019</v>
      </c>
      <c r="F96" s="4" t="s">
        <v>32</v>
      </c>
      <c r="G96" s="14" t="str">
        <f t="shared" si="10"/>
        <v>26647.160</v>
      </c>
      <c r="H96" s="13">
        <f t="shared" si="11"/>
        <v>-16676</v>
      </c>
      <c r="I96" s="39" t="s">
        <v>351</v>
      </c>
      <c r="J96" s="40" t="s">
        <v>352</v>
      </c>
      <c r="K96" s="39">
        <v>-16676</v>
      </c>
      <c r="L96" s="39" t="s">
        <v>353</v>
      </c>
      <c r="M96" s="40" t="s">
        <v>117</v>
      </c>
      <c r="N96" s="40"/>
      <c r="O96" s="41" t="s">
        <v>331</v>
      </c>
      <c r="P96" s="41" t="s">
        <v>354</v>
      </c>
    </row>
    <row r="97" spans="1:16" ht="12.75" customHeight="1" thickBot="1" x14ac:dyDescent="0.25">
      <c r="A97" s="13" t="str">
        <f t="shared" si="6"/>
        <v> VB 5.11 </v>
      </c>
      <c r="B97" s="4" t="str">
        <f t="shared" si="7"/>
        <v>I</v>
      </c>
      <c r="C97" s="13">
        <f t="shared" si="8"/>
        <v>26798.553</v>
      </c>
      <c r="D97" s="14" t="str">
        <f t="shared" si="9"/>
        <v>vis</v>
      </c>
      <c r="E97" s="64">
        <f>VLOOKUP(C97,Active!C$21:E$969,3,FALSE)</f>
        <v>-16521.02963259432</v>
      </c>
      <c r="F97" s="4" t="s">
        <v>32</v>
      </c>
      <c r="G97" s="14" t="str">
        <f t="shared" si="10"/>
        <v>26798.553</v>
      </c>
      <c r="H97" s="13">
        <f t="shared" si="11"/>
        <v>-16521</v>
      </c>
      <c r="I97" s="39" t="s">
        <v>355</v>
      </c>
      <c r="J97" s="40" t="s">
        <v>356</v>
      </c>
      <c r="K97" s="39">
        <v>-16521</v>
      </c>
      <c r="L97" s="39" t="s">
        <v>357</v>
      </c>
      <c r="M97" s="40" t="s">
        <v>117</v>
      </c>
      <c r="N97" s="40"/>
      <c r="O97" s="41" t="s">
        <v>331</v>
      </c>
      <c r="P97" s="41" t="s">
        <v>354</v>
      </c>
    </row>
    <row r="98" spans="1:16" ht="12.75" customHeight="1" thickBot="1" x14ac:dyDescent="0.25">
      <c r="A98" s="13" t="str">
        <f t="shared" si="6"/>
        <v> VB 5.8 </v>
      </c>
      <c r="B98" s="4" t="str">
        <f t="shared" si="7"/>
        <v>I</v>
      </c>
      <c r="C98" s="13">
        <f t="shared" si="8"/>
        <v>26798.574000000001</v>
      </c>
      <c r="D98" s="14" t="str">
        <f t="shared" si="9"/>
        <v>vis</v>
      </c>
      <c r="E98" s="64">
        <f>VLOOKUP(C98,Active!C$21:E$969,3,FALSE)</f>
        <v>-16521.008136705666</v>
      </c>
      <c r="F98" s="4" t="s">
        <v>32</v>
      </c>
      <c r="G98" s="14" t="str">
        <f t="shared" si="10"/>
        <v>26798.574</v>
      </c>
      <c r="H98" s="13">
        <f t="shared" si="11"/>
        <v>-16521</v>
      </c>
      <c r="I98" s="39" t="s">
        <v>358</v>
      </c>
      <c r="J98" s="40" t="s">
        <v>359</v>
      </c>
      <c r="K98" s="39">
        <v>-16521</v>
      </c>
      <c r="L98" s="39" t="s">
        <v>297</v>
      </c>
      <c r="M98" s="40" t="s">
        <v>117</v>
      </c>
      <c r="N98" s="40"/>
      <c r="O98" s="41" t="s">
        <v>331</v>
      </c>
      <c r="P98" s="41" t="s">
        <v>332</v>
      </c>
    </row>
    <row r="99" spans="1:16" ht="12.75" customHeight="1" thickBot="1" x14ac:dyDescent="0.25">
      <c r="A99" s="13" t="str">
        <f t="shared" si="6"/>
        <v> VB 5.11 </v>
      </c>
      <c r="B99" s="4" t="str">
        <f t="shared" si="7"/>
        <v>I</v>
      </c>
      <c r="C99" s="13">
        <f t="shared" si="8"/>
        <v>26798.594000000001</v>
      </c>
      <c r="D99" s="14" t="str">
        <f t="shared" si="9"/>
        <v>vis</v>
      </c>
      <c r="E99" s="64">
        <f>VLOOKUP(C99,Active!C$21:E$969,3,FALSE)</f>
        <v>-16520.987664430755</v>
      </c>
      <c r="F99" s="4" t="s">
        <v>32</v>
      </c>
      <c r="G99" s="14" t="str">
        <f t="shared" si="10"/>
        <v>26798.594</v>
      </c>
      <c r="H99" s="13">
        <f t="shared" si="11"/>
        <v>-16521</v>
      </c>
      <c r="I99" s="39" t="s">
        <v>360</v>
      </c>
      <c r="J99" s="40" t="s">
        <v>361</v>
      </c>
      <c r="K99" s="39">
        <v>-16521</v>
      </c>
      <c r="L99" s="39" t="s">
        <v>362</v>
      </c>
      <c r="M99" s="40" t="s">
        <v>117</v>
      </c>
      <c r="N99" s="40"/>
      <c r="O99" s="41" t="s">
        <v>331</v>
      </c>
      <c r="P99" s="41" t="s">
        <v>354</v>
      </c>
    </row>
    <row r="100" spans="1:16" ht="12.75" customHeight="1" thickBot="1" x14ac:dyDescent="0.25">
      <c r="A100" s="13" t="str">
        <f t="shared" si="6"/>
        <v> VB 7.72 </v>
      </c>
      <c r="B100" s="4" t="str">
        <f t="shared" si="7"/>
        <v>I</v>
      </c>
      <c r="C100" s="13">
        <f t="shared" si="8"/>
        <v>26825.844000000001</v>
      </c>
      <c r="D100" s="14" t="str">
        <f t="shared" si="9"/>
        <v>vis</v>
      </c>
      <c r="E100" s="64">
        <f>VLOOKUP(C100,Active!C$21:E$969,3,FALSE)</f>
        <v>-16493.09418986602</v>
      </c>
      <c r="F100" s="4" t="s">
        <v>32</v>
      </c>
      <c r="G100" s="14" t="str">
        <f t="shared" si="10"/>
        <v>26825.844</v>
      </c>
      <c r="H100" s="13">
        <f t="shared" si="11"/>
        <v>-16493</v>
      </c>
      <c r="I100" s="39" t="s">
        <v>363</v>
      </c>
      <c r="J100" s="40" t="s">
        <v>364</v>
      </c>
      <c r="K100" s="39">
        <v>-16493</v>
      </c>
      <c r="L100" s="39" t="s">
        <v>365</v>
      </c>
      <c r="M100" s="40" t="s">
        <v>117</v>
      </c>
      <c r="N100" s="40"/>
      <c r="O100" s="41" t="s">
        <v>118</v>
      </c>
      <c r="P100" s="41" t="s">
        <v>119</v>
      </c>
    </row>
    <row r="101" spans="1:16" ht="12.75" customHeight="1" thickBot="1" x14ac:dyDescent="0.25">
      <c r="A101" s="13" t="str">
        <f t="shared" si="6"/>
        <v> VB 5.8 </v>
      </c>
      <c r="B101" s="4" t="str">
        <f t="shared" si="7"/>
        <v>I</v>
      </c>
      <c r="C101" s="13">
        <f t="shared" si="8"/>
        <v>26842.560000000001</v>
      </c>
      <c r="D101" s="14" t="str">
        <f t="shared" si="9"/>
        <v>vis</v>
      </c>
      <c r="E101" s="64">
        <f>VLOOKUP(C101,Active!C$21:E$969,3,FALSE)</f>
        <v>-16475.98346249633</v>
      </c>
      <c r="F101" s="4" t="s">
        <v>32</v>
      </c>
      <c r="G101" s="14" t="str">
        <f t="shared" si="10"/>
        <v>26842.560</v>
      </c>
      <c r="H101" s="13">
        <f t="shared" si="11"/>
        <v>-16476</v>
      </c>
      <c r="I101" s="39" t="s">
        <v>366</v>
      </c>
      <c r="J101" s="40" t="s">
        <v>367</v>
      </c>
      <c r="K101" s="39">
        <v>-16476</v>
      </c>
      <c r="L101" s="39" t="s">
        <v>368</v>
      </c>
      <c r="M101" s="40" t="s">
        <v>117</v>
      </c>
      <c r="N101" s="40"/>
      <c r="O101" s="41" t="s">
        <v>331</v>
      </c>
      <c r="P101" s="41" t="s">
        <v>332</v>
      </c>
    </row>
    <row r="102" spans="1:16" ht="12.75" customHeight="1" thickBot="1" x14ac:dyDescent="0.25">
      <c r="A102" s="13" t="str">
        <f t="shared" si="6"/>
        <v> VB 5.11 </v>
      </c>
      <c r="B102" s="4" t="str">
        <f t="shared" si="7"/>
        <v>II</v>
      </c>
      <c r="C102" s="13">
        <f t="shared" si="8"/>
        <v>26863.521000000001</v>
      </c>
      <c r="D102" s="14" t="str">
        <f t="shared" si="9"/>
        <v>vis</v>
      </c>
      <c r="E102" s="64">
        <f>VLOOKUP(C102,Active!C$21:E$969,3,FALSE)</f>
        <v>-16454.527494777012</v>
      </c>
      <c r="F102" s="4" t="s">
        <v>32</v>
      </c>
      <c r="G102" s="14" t="str">
        <f t="shared" si="10"/>
        <v>26863.521</v>
      </c>
      <c r="H102" s="13">
        <f t="shared" si="11"/>
        <v>-16454.5</v>
      </c>
      <c r="I102" s="39" t="s">
        <v>369</v>
      </c>
      <c r="J102" s="40" t="s">
        <v>370</v>
      </c>
      <c r="K102" s="39">
        <v>-16454.5</v>
      </c>
      <c r="L102" s="39" t="s">
        <v>235</v>
      </c>
      <c r="M102" s="40" t="s">
        <v>117</v>
      </c>
      <c r="N102" s="40"/>
      <c r="O102" s="41" t="s">
        <v>331</v>
      </c>
      <c r="P102" s="41" t="s">
        <v>354</v>
      </c>
    </row>
    <row r="103" spans="1:16" ht="12.75" customHeight="1" thickBot="1" x14ac:dyDescent="0.25">
      <c r="A103" s="13" t="str">
        <f t="shared" si="6"/>
        <v> VB 5.11 </v>
      </c>
      <c r="B103" s="4" t="str">
        <f t="shared" si="7"/>
        <v>II</v>
      </c>
      <c r="C103" s="13">
        <f t="shared" si="8"/>
        <v>26869.466</v>
      </c>
      <c r="D103" s="14" t="str">
        <f t="shared" si="9"/>
        <v>vis</v>
      </c>
      <c r="E103" s="64">
        <f>VLOOKUP(C103,Active!C$21:E$969,3,FALSE)</f>
        <v>-16448.442111060045</v>
      </c>
      <c r="F103" s="4" t="s">
        <v>32</v>
      </c>
      <c r="G103" s="14" t="str">
        <f t="shared" si="10"/>
        <v>26869.466</v>
      </c>
      <c r="H103" s="13">
        <f t="shared" si="11"/>
        <v>-16448.5</v>
      </c>
      <c r="I103" s="39" t="s">
        <v>371</v>
      </c>
      <c r="J103" s="40" t="s">
        <v>372</v>
      </c>
      <c r="K103" s="39">
        <v>-16448.5</v>
      </c>
      <c r="L103" s="39" t="s">
        <v>373</v>
      </c>
      <c r="M103" s="40" t="s">
        <v>117</v>
      </c>
      <c r="N103" s="40"/>
      <c r="O103" s="41" t="s">
        <v>331</v>
      </c>
      <c r="P103" s="41" t="s">
        <v>354</v>
      </c>
    </row>
    <row r="104" spans="1:16" ht="12.75" customHeight="1" thickBot="1" x14ac:dyDescent="0.25">
      <c r="A104" s="13" t="str">
        <f t="shared" si="6"/>
        <v> VB 5.8 </v>
      </c>
      <c r="B104" s="4" t="str">
        <f t="shared" si="7"/>
        <v>I</v>
      </c>
      <c r="C104" s="13">
        <f t="shared" si="8"/>
        <v>26886.489000000001</v>
      </c>
      <c r="D104" s="14" t="str">
        <f t="shared" si="9"/>
        <v>vis</v>
      </c>
      <c r="E104" s="64">
        <f>VLOOKUP(C104,Active!C$21:E$969,3,FALSE)</f>
        <v>-16431.017134270489</v>
      </c>
      <c r="F104" s="4" t="s">
        <v>32</v>
      </c>
      <c r="G104" s="14" t="str">
        <f t="shared" si="10"/>
        <v>26886.489</v>
      </c>
      <c r="H104" s="13">
        <f t="shared" si="11"/>
        <v>-16431</v>
      </c>
      <c r="I104" s="39" t="s">
        <v>374</v>
      </c>
      <c r="J104" s="40" t="s">
        <v>375</v>
      </c>
      <c r="K104" s="39">
        <v>-16431</v>
      </c>
      <c r="L104" s="39" t="s">
        <v>308</v>
      </c>
      <c r="M104" s="40" t="s">
        <v>117</v>
      </c>
      <c r="N104" s="40"/>
      <c r="O104" s="41" t="s">
        <v>331</v>
      </c>
      <c r="P104" s="41" t="s">
        <v>332</v>
      </c>
    </row>
    <row r="105" spans="1:16" ht="12.75" customHeight="1" thickBot="1" x14ac:dyDescent="0.25">
      <c r="A105" s="13" t="str">
        <f t="shared" si="6"/>
        <v> VB 5.8 </v>
      </c>
      <c r="B105" s="4" t="str">
        <f t="shared" si="7"/>
        <v>I</v>
      </c>
      <c r="C105" s="13">
        <f t="shared" si="8"/>
        <v>26886.52</v>
      </c>
      <c r="D105" s="14" t="str">
        <f t="shared" si="9"/>
        <v>vis</v>
      </c>
      <c r="E105" s="64">
        <f>VLOOKUP(C105,Active!C$21:E$969,3,FALSE)</f>
        <v>-16430.985402244376</v>
      </c>
      <c r="F105" s="4" t="s">
        <v>32</v>
      </c>
      <c r="G105" s="14" t="str">
        <f t="shared" si="10"/>
        <v>26886.520</v>
      </c>
      <c r="H105" s="13">
        <f t="shared" si="11"/>
        <v>-16431</v>
      </c>
      <c r="I105" s="39" t="s">
        <v>376</v>
      </c>
      <c r="J105" s="40" t="s">
        <v>377</v>
      </c>
      <c r="K105" s="39">
        <v>-16431</v>
      </c>
      <c r="L105" s="39" t="s">
        <v>378</v>
      </c>
      <c r="M105" s="40" t="s">
        <v>117</v>
      </c>
      <c r="N105" s="40"/>
      <c r="O105" s="41" t="s">
        <v>331</v>
      </c>
      <c r="P105" s="41" t="s">
        <v>332</v>
      </c>
    </row>
    <row r="106" spans="1:16" ht="12.75" customHeight="1" thickBot="1" x14ac:dyDescent="0.25">
      <c r="A106" s="13" t="str">
        <f t="shared" si="6"/>
        <v> VB 7.72 </v>
      </c>
      <c r="B106" s="4" t="str">
        <f t="shared" si="7"/>
        <v>I</v>
      </c>
      <c r="C106" s="13">
        <f t="shared" si="8"/>
        <v>26914.821</v>
      </c>
      <c r="D106" s="14" t="str">
        <f t="shared" si="9"/>
        <v>vis</v>
      </c>
      <c r="E106" s="64">
        <f>VLOOKUP(C106,Active!C$21:E$969,3,FALSE)</f>
        <v>-16402.016109633129</v>
      </c>
      <c r="F106" s="4" t="s">
        <v>32</v>
      </c>
      <c r="G106" s="14" t="str">
        <f t="shared" si="10"/>
        <v>26914.821</v>
      </c>
      <c r="H106" s="13">
        <f t="shared" si="11"/>
        <v>-16402</v>
      </c>
      <c r="I106" s="39" t="s">
        <v>379</v>
      </c>
      <c r="J106" s="40" t="s">
        <v>380</v>
      </c>
      <c r="K106" s="39">
        <v>-16402</v>
      </c>
      <c r="L106" s="39" t="s">
        <v>128</v>
      </c>
      <c r="M106" s="40" t="s">
        <v>117</v>
      </c>
      <c r="N106" s="40"/>
      <c r="O106" s="41" t="s">
        <v>118</v>
      </c>
      <c r="P106" s="41" t="s">
        <v>119</v>
      </c>
    </row>
    <row r="107" spans="1:16" ht="12.75" customHeight="1" thickBot="1" x14ac:dyDescent="0.25">
      <c r="A107" s="13" t="str">
        <f t="shared" si="6"/>
        <v> VB 5.11 </v>
      </c>
      <c r="B107" s="4" t="str">
        <f t="shared" si="7"/>
        <v>II</v>
      </c>
      <c r="C107" s="13">
        <f t="shared" si="8"/>
        <v>26915.308000000001</v>
      </c>
      <c r="D107" s="14" t="str">
        <f t="shared" si="9"/>
        <v>vis</v>
      </c>
      <c r="E107" s="64">
        <f>VLOOKUP(C107,Active!C$21:E$969,3,FALSE)</f>
        <v>-16401.517609739072</v>
      </c>
      <c r="F107" s="4" t="s">
        <v>32</v>
      </c>
      <c r="G107" s="14" t="str">
        <f t="shared" si="10"/>
        <v>26915.308</v>
      </c>
      <c r="H107" s="13">
        <f t="shared" si="11"/>
        <v>-16401.5</v>
      </c>
      <c r="I107" s="39" t="s">
        <v>381</v>
      </c>
      <c r="J107" s="40" t="s">
        <v>382</v>
      </c>
      <c r="K107" s="39">
        <v>-16401.5</v>
      </c>
      <c r="L107" s="39" t="s">
        <v>308</v>
      </c>
      <c r="M107" s="40" t="s">
        <v>117</v>
      </c>
      <c r="N107" s="40"/>
      <c r="O107" s="41" t="s">
        <v>331</v>
      </c>
      <c r="P107" s="41" t="s">
        <v>354</v>
      </c>
    </row>
    <row r="108" spans="1:16" ht="12.75" customHeight="1" thickBot="1" x14ac:dyDescent="0.25">
      <c r="A108" s="13" t="str">
        <f t="shared" si="6"/>
        <v> VB 5.11 </v>
      </c>
      <c r="B108" s="4" t="str">
        <f t="shared" si="7"/>
        <v>II</v>
      </c>
      <c r="C108" s="13">
        <f t="shared" si="8"/>
        <v>26915.385999999999</v>
      </c>
      <c r="D108" s="14" t="str">
        <f t="shared" si="9"/>
        <v>vis</v>
      </c>
      <c r="E108" s="64">
        <f>VLOOKUP(C108,Active!C$21:E$969,3,FALSE)</f>
        <v>-16401.437767866926</v>
      </c>
      <c r="F108" s="4" t="s">
        <v>32</v>
      </c>
      <c r="G108" s="14" t="str">
        <f t="shared" si="10"/>
        <v>26915.386</v>
      </c>
      <c r="H108" s="13">
        <f t="shared" si="11"/>
        <v>-16401.5</v>
      </c>
      <c r="I108" s="39" t="s">
        <v>383</v>
      </c>
      <c r="J108" s="40" t="s">
        <v>384</v>
      </c>
      <c r="K108" s="39">
        <v>-16401.5</v>
      </c>
      <c r="L108" s="39" t="s">
        <v>285</v>
      </c>
      <c r="M108" s="40" t="s">
        <v>117</v>
      </c>
      <c r="N108" s="40"/>
      <c r="O108" s="41" t="s">
        <v>331</v>
      </c>
      <c r="P108" s="41" t="s">
        <v>354</v>
      </c>
    </row>
    <row r="109" spans="1:16" ht="12.75" customHeight="1" thickBot="1" x14ac:dyDescent="0.25">
      <c r="A109" s="13" t="str">
        <f t="shared" si="6"/>
        <v> VB 5.8 </v>
      </c>
      <c r="B109" s="4" t="str">
        <f t="shared" si="7"/>
        <v>I</v>
      </c>
      <c r="C109" s="13">
        <f t="shared" si="8"/>
        <v>26931.462</v>
      </c>
      <c r="D109" s="14" t="str">
        <f t="shared" si="9"/>
        <v>vis</v>
      </c>
      <c r="E109" s="64">
        <f>VLOOKUP(C109,Active!C$21:E$969,3,FALSE)</f>
        <v>-16384.98215329435</v>
      </c>
      <c r="F109" s="4" t="s">
        <v>32</v>
      </c>
      <c r="G109" s="14" t="str">
        <f t="shared" si="10"/>
        <v>26931.462</v>
      </c>
      <c r="H109" s="13">
        <f t="shared" si="11"/>
        <v>-16385</v>
      </c>
      <c r="I109" s="39" t="s">
        <v>385</v>
      </c>
      <c r="J109" s="40" t="s">
        <v>386</v>
      </c>
      <c r="K109" s="39">
        <v>-16385</v>
      </c>
      <c r="L109" s="39" t="s">
        <v>387</v>
      </c>
      <c r="M109" s="40" t="s">
        <v>117</v>
      </c>
      <c r="N109" s="40"/>
      <c r="O109" s="41" t="s">
        <v>331</v>
      </c>
      <c r="P109" s="41" t="s">
        <v>332</v>
      </c>
    </row>
    <row r="110" spans="1:16" ht="12.75" customHeight="1" thickBot="1" x14ac:dyDescent="0.25">
      <c r="A110" s="13" t="str">
        <f t="shared" si="6"/>
        <v> VB 5.8 </v>
      </c>
      <c r="B110" s="4" t="str">
        <f t="shared" si="7"/>
        <v>I</v>
      </c>
      <c r="C110" s="13">
        <f t="shared" si="8"/>
        <v>26980.323</v>
      </c>
      <c r="D110" s="14" t="str">
        <f t="shared" si="9"/>
        <v>vis</v>
      </c>
      <c r="E110" s="64">
        <f>VLOOKUP(C110,Active!C$21:E$969,3,FALSE)</f>
        <v>-16334.967362075728</v>
      </c>
      <c r="F110" s="4" t="s">
        <v>32</v>
      </c>
      <c r="G110" s="14" t="str">
        <f t="shared" si="10"/>
        <v>26980.323</v>
      </c>
      <c r="H110" s="13">
        <f t="shared" si="11"/>
        <v>-16335</v>
      </c>
      <c r="I110" s="39" t="s">
        <v>388</v>
      </c>
      <c r="J110" s="40" t="s">
        <v>389</v>
      </c>
      <c r="K110" s="39">
        <v>-16335</v>
      </c>
      <c r="L110" s="39" t="s">
        <v>390</v>
      </c>
      <c r="M110" s="40" t="s">
        <v>117</v>
      </c>
      <c r="N110" s="40"/>
      <c r="O110" s="41" t="s">
        <v>331</v>
      </c>
      <c r="P110" s="41" t="s">
        <v>332</v>
      </c>
    </row>
    <row r="111" spans="1:16" ht="12.75" customHeight="1" thickBot="1" x14ac:dyDescent="0.25">
      <c r="A111" s="13" t="str">
        <f t="shared" si="6"/>
        <v> VB 7.72 </v>
      </c>
      <c r="B111" s="4" t="str">
        <f t="shared" si="7"/>
        <v>I</v>
      </c>
      <c r="C111" s="13">
        <f t="shared" si="8"/>
        <v>27014.505000000001</v>
      </c>
      <c r="D111" s="14" t="str">
        <f t="shared" si="9"/>
        <v>vis</v>
      </c>
      <c r="E111" s="64">
        <f>VLOOKUP(C111,Active!C$21:E$969,3,FALSE)</f>
        <v>-16299.978197027223</v>
      </c>
      <c r="F111" s="4" t="s">
        <v>32</v>
      </c>
      <c r="G111" s="14" t="str">
        <f t="shared" si="10"/>
        <v>27014.505</v>
      </c>
      <c r="H111" s="13">
        <f t="shared" si="11"/>
        <v>-16300</v>
      </c>
      <c r="I111" s="39" t="s">
        <v>391</v>
      </c>
      <c r="J111" s="40" t="s">
        <v>392</v>
      </c>
      <c r="K111" s="39">
        <v>-16300</v>
      </c>
      <c r="L111" s="39" t="s">
        <v>218</v>
      </c>
      <c r="M111" s="40" t="s">
        <v>117</v>
      </c>
      <c r="N111" s="40"/>
      <c r="O111" s="41" t="s">
        <v>118</v>
      </c>
      <c r="P111" s="41" t="s">
        <v>119</v>
      </c>
    </row>
    <row r="112" spans="1:16" ht="12.75" customHeight="1" thickBot="1" x14ac:dyDescent="0.25">
      <c r="A112" s="13" t="str">
        <f t="shared" si="6"/>
        <v> VB 5.8 </v>
      </c>
      <c r="B112" s="4" t="str">
        <f t="shared" si="7"/>
        <v>I</v>
      </c>
      <c r="C112" s="13">
        <f t="shared" si="8"/>
        <v>27272.428</v>
      </c>
      <c r="D112" s="14" t="str">
        <f t="shared" si="9"/>
        <v>vis</v>
      </c>
      <c r="E112" s="64">
        <f>VLOOKUP(C112,Active!C$21:E$969,3,FALSE)</f>
        <v>-16035.964668947963</v>
      </c>
      <c r="F112" s="4" t="s">
        <v>32</v>
      </c>
      <c r="G112" s="14" t="str">
        <f t="shared" si="10"/>
        <v>27272.428</v>
      </c>
      <c r="H112" s="13">
        <f t="shared" si="11"/>
        <v>-16036</v>
      </c>
      <c r="I112" s="39" t="s">
        <v>393</v>
      </c>
      <c r="J112" s="40" t="s">
        <v>394</v>
      </c>
      <c r="K112" s="39">
        <v>-16036</v>
      </c>
      <c r="L112" s="39" t="s">
        <v>325</v>
      </c>
      <c r="M112" s="40" t="s">
        <v>117</v>
      </c>
      <c r="N112" s="40"/>
      <c r="O112" s="41" t="s">
        <v>331</v>
      </c>
      <c r="P112" s="41" t="s">
        <v>332</v>
      </c>
    </row>
    <row r="113" spans="1:16" ht="12.75" customHeight="1" thickBot="1" x14ac:dyDescent="0.25">
      <c r="A113" s="13" t="str">
        <f t="shared" si="6"/>
        <v> VB 5.8 </v>
      </c>
      <c r="B113" s="4" t="str">
        <f t="shared" si="7"/>
        <v>I</v>
      </c>
      <c r="C113" s="13">
        <f t="shared" si="8"/>
        <v>27314.415000000001</v>
      </c>
      <c r="D113" s="14" t="str">
        <f t="shared" si="9"/>
        <v>vis</v>
      </c>
      <c r="E113" s="64">
        <f>VLOOKUP(C113,Active!C$21:E$969,3,FALSE)</f>
        <v>-15992.986198615872</v>
      </c>
      <c r="F113" s="4" t="s">
        <v>32</v>
      </c>
      <c r="G113" s="14" t="str">
        <f t="shared" si="10"/>
        <v>27314.415</v>
      </c>
      <c r="H113" s="13">
        <f t="shared" si="11"/>
        <v>-15993</v>
      </c>
      <c r="I113" s="39" t="s">
        <v>395</v>
      </c>
      <c r="J113" s="40" t="s">
        <v>396</v>
      </c>
      <c r="K113" s="39">
        <v>-15993</v>
      </c>
      <c r="L113" s="39" t="s">
        <v>105</v>
      </c>
      <c r="M113" s="40" t="s">
        <v>117</v>
      </c>
      <c r="N113" s="40"/>
      <c r="O113" s="41" t="s">
        <v>331</v>
      </c>
      <c r="P113" s="41" t="s">
        <v>332</v>
      </c>
    </row>
    <row r="114" spans="1:16" ht="12.75" customHeight="1" thickBot="1" x14ac:dyDescent="0.25">
      <c r="A114" s="13" t="str">
        <f t="shared" si="6"/>
        <v> VB 7.72 </v>
      </c>
      <c r="B114" s="4" t="str">
        <f t="shared" si="7"/>
        <v>I</v>
      </c>
      <c r="C114" s="13">
        <f t="shared" si="8"/>
        <v>27349.544999999998</v>
      </c>
      <c r="D114" s="14" t="str">
        <f t="shared" si="9"/>
        <v>vis</v>
      </c>
      <c r="E114" s="64">
        <f>VLOOKUP(C114,Active!C$21:E$969,3,FALSE)</f>
        <v>-15957.02664773664</v>
      </c>
      <c r="F114" s="4" t="s">
        <v>32</v>
      </c>
      <c r="G114" s="14" t="str">
        <f t="shared" si="10"/>
        <v>27349.545</v>
      </c>
      <c r="H114" s="13">
        <f t="shared" si="11"/>
        <v>-15957</v>
      </c>
      <c r="I114" s="39" t="s">
        <v>397</v>
      </c>
      <c r="J114" s="40" t="s">
        <v>398</v>
      </c>
      <c r="K114" s="39">
        <v>-15957</v>
      </c>
      <c r="L114" s="39" t="s">
        <v>137</v>
      </c>
      <c r="M114" s="40" t="s">
        <v>117</v>
      </c>
      <c r="N114" s="40"/>
      <c r="O114" s="41" t="s">
        <v>118</v>
      </c>
      <c r="P114" s="41" t="s">
        <v>119</v>
      </c>
    </row>
    <row r="115" spans="1:16" ht="12.75" customHeight="1" thickBot="1" x14ac:dyDescent="0.25">
      <c r="A115" s="13" t="str">
        <f t="shared" si="6"/>
        <v> VB 5.8 </v>
      </c>
      <c r="B115" s="4" t="str">
        <f t="shared" si="7"/>
        <v>I</v>
      </c>
      <c r="C115" s="13">
        <f t="shared" si="8"/>
        <v>27359.330999999998</v>
      </c>
      <c r="D115" s="14" t="str">
        <f t="shared" si="9"/>
        <v>vis</v>
      </c>
      <c r="E115" s="64">
        <f>VLOOKUP(C115,Active!C$21:E$969,3,FALSE)</f>
        <v>-15947.009563623229</v>
      </c>
      <c r="F115" s="4" t="s">
        <v>32</v>
      </c>
      <c r="G115" s="14" t="str">
        <f t="shared" si="10"/>
        <v>27359.331</v>
      </c>
      <c r="H115" s="13">
        <f t="shared" si="11"/>
        <v>-15947</v>
      </c>
      <c r="I115" s="39" t="s">
        <v>399</v>
      </c>
      <c r="J115" s="40" t="s">
        <v>400</v>
      </c>
      <c r="K115" s="39">
        <v>-15947</v>
      </c>
      <c r="L115" s="39" t="s">
        <v>401</v>
      </c>
      <c r="M115" s="40" t="s">
        <v>117</v>
      </c>
      <c r="N115" s="40"/>
      <c r="O115" s="41" t="s">
        <v>331</v>
      </c>
      <c r="P115" s="41" t="s">
        <v>332</v>
      </c>
    </row>
    <row r="116" spans="1:16" ht="12.75" customHeight="1" thickBot="1" x14ac:dyDescent="0.25">
      <c r="A116" s="13" t="str">
        <f t="shared" si="6"/>
        <v> VB 5.8 </v>
      </c>
      <c r="B116" s="4" t="str">
        <f t="shared" si="7"/>
        <v>I</v>
      </c>
      <c r="C116" s="13">
        <f t="shared" si="8"/>
        <v>27360.31</v>
      </c>
      <c r="D116" s="14" t="str">
        <f t="shared" si="9"/>
        <v>vis</v>
      </c>
      <c r="E116" s="64">
        <f>VLOOKUP(C116,Active!C$21:E$969,3,FALSE)</f>
        <v>-15946.007445766387</v>
      </c>
      <c r="F116" s="4" t="s">
        <v>32</v>
      </c>
      <c r="G116" s="14" t="str">
        <f t="shared" si="10"/>
        <v>27360.310</v>
      </c>
      <c r="H116" s="13">
        <f t="shared" si="11"/>
        <v>-15946</v>
      </c>
      <c r="I116" s="39" t="s">
        <v>402</v>
      </c>
      <c r="J116" s="40" t="s">
        <v>403</v>
      </c>
      <c r="K116" s="39">
        <v>-15946</v>
      </c>
      <c r="L116" s="39" t="s">
        <v>404</v>
      </c>
      <c r="M116" s="40" t="s">
        <v>117</v>
      </c>
      <c r="N116" s="40"/>
      <c r="O116" s="41" t="s">
        <v>331</v>
      </c>
      <c r="P116" s="41" t="s">
        <v>332</v>
      </c>
    </row>
    <row r="117" spans="1:16" ht="12.75" customHeight="1" thickBot="1" x14ac:dyDescent="0.25">
      <c r="A117" s="13" t="str">
        <f t="shared" si="6"/>
        <v> VB 7.72 </v>
      </c>
      <c r="B117" s="4" t="str">
        <f t="shared" si="7"/>
        <v>I</v>
      </c>
      <c r="C117" s="13">
        <f t="shared" si="8"/>
        <v>27397.464</v>
      </c>
      <c r="D117" s="14" t="str">
        <f t="shared" si="9"/>
        <v>vis</v>
      </c>
      <c r="E117" s="64">
        <f>VLOOKUP(C117,Active!C$21:E$969,3,FALSE)</f>
        <v>-15907.976100666274</v>
      </c>
      <c r="F117" s="4" t="s">
        <v>32</v>
      </c>
      <c r="G117" s="14" t="str">
        <f t="shared" si="10"/>
        <v>27397.464</v>
      </c>
      <c r="H117" s="13">
        <f t="shared" si="11"/>
        <v>-15908</v>
      </c>
      <c r="I117" s="39" t="s">
        <v>405</v>
      </c>
      <c r="J117" s="40" t="s">
        <v>406</v>
      </c>
      <c r="K117" s="39">
        <v>-15908</v>
      </c>
      <c r="L117" s="39" t="s">
        <v>407</v>
      </c>
      <c r="M117" s="40" t="s">
        <v>117</v>
      </c>
      <c r="N117" s="40"/>
      <c r="O117" s="41" t="s">
        <v>118</v>
      </c>
      <c r="P117" s="41" t="s">
        <v>119</v>
      </c>
    </row>
    <row r="118" spans="1:16" ht="12.75" customHeight="1" thickBot="1" x14ac:dyDescent="0.25">
      <c r="A118" s="13" t="str">
        <f t="shared" si="6"/>
        <v> VB 5.8 </v>
      </c>
      <c r="B118" s="4" t="str">
        <f t="shared" si="7"/>
        <v>I</v>
      </c>
      <c r="C118" s="13">
        <f t="shared" si="8"/>
        <v>27604.522000000001</v>
      </c>
      <c r="D118" s="14" t="str">
        <f t="shared" si="9"/>
        <v>vis</v>
      </c>
      <c r="E118" s="64">
        <f>VLOOKUP(C118,Active!C$21:E$969,3,FALSE)</f>
        <v>-15696.028685751606</v>
      </c>
      <c r="F118" s="4" t="s">
        <v>32</v>
      </c>
      <c r="G118" s="14" t="str">
        <f t="shared" si="10"/>
        <v>27604.522</v>
      </c>
      <c r="H118" s="13">
        <f t="shared" si="11"/>
        <v>-15696</v>
      </c>
      <c r="I118" s="39" t="s">
        <v>408</v>
      </c>
      <c r="J118" s="40" t="s">
        <v>409</v>
      </c>
      <c r="K118" s="39">
        <v>-15696</v>
      </c>
      <c r="L118" s="39" t="s">
        <v>410</v>
      </c>
      <c r="M118" s="40" t="s">
        <v>117</v>
      </c>
      <c r="N118" s="40"/>
      <c r="O118" s="41" t="s">
        <v>331</v>
      </c>
      <c r="P118" s="41" t="s">
        <v>332</v>
      </c>
    </row>
    <row r="119" spans="1:16" ht="12.75" customHeight="1" thickBot="1" x14ac:dyDescent="0.25">
      <c r="A119" s="13" t="str">
        <f t="shared" si="6"/>
        <v> VB 7.72 </v>
      </c>
      <c r="B119" s="4" t="str">
        <f t="shared" si="7"/>
        <v>I</v>
      </c>
      <c r="C119" s="13">
        <f t="shared" si="8"/>
        <v>27638.737000000001</v>
      </c>
      <c r="D119" s="14" t="str">
        <f t="shared" si="9"/>
        <v>vis</v>
      </c>
      <c r="E119" s="64">
        <f>VLOOKUP(C119,Active!C$21:E$969,3,FALSE)</f>
        <v>-15661.0057414495</v>
      </c>
      <c r="F119" s="4" t="s">
        <v>32</v>
      </c>
      <c r="G119" s="14" t="str">
        <f t="shared" si="10"/>
        <v>27638.737</v>
      </c>
      <c r="H119" s="13">
        <f t="shared" si="11"/>
        <v>-15661</v>
      </c>
      <c r="I119" s="39" t="s">
        <v>411</v>
      </c>
      <c r="J119" s="40" t="s">
        <v>412</v>
      </c>
      <c r="K119" s="39">
        <v>-15661</v>
      </c>
      <c r="L119" s="39" t="s">
        <v>413</v>
      </c>
      <c r="M119" s="40" t="s">
        <v>117</v>
      </c>
      <c r="N119" s="40"/>
      <c r="O119" s="41" t="s">
        <v>118</v>
      </c>
      <c r="P119" s="41" t="s">
        <v>119</v>
      </c>
    </row>
    <row r="120" spans="1:16" ht="12.75" customHeight="1" thickBot="1" x14ac:dyDescent="0.25">
      <c r="A120" s="13" t="str">
        <f t="shared" si="6"/>
        <v> VB 7.72 </v>
      </c>
      <c r="B120" s="4" t="str">
        <f t="shared" si="7"/>
        <v>I</v>
      </c>
      <c r="C120" s="13">
        <f t="shared" si="8"/>
        <v>27640.71</v>
      </c>
      <c r="D120" s="14" t="str">
        <f t="shared" si="9"/>
        <v>vis</v>
      </c>
      <c r="E120" s="64">
        <f>VLOOKUP(C120,Active!C$21:E$969,3,FALSE)</f>
        <v>-15658.986151529642</v>
      </c>
      <c r="F120" s="4" t="s">
        <v>32</v>
      </c>
      <c r="G120" s="14" t="str">
        <f t="shared" si="10"/>
        <v>27640.710</v>
      </c>
      <c r="H120" s="13">
        <f t="shared" si="11"/>
        <v>-15659</v>
      </c>
      <c r="I120" s="39" t="s">
        <v>414</v>
      </c>
      <c r="J120" s="40" t="s">
        <v>415</v>
      </c>
      <c r="K120" s="39">
        <v>-15659</v>
      </c>
      <c r="L120" s="39" t="s">
        <v>378</v>
      </c>
      <c r="M120" s="40" t="s">
        <v>117</v>
      </c>
      <c r="N120" s="40"/>
      <c r="O120" s="41" t="s">
        <v>118</v>
      </c>
      <c r="P120" s="41" t="s">
        <v>119</v>
      </c>
    </row>
    <row r="121" spans="1:16" ht="12.75" customHeight="1" thickBot="1" x14ac:dyDescent="0.25">
      <c r="A121" s="13" t="str">
        <f t="shared" si="6"/>
        <v> VB 7.72 </v>
      </c>
      <c r="B121" s="4" t="str">
        <f t="shared" si="7"/>
        <v>I</v>
      </c>
      <c r="C121" s="13">
        <f t="shared" si="8"/>
        <v>27641.69</v>
      </c>
      <c r="D121" s="14" t="str">
        <f t="shared" si="9"/>
        <v>vis</v>
      </c>
      <c r="E121" s="64">
        <f>VLOOKUP(C121,Active!C$21:E$969,3,FALSE)</f>
        <v>-15657.983010059057</v>
      </c>
      <c r="F121" s="4" t="s">
        <v>32</v>
      </c>
      <c r="G121" s="14" t="str">
        <f t="shared" si="10"/>
        <v>27641.690</v>
      </c>
      <c r="H121" s="13">
        <f t="shared" si="11"/>
        <v>-15658</v>
      </c>
      <c r="I121" s="39" t="s">
        <v>416</v>
      </c>
      <c r="J121" s="40" t="s">
        <v>417</v>
      </c>
      <c r="K121" s="39">
        <v>-15658</v>
      </c>
      <c r="L121" s="39" t="s">
        <v>387</v>
      </c>
      <c r="M121" s="40" t="s">
        <v>117</v>
      </c>
      <c r="N121" s="40"/>
      <c r="O121" s="41" t="s">
        <v>118</v>
      </c>
      <c r="P121" s="41" t="s">
        <v>119</v>
      </c>
    </row>
    <row r="122" spans="1:16" ht="12.75" customHeight="1" thickBot="1" x14ac:dyDescent="0.25">
      <c r="A122" s="13" t="str">
        <f t="shared" si="6"/>
        <v> VB 5.11 </v>
      </c>
      <c r="B122" s="4" t="str">
        <f t="shared" si="7"/>
        <v>II</v>
      </c>
      <c r="C122" s="13">
        <f t="shared" si="8"/>
        <v>27667.512999999999</v>
      </c>
      <c r="D122" s="14" t="str">
        <f t="shared" si="9"/>
        <v>vis</v>
      </c>
      <c r="E122" s="64">
        <f>VLOOKUP(C122,Active!C$21:E$969,3,FALSE)</f>
        <v>-15631.550232309144</v>
      </c>
      <c r="F122" s="4" t="s">
        <v>32</v>
      </c>
      <c r="G122" s="14" t="str">
        <f t="shared" si="10"/>
        <v>27667.513</v>
      </c>
      <c r="H122" s="13">
        <f t="shared" si="11"/>
        <v>-15631.5</v>
      </c>
      <c r="I122" s="39" t="s">
        <v>418</v>
      </c>
      <c r="J122" s="40" t="s">
        <v>419</v>
      </c>
      <c r="K122" s="39">
        <v>-15631.5</v>
      </c>
      <c r="L122" s="39" t="s">
        <v>241</v>
      </c>
      <c r="M122" s="40" t="s">
        <v>117</v>
      </c>
      <c r="N122" s="40"/>
      <c r="O122" s="41" t="s">
        <v>331</v>
      </c>
      <c r="P122" s="41" t="s">
        <v>354</v>
      </c>
    </row>
    <row r="123" spans="1:16" ht="12.75" customHeight="1" thickBot="1" x14ac:dyDescent="0.25">
      <c r="A123" s="13" t="str">
        <f t="shared" si="6"/>
        <v> VB 7.72 </v>
      </c>
      <c r="B123" s="4" t="str">
        <f t="shared" si="7"/>
        <v>I</v>
      </c>
      <c r="C123" s="13">
        <f t="shared" si="8"/>
        <v>27681.677</v>
      </c>
      <c r="D123" s="14" t="str">
        <f t="shared" si="9"/>
        <v>vis</v>
      </c>
      <c r="E123" s="64">
        <f>VLOOKUP(C123,Active!C$21:E$969,3,FALSE)</f>
        <v>-15617.051767217954</v>
      </c>
      <c r="F123" s="4" t="s">
        <v>32</v>
      </c>
      <c r="G123" s="14" t="str">
        <f t="shared" si="10"/>
        <v>27681.677</v>
      </c>
      <c r="H123" s="13">
        <f t="shared" si="11"/>
        <v>-15617</v>
      </c>
      <c r="I123" s="39" t="s">
        <v>420</v>
      </c>
      <c r="J123" s="40" t="s">
        <v>421</v>
      </c>
      <c r="K123" s="39">
        <v>-15617</v>
      </c>
      <c r="L123" s="39" t="s">
        <v>422</v>
      </c>
      <c r="M123" s="40" t="s">
        <v>117</v>
      </c>
      <c r="N123" s="40"/>
      <c r="O123" s="41" t="s">
        <v>118</v>
      </c>
      <c r="P123" s="41" t="s">
        <v>119</v>
      </c>
    </row>
    <row r="124" spans="1:16" ht="12.75" customHeight="1" thickBot="1" x14ac:dyDescent="0.25">
      <c r="A124" s="13" t="str">
        <f t="shared" si="6"/>
        <v> VB 5.11 </v>
      </c>
      <c r="B124" s="4" t="str">
        <f t="shared" si="7"/>
        <v>II</v>
      </c>
      <c r="C124" s="13">
        <f t="shared" si="8"/>
        <v>28009.473999999998</v>
      </c>
      <c r="D124" s="14" t="str">
        <f t="shared" si="9"/>
        <v>vis</v>
      </c>
      <c r="E124" s="64">
        <f>VLOOKUP(C124,Active!C$21:E$969,3,FALSE)</f>
        <v>-15281.51425228599</v>
      </c>
      <c r="F124" s="4" t="s">
        <v>32</v>
      </c>
      <c r="G124" s="14" t="str">
        <f t="shared" si="10"/>
        <v>28009.474</v>
      </c>
      <c r="H124" s="13">
        <f t="shared" si="11"/>
        <v>-15281.5</v>
      </c>
      <c r="I124" s="39" t="s">
        <v>423</v>
      </c>
      <c r="J124" s="40" t="s">
        <v>424</v>
      </c>
      <c r="K124" s="39">
        <v>-15281.5</v>
      </c>
      <c r="L124" s="39" t="s">
        <v>320</v>
      </c>
      <c r="M124" s="40" t="s">
        <v>117</v>
      </c>
      <c r="N124" s="40"/>
      <c r="O124" s="41" t="s">
        <v>331</v>
      </c>
      <c r="P124" s="41" t="s">
        <v>354</v>
      </c>
    </row>
    <row r="125" spans="1:16" ht="12.75" customHeight="1" thickBot="1" x14ac:dyDescent="0.25">
      <c r="A125" s="13" t="str">
        <f t="shared" si="6"/>
        <v> VB 7.72 </v>
      </c>
      <c r="B125" s="4" t="str">
        <f t="shared" si="7"/>
        <v>I</v>
      </c>
      <c r="C125" s="13">
        <f t="shared" si="8"/>
        <v>28021.759999999998</v>
      </c>
      <c r="D125" s="14" t="str">
        <f t="shared" si="9"/>
        <v>vis</v>
      </c>
      <c r="E125" s="64">
        <f>VLOOKUP(C125,Active!C$21:E$969,3,FALSE)</f>
        <v>-15268.938133808841</v>
      </c>
      <c r="F125" s="4" t="s">
        <v>32</v>
      </c>
      <c r="G125" s="14" t="str">
        <f t="shared" si="10"/>
        <v>28021.760</v>
      </c>
      <c r="H125" s="13">
        <f t="shared" si="11"/>
        <v>-15269</v>
      </c>
      <c r="I125" s="39" t="s">
        <v>425</v>
      </c>
      <c r="J125" s="40" t="s">
        <v>426</v>
      </c>
      <c r="K125" s="39">
        <v>-15269</v>
      </c>
      <c r="L125" s="39" t="s">
        <v>427</v>
      </c>
      <c r="M125" s="40" t="s">
        <v>117</v>
      </c>
      <c r="N125" s="40"/>
      <c r="O125" s="41" t="s">
        <v>118</v>
      </c>
      <c r="P125" s="41" t="s">
        <v>119</v>
      </c>
    </row>
    <row r="126" spans="1:16" ht="12.75" customHeight="1" thickBot="1" x14ac:dyDescent="0.25">
      <c r="A126" s="13" t="str">
        <f t="shared" si="6"/>
        <v> VB 5.8 </v>
      </c>
      <c r="B126" s="4" t="str">
        <f t="shared" si="7"/>
        <v>I</v>
      </c>
      <c r="C126" s="13">
        <f t="shared" si="8"/>
        <v>28035.416000000001</v>
      </c>
      <c r="D126" s="14" t="str">
        <f t="shared" si="9"/>
        <v>vis</v>
      </c>
      <c r="E126" s="64">
        <f>VLOOKUP(C126,Active!C$21:E$969,3,FALSE)</f>
        <v>-15254.95966450036</v>
      </c>
      <c r="F126" s="4" t="s">
        <v>32</v>
      </c>
      <c r="G126" s="14" t="str">
        <f t="shared" si="10"/>
        <v>28035.416</v>
      </c>
      <c r="H126" s="13">
        <f t="shared" si="11"/>
        <v>-15255</v>
      </c>
      <c r="I126" s="39" t="s">
        <v>428</v>
      </c>
      <c r="J126" s="40" t="s">
        <v>429</v>
      </c>
      <c r="K126" s="39">
        <v>-15255</v>
      </c>
      <c r="L126" s="39" t="s">
        <v>227</v>
      </c>
      <c r="M126" s="40" t="s">
        <v>117</v>
      </c>
      <c r="N126" s="40"/>
      <c r="O126" s="41" t="s">
        <v>331</v>
      </c>
      <c r="P126" s="41" t="s">
        <v>332</v>
      </c>
    </row>
    <row r="127" spans="1:16" ht="12.75" customHeight="1" thickBot="1" x14ac:dyDescent="0.25">
      <c r="A127" s="13" t="str">
        <f t="shared" si="6"/>
        <v> VB 7.72 </v>
      </c>
      <c r="B127" s="4" t="str">
        <f t="shared" si="7"/>
        <v>I</v>
      </c>
      <c r="C127" s="13">
        <f t="shared" si="8"/>
        <v>28071.535</v>
      </c>
      <c r="D127" s="14" t="str">
        <f t="shared" si="9"/>
        <v>vis</v>
      </c>
      <c r="E127" s="64">
        <f>VLOOKUP(C127,Active!C$21:E$969,3,FALSE)</f>
        <v>-15217.987759626834</v>
      </c>
      <c r="F127" s="4" t="s">
        <v>32</v>
      </c>
      <c r="G127" s="14" t="str">
        <f t="shared" si="10"/>
        <v>28071.535</v>
      </c>
      <c r="H127" s="13">
        <f t="shared" si="11"/>
        <v>-15218</v>
      </c>
      <c r="I127" s="39" t="s">
        <v>430</v>
      </c>
      <c r="J127" s="40" t="s">
        <v>431</v>
      </c>
      <c r="K127" s="39">
        <v>-15218</v>
      </c>
      <c r="L127" s="39" t="s">
        <v>362</v>
      </c>
      <c r="M127" s="40" t="s">
        <v>117</v>
      </c>
      <c r="N127" s="40"/>
      <c r="O127" s="41" t="s">
        <v>118</v>
      </c>
      <c r="P127" s="41" t="s">
        <v>119</v>
      </c>
    </row>
    <row r="128" spans="1:16" ht="12.75" customHeight="1" thickBot="1" x14ac:dyDescent="0.25">
      <c r="A128" s="13" t="str">
        <f t="shared" si="6"/>
        <v> VB 5.8 </v>
      </c>
      <c r="B128" s="4" t="str">
        <f t="shared" si="7"/>
        <v>I</v>
      </c>
      <c r="C128" s="13">
        <f t="shared" si="8"/>
        <v>28074.433000000001</v>
      </c>
      <c r="D128" s="14" t="str">
        <f t="shared" si="9"/>
        <v>vis</v>
      </c>
      <c r="E128" s="64">
        <f>VLOOKUP(C128,Active!C$21:E$969,3,FALSE)</f>
        <v>-15215.02132699239</v>
      </c>
      <c r="F128" s="4" t="s">
        <v>32</v>
      </c>
      <c r="G128" s="14" t="str">
        <f t="shared" si="10"/>
        <v>28074.433</v>
      </c>
      <c r="H128" s="13">
        <f t="shared" si="11"/>
        <v>-15215</v>
      </c>
      <c r="I128" s="39" t="s">
        <v>432</v>
      </c>
      <c r="J128" s="40" t="s">
        <v>433</v>
      </c>
      <c r="K128" s="39">
        <v>-15215</v>
      </c>
      <c r="L128" s="39" t="s">
        <v>434</v>
      </c>
      <c r="M128" s="40" t="s">
        <v>117</v>
      </c>
      <c r="N128" s="40"/>
      <c r="O128" s="41" t="s">
        <v>331</v>
      </c>
      <c r="P128" s="41" t="s">
        <v>332</v>
      </c>
    </row>
    <row r="129" spans="1:16" ht="12.75" customHeight="1" thickBot="1" x14ac:dyDescent="0.25">
      <c r="A129" s="13" t="str">
        <f t="shared" si="6"/>
        <v> VB 7.72 </v>
      </c>
      <c r="B129" s="4" t="str">
        <f t="shared" si="7"/>
        <v>II</v>
      </c>
      <c r="C129" s="13">
        <f t="shared" si="8"/>
        <v>28092.512999999999</v>
      </c>
      <c r="D129" s="14" t="str">
        <f t="shared" si="9"/>
        <v>vis</v>
      </c>
      <c r="E129" s="64">
        <f>VLOOKUP(C129,Active!C$21:E$969,3,FALSE)</f>
        <v>-15196.514390473845</v>
      </c>
      <c r="F129" s="4" t="s">
        <v>32</v>
      </c>
      <c r="G129" s="14" t="str">
        <f t="shared" si="10"/>
        <v>28092.513</v>
      </c>
      <c r="H129" s="13">
        <f t="shared" si="11"/>
        <v>-15196.5</v>
      </c>
      <c r="I129" s="39" t="s">
        <v>435</v>
      </c>
      <c r="J129" s="40" t="s">
        <v>436</v>
      </c>
      <c r="K129" s="39">
        <v>-15196.5</v>
      </c>
      <c r="L129" s="39" t="s">
        <v>320</v>
      </c>
      <c r="M129" s="40" t="s">
        <v>117</v>
      </c>
      <c r="N129" s="40"/>
      <c r="O129" s="41" t="s">
        <v>118</v>
      </c>
      <c r="P129" s="41" t="s">
        <v>119</v>
      </c>
    </row>
    <row r="130" spans="1:16" ht="12.75" customHeight="1" thickBot="1" x14ac:dyDescent="0.25">
      <c r="A130" s="13" t="str">
        <f t="shared" si="6"/>
        <v> VB 5.8 </v>
      </c>
      <c r="B130" s="4" t="str">
        <f t="shared" si="7"/>
        <v>I</v>
      </c>
      <c r="C130" s="13">
        <f t="shared" si="8"/>
        <v>28126.25</v>
      </c>
      <c r="D130" s="14" t="str">
        <f t="shared" si="9"/>
        <v>vis</v>
      </c>
      <c r="E130" s="64">
        <f>VLOOKUP(C130,Active!C$21:E$969,3,FALSE)</f>
        <v>-15161.980733542085</v>
      </c>
      <c r="F130" s="4" t="s">
        <v>32</v>
      </c>
      <c r="G130" s="14" t="str">
        <f t="shared" si="10"/>
        <v>28126.250</v>
      </c>
      <c r="H130" s="13">
        <f t="shared" si="11"/>
        <v>-15162</v>
      </c>
      <c r="I130" s="39" t="s">
        <v>437</v>
      </c>
      <c r="J130" s="40" t="s">
        <v>438</v>
      </c>
      <c r="K130" s="39">
        <v>-15162</v>
      </c>
      <c r="L130" s="39" t="s">
        <v>282</v>
      </c>
      <c r="M130" s="40" t="s">
        <v>117</v>
      </c>
      <c r="N130" s="40"/>
      <c r="O130" s="41" t="s">
        <v>331</v>
      </c>
      <c r="P130" s="41" t="s">
        <v>332</v>
      </c>
    </row>
    <row r="131" spans="1:16" ht="12.75" customHeight="1" thickBot="1" x14ac:dyDescent="0.25">
      <c r="A131" s="13" t="str">
        <f t="shared" si="6"/>
        <v> VB 5.8 </v>
      </c>
      <c r="B131" s="4" t="str">
        <f t="shared" si="7"/>
        <v>I</v>
      </c>
      <c r="C131" s="13">
        <f t="shared" si="8"/>
        <v>28126.272000000001</v>
      </c>
      <c r="D131" s="14" t="str">
        <f t="shared" si="9"/>
        <v>vis</v>
      </c>
      <c r="E131" s="64">
        <f>VLOOKUP(C131,Active!C$21:E$969,3,FALSE)</f>
        <v>-15161.958214039683</v>
      </c>
      <c r="F131" s="4" t="s">
        <v>32</v>
      </c>
      <c r="G131" s="14" t="str">
        <f t="shared" si="10"/>
        <v>28126.272</v>
      </c>
      <c r="H131" s="13">
        <f t="shared" si="11"/>
        <v>-15162</v>
      </c>
      <c r="I131" s="39" t="s">
        <v>439</v>
      </c>
      <c r="J131" s="40" t="s">
        <v>440</v>
      </c>
      <c r="K131" s="39">
        <v>-15162</v>
      </c>
      <c r="L131" s="39" t="s">
        <v>347</v>
      </c>
      <c r="M131" s="40" t="s">
        <v>117</v>
      </c>
      <c r="N131" s="40"/>
      <c r="O131" s="41" t="s">
        <v>331</v>
      </c>
      <c r="P131" s="41" t="s">
        <v>332</v>
      </c>
    </row>
    <row r="132" spans="1:16" ht="12.75" customHeight="1" thickBot="1" x14ac:dyDescent="0.25">
      <c r="A132" s="13" t="str">
        <f t="shared" si="6"/>
        <v> VB 5.8 </v>
      </c>
      <c r="B132" s="4" t="str">
        <f t="shared" si="7"/>
        <v>I</v>
      </c>
      <c r="C132" s="13">
        <f t="shared" si="8"/>
        <v>28367.516</v>
      </c>
      <c r="D132" s="14" t="str">
        <f t="shared" si="9"/>
        <v>vis</v>
      </c>
      <c r="E132" s="64">
        <f>VLOOKUP(C132,Active!C$21:E$969,3,FALSE)</f>
        <v>-14915.017539621533</v>
      </c>
      <c r="F132" s="4" t="s">
        <v>32</v>
      </c>
      <c r="G132" s="14" t="str">
        <f t="shared" si="10"/>
        <v>28367.516</v>
      </c>
      <c r="H132" s="13">
        <f t="shared" si="11"/>
        <v>-14915</v>
      </c>
      <c r="I132" s="39" t="s">
        <v>441</v>
      </c>
      <c r="J132" s="40" t="s">
        <v>442</v>
      </c>
      <c r="K132" s="39">
        <v>-14915</v>
      </c>
      <c r="L132" s="39" t="s">
        <v>308</v>
      </c>
      <c r="M132" s="40" t="s">
        <v>117</v>
      </c>
      <c r="N132" s="40"/>
      <c r="O132" s="41" t="s">
        <v>331</v>
      </c>
      <c r="P132" s="41" t="s">
        <v>332</v>
      </c>
    </row>
    <row r="133" spans="1:16" ht="12.75" customHeight="1" thickBot="1" x14ac:dyDescent="0.25">
      <c r="A133" s="13" t="str">
        <f t="shared" si="6"/>
        <v> VB 5.11 </v>
      </c>
      <c r="B133" s="4" t="str">
        <f t="shared" si="7"/>
        <v>I</v>
      </c>
      <c r="C133" s="13">
        <f t="shared" si="8"/>
        <v>28373.444</v>
      </c>
      <c r="D133" s="14" t="str">
        <f t="shared" si="9"/>
        <v>vis</v>
      </c>
      <c r="E133" s="64">
        <f>VLOOKUP(C133,Active!C$21:E$969,3,FALSE)</f>
        <v>-14908.949557338239</v>
      </c>
      <c r="F133" s="4" t="s">
        <v>32</v>
      </c>
      <c r="G133" s="14" t="str">
        <f t="shared" si="10"/>
        <v>28373.444</v>
      </c>
      <c r="H133" s="13">
        <f t="shared" si="11"/>
        <v>-14909</v>
      </c>
      <c r="I133" s="39" t="s">
        <v>443</v>
      </c>
      <c r="J133" s="40" t="s">
        <v>444</v>
      </c>
      <c r="K133" s="39">
        <v>-14909</v>
      </c>
      <c r="L133" s="39" t="s">
        <v>176</v>
      </c>
      <c r="M133" s="40" t="s">
        <v>117</v>
      </c>
      <c r="N133" s="40"/>
      <c r="O133" s="41" t="s">
        <v>331</v>
      </c>
      <c r="P133" s="41" t="s">
        <v>354</v>
      </c>
    </row>
    <row r="134" spans="1:16" ht="12.75" customHeight="1" thickBot="1" x14ac:dyDescent="0.25">
      <c r="A134" s="13" t="str">
        <f t="shared" si="6"/>
        <v> VB 5.11 </v>
      </c>
      <c r="B134" s="4" t="str">
        <f t="shared" si="7"/>
        <v>I</v>
      </c>
      <c r="C134" s="13">
        <f t="shared" si="8"/>
        <v>28419.332999999999</v>
      </c>
      <c r="D134" s="14" t="str">
        <f t="shared" si="9"/>
        <v>vis</v>
      </c>
      <c r="E134" s="64">
        <f>VLOOKUP(C134,Active!C$21:E$969,3,FALSE)</f>
        <v>-14861.976946171228</v>
      </c>
      <c r="F134" s="4" t="s">
        <v>32</v>
      </c>
      <c r="G134" s="14" t="str">
        <f t="shared" si="10"/>
        <v>28419.333</v>
      </c>
      <c r="H134" s="13">
        <f t="shared" si="11"/>
        <v>-14862</v>
      </c>
      <c r="I134" s="39" t="s">
        <v>445</v>
      </c>
      <c r="J134" s="40" t="s">
        <v>446</v>
      </c>
      <c r="K134" s="39">
        <v>-14862</v>
      </c>
      <c r="L134" s="39" t="s">
        <v>407</v>
      </c>
      <c r="M134" s="40" t="s">
        <v>117</v>
      </c>
      <c r="N134" s="40"/>
      <c r="O134" s="41" t="s">
        <v>447</v>
      </c>
      <c r="P134" s="41" t="s">
        <v>354</v>
      </c>
    </row>
    <row r="135" spans="1:16" ht="12.75" customHeight="1" thickBot="1" x14ac:dyDescent="0.25">
      <c r="A135" s="13" t="str">
        <f t="shared" si="6"/>
        <v> VB 7.72 </v>
      </c>
      <c r="B135" s="4" t="str">
        <f t="shared" si="7"/>
        <v>I</v>
      </c>
      <c r="C135" s="13">
        <f t="shared" si="8"/>
        <v>28649.841</v>
      </c>
      <c r="D135" s="14" t="str">
        <f t="shared" si="9"/>
        <v>vis</v>
      </c>
      <c r="E135" s="64">
        <f>VLOOKUP(C135,Active!C$21:E$969,3,FALSE)</f>
        <v>-14626.025788924706</v>
      </c>
      <c r="F135" s="4" t="s">
        <v>32</v>
      </c>
      <c r="G135" s="14" t="str">
        <f t="shared" si="10"/>
        <v>28649.841</v>
      </c>
      <c r="H135" s="13">
        <f t="shared" si="11"/>
        <v>-14626</v>
      </c>
      <c r="I135" s="39" t="s">
        <v>448</v>
      </c>
      <c r="J135" s="40" t="s">
        <v>449</v>
      </c>
      <c r="K135" s="39">
        <v>-14626</v>
      </c>
      <c r="L135" s="39" t="s">
        <v>161</v>
      </c>
      <c r="M135" s="40" t="s">
        <v>117</v>
      </c>
      <c r="N135" s="40"/>
      <c r="O135" s="41" t="s">
        <v>118</v>
      </c>
      <c r="P135" s="41" t="s">
        <v>119</v>
      </c>
    </row>
    <row r="136" spans="1:16" ht="12.75" customHeight="1" thickBot="1" x14ac:dyDescent="0.25">
      <c r="A136" s="13" t="str">
        <f t="shared" si="6"/>
        <v> PZ 13.441 </v>
      </c>
      <c r="B136" s="4" t="str">
        <f t="shared" si="7"/>
        <v>I</v>
      </c>
      <c r="C136" s="13">
        <f t="shared" si="8"/>
        <v>28717.273000000001</v>
      </c>
      <c r="D136" s="14" t="str">
        <f t="shared" si="9"/>
        <v>vis</v>
      </c>
      <c r="E136" s="64">
        <f>VLOOKUP(C136,Active!C$21:E$969,3,FALSE)</f>
        <v>-14557.001466838499</v>
      </c>
      <c r="F136" s="4" t="s">
        <v>32</v>
      </c>
      <c r="G136" s="14" t="str">
        <f t="shared" si="10"/>
        <v>28717.273</v>
      </c>
      <c r="H136" s="13">
        <f t="shared" si="11"/>
        <v>-14557</v>
      </c>
      <c r="I136" s="39" t="s">
        <v>450</v>
      </c>
      <c r="J136" s="40" t="s">
        <v>451</v>
      </c>
      <c r="K136" s="39">
        <v>-14557</v>
      </c>
      <c r="L136" s="39" t="s">
        <v>260</v>
      </c>
      <c r="M136" s="40" t="s">
        <v>117</v>
      </c>
      <c r="N136" s="40"/>
      <c r="O136" s="41" t="s">
        <v>452</v>
      </c>
      <c r="P136" s="41" t="s">
        <v>453</v>
      </c>
    </row>
    <row r="137" spans="1:16" ht="12.75" customHeight="1" thickBot="1" x14ac:dyDescent="0.25">
      <c r="A137" s="13" t="str">
        <f t="shared" si="6"/>
        <v> PZ 13.441 </v>
      </c>
      <c r="B137" s="4" t="str">
        <f t="shared" si="7"/>
        <v>I</v>
      </c>
      <c r="C137" s="13">
        <f t="shared" si="8"/>
        <v>28752.440999999999</v>
      </c>
      <c r="D137" s="14" t="str">
        <f t="shared" si="9"/>
        <v>vis</v>
      </c>
      <c r="E137" s="64">
        <f>VLOOKUP(C137,Active!C$21:E$969,3,FALSE)</f>
        <v>-14521.003018636939</v>
      </c>
      <c r="F137" s="4" t="s">
        <v>32</v>
      </c>
      <c r="G137" s="14" t="str">
        <f t="shared" si="10"/>
        <v>28752.441</v>
      </c>
      <c r="H137" s="13">
        <f t="shared" si="11"/>
        <v>-14521</v>
      </c>
      <c r="I137" s="39" t="s">
        <v>454</v>
      </c>
      <c r="J137" s="40" t="s">
        <v>455</v>
      </c>
      <c r="K137" s="39">
        <v>-14521</v>
      </c>
      <c r="L137" s="39" t="s">
        <v>109</v>
      </c>
      <c r="M137" s="40" t="s">
        <v>117</v>
      </c>
      <c r="N137" s="40"/>
      <c r="O137" s="41" t="s">
        <v>452</v>
      </c>
      <c r="P137" s="41" t="s">
        <v>453</v>
      </c>
    </row>
    <row r="138" spans="1:16" ht="12.75" customHeight="1" thickBot="1" x14ac:dyDescent="0.25">
      <c r="A138" s="13" t="str">
        <f t="shared" si="6"/>
        <v> VB 5.8 </v>
      </c>
      <c r="B138" s="4" t="str">
        <f t="shared" si="7"/>
        <v>I</v>
      </c>
      <c r="C138" s="13">
        <f t="shared" si="8"/>
        <v>28752.452000000001</v>
      </c>
      <c r="D138" s="14" t="str">
        <f t="shared" si="9"/>
        <v>vis</v>
      </c>
      <c r="E138" s="64">
        <f>VLOOKUP(C138,Active!C$21:E$969,3,FALSE)</f>
        <v>-14520.991758885737</v>
      </c>
      <c r="F138" s="4" t="s">
        <v>32</v>
      </c>
      <c r="G138" s="14" t="str">
        <f t="shared" si="10"/>
        <v>28752.452</v>
      </c>
      <c r="H138" s="13">
        <f t="shared" si="11"/>
        <v>-14521</v>
      </c>
      <c r="I138" s="39" t="s">
        <v>456</v>
      </c>
      <c r="J138" s="40" t="s">
        <v>457</v>
      </c>
      <c r="K138" s="39">
        <v>-14521</v>
      </c>
      <c r="L138" s="39" t="s">
        <v>311</v>
      </c>
      <c r="M138" s="40" t="s">
        <v>117</v>
      </c>
      <c r="N138" s="40"/>
      <c r="O138" s="41" t="s">
        <v>331</v>
      </c>
      <c r="P138" s="41" t="s">
        <v>332</v>
      </c>
    </row>
    <row r="139" spans="1:16" ht="12.75" customHeight="1" thickBot="1" x14ac:dyDescent="0.25">
      <c r="A139" s="13" t="str">
        <f t="shared" ref="A139:A202" si="12">P139</f>
        <v> VB 5.8 </v>
      </c>
      <c r="B139" s="4" t="str">
        <f t="shared" ref="B139:B202" si="13">IF(H139=INT(H139),"I","II")</f>
        <v>I</v>
      </c>
      <c r="C139" s="13">
        <f t="shared" ref="C139:C202" si="14">1*G139</f>
        <v>28752.499</v>
      </c>
      <c r="D139" s="14" t="str">
        <f t="shared" ref="D139:D202" si="15">VLOOKUP(F139,I$1:J$5,2,FALSE)</f>
        <v>vis</v>
      </c>
      <c r="E139" s="64">
        <f>VLOOKUP(C139,Active!C$21:E$969,3,FALSE)</f>
        <v>-14520.9436490397</v>
      </c>
      <c r="F139" s="4" t="s">
        <v>32</v>
      </c>
      <c r="G139" s="14" t="str">
        <f t="shared" ref="G139:G202" si="16">MID(I139,3,LEN(I139)-3)</f>
        <v>28752.499</v>
      </c>
      <c r="H139" s="13">
        <f t="shared" ref="H139:H202" si="17">1*K139</f>
        <v>-14521</v>
      </c>
      <c r="I139" s="39" t="s">
        <v>458</v>
      </c>
      <c r="J139" s="40" t="s">
        <v>459</v>
      </c>
      <c r="K139" s="39">
        <v>-14521</v>
      </c>
      <c r="L139" s="39" t="s">
        <v>300</v>
      </c>
      <c r="M139" s="40" t="s">
        <v>117</v>
      </c>
      <c r="N139" s="40"/>
      <c r="O139" s="41" t="s">
        <v>331</v>
      </c>
      <c r="P139" s="41" t="s">
        <v>332</v>
      </c>
    </row>
    <row r="140" spans="1:16" ht="12.75" customHeight="1" thickBot="1" x14ac:dyDescent="0.25">
      <c r="A140" s="13" t="str">
        <f t="shared" si="12"/>
        <v> VB 5.11 </v>
      </c>
      <c r="B140" s="4" t="str">
        <f t="shared" si="13"/>
        <v>I</v>
      </c>
      <c r="C140" s="13">
        <f t="shared" si="14"/>
        <v>28753.482</v>
      </c>
      <c r="D140" s="14" t="str">
        <f t="shared" si="15"/>
        <v>vis</v>
      </c>
      <c r="E140" s="64">
        <f>VLOOKUP(C140,Active!C$21:E$969,3,FALSE)</f>
        <v>-14519.937436727878</v>
      </c>
      <c r="F140" s="4" t="s">
        <v>32</v>
      </c>
      <c r="G140" s="14" t="str">
        <f t="shared" si="16"/>
        <v>28753.482</v>
      </c>
      <c r="H140" s="13">
        <f t="shared" si="17"/>
        <v>-14520</v>
      </c>
      <c r="I140" s="39" t="s">
        <v>460</v>
      </c>
      <c r="J140" s="40" t="s">
        <v>461</v>
      </c>
      <c r="K140" s="39">
        <v>-14520</v>
      </c>
      <c r="L140" s="39" t="s">
        <v>285</v>
      </c>
      <c r="M140" s="40" t="s">
        <v>117</v>
      </c>
      <c r="N140" s="40"/>
      <c r="O140" s="41" t="s">
        <v>447</v>
      </c>
      <c r="P140" s="41" t="s">
        <v>354</v>
      </c>
    </row>
    <row r="141" spans="1:16" ht="12.75" customHeight="1" thickBot="1" x14ac:dyDescent="0.25">
      <c r="A141" s="13" t="str">
        <f t="shared" si="12"/>
        <v> PZ 13.441 </v>
      </c>
      <c r="B141" s="4" t="str">
        <f t="shared" si="13"/>
        <v>I</v>
      </c>
      <c r="C141" s="13">
        <f t="shared" si="14"/>
        <v>28754.402999999998</v>
      </c>
      <c r="D141" s="14" t="str">
        <f t="shared" si="15"/>
        <v>vis</v>
      </c>
      <c r="E141" s="64">
        <f>VLOOKUP(C141,Active!C$21:E$969,3,FALSE)</f>
        <v>-14518.994688468279</v>
      </c>
      <c r="F141" s="4" t="s">
        <v>32</v>
      </c>
      <c r="G141" s="14" t="str">
        <f t="shared" si="16"/>
        <v>28754.403</v>
      </c>
      <c r="H141" s="13">
        <f t="shared" si="17"/>
        <v>-14519</v>
      </c>
      <c r="I141" s="39" t="s">
        <v>462</v>
      </c>
      <c r="J141" s="40" t="s">
        <v>463</v>
      </c>
      <c r="K141" s="39">
        <v>-14519</v>
      </c>
      <c r="L141" s="39" t="s">
        <v>110</v>
      </c>
      <c r="M141" s="40" t="s">
        <v>117</v>
      </c>
      <c r="N141" s="40"/>
      <c r="O141" s="41" t="s">
        <v>452</v>
      </c>
      <c r="P141" s="41" t="s">
        <v>453</v>
      </c>
    </row>
    <row r="142" spans="1:16" ht="12.75" customHeight="1" thickBot="1" x14ac:dyDescent="0.25">
      <c r="A142" s="13" t="str">
        <f t="shared" si="12"/>
        <v> VB 5.11 </v>
      </c>
      <c r="B142" s="4" t="str">
        <f t="shared" si="13"/>
        <v>I</v>
      </c>
      <c r="C142" s="13">
        <f t="shared" si="14"/>
        <v>28756.422999999999</v>
      </c>
      <c r="D142" s="14" t="str">
        <f t="shared" si="15"/>
        <v>vis</v>
      </c>
      <c r="E142" s="64">
        <f>VLOOKUP(C142,Active!C$21:E$969,3,FALSE)</f>
        <v>-14516.926988702378</v>
      </c>
      <c r="F142" s="4" t="s">
        <v>32</v>
      </c>
      <c r="G142" s="14" t="str">
        <f t="shared" si="16"/>
        <v>28756.423</v>
      </c>
      <c r="H142" s="13">
        <f t="shared" si="17"/>
        <v>-14517</v>
      </c>
      <c r="I142" s="39" t="s">
        <v>464</v>
      </c>
      <c r="J142" s="40" t="s">
        <v>465</v>
      </c>
      <c r="K142" s="39">
        <v>-14517</v>
      </c>
      <c r="L142" s="39" t="s">
        <v>466</v>
      </c>
      <c r="M142" s="40" t="s">
        <v>117</v>
      </c>
      <c r="N142" s="40"/>
      <c r="O142" s="41" t="s">
        <v>447</v>
      </c>
      <c r="P142" s="41" t="s">
        <v>354</v>
      </c>
    </row>
    <row r="143" spans="1:16" ht="12.75" customHeight="1" thickBot="1" x14ac:dyDescent="0.25">
      <c r="A143" s="13" t="str">
        <f t="shared" si="12"/>
        <v> PZ 13.441 </v>
      </c>
      <c r="B143" s="4" t="str">
        <f t="shared" si="13"/>
        <v>I</v>
      </c>
      <c r="C143" s="13">
        <f t="shared" si="14"/>
        <v>28757.331999999999</v>
      </c>
      <c r="D143" s="14" t="str">
        <f t="shared" si="15"/>
        <v>vis</v>
      </c>
      <c r="E143" s="64">
        <f>VLOOKUP(C143,Active!C$21:E$969,3,FALSE)</f>
        <v>-14515.996523807724</v>
      </c>
      <c r="F143" s="4" t="s">
        <v>32</v>
      </c>
      <c r="G143" s="14" t="str">
        <f t="shared" si="16"/>
        <v>28757.332</v>
      </c>
      <c r="H143" s="13">
        <f t="shared" si="17"/>
        <v>-14516</v>
      </c>
      <c r="I143" s="39" t="s">
        <v>467</v>
      </c>
      <c r="J143" s="40" t="s">
        <v>468</v>
      </c>
      <c r="K143" s="39">
        <v>-14516</v>
      </c>
      <c r="L143" s="39" t="s">
        <v>469</v>
      </c>
      <c r="M143" s="40" t="s">
        <v>117</v>
      </c>
      <c r="N143" s="40"/>
      <c r="O143" s="41" t="s">
        <v>452</v>
      </c>
      <c r="P143" s="41" t="s">
        <v>453</v>
      </c>
    </row>
    <row r="144" spans="1:16" ht="12.75" customHeight="1" thickBot="1" x14ac:dyDescent="0.25">
      <c r="A144" s="13" t="str">
        <f t="shared" si="12"/>
        <v> VB 7.72 </v>
      </c>
      <c r="B144" s="4" t="str">
        <f t="shared" si="13"/>
        <v>I</v>
      </c>
      <c r="C144" s="13">
        <f t="shared" si="14"/>
        <v>28832.517</v>
      </c>
      <c r="D144" s="14" t="str">
        <f t="shared" si="15"/>
        <v>vis</v>
      </c>
      <c r="E144" s="64">
        <f>VLOOKUP(C144,Active!C$21:E$969,3,FALSE)</f>
        <v>-14439.036124352695</v>
      </c>
      <c r="F144" s="4" t="s">
        <v>32</v>
      </c>
      <c r="G144" s="14" t="str">
        <f t="shared" si="16"/>
        <v>28832.517</v>
      </c>
      <c r="H144" s="13">
        <f t="shared" si="17"/>
        <v>-14439</v>
      </c>
      <c r="I144" s="39" t="s">
        <v>470</v>
      </c>
      <c r="J144" s="40" t="s">
        <v>471</v>
      </c>
      <c r="K144" s="39">
        <v>-14439</v>
      </c>
      <c r="L144" s="39" t="s">
        <v>472</v>
      </c>
      <c r="M144" s="40" t="s">
        <v>117</v>
      </c>
      <c r="N144" s="40"/>
      <c r="O144" s="41" t="s">
        <v>118</v>
      </c>
      <c r="P144" s="41" t="s">
        <v>119</v>
      </c>
    </row>
    <row r="145" spans="1:16" ht="12.75" customHeight="1" thickBot="1" x14ac:dyDescent="0.25">
      <c r="A145" s="13" t="str">
        <f t="shared" si="12"/>
        <v> VB 5.11 </v>
      </c>
      <c r="B145" s="4" t="str">
        <f t="shared" si="13"/>
        <v>II</v>
      </c>
      <c r="C145" s="13">
        <f t="shared" si="14"/>
        <v>29023.566999999999</v>
      </c>
      <c r="D145" s="14" t="str">
        <f t="shared" si="15"/>
        <v>vis</v>
      </c>
      <c r="E145" s="64">
        <f>VLOOKUP(C145,Active!C$21:E$969,3,FALSE)</f>
        <v>-14243.474718275911</v>
      </c>
      <c r="F145" s="4" t="s">
        <v>32</v>
      </c>
      <c r="G145" s="14" t="str">
        <f t="shared" si="16"/>
        <v>29023.567</v>
      </c>
      <c r="H145" s="13">
        <f t="shared" si="17"/>
        <v>-14243.5</v>
      </c>
      <c r="I145" s="39" t="s">
        <v>473</v>
      </c>
      <c r="J145" s="40" t="s">
        <v>474</v>
      </c>
      <c r="K145" s="39">
        <v>-14243.5</v>
      </c>
      <c r="L145" s="39" t="s">
        <v>193</v>
      </c>
      <c r="M145" s="40" t="s">
        <v>117</v>
      </c>
      <c r="N145" s="40"/>
      <c r="O145" s="41" t="s">
        <v>331</v>
      </c>
      <c r="P145" s="41" t="s">
        <v>354</v>
      </c>
    </row>
    <row r="146" spans="1:16" ht="12.75" customHeight="1" thickBot="1" x14ac:dyDescent="0.25">
      <c r="A146" s="13" t="str">
        <f t="shared" si="12"/>
        <v> VB 5.11 </v>
      </c>
      <c r="B146" s="4" t="str">
        <f t="shared" si="13"/>
        <v>I</v>
      </c>
      <c r="C146" s="13">
        <f t="shared" si="14"/>
        <v>29046.508999999998</v>
      </c>
      <c r="D146" s="14" t="str">
        <f t="shared" si="15"/>
        <v>vis</v>
      </c>
      <c r="E146" s="64">
        <f>VLOOKUP(C146,Active!C$21:E$969,3,FALSE)</f>
        <v>-14219.990971726769</v>
      </c>
      <c r="F146" s="4" t="s">
        <v>32</v>
      </c>
      <c r="G146" s="14" t="str">
        <f t="shared" si="16"/>
        <v>29046.509</v>
      </c>
      <c r="H146" s="13">
        <f t="shared" si="17"/>
        <v>-14220</v>
      </c>
      <c r="I146" s="39" t="s">
        <v>475</v>
      </c>
      <c r="J146" s="40" t="s">
        <v>476</v>
      </c>
      <c r="K146" s="39">
        <v>-14220</v>
      </c>
      <c r="L146" s="39" t="s">
        <v>477</v>
      </c>
      <c r="M146" s="40" t="s">
        <v>117</v>
      </c>
      <c r="N146" s="40"/>
      <c r="O146" s="41" t="s">
        <v>447</v>
      </c>
      <c r="P146" s="41" t="s">
        <v>354</v>
      </c>
    </row>
    <row r="147" spans="1:16" ht="12.75" customHeight="1" thickBot="1" x14ac:dyDescent="0.25">
      <c r="A147" s="13" t="str">
        <f t="shared" si="12"/>
        <v> VB 5.11 </v>
      </c>
      <c r="B147" s="4" t="str">
        <f t="shared" si="13"/>
        <v>I</v>
      </c>
      <c r="C147" s="13">
        <f t="shared" si="14"/>
        <v>29050.445</v>
      </c>
      <c r="D147" s="14" t="str">
        <f t="shared" si="15"/>
        <v>vis</v>
      </c>
      <c r="E147" s="64">
        <f>VLOOKUP(C147,Active!C$21:E$969,3,FALSE)</f>
        <v>-14215.9620280245</v>
      </c>
      <c r="F147" s="4" t="s">
        <v>32</v>
      </c>
      <c r="G147" s="14" t="str">
        <f t="shared" si="16"/>
        <v>29050.445</v>
      </c>
      <c r="H147" s="13">
        <f t="shared" si="17"/>
        <v>-14216</v>
      </c>
      <c r="I147" s="39" t="s">
        <v>478</v>
      </c>
      <c r="J147" s="40" t="s">
        <v>479</v>
      </c>
      <c r="K147" s="39">
        <v>-14216</v>
      </c>
      <c r="L147" s="39" t="s">
        <v>480</v>
      </c>
      <c r="M147" s="40" t="s">
        <v>117</v>
      </c>
      <c r="N147" s="40"/>
      <c r="O147" s="41" t="s">
        <v>331</v>
      </c>
      <c r="P147" s="41" t="s">
        <v>354</v>
      </c>
    </row>
    <row r="148" spans="1:16" ht="12.75" customHeight="1" thickBot="1" x14ac:dyDescent="0.25">
      <c r="A148" s="13" t="str">
        <f t="shared" si="12"/>
        <v> VB 5.11 </v>
      </c>
      <c r="B148" s="4" t="str">
        <f t="shared" si="13"/>
        <v>I</v>
      </c>
      <c r="C148" s="13">
        <f t="shared" si="14"/>
        <v>29050.477999999999</v>
      </c>
      <c r="D148" s="14" t="str">
        <f t="shared" si="15"/>
        <v>vis</v>
      </c>
      <c r="E148" s="64">
        <f>VLOOKUP(C148,Active!C$21:E$969,3,FALSE)</f>
        <v>-14215.928248770899</v>
      </c>
      <c r="F148" s="4" t="s">
        <v>32</v>
      </c>
      <c r="G148" s="14" t="str">
        <f t="shared" si="16"/>
        <v>29050.478</v>
      </c>
      <c r="H148" s="13">
        <f t="shared" si="17"/>
        <v>-14216</v>
      </c>
      <c r="I148" s="39" t="s">
        <v>481</v>
      </c>
      <c r="J148" s="40" t="s">
        <v>482</v>
      </c>
      <c r="K148" s="39">
        <v>-14216</v>
      </c>
      <c r="L148" s="39" t="s">
        <v>483</v>
      </c>
      <c r="M148" s="40" t="s">
        <v>117</v>
      </c>
      <c r="N148" s="40"/>
      <c r="O148" s="41" t="s">
        <v>447</v>
      </c>
      <c r="P148" s="41" t="s">
        <v>354</v>
      </c>
    </row>
    <row r="149" spans="1:16" ht="12.75" customHeight="1" thickBot="1" x14ac:dyDescent="0.25">
      <c r="A149" s="13" t="str">
        <f t="shared" si="12"/>
        <v> VB 5.11 </v>
      </c>
      <c r="B149" s="4" t="str">
        <f t="shared" si="13"/>
        <v>II</v>
      </c>
      <c r="C149" s="13">
        <f t="shared" si="14"/>
        <v>29071.486000000001</v>
      </c>
      <c r="D149" s="14" t="str">
        <f t="shared" si="15"/>
        <v>vis</v>
      </c>
      <c r="E149" s="64">
        <f>VLOOKUP(C149,Active!C$21:E$969,3,FALSE)</f>
        <v>-14194.424171205543</v>
      </c>
      <c r="F149" s="4" t="s">
        <v>32</v>
      </c>
      <c r="G149" s="14" t="str">
        <f t="shared" si="16"/>
        <v>29071.486</v>
      </c>
      <c r="H149" s="13">
        <f t="shared" si="17"/>
        <v>-14194.5</v>
      </c>
      <c r="I149" s="39" t="s">
        <v>484</v>
      </c>
      <c r="J149" s="40" t="s">
        <v>485</v>
      </c>
      <c r="K149" s="39">
        <v>-14194.5</v>
      </c>
      <c r="L149" s="39" t="s">
        <v>486</v>
      </c>
      <c r="M149" s="40" t="s">
        <v>117</v>
      </c>
      <c r="N149" s="40"/>
      <c r="O149" s="41" t="s">
        <v>447</v>
      </c>
      <c r="P149" s="41" t="s">
        <v>354</v>
      </c>
    </row>
    <row r="150" spans="1:16" ht="12.75" customHeight="1" thickBot="1" x14ac:dyDescent="0.25">
      <c r="A150" s="13" t="str">
        <f t="shared" si="12"/>
        <v> VB 5.11 </v>
      </c>
      <c r="B150" s="4" t="str">
        <f t="shared" si="13"/>
        <v>II</v>
      </c>
      <c r="C150" s="13">
        <f t="shared" si="14"/>
        <v>29111.439999999999</v>
      </c>
      <c r="D150" s="14" t="str">
        <f t="shared" si="15"/>
        <v>vis</v>
      </c>
      <c r="E150" s="64">
        <f>VLOOKUP(C150,Active!C$21:E$969,3,FALSE)</f>
        <v>-14153.526707618044</v>
      </c>
      <c r="F150" s="4" t="s">
        <v>32</v>
      </c>
      <c r="G150" s="14" t="str">
        <f t="shared" si="16"/>
        <v>29111.440</v>
      </c>
      <c r="H150" s="13">
        <f t="shared" si="17"/>
        <v>-14153.5</v>
      </c>
      <c r="I150" s="39" t="s">
        <v>487</v>
      </c>
      <c r="J150" s="40" t="s">
        <v>488</v>
      </c>
      <c r="K150" s="39">
        <v>-14153.5</v>
      </c>
      <c r="L150" s="39" t="s">
        <v>137</v>
      </c>
      <c r="M150" s="40" t="s">
        <v>117</v>
      </c>
      <c r="N150" s="40"/>
      <c r="O150" s="41" t="s">
        <v>331</v>
      </c>
      <c r="P150" s="41" t="s">
        <v>354</v>
      </c>
    </row>
    <row r="151" spans="1:16" ht="12.75" customHeight="1" thickBot="1" x14ac:dyDescent="0.25">
      <c r="A151" s="13" t="str">
        <f t="shared" si="12"/>
        <v> PZ 13.441 </v>
      </c>
      <c r="B151" s="4" t="str">
        <f t="shared" si="13"/>
        <v>I</v>
      </c>
      <c r="C151" s="13">
        <f t="shared" si="14"/>
        <v>29132.433000000001</v>
      </c>
      <c r="D151" s="14" t="str">
        <f t="shared" si="15"/>
        <v>vis</v>
      </c>
      <c r="E151" s="64">
        <f>VLOOKUP(C151,Active!C$21:E$969,3,FALSE)</f>
        <v>-14132.03798425887</v>
      </c>
      <c r="F151" s="4" t="s">
        <v>32</v>
      </c>
      <c r="G151" s="14" t="str">
        <f t="shared" si="16"/>
        <v>29132.433</v>
      </c>
      <c r="H151" s="13">
        <f t="shared" si="17"/>
        <v>-14132</v>
      </c>
      <c r="I151" s="39" t="s">
        <v>489</v>
      </c>
      <c r="J151" s="40" t="s">
        <v>490</v>
      </c>
      <c r="K151" s="39">
        <v>-14132</v>
      </c>
      <c r="L151" s="39" t="s">
        <v>250</v>
      </c>
      <c r="M151" s="40" t="s">
        <v>117</v>
      </c>
      <c r="N151" s="40"/>
      <c r="O151" s="41" t="s">
        <v>452</v>
      </c>
      <c r="P151" s="41" t="s">
        <v>453</v>
      </c>
    </row>
    <row r="152" spans="1:16" ht="12.75" customHeight="1" thickBot="1" x14ac:dyDescent="0.25">
      <c r="A152" s="13" t="str">
        <f t="shared" si="12"/>
        <v> PZ 13.441 </v>
      </c>
      <c r="B152" s="4" t="str">
        <f t="shared" si="13"/>
        <v>I</v>
      </c>
      <c r="C152" s="13">
        <f t="shared" si="14"/>
        <v>29133.452000000001</v>
      </c>
      <c r="D152" s="14" t="str">
        <f t="shared" si="15"/>
        <v>vis</v>
      </c>
      <c r="E152" s="64">
        <f>VLOOKUP(C152,Active!C$21:E$969,3,FALSE)</f>
        <v>-14130.994921852211</v>
      </c>
      <c r="F152" s="4" t="s">
        <v>32</v>
      </c>
      <c r="G152" s="14" t="str">
        <f t="shared" si="16"/>
        <v>29133.452</v>
      </c>
      <c r="H152" s="13">
        <f t="shared" si="17"/>
        <v>-14131</v>
      </c>
      <c r="I152" s="39" t="s">
        <v>491</v>
      </c>
      <c r="J152" s="40" t="s">
        <v>492</v>
      </c>
      <c r="K152" s="39">
        <v>-14131</v>
      </c>
      <c r="L152" s="39" t="s">
        <v>110</v>
      </c>
      <c r="M152" s="40" t="s">
        <v>117</v>
      </c>
      <c r="N152" s="40"/>
      <c r="O152" s="41" t="s">
        <v>452</v>
      </c>
      <c r="P152" s="41" t="s">
        <v>453</v>
      </c>
    </row>
    <row r="153" spans="1:16" ht="12.75" customHeight="1" thickBot="1" x14ac:dyDescent="0.25">
      <c r="A153" s="13" t="str">
        <f t="shared" si="12"/>
        <v> PZ 13.441 </v>
      </c>
      <c r="B153" s="4" t="str">
        <f t="shared" si="13"/>
        <v>I</v>
      </c>
      <c r="C153" s="13">
        <f t="shared" si="14"/>
        <v>29134.438999999998</v>
      </c>
      <c r="D153" s="14" t="str">
        <f t="shared" si="15"/>
        <v>vis</v>
      </c>
      <c r="E153" s="64">
        <f>VLOOKUP(C153,Active!C$21:E$969,3,FALSE)</f>
        <v>-14129.98461508541</v>
      </c>
      <c r="F153" s="4" t="s">
        <v>32</v>
      </c>
      <c r="G153" s="14" t="str">
        <f t="shared" si="16"/>
        <v>29134.439</v>
      </c>
      <c r="H153" s="13">
        <f t="shared" si="17"/>
        <v>-14130</v>
      </c>
      <c r="I153" s="39" t="s">
        <v>493</v>
      </c>
      <c r="J153" s="40" t="s">
        <v>494</v>
      </c>
      <c r="K153" s="39">
        <v>-14130</v>
      </c>
      <c r="L153" s="39" t="s">
        <v>495</v>
      </c>
      <c r="M153" s="40" t="s">
        <v>117</v>
      </c>
      <c r="N153" s="40"/>
      <c r="O153" s="41" t="s">
        <v>452</v>
      </c>
      <c r="P153" s="41" t="s">
        <v>453</v>
      </c>
    </row>
    <row r="154" spans="1:16" ht="12.75" customHeight="1" thickBot="1" x14ac:dyDescent="0.25">
      <c r="A154" s="13" t="str">
        <f t="shared" si="12"/>
        <v> VB 5.11 </v>
      </c>
      <c r="B154" s="4" t="str">
        <f t="shared" si="13"/>
        <v>II</v>
      </c>
      <c r="C154" s="13">
        <f t="shared" si="14"/>
        <v>29158.366999999998</v>
      </c>
      <c r="D154" s="14" t="str">
        <f t="shared" si="15"/>
        <v>vis</v>
      </c>
      <c r="E154" s="64">
        <f>VLOOKUP(C154,Active!C$21:E$969,3,FALSE)</f>
        <v>-14105.49158538321</v>
      </c>
      <c r="F154" s="4" t="s">
        <v>32</v>
      </c>
      <c r="G154" s="14" t="str">
        <f t="shared" si="16"/>
        <v>29158.367</v>
      </c>
      <c r="H154" s="13">
        <f t="shared" si="17"/>
        <v>-14105.5</v>
      </c>
      <c r="I154" s="39" t="s">
        <v>496</v>
      </c>
      <c r="J154" s="40" t="s">
        <v>497</v>
      </c>
      <c r="K154" s="39">
        <v>-14105.5</v>
      </c>
      <c r="L154" s="39" t="s">
        <v>311</v>
      </c>
      <c r="M154" s="40" t="s">
        <v>117</v>
      </c>
      <c r="N154" s="40"/>
      <c r="O154" s="41" t="s">
        <v>331</v>
      </c>
      <c r="P154" s="41" t="s">
        <v>354</v>
      </c>
    </row>
    <row r="155" spans="1:16" ht="12.75" customHeight="1" thickBot="1" x14ac:dyDescent="0.25">
      <c r="A155" s="13" t="str">
        <f t="shared" si="12"/>
        <v> VB 5.11 </v>
      </c>
      <c r="B155" s="4" t="str">
        <f t="shared" si="13"/>
        <v>II</v>
      </c>
      <c r="C155" s="13">
        <f t="shared" si="14"/>
        <v>29159.347000000002</v>
      </c>
      <c r="D155" s="14" t="str">
        <f t="shared" si="15"/>
        <v>vis</v>
      </c>
      <c r="E155" s="64">
        <f>VLOOKUP(C155,Active!C$21:E$969,3,FALSE)</f>
        <v>-14104.488443912622</v>
      </c>
      <c r="F155" s="4" t="s">
        <v>32</v>
      </c>
      <c r="G155" s="14" t="str">
        <f t="shared" si="16"/>
        <v>29159.347</v>
      </c>
      <c r="H155" s="13">
        <f t="shared" si="17"/>
        <v>-14104.5</v>
      </c>
      <c r="I155" s="39" t="s">
        <v>498</v>
      </c>
      <c r="J155" s="40" t="s">
        <v>499</v>
      </c>
      <c r="K155" s="39">
        <v>-14104.5</v>
      </c>
      <c r="L155" s="39" t="s">
        <v>500</v>
      </c>
      <c r="M155" s="40" t="s">
        <v>117</v>
      </c>
      <c r="N155" s="40"/>
      <c r="O155" s="41" t="s">
        <v>331</v>
      </c>
      <c r="P155" s="41" t="s">
        <v>354</v>
      </c>
    </row>
    <row r="156" spans="1:16" ht="12.75" customHeight="1" thickBot="1" x14ac:dyDescent="0.25">
      <c r="A156" s="13" t="str">
        <f t="shared" si="12"/>
        <v> VB 5.11 </v>
      </c>
      <c r="B156" s="4" t="str">
        <f t="shared" si="13"/>
        <v>II</v>
      </c>
      <c r="C156" s="13">
        <f t="shared" si="14"/>
        <v>29407.524000000001</v>
      </c>
      <c r="D156" s="14" t="str">
        <f t="shared" si="15"/>
        <v>vis</v>
      </c>
      <c r="E156" s="64">
        <f>VLOOKUP(C156,Active!C$21:E$969,3,FALSE)</f>
        <v>-13850.451055396954</v>
      </c>
      <c r="F156" s="4" t="s">
        <v>32</v>
      </c>
      <c r="G156" s="14" t="str">
        <f t="shared" si="16"/>
        <v>29407.524</v>
      </c>
      <c r="H156" s="13">
        <f t="shared" si="17"/>
        <v>-13850.5</v>
      </c>
      <c r="I156" s="39" t="s">
        <v>501</v>
      </c>
      <c r="J156" s="40" t="s">
        <v>502</v>
      </c>
      <c r="K156" s="39">
        <v>-13850.5</v>
      </c>
      <c r="L156" s="39" t="s">
        <v>167</v>
      </c>
      <c r="M156" s="40" t="s">
        <v>117</v>
      </c>
      <c r="N156" s="40"/>
      <c r="O156" s="41" t="s">
        <v>331</v>
      </c>
      <c r="P156" s="41" t="s">
        <v>354</v>
      </c>
    </row>
    <row r="157" spans="1:16" ht="12.75" customHeight="1" thickBot="1" x14ac:dyDescent="0.25">
      <c r="A157" s="13" t="str">
        <f t="shared" si="12"/>
        <v> VB 5.11 </v>
      </c>
      <c r="B157" s="4" t="str">
        <f t="shared" si="13"/>
        <v>I</v>
      </c>
      <c r="C157" s="13">
        <f t="shared" si="14"/>
        <v>29429.523000000001</v>
      </c>
      <c r="D157" s="14" t="str">
        <f t="shared" si="15"/>
        <v>vis</v>
      </c>
      <c r="E157" s="64">
        <f>VLOOKUP(C157,Active!C$21:E$969,3,FALSE)</f>
        <v>-13827.932576609814</v>
      </c>
      <c r="F157" s="4" t="s">
        <v>32</v>
      </c>
      <c r="G157" s="14" t="str">
        <f t="shared" si="16"/>
        <v>29429.523</v>
      </c>
      <c r="H157" s="13">
        <f t="shared" si="17"/>
        <v>-13828</v>
      </c>
      <c r="I157" s="39" t="s">
        <v>503</v>
      </c>
      <c r="J157" s="40" t="s">
        <v>504</v>
      </c>
      <c r="K157" s="39">
        <v>-13828</v>
      </c>
      <c r="L157" s="39" t="s">
        <v>342</v>
      </c>
      <c r="M157" s="40" t="s">
        <v>117</v>
      </c>
      <c r="N157" s="40"/>
      <c r="O157" s="41" t="s">
        <v>331</v>
      </c>
      <c r="P157" s="41" t="s">
        <v>354</v>
      </c>
    </row>
    <row r="158" spans="1:16" ht="12.75" customHeight="1" thickBot="1" x14ac:dyDescent="0.25">
      <c r="A158" s="13" t="str">
        <f t="shared" si="12"/>
        <v> PZ 13.441 </v>
      </c>
      <c r="B158" s="4" t="str">
        <f t="shared" si="13"/>
        <v>I</v>
      </c>
      <c r="C158" s="13">
        <f t="shared" si="14"/>
        <v>29483.223999999998</v>
      </c>
      <c r="D158" s="14" t="str">
        <f t="shared" si="15"/>
        <v>vis</v>
      </c>
      <c r="E158" s="64">
        <f>VLOOKUP(C158,Active!C$21:E$969,3,FALSE)</f>
        <v>-13772.963494862999</v>
      </c>
      <c r="F158" s="4" t="s">
        <v>32</v>
      </c>
      <c r="G158" s="14" t="str">
        <f t="shared" si="16"/>
        <v>29483.224</v>
      </c>
      <c r="H158" s="13">
        <f t="shared" si="17"/>
        <v>-13773</v>
      </c>
      <c r="I158" s="39" t="s">
        <v>505</v>
      </c>
      <c r="J158" s="40" t="s">
        <v>506</v>
      </c>
      <c r="K158" s="39">
        <v>-13773</v>
      </c>
      <c r="L158" s="39" t="s">
        <v>507</v>
      </c>
      <c r="M158" s="40" t="s">
        <v>117</v>
      </c>
      <c r="N158" s="40"/>
      <c r="O158" s="41" t="s">
        <v>452</v>
      </c>
      <c r="P158" s="41" t="s">
        <v>453</v>
      </c>
    </row>
    <row r="159" spans="1:16" ht="12.75" customHeight="1" thickBot="1" x14ac:dyDescent="0.25">
      <c r="A159" s="13" t="str">
        <f t="shared" si="12"/>
        <v> VB 5.11 </v>
      </c>
      <c r="B159" s="4" t="str">
        <f t="shared" si="13"/>
        <v>II</v>
      </c>
      <c r="C159" s="13">
        <f t="shared" si="14"/>
        <v>29494.417000000001</v>
      </c>
      <c r="D159" s="14" t="str">
        <f t="shared" si="15"/>
        <v>vis</v>
      </c>
      <c r="E159" s="64">
        <f>VLOOKUP(C159,Active!C$21:E$969,3,FALSE)</f>
        <v>-13761.506186209672</v>
      </c>
      <c r="F159" s="4" t="s">
        <v>32</v>
      </c>
      <c r="G159" s="14" t="str">
        <f t="shared" si="16"/>
        <v>29494.417</v>
      </c>
      <c r="H159" s="13">
        <f t="shared" si="17"/>
        <v>-13761.5</v>
      </c>
      <c r="I159" s="39" t="s">
        <v>508</v>
      </c>
      <c r="J159" s="40" t="s">
        <v>509</v>
      </c>
      <c r="K159" s="39">
        <v>-13761.5</v>
      </c>
      <c r="L159" s="39" t="s">
        <v>413</v>
      </c>
      <c r="M159" s="40" t="s">
        <v>117</v>
      </c>
      <c r="N159" s="40"/>
      <c r="O159" s="41" t="s">
        <v>331</v>
      </c>
      <c r="P159" s="41" t="s">
        <v>354</v>
      </c>
    </row>
    <row r="160" spans="1:16" ht="12.75" customHeight="1" thickBot="1" x14ac:dyDescent="0.25">
      <c r="A160" s="13" t="str">
        <f t="shared" si="12"/>
        <v> VB 5.8 </v>
      </c>
      <c r="B160" s="4" t="str">
        <f t="shared" si="13"/>
        <v>I</v>
      </c>
      <c r="C160" s="13">
        <f t="shared" si="14"/>
        <v>29515.467000000001</v>
      </c>
      <c r="D160" s="14" t="str">
        <f t="shared" si="15"/>
        <v>vis</v>
      </c>
      <c r="E160" s="64">
        <f>VLOOKUP(C160,Active!C$21:E$969,3,FALSE)</f>
        <v>-13739.959116867007</v>
      </c>
      <c r="F160" s="4" t="s">
        <v>32</v>
      </c>
      <c r="G160" s="14" t="str">
        <f t="shared" si="16"/>
        <v>29515.467</v>
      </c>
      <c r="H160" s="13">
        <f t="shared" si="17"/>
        <v>-13740</v>
      </c>
      <c r="I160" s="39" t="s">
        <v>510</v>
      </c>
      <c r="J160" s="40" t="s">
        <v>511</v>
      </c>
      <c r="K160" s="39">
        <v>-13740</v>
      </c>
      <c r="L160" s="39" t="s">
        <v>512</v>
      </c>
      <c r="M160" s="40" t="s">
        <v>117</v>
      </c>
      <c r="N160" s="40"/>
      <c r="O160" s="41" t="s">
        <v>331</v>
      </c>
      <c r="P160" s="41" t="s">
        <v>332</v>
      </c>
    </row>
    <row r="161" spans="1:16" ht="12.75" customHeight="1" thickBot="1" x14ac:dyDescent="0.25">
      <c r="A161" s="13" t="str">
        <f t="shared" si="12"/>
        <v> VB 5.8 </v>
      </c>
      <c r="B161" s="4" t="str">
        <f t="shared" si="13"/>
        <v>I</v>
      </c>
      <c r="C161" s="13">
        <f t="shared" si="14"/>
        <v>29516.431</v>
      </c>
      <c r="D161" s="14" t="str">
        <f t="shared" si="15"/>
        <v>vis</v>
      </c>
      <c r="E161" s="64">
        <f>VLOOKUP(C161,Active!C$21:E$969,3,FALSE)</f>
        <v>-13738.97235321635</v>
      </c>
      <c r="F161" s="4" t="s">
        <v>32</v>
      </c>
      <c r="G161" s="14" t="str">
        <f t="shared" si="16"/>
        <v>29516.431</v>
      </c>
      <c r="H161" s="13">
        <f t="shared" si="17"/>
        <v>-13739</v>
      </c>
      <c r="I161" s="39" t="s">
        <v>513</v>
      </c>
      <c r="J161" s="40" t="s">
        <v>514</v>
      </c>
      <c r="K161" s="39">
        <v>-13739</v>
      </c>
      <c r="L161" s="39" t="s">
        <v>515</v>
      </c>
      <c r="M161" s="40" t="s">
        <v>117</v>
      </c>
      <c r="N161" s="40"/>
      <c r="O161" s="41" t="s">
        <v>331</v>
      </c>
      <c r="P161" s="41" t="s">
        <v>332</v>
      </c>
    </row>
    <row r="162" spans="1:16" ht="12.75" customHeight="1" thickBot="1" x14ac:dyDescent="0.25">
      <c r="A162" s="13" t="str">
        <f t="shared" si="12"/>
        <v> VB 5.8 </v>
      </c>
      <c r="B162" s="4" t="str">
        <f t="shared" si="13"/>
        <v>I</v>
      </c>
      <c r="C162" s="13">
        <f t="shared" si="14"/>
        <v>29516.440999999999</v>
      </c>
      <c r="D162" s="14" t="str">
        <f t="shared" si="15"/>
        <v>vis</v>
      </c>
      <c r="E162" s="64">
        <f>VLOOKUP(C162,Active!C$21:E$969,3,FALSE)</f>
        <v>-13738.962117078896</v>
      </c>
      <c r="F162" s="4" t="s">
        <v>32</v>
      </c>
      <c r="G162" s="14" t="str">
        <f t="shared" si="16"/>
        <v>29516.441</v>
      </c>
      <c r="H162" s="13">
        <f t="shared" si="17"/>
        <v>-13739</v>
      </c>
      <c r="I162" s="39" t="s">
        <v>516</v>
      </c>
      <c r="J162" s="40" t="s">
        <v>517</v>
      </c>
      <c r="K162" s="39">
        <v>-13739</v>
      </c>
      <c r="L162" s="39" t="s">
        <v>480</v>
      </c>
      <c r="M162" s="40" t="s">
        <v>117</v>
      </c>
      <c r="N162" s="40"/>
      <c r="O162" s="41" t="s">
        <v>331</v>
      </c>
      <c r="P162" s="41" t="s">
        <v>332</v>
      </c>
    </row>
    <row r="163" spans="1:16" ht="12.75" customHeight="1" thickBot="1" x14ac:dyDescent="0.25">
      <c r="A163" s="13" t="str">
        <f t="shared" si="12"/>
        <v> PZ 13.441 </v>
      </c>
      <c r="B163" s="4" t="str">
        <f t="shared" si="13"/>
        <v>I</v>
      </c>
      <c r="C163" s="13">
        <f t="shared" si="14"/>
        <v>29725.471000000001</v>
      </c>
      <c r="D163" s="14" t="str">
        <f t="shared" si="15"/>
        <v>vis</v>
      </c>
      <c r="E163" s="64">
        <f>VLOOKUP(C163,Active!C$21:E$969,3,FALSE)</f>
        <v>-13524.996135858111</v>
      </c>
      <c r="F163" s="4" t="s">
        <v>32</v>
      </c>
      <c r="G163" s="14" t="str">
        <f t="shared" si="16"/>
        <v>29725.471</v>
      </c>
      <c r="H163" s="13">
        <f t="shared" si="17"/>
        <v>-13525</v>
      </c>
      <c r="I163" s="39" t="s">
        <v>518</v>
      </c>
      <c r="J163" s="40" t="s">
        <v>519</v>
      </c>
      <c r="K163" s="39">
        <v>-13525</v>
      </c>
      <c r="L163" s="39" t="s">
        <v>108</v>
      </c>
      <c r="M163" s="40" t="s">
        <v>117</v>
      </c>
      <c r="N163" s="40"/>
      <c r="O163" s="41" t="s">
        <v>452</v>
      </c>
      <c r="P163" s="41" t="s">
        <v>453</v>
      </c>
    </row>
    <row r="164" spans="1:16" ht="12.75" customHeight="1" thickBot="1" x14ac:dyDescent="0.25">
      <c r="A164" s="13" t="str">
        <f t="shared" si="12"/>
        <v> VB 5.11 </v>
      </c>
      <c r="B164" s="4" t="str">
        <f t="shared" si="13"/>
        <v>I</v>
      </c>
      <c r="C164" s="13">
        <f t="shared" si="14"/>
        <v>29813.444</v>
      </c>
      <c r="D164" s="14" t="str">
        <f t="shared" si="15"/>
        <v>vis</v>
      </c>
      <c r="E164" s="64">
        <f>VLOOKUP(C164,Active!C$21:E$969,3,FALSE)</f>
        <v>-13434.945763825699</v>
      </c>
      <c r="F164" s="4" t="s">
        <v>32</v>
      </c>
      <c r="G164" s="14" t="str">
        <f t="shared" si="16"/>
        <v>29813.444</v>
      </c>
      <c r="H164" s="13">
        <f t="shared" si="17"/>
        <v>-13435</v>
      </c>
      <c r="I164" s="39" t="s">
        <v>520</v>
      </c>
      <c r="J164" s="40" t="s">
        <v>521</v>
      </c>
      <c r="K164" s="39">
        <v>-13435</v>
      </c>
      <c r="L164" s="39" t="s">
        <v>522</v>
      </c>
      <c r="M164" s="40" t="s">
        <v>117</v>
      </c>
      <c r="N164" s="40"/>
      <c r="O164" s="41" t="s">
        <v>447</v>
      </c>
      <c r="P164" s="41" t="s">
        <v>354</v>
      </c>
    </row>
    <row r="165" spans="1:16" ht="12.75" customHeight="1" thickBot="1" x14ac:dyDescent="0.25">
      <c r="A165" s="13" t="str">
        <f t="shared" si="12"/>
        <v> PZ 13.441 </v>
      </c>
      <c r="B165" s="4" t="str">
        <f t="shared" si="13"/>
        <v>I</v>
      </c>
      <c r="C165" s="13">
        <f t="shared" si="14"/>
        <v>29899.347000000002</v>
      </c>
      <c r="D165" s="14" t="str">
        <f t="shared" si="15"/>
        <v>vis</v>
      </c>
      <c r="E165" s="64">
        <f>VLOOKUP(C165,Active!C$21:E$969,3,FALSE)</f>
        <v>-13347.014272246455</v>
      </c>
      <c r="F165" s="4" t="s">
        <v>32</v>
      </c>
      <c r="G165" s="14" t="str">
        <f t="shared" si="16"/>
        <v>29899.347</v>
      </c>
      <c r="H165" s="13">
        <f t="shared" si="17"/>
        <v>-13347</v>
      </c>
      <c r="I165" s="39" t="s">
        <v>523</v>
      </c>
      <c r="J165" s="40" t="s">
        <v>524</v>
      </c>
      <c r="K165" s="39">
        <v>-13347</v>
      </c>
      <c r="L165" s="39" t="s">
        <v>320</v>
      </c>
      <c r="M165" s="40" t="s">
        <v>117</v>
      </c>
      <c r="N165" s="40"/>
      <c r="O165" s="41" t="s">
        <v>452</v>
      </c>
      <c r="P165" s="41" t="s">
        <v>453</v>
      </c>
    </row>
    <row r="166" spans="1:16" ht="12.75" customHeight="1" thickBot="1" x14ac:dyDescent="0.25">
      <c r="A166" s="13" t="str">
        <f t="shared" si="12"/>
        <v> VB 7.72 </v>
      </c>
      <c r="B166" s="4" t="str">
        <f t="shared" si="13"/>
        <v>I</v>
      </c>
      <c r="C166" s="13">
        <f t="shared" si="14"/>
        <v>30092.851999999999</v>
      </c>
      <c r="D166" s="14" t="str">
        <f t="shared" si="15"/>
        <v>vis</v>
      </c>
      <c r="E166" s="64">
        <f>VLOOKUP(C166,Active!C$21:E$969,3,FALSE)</f>
        <v>-13148.939894424482</v>
      </c>
      <c r="F166" s="4" t="s">
        <v>32</v>
      </c>
      <c r="G166" s="14" t="str">
        <f t="shared" si="16"/>
        <v>30092.852</v>
      </c>
      <c r="H166" s="13">
        <f t="shared" si="17"/>
        <v>-13149</v>
      </c>
      <c r="I166" s="39" t="s">
        <v>525</v>
      </c>
      <c r="J166" s="40" t="s">
        <v>526</v>
      </c>
      <c r="K166" s="39">
        <v>-13149</v>
      </c>
      <c r="L166" s="39" t="s">
        <v>527</v>
      </c>
      <c r="M166" s="40" t="s">
        <v>117</v>
      </c>
      <c r="N166" s="40"/>
      <c r="O166" s="41" t="s">
        <v>118</v>
      </c>
      <c r="P166" s="41" t="s">
        <v>119</v>
      </c>
    </row>
    <row r="167" spans="1:16" ht="12.75" customHeight="1" thickBot="1" x14ac:dyDescent="0.25">
      <c r="A167" s="13" t="str">
        <f t="shared" si="12"/>
        <v> VB 7.72 </v>
      </c>
      <c r="B167" s="4" t="str">
        <f t="shared" si="13"/>
        <v>I</v>
      </c>
      <c r="C167" s="13">
        <f t="shared" si="14"/>
        <v>30473.784</v>
      </c>
      <c r="D167" s="14" t="str">
        <f t="shared" si="15"/>
        <v>vis</v>
      </c>
      <c r="E167" s="64">
        <f>VLOOKUP(C167,Active!C$21:E$969,3,FALSE)</f>
        <v>-12759.012663125648</v>
      </c>
      <c r="F167" s="4" t="s">
        <v>32</v>
      </c>
      <c r="G167" s="14" t="str">
        <f t="shared" si="16"/>
        <v>30473.784</v>
      </c>
      <c r="H167" s="13">
        <f t="shared" si="17"/>
        <v>-12759</v>
      </c>
      <c r="I167" s="39" t="s">
        <v>528</v>
      </c>
      <c r="J167" s="40" t="s">
        <v>529</v>
      </c>
      <c r="K167" s="39">
        <v>-12759</v>
      </c>
      <c r="L167" s="39" t="s">
        <v>530</v>
      </c>
      <c r="M167" s="40" t="s">
        <v>117</v>
      </c>
      <c r="N167" s="40"/>
      <c r="O167" s="41" t="s">
        <v>118</v>
      </c>
      <c r="P167" s="41" t="s">
        <v>119</v>
      </c>
    </row>
    <row r="168" spans="1:16" ht="12.75" customHeight="1" thickBot="1" x14ac:dyDescent="0.25">
      <c r="A168" s="13" t="str">
        <f t="shared" si="12"/>
        <v> AC 215.22 </v>
      </c>
      <c r="B168" s="4" t="str">
        <f t="shared" si="13"/>
        <v>II</v>
      </c>
      <c r="C168" s="13">
        <f t="shared" si="14"/>
        <v>30518.358</v>
      </c>
      <c r="D168" s="14" t="str">
        <f t="shared" si="15"/>
        <v>vis</v>
      </c>
      <c r="E168" s="64">
        <f>VLOOKUP(C168,Active!C$21:E$969,3,FALSE)</f>
        <v>-12713.386104033962</v>
      </c>
      <c r="F168" s="4" t="s">
        <v>32</v>
      </c>
      <c r="G168" s="14" t="str">
        <f t="shared" si="16"/>
        <v>30518.358</v>
      </c>
      <c r="H168" s="13">
        <f t="shared" si="17"/>
        <v>-12713.5</v>
      </c>
      <c r="I168" s="39" t="s">
        <v>531</v>
      </c>
      <c r="J168" s="40" t="s">
        <v>532</v>
      </c>
      <c r="K168" s="39">
        <v>-12713.5</v>
      </c>
      <c r="L168" s="39" t="s">
        <v>533</v>
      </c>
      <c r="M168" s="40" t="s">
        <v>117</v>
      </c>
      <c r="N168" s="40"/>
      <c r="O168" s="41" t="s">
        <v>534</v>
      </c>
      <c r="P168" s="41" t="s">
        <v>535</v>
      </c>
    </row>
    <row r="169" spans="1:16" ht="12.75" customHeight="1" thickBot="1" x14ac:dyDescent="0.25">
      <c r="A169" s="13" t="str">
        <f t="shared" si="12"/>
        <v> VB 5.11 </v>
      </c>
      <c r="B169" s="4" t="str">
        <f t="shared" si="13"/>
        <v>I</v>
      </c>
      <c r="C169" s="13">
        <f t="shared" si="14"/>
        <v>30578.414000000001</v>
      </c>
      <c r="D169" s="14" t="str">
        <f t="shared" si="15"/>
        <v>vis</v>
      </c>
      <c r="E169" s="64">
        <f>VLOOKUP(C169,Active!C$21:E$969,3,FALSE)</f>
        <v>-12651.911956934524</v>
      </c>
      <c r="F169" s="4" t="s">
        <v>32</v>
      </c>
      <c r="G169" s="14" t="str">
        <f t="shared" si="16"/>
        <v>30578.414</v>
      </c>
      <c r="H169" s="13">
        <f t="shared" si="17"/>
        <v>-12652</v>
      </c>
      <c r="I169" s="39" t="s">
        <v>536</v>
      </c>
      <c r="J169" s="40" t="s">
        <v>537</v>
      </c>
      <c r="K169" s="39">
        <v>-12652</v>
      </c>
      <c r="L169" s="39" t="s">
        <v>538</v>
      </c>
      <c r="M169" s="40" t="s">
        <v>117</v>
      </c>
      <c r="N169" s="40"/>
      <c r="O169" s="41" t="s">
        <v>447</v>
      </c>
      <c r="P169" s="41" t="s">
        <v>354</v>
      </c>
    </row>
    <row r="170" spans="1:16" ht="12.75" customHeight="1" thickBot="1" x14ac:dyDescent="0.25">
      <c r="A170" s="13" t="str">
        <f t="shared" si="12"/>
        <v> AC 215.22 </v>
      </c>
      <c r="B170" s="4" t="str">
        <f t="shared" si="13"/>
        <v>I</v>
      </c>
      <c r="C170" s="13">
        <f t="shared" si="14"/>
        <v>30668.177</v>
      </c>
      <c r="D170" s="14" t="str">
        <f t="shared" si="15"/>
        <v>vis</v>
      </c>
      <c r="E170" s="64">
        <f>VLOOKUP(C170,Active!C$21:E$969,3,FALSE)</f>
        <v>-12560.029316297674</v>
      </c>
      <c r="F170" s="4" t="s">
        <v>32</v>
      </c>
      <c r="G170" s="14" t="str">
        <f t="shared" si="16"/>
        <v>30668.177</v>
      </c>
      <c r="H170" s="13">
        <f t="shared" si="17"/>
        <v>-12560</v>
      </c>
      <c r="I170" s="39" t="s">
        <v>539</v>
      </c>
      <c r="J170" s="40" t="s">
        <v>540</v>
      </c>
      <c r="K170" s="39">
        <v>-12560</v>
      </c>
      <c r="L170" s="39" t="s">
        <v>357</v>
      </c>
      <c r="M170" s="40" t="s">
        <v>117</v>
      </c>
      <c r="N170" s="40"/>
      <c r="O170" s="41" t="s">
        <v>534</v>
      </c>
      <c r="P170" s="41" t="s">
        <v>535</v>
      </c>
    </row>
    <row r="171" spans="1:16" ht="12.75" customHeight="1" thickBot="1" x14ac:dyDescent="0.25">
      <c r="A171" s="13" t="str">
        <f t="shared" si="12"/>
        <v> AC 215.22 </v>
      </c>
      <c r="B171" s="4" t="str">
        <f t="shared" si="13"/>
        <v>I</v>
      </c>
      <c r="C171" s="13">
        <f t="shared" si="14"/>
        <v>30876.344000000001</v>
      </c>
      <c r="D171" s="14" t="str">
        <f t="shared" si="15"/>
        <v>vis</v>
      </c>
      <c r="E171" s="64">
        <f>VLOOKUP(C171,Active!C$21:E$969,3,FALSE)</f>
        <v>-12346.946713739253</v>
      </c>
      <c r="F171" s="4" t="s">
        <v>32</v>
      </c>
      <c r="G171" s="14" t="str">
        <f t="shared" si="16"/>
        <v>30876.344</v>
      </c>
      <c r="H171" s="13">
        <f t="shared" si="17"/>
        <v>-12347</v>
      </c>
      <c r="I171" s="39" t="s">
        <v>541</v>
      </c>
      <c r="J171" s="40" t="s">
        <v>542</v>
      </c>
      <c r="K171" s="39">
        <v>-12347</v>
      </c>
      <c r="L171" s="39" t="s">
        <v>543</v>
      </c>
      <c r="M171" s="40" t="s">
        <v>117</v>
      </c>
      <c r="N171" s="40"/>
      <c r="O171" s="41" t="s">
        <v>534</v>
      </c>
      <c r="P171" s="41" t="s">
        <v>535</v>
      </c>
    </row>
    <row r="172" spans="1:16" ht="12.75" customHeight="1" thickBot="1" x14ac:dyDescent="0.25">
      <c r="A172" s="13" t="str">
        <f t="shared" si="12"/>
        <v> AC 215.22 </v>
      </c>
      <c r="B172" s="4" t="str">
        <f t="shared" si="13"/>
        <v>I</v>
      </c>
      <c r="C172" s="13">
        <f t="shared" si="14"/>
        <v>30967.183000000001</v>
      </c>
      <c r="D172" s="14" t="str">
        <f t="shared" si="15"/>
        <v>vis</v>
      </c>
      <c r="E172" s="64">
        <f>VLOOKUP(C172,Active!C$21:E$969,3,FALSE)</f>
        <v>-12253.962664712248</v>
      </c>
      <c r="F172" s="4" t="s">
        <v>32</v>
      </c>
      <c r="G172" s="14" t="str">
        <f t="shared" si="16"/>
        <v>30967.183</v>
      </c>
      <c r="H172" s="13">
        <f t="shared" si="17"/>
        <v>-12254</v>
      </c>
      <c r="I172" s="39" t="s">
        <v>544</v>
      </c>
      <c r="J172" s="40" t="s">
        <v>545</v>
      </c>
      <c r="K172" s="39">
        <v>-12254</v>
      </c>
      <c r="L172" s="39" t="s">
        <v>507</v>
      </c>
      <c r="M172" s="40" t="s">
        <v>117</v>
      </c>
      <c r="N172" s="40"/>
      <c r="O172" s="41" t="s">
        <v>534</v>
      </c>
      <c r="P172" s="41" t="s">
        <v>535</v>
      </c>
    </row>
    <row r="173" spans="1:16" ht="12.75" customHeight="1" thickBot="1" x14ac:dyDescent="0.25">
      <c r="A173" s="13" t="str">
        <f t="shared" si="12"/>
        <v> VB 7.72 </v>
      </c>
      <c r="B173" s="4" t="str">
        <f t="shared" si="13"/>
        <v>I</v>
      </c>
      <c r="C173" s="13">
        <f t="shared" si="14"/>
        <v>30996.554</v>
      </c>
      <c r="D173" s="14" t="str">
        <f t="shared" si="15"/>
        <v>vis</v>
      </c>
      <c r="E173" s="64">
        <f>VLOOKUP(C173,Active!C$21:E$969,3,FALSE)</f>
        <v>-12223.89810539332</v>
      </c>
      <c r="F173" s="4" t="s">
        <v>32</v>
      </c>
      <c r="G173" s="14" t="str">
        <f t="shared" si="16"/>
        <v>30996.554</v>
      </c>
      <c r="H173" s="13">
        <f t="shared" si="17"/>
        <v>-12224</v>
      </c>
      <c r="I173" s="39" t="s">
        <v>546</v>
      </c>
      <c r="J173" s="40" t="s">
        <v>547</v>
      </c>
      <c r="K173" s="39">
        <v>-12224</v>
      </c>
      <c r="L173" s="39" t="s">
        <v>275</v>
      </c>
      <c r="M173" s="40" t="s">
        <v>117</v>
      </c>
      <c r="N173" s="40"/>
      <c r="O173" s="41" t="s">
        <v>118</v>
      </c>
      <c r="P173" s="41" t="s">
        <v>119</v>
      </c>
    </row>
    <row r="174" spans="1:16" ht="12.75" customHeight="1" thickBot="1" x14ac:dyDescent="0.25">
      <c r="A174" s="13" t="str">
        <f t="shared" si="12"/>
        <v> AC 215.22 </v>
      </c>
      <c r="B174" s="4" t="str">
        <f t="shared" si="13"/>
        <v>I</v>
      </c>
      <c r="C174" s="13">
        <f t="shared" si="14"/>
        <v>31054.137999999999</v>
      </c>
      <c r="D174" s="14" t="str">
        <f t="shared" si="15"/>
        <v>vis</v>
      </c>
      <c r="E174" s="64">
        <f>VLOOKUP(C174,Active!C$21:E$969,3,FALSE)</f>
        <v>-12164.954331472749</v>
      </c>
      <c r="F174" s="4" t="s">
        <v>32</v>
      </c>
      <c r="G174" s="14" t="str">
        <f t="shared" si="16"/>
        <v>31054.138</v>
      </c>
      <c r="H174" s="13">
        <f t="shared" si="17"/>
        <v>-12165</v>
      </c>
      <c r="I174" s="39" t="s">
        <v>548</v>
      </c>
      <c r="J174" s="40" t="s">
        <v>549</v>
      </c>
      <c r="K174" s="39">
        <v>-12165</v>
      </c>
      <c r="L174" s="39" t="s">
        <v>201</v>
      </c>
      <c r="M174" s="40" t="s">
        <v>117</v>
      </c>
      <c r="N174" s="40"/>
      <c r="O174" s="41" t="s">
        <v>534</v>
      </c>
      <c r="P174" s="41" t="s">
        <v>535</v>
      </c>
    </row>
    <row r="175" spans="1:16" ht="12.75" customHeight="1" thickBot="1" x14ac:dyDescent="0.25">
      <c r="A175" s="13" t="str">
        <f t="shared" si="12"/>
        <v> VB 7.72 </v>
      </c>
      <c r="B175" s="4" t="str">
        <f t="shared" si="13"/>
        <v>II</v>
      </c>
      <c r="C175" s="13">
        <f t="shared" si="14"/>
        <v>31638.792000000001</v>
      </c>
      <c r="D175" s="14" t="str">
        <f t="shared" si="15"/>
        <v>vis</v>
      </c>
      <c r="E175" s="64">
        <f>VLOOKUP(C175,Active!C$21:E$969,3,FALSE)</f>
        <v>-11566.494460714217</v>
      </c>
      <c r="F175" s="4" t="s">
        <v>32</v>
      </c>
      <c r="G175" s="14" t="str">
        <f t="shared" si="16"/>
        <v>31638.792</v>
      </c>
      <c r="H175" s="13">
        <f t="shared" si="17"/>
        <v>-11566.5</v>
      </c>
      <c r="I175" s="39" t="s">
        <v>550</v>
      </c>
      <c r="J175" s="40" t="s">
        <v>551</v>
      </c>
      <c r="K175" s="39">
        <v>-11566.5</v>
      </c>
      <c r="L175" s="39" t="s">
        <v>110</v>
      </c>
      <c r="M175" s="40" t="s">
        <v>117</v>
      </c>
      <c r="N175" s="40"/>
      <c r="O175" s="41" t="s">
        <v>118</v>
      </c>
      <c r="P175" s="41" t="s">
        <v>119</v>
      </c>
    </row>
    <row r="176" spans="1:16" ht="12.75" customHeight="1" thickBot="1" x14ac:dyDescent="0.25">
      <c r="A176" s="13" t="str">
        <f t="shared" si="12"/>
        <v> AC 215.22 </v>
      </c>
      <c r="B176" s="4" t="str">
        <f t="shared" si="13"/>
        <v>I</v>
      </c>
      <c r="C176" s="13">
        <f t="shared" si="14"/>
        <v>31977.33</v>
      </c>
      <c r="D176" s="14" t="str">
        <f t="shared" si="15"/>
        <v>vis</v>
      </c>
      <c r="E176" s="64">
        <f>VLOOKUP(C176,Active!C$21:E$969,3,FALSE)</f>
        <v>-11219.962310541892</v>
      </c>
      <c r="F176" s="4" t="s">
        <v>32</v>
      </c>
      <c r="G176" s="14" t="str">
        <f t="shared" si="16"/>
        <v>31977.330</v>
      </c>
      <c r="H176" s="13">
        <f t="shared" si="17"/>
        <v>-11220</v>
      </c>
      <c r="I176" s="39" t="s">
        <v>552</v>
      </c>
      <c r="J176" s="40" t="s">
        <v>553</v>
      </c>
      <c r="K176" s="39">
        <v>-11220</v>
      </c>
      <c r="L176" s="39" t="s">
        <v>480</v>
      </c>
      <c r="M176" s="40" t="s">
        <v>117</v>
      </c>
      <c r="N176" s="40"/>
      <c r="O176" s="41" t="s">
        <v>534</v>
      </c>
      <c r="P176" s="41" t="s">
        <v>535</v>
      </c>
    </row>
    <row r="177" spans="1:16" ht="12.75" customHeight="1" thickBot="1" x14ac:dyDescent="0.25">
      <c r="A177" s="13" t="str">
        <f t="shared" si="12"/>
        <v> VB 7.72 </v>
      </c>
      <c r="B177" s="4" t="str">
        <f t="shared" si="13"/>
        <v>I</v>
      </c>
      <c r="C177" s="13">
        <f t="shared" si="14"/>
        <v>32008.646000000001</v>
      </c>
      <c r="D177" s="14" t="str">
        <f t="shared" si="15"/>
        <v>vis</v>
      </c>
      <c r="E177" s="64">
        <f>VLOOKUP(C177,Active!C$21:E$969,3,FALSE)</f>
        <v>-11187.906822487977</v>
      </c>
      <c r="F177" s="4" t="s">
        <v>32</v>
      </c>
      <c r="G177" s="14" t="str">
        <f t="shared" si="16"/>
        <v>32008.646</v>
      </c>
      <c r="H177" s="13">
        <f t="shared" si="17"/>
        <v>-11188</v>
      </c>
      <c r="I177" s="39" t="s">
        <v>554</v>
      </c>
      <c r="J177" s="40" t="s">
        <v>555</v>
      </c>
      <c r="K177" s="39">
        <v>-11188</v>
      </c>
      <c r="L177" s="39" t="s">
        <v>556</v>
      </c>
      <c r="M177" s="40" t="s">
        <v>117</v>
      </c>
      <c r="N177" s="40"/>
      <c r="O177" s="41" t="s">
        <v>118</v>
      </c>
      <c r="P177" s="41" t="s">
        <v>119</v>
      </c>
    </row>
    <row r="178" spans="1:16" ht="12.75" customHeight="1" thickBot="1" x14ac:dyDescent="0.25">
      <c r="A178" s="13" t="str">
        <f t="shared" si="12"/>
        <v> AC 215.22 </v>
      </c>
      <c r="B178" s="4" t="str">
        <f t="shared" si="13"/>
        <v>I</v>
      </c>
      <c r="C178" s="13">
        <f t="shared" si="14"/>
        <v>32023.228999999999</v>
      </c>
      <c r="D178" s="14" t="str">
        <f t="shared" si="15"/>
        <v>vis</v>
      </c>
      <c r="E178" s="64">
        <f>VLOOKUP(C178,Active!C$21:E$969,3,FALSE)</f>
        <v>-11172.979463237427</v>
      </c>
      <c r="F178" s="4" t="s">
        <v>32</v>
      </c>
      <c r="G178" s="14" t="str">
        <f t="shared" si="16"/>
        <v>32023.229</v>
      </c>
      <c r="H178" s="13">
        <f t="shared" si="17"/>
        <v>-11173</v>
      </c>
      <c r="I178" s="39" t="s">
        <v>557</v>
      </c>
      <c r="J178" s="40" t="s">
        <v>558</v>
      </c>
      <c r="K178" s="39">
        <v>-11173</v>
      </c>
      <c r="L178" s="39" t="s">
        <v>152</v>
      </c>
      <c r="M178" s="40" t="s">
        <v>117</v>
      </c>
      <c r="N178" s="40"/>
      <c r="O178" s="41" t="s">
        <v>534</v>
      </c>
      <c r="P178" s="41" t="s">
        <v>535</v>
      </c>
    </row>
    <row r="179" spans="1:16" ht="12.75" customHeight="1" thickBot="1" x14ac:dyDescent="0.25">
      <c r="A179" s="13" t="str">
        <f t="shared" si="12"/>
        <v> AC 215.22 </v>
      </c>
      <c r="B179" s="4" t="str">
        <f t="shared" si="13"/>
        <v>I</v>
      </c>
      <c r="C179" s="13">
        <f t="shared" si="14"/>
        <v>32025.222000000002</v>
      </c>
      <c r="D179" s="14" t="str">
        <f t="shared" si="15"/>
        <v>vis</v>
      </c>
      <c r="E179" s="64">
        <f>VLOOKUP(C179,Active!C$21:E$969,3,FALSE)</f>
        <v>-11170.939401042655</v>
      </c>
      <c r="F179" s="4" t="s">
        <v>32</v>
      </c>
      <c r="G179" s="14" t="str">
        <f t="shared" si="16"/>
        <v>32025.222</v>
      </c>
      <c r="H179" s="13">
        <f t="shared" si="17"/>
        <v>-11171</v>
      </c>
      <c r="I179" s="39" t="s">
        <v>559</v>
      </c>
      <c r="J179" s="40" t="s">
        <v>560</v>
      </c>
      <c r="K179" s="39">
        <v>-11171</v>
      </c>
      <c r="L179" s="39" t="s">
        <v>527</v>
      </c>
      <c r="M179" s="40" t="s">
        <v>117</v>
      </c>
      <c r="N179" s="40"/>
      <c r="O179" s="41" t="s">
        <v>534</v>
      </c>
      <c r="P179" s="41" t="s">
        <v>535</v>
      </c>
    </row>
    <row r="180" spans="1:16" ht="12.75" customHeight="1" thickBot="1" x14ac:dyDescent="0.25">
      <c r="A180" s="13" t="str">
        <f t="shared" si="12"/>
        <v> BTAD 33.44 </v>
      </c>
      <c r="B180" s="4" t="str">
        <f t="shared" si="13"/>
        <v>I</v>
      </c>
      <c r="C180" s="13">
        <f t="shared" si="14"/>
        <v>32058.431</v>
      </c>
      <c r="D180" s="14" t="str">
        <f t="shared" si="15"/>
        <v>vis</v>
      </c>
      <c r="E180" s="64">
        <f>VLOOKUP(C180,Active!C$21:E$969,3,FALSE)</f>
        <v>-11136.946212168517</v>
      </c>
      <c r="F180" s="4" t="s">
        <v>32</v>
      </c>
      <c r="G180" s="14" t="str">
        <f t="shared" si="16"/>
        <v>32058.431</v>
      </c>
      <c r="H180" s="13">
        <f t="shared" si="17"/>
        <v>-11137</v>
      </c>
      <c r="I180" s="39" t="s">
        <v>561</v>
      </c>
      <c r="J180" s="40" t="s">
        <v>562</v>
      </c>
      <c r="K180" s="39">
        <v>-11137</v>
      </c>
      <c r="L180" s="39" t="s">
        <v>522</v>
      </c>
      <c r="M180" s="40" t="s">
        <v>117</v>
      </c>
      <c r="N180" s="40"/>
      <c r="O180" s="41" t="s">
        <v>534</v>
      </c>
      <c r="P180" s="41" t="s">
        <v>563</v>
      </c>
    </row>
    <row r="181" spans="1:16" ht="12.75" customHeight="1" thickBot="1" x14ac:dyDescent="0.25">
      <c r="A181" s="13" t="str">
        <f t="shared" si="12"/>
        <v> VB 5.11 </v>
      </c>
      <c r="B181" s="4" t="str">
        <f t="shared" si="13"/>
        <v>I</v>
      </c>
      <c r="C181" s="13">
        <f t="shared" si="14"/>
        <v>32393.538</v>
      </c>
      <c r="D181" s="14" t="str">
        <f t="shared" si="15"/>
        <v>vis</v>
      </c>
      <c r="E181" s="64">
        <f>VLOOKUP(C181,Active!C$21:E$969,3,FALSE)</f>
        <v>-10793.926080756984</v>
      </c>
      <c r="F181" s="4" t="s">
        <v>32</v>
      </c>
      <c r="G181" s="14" t="str">
        <f t="shared" si="16"/>
        <v>32393.538</v>
      </c>
      <c r="H181" s="13">
        <f t="shared" si="17"/>
        <v>-10794</v>
      </c>
      <c r="I181" s="39" t="s">
        <v>564</v>
      </c>
      <c r="J181" s="40" t="s">
        <v>565</v>
      </c>
      <c r="K181" s="39">
        <v>-10794</v>
      </c>
      <c r="L181" s="39" t="s">
        <v>566</v>
      </c>
      <c r="M181" s="40" t="s">
        <v>117</v>
      </c>
      <c r="N181" s="40"/>
      <c r="O181" s="41" t="s">
        <v>447</v>
      </c>
      <c r="P181" s="41" t="s">
        <v>354</v>
      </c>
    </row>
    <row r="182" spans="1:16" ht="12.75" customHeight="1" thickBot="1" x14ac:dyDescent="0.25">
      <c r="A182" s="13" t="str">
        <f t="shared" si="12"/>
        <v> VB 5.11 </v>
      </c>
      <c r="B182" s="4" t="str">
        <f t="shared" si="13"/>
        <v>II</v>
      </c>
      <c r="C182" s="13">
        <f t="shared" si="14"/>
        <v>32420.437999999998</v>
      </c>
      <c r="D182" s="14" t="str">
        <f t="shared" si="15"/>
        <v>vis</v>
      </c>
      <c r="E182" s="64">
        <f>VLOOKUP(C182,Active!C$21:E$969,3,FALSE)</f>
        <v>-10766.390871003177</v>
      </c>
      <c r="F182" s="4" t="s">
        <v>32</v>
      </c>
      <c r="G182" s="14" t="str">
        <f t="shared" si="16"/>
        <v>32420.438</v>
      </c>
      <c r="H182" s="13">
        <f t="shared" si="17"/>
        <v>-10766.5</v>
      </c>
      <c r="I182" s="39" t="s">
        <v>567</v>
      </c>
      <c r="J182" s="40" t="s">
        <v>568</v>
      </c>
      <c r="K182" s="39">
        <v>-10766.5</v>
      </c>
      <c r="L182" s="39" t="s">
        <v>569</v>
      </c>
      <c r="M182" s="40" t="s">
        <v>117</v>
      </c>
      <c r="N182" s="40"/>
      <c r="O182" s="41" t="s">
        <v>447</v>
      </c>
      <c r="P182" s="41" t="s">
        <v>354</v>
      </c>
    </row>
    <row r="183" spans="1:16" ht="12.75" customHeight="1" thickBot="1" x14ac:dyDescent="0.25">
      <c r="A183" s="13" t="str">
        <f t="shared" si="12"/>
        <v> VB 5.11 </v>
      </c>
      <c r="B183" s="4" t="str">
        <f t="shared" si="13"/>
        <v>I</v>
      </c>
      <c r="C183" s="13">
        <f t="shared" si="14"/>
        <v>32445.396000000001</v>
      </c>
      <c r="D183" s="14" t="str">
        <f t="shared" si="15"/>
        <v>vis</v>
      </c>
      <c r="E183" s="64">
        <f>VLOOKUP(C183,Active!C$21:E$969,3,FALSE)</f>
        <v>-10740.843519143114</v>
      </c>
      <c r="F183" s="4" t="s">
        <v>32</v>
      </c>
      <c r="G183" s="14" t="str">
        <f t="shared" si="16"/>
        <v>32445.396</v>
      </c>
      <c r="H183" s="13">
        <f t="shared" si="17"/>
        <v>-10741</v>
      </c>
      <c r="I183" s="39" t="s">
        <v>570</v>
      </c>
      <c r="J183" s="40" t="s">
        <v>571</v>
      </c>
      <c r="K183" s="39">
        <v>-10741</v>
      </c>
      <c r="L183" s="39" t="s">
        <v>572</v>
      </c>
      <c r="M183" s="40" t="s">
        <v>117</v>
      </c>
      <c r="N183" s="40"/>
      <c r="O183" s="41" t="s">
        <v>447</v>
      </c>
      <c r="P183" s="41" t="s">
        <v>354</v>
      </c>
    </row>
    <row r="184" spans="1:16" ht="12.75" customHeight="1" thickBot="1" x14ac:dyDescent="0.25">
      <c r="A184" s="13" t="str">
        <f t="shared" si="12"/>
        <v> BTAD 33.44 </v>
      </c>
      <c r="B184" s="4" t="str">
        <f t="shared" si="13"/>
        <v>I</v>
      </c>
      <c r="C184" s="13">
        <f t="shared" si="14"/>
        <v>32742.225999999999</v>
      </c>
      <c r="D184" s="14" t="str">
        <f t="shared" si="15"/>
        <v>vis</v>
      </c>
      <c r="E184" s="64">
        <f>VLOOKUP(C184,Active!C$21:E$969,3,FALSE)</f>
        <v>-10437.004251067889</v>
      </c>
      <c r="F184" s="4" t="s">
        <v>32</v>
      </c>
      <c r="G184" s="14" t="str">
        <f t="shared" si="16"/>
        <v>32742.226</v>
      </c>
      <c r="H184" s="13">
        <f t="shared" si="17"/>
        <v>-10437</v>
      </c>
      <c r="I184" s="39" t="s">
        <v>573</v>
      </c>
      <c r="J184" s="40" t="s">
        <v>574</v>
      </c>
      <c r="K184" s="39">
        <v>-10437</v>
      </c>
      <c r="L184" s="39" t="s">
        <v>112</v>
      </c>
      <c r="M184" s="40" t="s">
        <v>117</v>
      </c>
      <c r="N184" s="40"/>
      <c r="O184" s="41" t="s">
        <v>534</v>
      </c>
      <c r="P184" s="41" t="s">
        <v>563</v>
      </c>
    </row>
    <row r="185" spans="1:16" ht="12.75" customHeight="1" thickBot="1" x14ac:dyDescent="0.25">
      <c r="A185" s="13" t="str">
        <f t="shared" si="12"/>
        <v> VB 7.72 </v>
      </c>
      <c r="B185" s="4" t="str">
        <f t="shared" si="13"/>
        <v>II</v>
      </c>
      <c r="C185" s="13">
        <f t="shared" si="14"/>
        <v>32747.769</v>
      </c>
      <c r="D185" s="14" t="str">
        <f t="shared" si="15"/>
        <v>vis</v>
      </c>
      <c r="E185" s="64">
        <f>VLOOKUP(C185,Active!C$21:E$969,3,FALSE)</f>
        <v>-10431.33036007661</v>
      </c>
      <c r="F185" s="4" t="s">
        <v>32</v>
      </c>
      <c r="G185" s="14" t="str">
        <f t="shared" si="16"/>
        <v>32747.769</v>
      </c>
      <c r="H185" s="13">
        <f t="shared" si="17"/>
        <v>-10431.5</v>
      </c>
      <c r="I185" s="39" t="s">
        <v>575</v>
      </c>
      <c r="J185" s="40" t="s">
        <v>576</v>
      </c>
      <c r="K185" s="39">
        <v>-10431.5</v>
      </c>
      <c r="L185" s="39" t="s">
        <v>577</v>
      </c>
      <c r="M185" s="40" t="s">
        <v>117</v>
      </c>
      <c r="N185" s="40"/>
      <c r="O185" s="41" t="s">
        <v>118</v>
      </c>
      <c r="P185" s="41" t="s">
        <v>119</v>
      </c>
    </row>
    <row r="186" spans="1:16" ht="12.75" customHeight="1" thickBot="1" x14ac:dyDescent="0.25">
      <c r="A186" s="13" t="str">
        <f t="shared" si="12"/>
        <v> BTAD 33.44 </v>
      </c>
      <c r="B186" s="4" t="str">
        <f t="shared" si="13"/>
        <v>I</v>
      </c>
      <c r="C186" s="13">
        <f t="shared" si="14"/>
        <v>32788.165000000001</v>
      </c>
      <c r="D186" s="14" t="str">
        <f t="shared" si="15"/>
        <v>vis</v>
      </c>
      <c r="E186" s="64">
        <f>VLOOKUP(C186,Active!C$21:E$969,3,FALSE)</f>
        <v>-10389.980459213601</v>
      </c>
      <c r="F186" s="4" t="s">
        <v>32</v>
      </c>
      <c r="G186" s="14" t="str">
        <f t="shared" si="16"/>
        <v>32788.165</v>
      </c>
      <c r="H186" s="13">
        <f t="shared" si="17"/>
        <v>-10390</v>
      </c>
      <c r="I186" s="39" t="s">
        <v>578</v>
      </c>
      <c r="J186" s="40" t="s">
        <v>579</v>
      </c>
      <c r="K186" s="39">
        <v>-10390</v>
      </c>
      <c r="L186" s="39" t="s">
        <v>282</v>
      </c>
      <c r="M186" s="40" t="s">
        <v>117</v>
      </c>
      <c r="N186" s="40"/>
      <c r="O186" s="41" t="s">
        <v>534</v>
      </c>
      <c r="P186" s="41" t="s">
        <v>563</v>
      </c>
    </row>
    <row r="187" spans="1:16" ht="12.75" customHeight="1" thickBot="1" x14ac:dyDescent="0.25">
      <c r="A187" s="13" t="str">
        <f t="shared" si="12"/>
        <v> BTAD 33.44 </v>
      </c>
      <c r="B187" s="4" t="str">
        <f t="shared" si="13"/>
        <v>I</v>
      </c>
      <c r="C187" s="13">
        <f t="shared" si="14"/>
        <v>32789.182999999997</v>
      </c>
      <c r="D187" s="14" t="str">
        <f t="shared" si="15"/>
        <v>vis</v>
      </c>
      <c r="E187" s="64">
        <f>VLOOKUP(C187,Active!C$21:E$969,3,FALSE)</f>
        <v>-10388.938420420691</v>
      </c>
      <c r="F187" s="4" t="s">
        <v>32</v>
      </c>
      <c r="G187" s="14" t="str">
        <f t="shared" si="16"/>
        <v>32789.183</v>
      </c>
      <c r="H187" s="13">
        <f t="shared" si="17"/>
        <v>-10389</v>
      </c>
      <c r="I187" s="39" t="s">
        <v>580</v>
      </c>
      <c r="J187" s="40" t="s">
        <v>581</v>
      </c>
      <c r="K187" s="39">
        <v>-10389</v>
      </c>
      <c r="L187" s="39" t="s">
        <v>427</v>
      </c>
      <c r="M187" s="40" t="s">
        <v>117</v>
      </c>
      <c r="N187" s="40"/>
      <c r="O187" s="41" t="s">
        <v>534</v>
      </c>
      <c r="P187" s="41" t="s">
        <v>563</v>
      </c>
    </row>
    <row r="188" spans="1:16" ht="12.75" customHeight="1" thickBot="1" x14ac:dyDescent="0.25">
      <c r="A188" s="13" t="str">
        <f t="shared" si="12"/>
        <v> BTAD 33.44 </v>
      </c>
      <c r="B188" s="4" t="str">
        <f t="shared" si="13"/>
        <v>I</v>
      </c>
      <c r="C188" s="13">
        <f t="shared" si="14"/>
        <v>32826.226999999999</v>
      </c>
      <c r="D188" s="14" t="str">
        <f t="shared" si="15"/>
        <v>vis</v>
      </c>
      <c r="E188" s="64">
        <f>VLOOKUP(C188,Active!C$21:E$969,3,FALSE)</f>
        <v>-10351.019672832579</v>
      </c>
      <c r="F188" s="4" t="s">
        <v>32</v>
      </c>
      <c r="G188" s="14" t="str">
        <f t="shared" si="16"/>
        <v>32826.227</v>
      </c>
      <c r="H188" s="13">
        <f t="shared" si="17"/>
        <v>-10351</v>
      </c>
      <c r="I188" s="39" t="s">
        <v>582</v>
      </c>
      <c r="J188" s="40" t="s">
        <v>583</v>
      </c>
      <c r="K188" s="39">
        <v>-10351</v>
      </c>
      <c r="L188" s="39" t="s">
        <v>584</v>
      </c>
      <c r="M188" s="40" t="s">
        <v>117</v>
      </c>
      <c r="N188" s="40"/>
      <c r="O188" s="41" t="s">
        <v>534</v>
      </c>
      <c r="P188" s="41" t="s">
        <v>563</v>
      </c>
    </row>
    <row r="189" spans="1:16" ht="13.5" thickBot="1" x14ac:dyDescent="0.25">
      <c r="A189" s="13" t="str">
        <f t="shared" si="12"/>
        <v> BTAD 33.45 </v>
      </c>
      <c r="B189" s="4" t="str">
        <f t="shared" si="13"/>
        <v>I</v>
      </c>
      <c r="C189" s="13">
        <f t="shared" si="14"/>
        <v>33121.296999999999</v>
      </c>
      <c r="D189" s="14" t="str">
        <f t="shared" si="15"/>
        <v>vis</v>
      </c>
      <c r="E189" s="64">
        <f>VLOOKUP(C189,Active!C$21:E$969,3,FALSE)</f>
        <v>-10048.981964949422</v>
      </c>
      <c r="F189" s="4" t="s">
        <v>32</v>
      </c>
      <c r="G189" s="14" t="str">
        <f t="shared" si="16"/>
        <v>33121.297</v>
      </c>
      <c r="H189" s="13">
        <f t="shared" si="17"/>
        <v>-10049</v>
      </c>
      <c r="I189" s="39" t="s">
        <v>585</v>
      </c>
      <c r="J189" s="40" t="s">
        <v>586</v>
      </c>
      <c r="K189" s="39">
        <v>-10049</v>
      </c>
      <c r="L189" s="39" t="s">
        <v>350</v>
      </c>
      <c r="M189" s="40" t="s">
        <v>117</v>
      </c>
      <c r="N189" s="40"/>
      <c r="O189" s="41" t="s">
        <v>534</v>
      </c>
      <c r="P189" s="41" t="s">
        <v>587</v>
      </c>
    </row>
    <row r="190" spans="1:16" ht="13.5" thickBot="1" x14ac:dyDescent="0.25">
      <c r="A190" s="13" t="str">
        <f t="shared" si="12"/>
        <v> VB 7.72 </v>
      </c>
      <c r="B190" s="4" t="str">
        <f t="shared" si="13"/>
        <v>I</v>
      </c>
      <c r="C190" s="13">
        <f t="shared" si="14"/>
        <v>33155.586000000003</v>
      </c>
      <c r="D190" s="14" t="str">
        <f t="shared" si="15"/>
        <v>vis</v>
      </c>
      <c r="E190" s="64">
        <f>VLOOKUP(C190,Active!C$21:E$969,3,FALSE)</f>
        <v>-10013.883273230145</v>
      </c>
      <c r="F190" s="4" t="s">
        <v>32</v>
      </c>
      <c r="G190" s="14" t="str">
        <f t="shared" si="16"/>
        <v>33155.586</v>
      </c>
      <c r="H190" s="13">
        <f t="shared" si="17"/>
        <v>-10014</v>
      </c>
      <c r="I190" s="39" t="s">
        <v>588</v>
      </c>
      <c r="J190" s="40" t="s">
        <v>589</v>
      </c>
      <c r="K190" s="39">
        <v>-10014</v>
      </c>
      <c r="L190" s="39" t="s">
        <v>590</v>
      </c>
      <c r="M190" s="40" t="s">
        <v>117</v>
      </c>
      <c r="N190" s="40"/>
      <c r="O190" s="41" t="s">
        <v>118</v>
      </c>
      <c r="P190" s="41" t="s">
        <v>119</v>
      </c>
    </row>
    <row r="191" spans="1:16" ht="13.5" thickBot="1" x14ac:dyDescent="0.25">
      <c r="A191" s="13" t="str">
        <f t="shared" si="12"/>
        <v> BTAD 33.45 </v>
      </c>
      <c r="B191" s="4" t="str">
        <f t="shared" si="13"/>
        <v>I</v>
      </c>
      <c r="C191" s="13">
        <f t="shared" si="14"/>
        <v>33213.114999999998</v>
      </c>
      <c r="D191" s="14" t="str">
        <f t="shared" si="15"/>
        <v>vis</v>
      </c>
      <c r="E191" s="64">
        <f>VLOOKUP(C191,Active!C$21:E$969,3,FALSE)</f>
        <v>-9954.9957980655799</v>
      </c>
      <c r="F191" s="4" t="s">
        <v>32</v>
      </c>
      <c r="G191" s="14" t="str">
        <f t="shared" si="16"/>
        <v>33213.115</v>
      </c>
      <c r="H191" s="13">
        <f t="shared" si="17"/>
        <v>-9955</v>
      </c>
      <c r="I191" s="39" t="s">
        <v>591</v>
      </c>
      <c r="J191" s="40" t="s">
        <v>592</v>
      </c>
      <c r="K191" s="39">
        <v>-9955</v>
      </c>
      <c r="L191" s="39" t="s">
        <v>108</v>
      </c>
      <c r="M191" s="40" t="s">
        <v>117</v>
      </c>
      <c r="N191" s="40"/>
      <c r="O191" s="41" t="s">
        <v>534</v>
      </c>
      <c r="P191" s="41" t="s">
        <v>587</v>
      </c>
    </row>
    <row r="192" spans="1:16" ht="13.5" thickBot="1" x14ac:dyDescent="0.25">
      <c r="A192" s="13" t="str">
        <f t="shared" si="12"/>
        <v> VB 5.11 </v>
      </c>
      <c r="B192" s="4" t="str">
        <f t="shared" si="13"/>
        <v>I</v>
      </c>
      <c r="C192" s="13">
        <f t="shared" si="14"/>
        <v>33364.612000000001</v>
      </c>
      <c r="D192" s="14" t="str">
        <f t="shared" si="15"/>
        <v>vis</v>
      </c>
      <c r="E192" s="64">
        <f>VLOOKUP(C192,Active!C$21:E$969,3,FALSE)</f>
        <v>-9799.921386464348</v>
      </c>
      <c r="F192" s="4" t="s">
        <v>32</v>
      </c>
      <c r="G192" s="14" t="str">
        <f t="shared" si="16"/>
        <v>33364.612</v>
      </c>
      <c r="H192" s="13">
        <f t="shared" si="17"/>
        <v>-9800</v>
      </c>
      <c r="I192" s="39" t="s">
        <v>593</v>
      </c>
      <c r="J192" s="40" t="s">
        <v>594</v>
      </c>
      <c r="K192" s="39">
        <v>-9800</v>
      </c>
      <c r="L192" s="39" t="s">
        <v>595</v>
      </c>
      <c r="M192" s="40" t="s">
        <v>117</v>
      </c>
      <c r="N192" s="40"/>
      <c r="O192" s="41" t="s">
        <v>447</v>
      </c>
      <c r="P192" s="41" t="s">
        <v>354</v>
      </c>
    </row>
    <row r="193" spans="1:16" ht="13.5" thickBot="1" x14ac:dyDescent="0.25">
      <c r="A193" s="13" t="str">
        <f t="shared" si="12"/>
        <v> AC 215.22 </v>
      </c>
      <c r="B193" s="4" t="str">
        <f t="shared" si="13"/>
        <v>I</v>
      </c>
      <c r="C193" s="13">
        <f t="shared" si="14"/>
        <v>33884.256000000001</v>
      </c>
      <c r="D193" s="14" t="str">
        <f t="shared" si="15"/>
        <v>vis</v>
      </c>
      <c r="E193" s="64">
        <f>VLOOKUP(C193,Active!C$21:E$969,3,FALSE)</f>
        <v>-9268.0066453004365</v>
      </c>
      <c r="F193" s="4" t="s">
        <v>32</v>
      </c>
      <c r="G193" s="14" t="str">
        <f t="shared" si="16"/>
        <v>33884.256</v>
      </c>
      <c r="H193" s="13">
        <f t="shared" si="17"/>
        <v>-9268</v>
      </c>
      <c r="I193" s="39" t="s">
        <v>596</v>
      </c>
      <c r="J193" s="40" t="s">
        <v>597</v>
      </c>
      <c r="K193" s="39">
        <v>-9268</v>
      </c>
      <c r="L193" s="39" t="s">
        <v>413</v>
      </c>
      <c r="M193" s="40" t="s">
        <v>117</v>
      </c>
      <c r="N193" s="40"/>
      <c r="O193" s="41" t="s">
        <v>534</v>
      </c>
      <c r="P193" s="41" t="s">
        <v>535</v>
      </c>
    </row>
    <row r="194" spans="1:16" ht="13.5" thickBot="1" x14ac:dyDescent="0.25">
      <c r="A194" s="13" t="str">
        <f t="shared" si="12"/>
        <v> AC 215.22 </v>
      </c>
      <c r="B194" s="4" t="str">
        <f t="shared" si="13"/>
        <v>I</v>
      </c>
      <c r="C194" s="13">
        <f t="shared" si="14"/>
        <v>33885.24</v>
      </c>
      <c r="D194" s="14" t="str">
        <f t="shared" si="15"/>
        <v>vis</v>
      </c>
      <c r="E194" s="64">
        <f>VLOOKUP(C194,Active!C$21:E$969,3,FALSE)</f>
        <v>-9266.9994093748737</v>
      </c>
      <c r="F194" s="4" t="s">
        <v>32</v>
      </c>
      <c r="G194" s="14" t="str">
        <f t="shared" si="16"/>
        <v>33885.240</v>
      </c>
      <c r="H194" s="13">
        <f t="shared" si="17"/>
        <v>-9267</v>
      </c>
      <c r="I194" s="39" t="s">
        <v>598</v>
      </c>
      <c r="J194" s="40" t="s">
        <v>599</v>
      </c>
      <c r="K194" s="39">
        <v>-9267</v>
      </c>
      <c r="L194" s="39" t="s">
        <v>238</v>
      </c>
      <c r="M194" s="40" t="s">
        <v>117</v>
      </c>
      <c r="N194" s="40"/>
      <c r="O194" s="41" t="s">
        <v>534</v>
      </c>
      <c r="P194" s="41" t="s">
        <v>535</v>
      </c>
    </row>
    <row r="195" spans="1:16" ht="13.5" thickBot="1" x14ac:dyDescent="0.25">
      <c r="A195" s="13" t="str">
        <f t="shared" si="12"/>
        <v> BTAD 33.45 </v>
      </c>
      <c r="B195" s="4" t="str">
        <f t="shared" si="13"/>
        <v>I</v>
      </c>
      <c r="C195" s="13">
        <f t="shared" si="14"/>
        <v>33886.233</v>
      </c>
      <c r="D195" s="14" t="str">
        <f t="shared" si="15"/>
        <v>vis</v>
      </c>
      <c r="E195" s="64">
        <f>VLOOKUP(C195,Active!C$21:E$969,3,FALSE)</f>
        <v>-9265.9829609255958</v>
      </c>
      <c r="F195" s="4" t="s">
        <v>32</v>
      </c>
      <c r="G195" s="14" t="str">
        <f t="shared" si="16"/>
        <v>33886.233</v>
      </c>
      <c r="H195" s="13">
        <f t="shared" si="17"/>
        <v>-9266</v>
      </c>
      <c r="I195" s="39" t="s">
        <v>600</v>
      </c>
      <c r="J195" s="40" t="s">
        <v>601</v>
      </c>
      <c r="K195" s="39">
        <v>-9266</v>
      </c>
      <c r="L195" s="39" t="s">
        <v>387</v>
      </c>
      <c r="M195" s="40" t="s">
        <v>117</v>
      </c>
      <c r="N195" s="40"/>
      <c r="O195" s="41" t="s">
        <v>534</v>
      </c>
      <c r="P195" s="41" t="s">
        <v>587</v>
      </c>
    </row>
    <row r="196" spans="1:16" ht="13.5" thickBot="1" x14ac:dyDescent="0.25">
      <c r="A196" s="13" t="str">
        <f t="shared" si="12"/>
        <v> VB 7.72 </v>
      </c>
      <c r="B196" s="4" t="str">
        <f t="shared" si="13"/>
        <v>II</v>
      </c>
      <c r="C196" s="13">
        <f t="shared" si="14"/>
        <v>34183.756000000001</v>
      </c>
      <c r="D196" s="14" t="str">
        <f t="shared" si="15"/>
        <v>vis</v>
      </c>
      <c r="E196" s="64">
        <f>VLOOKUP(C196,Active!C$21:E$969,3,FALSE)</f>
        <v>-8961.4343285247378</v>
      </c>
      <c r="F196" s="4" t="s">
        <v>32</v>
      </c>
      <c r="G196" s="14" t="str">
        <f t="shared" si="16"/>
        <v>34183.756</v>
      </c>
      <c r="H196" s="13">
        <f t="shared" si="17"/>
        <v>-8961.5</v>
      </c>
      <c r="I196" s="39" t="s">
        <v>602</v>
      </c>
      <c r="J196" s="40" t="s">
        <v>603</v>
      </c>
      <c r="K196" s="39">
        <v>-8961.5</v>
      </c>
      <c r="L196" s="39" t="s">
        <v>604</v>
      </c>
      <c r="M196" s="40" t="s">
        <v>117</v>
      </c>
      <c r="N196" s="40"/>
      <c r="O196" s="41" t="s">
        <v>118</v>
      </c>
      <c r="P196" s="41" t="s">
        <v>119</v>
      </c>
    </row>
    <row r="197" spans="1:16" ht="13.5" thickBot="1" x14ac:dyDescent="0.25">
      <c r="A197" s="13" t="str">
        <f t="shared" si="12"/>
        <v> VB 5.11 </v>
      </c>
      <c r="B197" s="4" t="str">
        <f t="shared" si="13"/>
        <v>II</v>
      </c>
      <c r="C197" s="13">
        <f t="shared" si="14"/>
        <v>34192.5</v>
      </c>
      <c r="D197" s="14" t="str">
        <f t="shared" si="15"/>
        <v>vis</v>
      </c>
      <c r="E197" s="64">
        <f>VLOOKUP(C197,Active!C$21:E$969,3,FALSE)</f>
        <v>-8952.4838499341331</v>
      </c>
      <c r="F197" s="4" t="s">
        <v>32</v>
      </c>
      <c r="G197" s="14" t="str">
        <f t="shared" si="16"/>
        <v>34192.500</v>
      </c>
      <c r="H197" s="13">
        <f t="shared" si="17"/>
        <v>-8952.5</v>
      </c>
      <c r="I197" s="39" t="s">
        <v>605</v>
      </c>
      <c r="J197" s="40" t="s">
        <v>606</v>
      </c>
      <c r="K197" s="39">
        <v>-8952.5</v>
      </c>
      <c r="L197" s="39" t="s">
        <v>368</v>
      </c>
      <c r="M197" s="40" t="s">
        <v>117</v>
      </c>
      <c r="N197" s="40"/>
      <c r="O197" s="41" t="s">
        <v>447</v>
      </c>
      <c r="P197" s="41" t="s">
        <v>354</v>
      </c>
    </row>
    <row r="198" spans="1:16" ht="13.5" thickBot="1" x14ac:dyDescent="0.25">
      <c r="A198" s="13" t="str">
        <f t="shared" si="12"/>
        <v> VB 5.11 </v>
      </c>
      <c r="B198" s="4" t="str">
        <f t="shared" si="13"/>
        <v>II</v>
      </c>
      <c r="C198" s="13">
        <f t="shared" si="14"/>
        <v>34193.493999999999</v>
      </c>
      <c r="D198" s="14" t="str">
        <f t="shared" si="15"/>
        <v>vis</v>
      </c>
      <c r="E198" s="64">
        <f>VLOOKUP(C198,Active!C$21:E$969,3,FALSE)</f>
        <v>-8951.4663778711129</v>
      </c>
      <c r="F198" s="4" t="s">
        <v>32</v>
      </c>
      <c r="G198" s="14" t="str">
        <f t="shared" si="16"/>
        <v>34193.494</v>
      </c>
      <c r="H198" s="13">
        <f t="shared" si="17"/>
        <v>-8951.5</v>
      </c>
      <c r="I198" s="39" t="s">
        <v>607</v>
      </c>
      <c r="J198" s="40" t="s">
        <v>608</v>
      </c>
      <c r="K198" s="39">
        <v>-8951.5</v>
      </c>
      <c r="L198" s="39" t="s">
        <v>305</v>
      </c>
      <c r="M198" s="40" t="s">
        <v>117</v>
      </c>
      <c r="N198" s="40"/>
      <c r="O198" s="41" t="s">
        <v>331</v>
      </c>
      <c r="P198" s="41" t="s">
        <v>354</v>
      </c>
    </row>
    <row r="199" spans="1:16" ht="13.5" thickBot="1" x14ac:dyDescent="0.25">
      <c r="A199" s="13" t="str">
        <f t="shared" si="12"/>
        <v> VB 5.11 </v>
      </c>
      <c r="B199" s="4" t="str">
        <f t="shared" si="13"/>
        <v>I</v>
      </c>
      <c r="C199" s="13">
        <f t="shared" si="14"/>
        <v>34215.497000000003</v>
      </c>
      <c r="D199" s="14" t="str">
        <f t="shared" si="15"/>
        <v>vis</v>
      </c>
      <c r="E199" s="64">
        <f>VLOOKUP(C199,Active!C$21:E$969,3,FALSE)</f>
        <v>-8928.9438046289852</v>
      </c>
      <c r="F199" s="4" t="s">
        <v>32</v>
      </c>
      <c r="G199" s="14" t="str">
        <f t="shared" si="16"/>
        <v>34215.497</v>
      </c>
      <c r="H199" s="13">
        <f t="shared" si="17"/>
        <v>-8929</v>
      </c>
      <c r="I199" s="39" t="s">
        <v>609</v>
      </c>
      <c r="J199" s="40" t="s">
        <v>610</v>
      </c>
      <c r="K199" s="39">
        <v>-8929</v>
      </c>
      <c r="L199" s="39" t="s">
        <v>300</v>
      </c>
      <c r="M199" s="40" t="s">
        <v>117</v>
      </c>
      <c r="N199" s="40"/>
      <c r="O199" s="41" t="s">
        <v>331</v>
      </c>
      <c r="P199" s="41" t="s">
        <v>354</v>
      </c>
    </row>
    <row r="200" spans="1:16" ht="13.5" thickBot="1" x14ac:dyDescent="0.25">
      <c r="A200" s="13" t="str">
        <f t="shared" si="12"/>
        <v> VB 5.11 </v>
      </c>
      <c r="B200" s="4" t="str">
        <f t="shared" si="13"/>
        <v>I</v>
      </c>
      <c r="C200" s="13">
        <f t="shared" si="14"/>
        <v>34217.43</v>
      </c>
      <c r="D200" s="14" t="str">
        <f t="shared" si="15"/>
        <v>vis</v>
      </c>
      <c r="E200" s="64">
        <f>VLOOKUP(C200,Active!C$21:E$969,3,FALSE)</f>
        <v>-8926.9651592589471</v>
      </c>
      <c r="F200" s="4" t="s">
        <v>32</v>
      </c>
      <c r="G200" s="14" t="str">
        <f t="shared" si="16"/>
        <v>34217.430</v>
      </c>
      <c r="H200" s="13">
        <f t="shared" si="17"/>
        <v>-8927</v>
      </c>
      <c r="I200" s="39" t="s">
        <v>611</v>
      </c>
      <c r="J200" s="40" t="s">
        <v>612</v>
      </c>
      <c r="K200" s="39">
        <v>-8927</v>
      </c>
      <c r="L200" s="39" t="s">
        <v>613</v>
      </c>
      <c r="M200" s="40" t="s">
        <v>117</v>
      </c>
      <c r="N200" s="40"/>
      <c r="O200" s="41" t="s">
        <v>331</v>
      </c>
      <c r="P200" s="41" t="s">
        <v>354</v>
      </c>
    </row>
    <row r="201" spans="1:16" ht="13.5" thickBot="1" x14ac:dyDescent="0.25">
      <c r="A201" s="13" t="str">
        <f t="shared" si="12"/>
        <v> VB 5.11 </v>
      </c>
      <c r="B201" s="4" t="str">
        <f t="shared" si="13"/>
        <v>II</v>
      </c>
      <c r="C201" s="13">
        <f t="shared" si="14"/>
        <v>34239.404999999999</v>
      </c>
      <c r="D201" s="14" t="str">
        <f t="shared" si="15"/>
        <v>vis</v>
      </c>
      <c r="E201" s="64">
        <f>VLOOKUP(C201,Active!C$21:E$969,3,FALSE)</f>
        <v>-8904.4712472017</v>
      </c>
      <c r="F201" s="4" t="s">
        <v>32</v>
      </c>
      <c r="G201" s="14" t="str">
        <f t="shared" si="16"/>
        <v>34239.405</v>
      </c>
      <c r="H201" s="13">
        <f t="shared" si="17"/>
        <v>-8904.5</v>
      </c>
      <c r="I201" s="39" t="s">
        <v>614</v>
      </c>
      <c r="J201" s="40" t="s">
        <v>615</v>
      </c>
      <c r="K201" s="39">
        <v>-8904.5</v>
      </c>
      <c r="L201" s="39" t="s">
        <v>616</v>
      </c>
      <c r="M201" s="40" t="s">
        <v>117</v>
      </c>
      <c r="N201" s="40"/>
      <c r="O201" s="41" t="s">
        <v>331</v>
      </c>
      <c r="P201" s="41" t="s">
        <v>354</v>
      </c>
    </row>
    <row r="202" spans="1:16" ht="13.5" thickBot="1" x14ac:dyDescent="0.25">
      <c r="A202" s="13" t="str">
        <f t="shared" si="12"/>
        <v> VB 5.11 </v>
      </c>
      <c r="B202" s="4" t="str">
        <f t="shared" si="13"/>
        <v>I</v>
      </c>
      <c r="C202" s="13">
        <f t="shared" si="14"/>
        <v>34460.625999999997</v>
      </c>
      <c r="D202" s="14" t="str">
        <f t="shared" si="15"/>
        <v>vis</v>
      </c>
      <c r="E202" s="64">
        <f>VLOOKUP(C202,Active!C$21:E$969,3,FALSE)</f>
        <v>-8678.0263908095931</v>
      </c>
      <c r="F202" s="4" t="s">
        <v>32</v>
      </c>
      <c r="G202" s="14" t="str">
        <f t="shared" si="16"/>
        <v>34460.626</v>
      </c>
      <c r="H202" s="13">
        <f t="shared" si="17"/>
        <v>-8678</v>
      </c>
      <c r="I202" s="39" t="s">
        <v>617</v>
      </c>
      <c r="J202" s="40" t="s">
        <v>618</v>
      </c>
      <c r="K202" s="39">
        <v>-8678</v>
      </c>
      <c r="L202" s="39" t="s">
        <v>137</v>
      </c>
      <c r="M202" s="40" t="s">
        <v>117</v>
      </c>
      <c r="N202" s="40"/>
      <c r="O202" s="41" t="s">
        <v>447</v>
      </c>
      <c r="P202" s="41" t="s">
        <v>354</v>
      </c>
    </row>
    <row r="203" spans="1:16" ht="13.5" thickBot="1" x14ac:dyDescent="0.25">
      <c r="A203" s="13" t="str">
        <f t="shared" ref="A203:A266" si="18">P203</f>
        <v> VB 5.11 </v>
      </c>
      <c r="B203" s="4" t="str">
        <f t="shared" ref="B203:B266" si="19">IF(H203=INT(H203),"I","II")</f>
        <v>I</v>
      </c>
      <c r="C203" s="13">
        <f t="shared" ref="C203:C266" si="20">1*G203</f>
        <v>34594.601999999999</v>
      </c>
      <c r="D203" s="14" t="str">
        <f t="shared" ref="D203:D266" si="21">VLOOKUP(F203,I$1:J$5,2,FALSE)</f>
        <v>vis</v>
      </c>
      <c r="E203" s="64">
        <f>VLOOKUP(C203,Active!C$21:E$969,3,FALSE)</f>
        <v>-8540.8867156431752</v>
      </c>
      <c r="F203" s="4" t="s">
        <v>32</v>
      </c>
      <c r="G203" s="14" t="str">
        <f t="shared" ref="G203:G266" si="22">MID(I203,3,LEN(I203)-3)</f>
        <v>34594.602</v>
      </c>
      <c r="H203" s="13">
        <f t="shared" ref="H203:H266" si="23">1*K203</f>
        <v>-8541</v>
      </c>
      <c r="I203" s="39" t="s">
        <v>619</v>
      </c>
      <c r="J203" s="40" t="s">
        <v>620</v>
      </c>
      <c r="K203" s="39">
        <v>-8541</v>
      </c>
      <c r="L203" s="39" t="s">
        <v>533</v>
      </c>
      <c r="M203" s="40" t="s">
        <v>117</v>
      </c>
      <c r="N203" s="40"/>
      <c r="O203" s="41" t="s">
        <v>331</v>
      </c>
      <c r="P203" s="41" t="s">
        <v>354</v>
      </c>
    </row>
    <row r="204" spans="1:16" ht="13.5" thickBot="1" x14ac:dyDescent="0.25">
      <c r="A204" s="13" t="str">
        <f t="shared" si="18"/>
        <v> AC 215.22 </v>
      </c>
      <c r="B204" s="4" t="str">
        <f t="shared" si="19"/>
        <v>I</v>
      </c>
      <c r="C204" s="13">
        <f t="shared" si="20"/>
        <v>34600.339</v>
      </c>
      <c r="D204" s="14" t="str">
        <f t="shared" si="21"/>
        <v>vis</v>
      </c>
      <c r="E204" s="64">
        <f>VLOOKUP(C204,Active!C$21:E$969,3,FALSE)</f>
        <v>-8535.0142435852722</v>
      </c>
      <c r="F204" s="4" t="s">
        <v>32</v>
      </c>
      <c r="G204" s="14" t="str">
        <f t="shared" si="22"/>
        <v>34600.339</v>
      </c>
      <c r="H204" s="13">
        <f t="shared" si="23"/>
        <v>-8535</v>
      </c>
      <c r="I204" s="39" t="s">
        <v>621</v>
      </c>
      <c r="J204" s="40" t="s">
        <v>622</v>
      </c>
      <c r="K204" s="39">
        <v>-8535</v>
      </c>
      <c r="L204" s="39" t="s">
        <v>320</v>
      </c>
      <c r="M204" s="40" t="s">
        <v>117</v>
      </c>
      <c r="N204" s="40"/>
      <c r="O204" s="41" t="s">
        <v>534</v>
      </c>
      <c r="P204" s="41" t="s">
        <v>535</v>
      </c>
    </row>
    <row r="205" spans="1:16" ht="13.5" thickBot="1" x14ac:dyDescent="0.25">
      <c r="A205" s="13" t="str">
        <f t="shared" si="18"/>
        <v> VB 5.11 </v>
      </c>
      <c r="B205" s="4" t="str">
        <f t="shared" si="19"/>
        <v>I</v>
      </c>
      <c r="C205" s="13">
        <f t="shared" si="20"/>
        <v>34600.406000000003</v>
      </c>
      <c r="D205" s="14" t="str">
        <f t="shared" si="21"/>
        <v>vis</v>
      </c>
      <c r="E205" s="64">
        <f>VLOOKUP(C205,Active!C$21:E$969,3,FALSE)</f>
        <v>-8534.9456614643204</v>
      </c>
      <c r="F205" s="4" t="s">
        <v>32</v>
      </c>
      <c r="G205" s="14" t="str">
        <f t="shared" si="22"/>
        <v>34600.406</v>
      </c>
      <c r="H205" s="13">
        <f t="shared" si="23"/>
        <v>-8535</v>
      </c>
      <c r="I205" s="39" t="s">
        <v>623</v>
      </c>
      <c r="J205" s="40" t="s">
        <v>624</v>
      </c>
      <c r="K205" s="39">
        <v>-8535</v>
      </c>
      <c r="L205" s="39" t="s">
        <v>522</v>
      </c>
      <c r="M205" s="40" t="s">
        <v>117</v>
      </c>
      <c r="N205" s="40"/>
      <c r="O205" s="41" t="s">
        <v>447</v>
      </c>
      <c r="P205" s="41" t="s">
        <v>354</v>
      </c>
    </row>
    <row r="206" spans="1:16" ht="13.5" thickBot="1" x14ac:dyDescent="0.25">
      <c r="A206" s="13" t="str">
        <f t="shared" si="18"/>
        <v> AC 215.22 </v>
      </c>
      <c r="B206" s="4" t="str">
        <f t="shared" si="19"/>
        <v>I</v>
      </c>
      <c r="C206" s="13">
        <f t="shared" si="20"/>
        <v>34602.292999999998</v>
      </c>
      <c r="D206" s="14" t="str">
        <f t="shared" si="21"/>
        <v>vis</v>
      </c>
      <c r="E206" s="64">
        <f>VLOOKUP(C206,Active!C$21:E$969,3,FALSE)</f>
        <v>-8533.0141023265769</v>
      </c>
      <c r="F206" s="4" t="s">
        <v>32</v>
      </c>
      <c r="G206" s="14" t="str">
        <f t="shared" si="22"/>
        <v>34602.293</v>
      </c>
      <c r="H206" s="13">
        <f t="shared" si="23"/>
        <v>-8533</v>
      </c>
      <c r="I206" s="39" t="s">
        <v>625</v>
      </c>
      <c r="J206" s="40" t="s">
        <v>626</v>
      </c>
      <c r="K206" s="39">
        <v>-8533</v>
      </c>
      <c r="L206" s="39" t="s">
        <v>320</v>
      </c>
      <c r="M206" s="40" t="s">
        <v>117</v>
      </c>
      <c r="N206" s="40"/>
      <c r="O206" s="41" t="s">
        <v>534</v>
      </c>
      <c r="P206" s="41" t="s">
        <v>535</v>
      </c>
    </row>
    <row r="207" spans="1:16" ht="13.5" thickBot="1" x14ac:dyDescent="0.25">
      <c r="A207" s="13" t="str">
        <f t="shared" si="18"/>
        <v> BTAD 33.45 </v>
      </c>
      <c r="B207" s="4" t="str">
        <f t="shared" si="19"/>
        <v>I</v>
      </c>
      <c r="C207" s="13">
        <f t="shared" si="20"/>
        <v>34603.292999999998</v>
      </c>
      <c r="D207" s="14" t="str">
        <f t="shared" si="21"/>
        <v>vis</v>
      </c>
      <c r="E207" s="64">
        <f>VLOOKUP(C207,Active!C$21:E$969,3,FALSE)</f>
        <v>-8531.9904885810811</v>
      </c>
      <c r="F207" s="4" t="s">
        <v>32</v>
      </c>
      <c r="G207" s="14" t="str">
        <f t="shared" si="22"/>
        <v>34603.293</v>
      </c>
      <c r="H207" s="13">
        <f t="shared" si="23"/>
        <v>-8532</v>
      </c>
      <c r="I207" s="39" t="s">
        <v>627</v>
      </c>
      <c r="J207" s="40" t="s">
        <v>628</v>
      </c>
      <c r="K207" s="39">
        <v>-8532</v>
      </c>
      <c r="L207" s="39" t="s">
        <v>477</v>
      </c>
      <c r="M207" s="40" t="s">
        <v>117</v>
      </c>
      <c r="N207" s="40"/>
      <c r="O207" s="41" t="s">
        <v>534</v>
      </c>
      <c r="P207" s="41" t="s">
        <v>587</v>
      </c>
    </row>
    <row r="208" spans="1:16" ht="13.5" thickBot="1" x14ac:dyDescent="0.25">
      <c r="A208" s="13" t="str">
        <f t="shared" si="18"/>
        <v> AC 215.22 </v>
      </c>
      <c r="B208" s="4" t="str">
        <f t="shared" si="19"/>
        <v>I</v>
      </c>
      <c r="C208" s="13">
        <f t="shared" si="20"/>
        <v>34604.235999999997</v>
      </c>
      <c r="D208" s="14" t="str">
        <f t="shared" si="21"/>
        <v>vis</v>
      </c>
      <c r="E208" s="64">
        <f>VLOOKUP(C208,Active!C$21:E$969,3,FALSE)</f>
        <v>-8531.0252208190814</v>
      </c>
      <c r="F208" s="4" t="s">
        <v>32</v>
      </c>
      <c r="G208" s="14" t="str">
        <f t="shared" si="22"/>
        <v>34604.236</v>
      </c>
      <c r="H208" s="13">
        <f t="shared" si="23"/>
        <v>-8531</v>
      </c>
      <c r="I208" s="39" t="s">
        <v>629</v>
      </c>
      <c r="J208" s="40" t="s">
        <v>630</v>
      </c>
      <c r="K208" s="39">
        <v>-8531</v>
      </c>
      <c r="L208" s="39" t="s">
        <v>161</v>
      </c>
      <c r="M208" s="40" t="s">
        <v>117</v>
      </c>
      <c r="N208" s="40"/>
      <c r="O208" s="41" t="s">
        <v>534</v>
      </c>
      <c r="P208" s="41" t="s">
        <v>535</v>
      </c>
    </row>
    <row r="209" spans="1:16" ht="13.5" thickBot="1" x14ac:dyDescent="0.25">
      <c r="A209" s="13" t="str">
        <f t="shared" si="18"/>
        <v> VB 5.11 </v>
      </c>
      <c r="B209" s="4" t="str">
        <f t="shared" si="19"/>
        <v>II</v>
      </c>
      <c r="C209" s="13">
        <f t="shared" si="20"/>
        <v>34621.425000000003</v>
      </c>
      <c r="D209" s="14" t="str">
        <f t="shared" si="21"/>
        <v>vis</v>
      </c>
      <c r="E209" s="64">
        <f>VLOOKUP(C209,Active!C$21:E$969,3,FALSE)</f>
        <v>-8513.4303241477646</v>
      </c>
      <c r="F209" s="4" t="s">
        <v>32</v>
      </c>
      <c r="G209" s="14" t="str">
        <f t="shared" si="22"/>
        <v>34621.425</v>
      </c>
      <c r="H209" s="13">
        <f t="shared" si="23"/>
        <v>-8513.5</v>
      </c>
      <c r="I209" s="39" t="s">
        <v>631</v>
      </c>
      <c r="J209" s="40" t="s">
        <v>632</v>
      </c>
      <c r="K209" s="39">
        <v>-8513.5</v>
      </c>
      <c r="L209" s="39" t="s">
        <v>224</v>
      </c>
      <c r="M209" s="40" t="s">
        <v>117</v>
      </c>
      <c r="N209" s="40"/>
      <c r="O209" s="41" t="s">
        <v>331</v>
      </c>
      <c r="P209" s="41" t="s">
        <v>354</v>
      </c>
    </row>
    <row r="210" spans="1:16" ht="13.5" thickBot="1" x14ac:dyDescent="0.25">
      <c r="A210" s="13" t="str">
        <f t="shared" si="18"/>
        <v> VB 5.11 </v>
      </c>
      <c r="B210" s="4" t="str">
        <f t="shared" si="19"/>
        <v>I</v>
      </c>
      <c r="C210" s="13">
        <f t="shared" si="20"/>
        <v>34637.419000000002</v>
      </c>
      <c r="D210" s="14" t="str">
        <f t="shared" si="21"/>
        <v>vis</v>
      </c>
      <c r="E210" s="64">
        <f>VLOOKUP(C210,Active!C$21:E$969,3,FALSE)</f>
        <v>-8497.0586459023216</v>
      </c>
      <c r="F210" s="4" t="s">
        <v>32</v>
      </c>
      <c r="G210" s="14" t="str">
        <f t="shared" si="22"/>
        <v>34637.419</v>
      </c>
      <c r="H210" s="13">
        <f t="shared" si="23"/>
        <v>-8497</v>
      </c>
      <c r="I210" s="39" t="s">
        <v>633</v>
      </c>
      <c r="J210" s="40" t="s">
        <v>634</v>
      </c>
      <c r="K210" s="39">
        <v>-8497</v>
      </c>
      <c r="L210" s="39" t="s">
        <v>635</v>
      </c>
      <c r="M210" s="40" t="s">
        <v>117</v>
      </c>
      <c r="N210" s="40"/>
      <c r="O210" s="41" t="s">
        <v>331</v>
      </c>
      <c r="P210" s="41" t="s">
        <v>354</v>
      </c>
    </row>
    <row r="211" spans="1:16" ht="13.5" thickBot="1" x14ac:dyDescent="0.25">
      <c r="A211" s="13" t="str">
        <f t="shared" si="18"/>
        <v> VB 5.11 </v>
      </c>
      <c r="B211" s="4" t="str">
        <f t="shared" si="19"/>
        <v>I</v>
      </c>
      <c r="C211" s="13">
        <f t="shared" si="20"/>
        <v>34890.5</v>
      </c>
      <c r="D211" s="14" t="str">
        <f t="shared" si="21"/>
        <v>vis</v>
      </c>
      <c r="E211" s="64">
        <f>VLOOKUP(C211,Active!C$21:E$969,3,FALSE)</f>
        <v>-8238.0014555787493</v>
      </c>
      <c r="F211" s="4" t="s">
        <v>32</v>
      </c>
      <c r="G211" s="14" t="str">
        <f t="shared" si="22"/>
        <v>34890.500</v>
      </c>
      <c r="H211" s="13">
        <f t="shared" si="23"/>
        <v>-8238</v>
      </c>
      <c r="I211" s="39" t="s">
        <v>636</v>
      </c>
      <c r="J211" s="40" t="s">
        <v>637</v>
      </c>
      <c r="K211" s="39">
        <v>-8238</v>
      </c>
      <c r="L211" s="39" t="s">
        <v>260</v>
      </c>
      <c r="M211" s="40" t="s">
        <v>117</v>
      </c>
      <c r="N211" s="40"/>
      <c r="O211" s="41" t="s">
        <v>447</v>
      </c>
      <c r="P211" s="41" t="s">
        <v>354</v>
      </c>
    </row>
    <row r="212" spans="1:16" ht="13.5" thickBot="1" x14ac:dyDescent="0.25">
      <c r="A212" s="13" t="str">
        <f t="shared" si="18"/>
        <v> PZ 13.441 </v>
      </c>
      <c r="B212" s="4" t="str">
        <f t="shared" si="19"/>
        <v>I</v>
      </c>
      <c r="C212" s="13">
        <f t="shared" si="20"/>
        <v>34978.387999999999</v>
      </c>
      <c r="D212" s="14" t="str">
        <f t="shared" si="21"/>
        <v>vis</v>
      </c>
      <c r="E212" s="64">
        <f>VLOOKUP(C212,Active!C$21:E$969,3,FALSE)</f>
        <v>-8148.038090714701</v>
      </c>
      <c r="F212" s="4" t="s">
        <v>32</v>
      </c>
      <c r="G212" s="14" t="str">
        <f t="shared" si="22"/>
        <v>34978.388</v>
      </c>
      <c r="H212" s="13">
        <f t="shared" si="23"/>
        <v>-8148</v>
      </c>
      <c r="I212" s="39" t="s">
        <v>638</v>
      </c>
      <c r="J212" s="40" t="s">
        <v>639</v>
      </c>
      <c r="K212" s="39">
        <v>-8148</v>
      </c>
      <c r="L212" s="39" t="s">
        <v>250</v>
      </c>
      <c r="M212" s="40" t="s">
        <v>117</v>
      </c>
      <c r="N212" s="40"/>
      <c r="O212" s="41" t="s">
        <v>452</v>
      </c>
      <c r="P212" s="41" t="s">
        <v>453</v>
      </c>
    </row>
    <row r="213" spans="1:16" ht="13.5" thickBot="1" x14ac:dyDescent="0.25">
      <c r="A213" s="13" t="str">
        <f t="shared" si="18"/>
        <v> VB 5.11 </v>
      </c>
      <c r="B213" s="4" t="str">
        <f t="shared" si="19"/>
        <v>I</v>
      </c>
      <c r="C213" s="13">
        <f t="shared" si="20"/>
        <v>34982.364000000001</v>
      </c>
      <c r="D213" s="14" t="str">
        <f t="shared" si="21"/>
        <v>vis</v>
      </c>
      <c r="E213" s="64">
        <f>VLOOKUP(C213,Active!C$21:E$969,3,FALSE)</f>
        <v>-8143.9682024626109</v>
      </c>
      <c r="F213" s="4" t="s">
        <v>32</v>
      </c>
      <c r="G213" s="14" t="str">
        <f t="shared" si="22"/>
        <v>34982.364</v>
      </c>
      <c r="H213" s="13">
        <f t="shared" si="23"/>
        <v>-8144</v>
      </c>
      <c r="I213" s="39" t="s">
        <v>640</v>
      </c>
      <c r="J213" s="40" t="s">
        <v>641</v>
      </c>
      <c r="K213" s="39">
        <v>-8144</v>
      </c>
      <c r="L213" s="39" t="s">
        <v>642</v>
      </c>
      <c r="M213" s="40" t="s">
        <v>117</v>
      </c>
      <c r="N213" s="40"/>
      <c r="O213" s="41" t="s">
        <v>331</v>
      </c>
      <c r="P213" s="41" t="s">
        <v>354</v>
      </c>
    </row>
    <row r="214" spans="1:16" ht="13.5" thickBot="1" x14ac:dyDescent="0.25">
      <c r="A214" s="13" t="str">
        <f t="shared" si="18"/>
        <v> PZ 13.441 </v>
      </c>
      <c r="B214" s="4" t="str">
        <f t="shared" si="19"/>
        <v>I</v>
      </c>
      <c r="C214" s="13">
        <f t="shared" si="20"/>
        <v>34982.364999999998</v>
      </c>
      <c r="D214" s="14" t="str">
        <f t="shared" si="21"/>
        <v>vis</v>
      </c>
      <c r="E214" s="64">
        <f>VLOOKUP(C214,Active!C$21:E$969,3,FALSE)</f>
        <v>-8143.9671788488695</v>
      </c>
      <c r="F214" s="4" t="s">
        <v>32</v>
      </c>
      <c r="G214" s="14" t="str">
        <f t="shared" si="22"/>
        <v>34982.365</v>
      </c>
      <c r="H214" s="13">
        <f t="shared" si="23"/>
        <v>-8144</v>
      </c>
      <c r="I214" s="39" t="s">
        <v>643</v>
      </c>
      <c r="J214" s="40" t="s">
        <v>644</v>
      </c>
      <c r="K214" s="39">
        <v>-8144</v>
      </c>
      <c r="L214" s="39" t="s">
        <v>390</v>
      </c>
      <c r="M214" s="40" t="s">
        <v>117</v>
      </c>
      <c r="N214" s="40"/>
      <c r="O214" s="41" t="s">
        <v>452</v>
      </c>
      <c r="P214" s="41" t="s">
        <v>453</v>
      </c>
    </row>
    <row r="215" spans="1:16" ht="13.5" thickBot="1" x14ac:dyDescent="0.25">
      <c r="A215" s="13" t="str">
        <f t="shared" si="18"/>
        <v> VB 5.11 </v>
      </c>
      <c r="B215" s="4" t="str">
        <f t="shared" si="19"/>
        <v>I</v>
      </c>
      <c r="C215" s="13">
        <f t="shared" si="20"/>
        <v>35226.576000000001</v>
      </c>
      <c r="D215" s="14" t="str">
        <f t="shared" si="21"/>
        <v>vis</v>
      </c>
      <c r="E215" s="64">
        <f>VLOOKUP(C215,Active!C$21:E$969,3,FALSE)</f>
        <v>-7893.9894424478307</v>
      </c>
      <c r="F215" s="4" t="s">
        <v>32</v>
      </c>
      <c r="G215" s="14" t="str">
        <f t="shared" si="22"/>
        <v>35226.576</v>
      </c>
      <c r="H215" s="13">
        <f t="shared" si="23"/>
        <v>-7894</v>
      </c>
      <c r="I215" s="39" t="s">
        <v>645</v>
      </c>
      <c r="J215" s="40" t="s">
        <v>646</v>
      </c>
      <c r="K215" s="39">
        <v>-7894</v>
      </c>
      <c r="L215" s="39" t="s">
        <v>111</v>
      </c>
      <c r="M215" s="40" t="s">
        <v>117</v>
      </c>
      <c r="N215" s="40"/>
      <c r="O215" s="41" t="s">
        <v>447</v>
      </c>
      <c r="P215" s="41" t="s">
        <v>354</v>
      </c>
    </row>
    <row r="216" spans="1:16" ht="13.5" thickBot="1" x14ac:dyDescent="0.25">
      <c r="A216" s="13" t="str">
        <f t="shared" si="18"/>
        <v> VB 5.11 </v>
      </c>
      <c r="B216" s="4" t="str">
        <f t="shared" si="19"/>
        <v>II</v>
      </c>
      <c r="C216" s="13">
        <f t="shared" si="20"/>
        <v>35252.487999999998</v>
      </c>
      <c r="D216" s="14" t="str">
        <f t="shared" si="21"/>
        <v>vis</v>
      </c>
      <c r="E216" s="64">
        <f>VLOOKUP(C216,Active!C$21:E$969,3,FALSE)</f>
        <v>-7867.4655630745719</v>
      </c>
      <c r="F216" s="4" t="s">
        <v>32</v>
      </c>
      <c r="G216" s="14" t="str">
        <f t="shared" si="22"/>
        <v>35252.488</v>
      </c>
      <c r="H216" s="13">
        <f t="shared" si="23"/>
        <v>-7867.5</v>
      </c>
      <c r="I216" s="39" t="s">
        <v>647</v>
      </c>
      <c r="J216" s="40" t="s">
        <v>648</v>
      </c>
      <c r="K216" s="39">
        <v>-7867.5</v>
      </c>
      <c r="L216" s="39" t="s">
        <v>613</v>
      </c>
      <c r="M216" s="40" t="s">
        <v>117</v>
      </c>
      <c r="N216" s="40"/>
      <c r="O216" s="41" t="s">
        <v>447</v>
      </c>
      <c r="P216" s="41" t="s">
        <v>354</v>
      </c>
    </row>
    <row r="217" spans="1:16" ht="13.5" thickBot="1" x14ac:dyDescent="0.25">
      <c r="A217" s="13" t="str">
        <f t="shared" si="18"/>
        <v> VB 5.11 </v>
      </c>
      <c r="B217" s="4" t="str">
        <f t="shared" si="19"/>
        <v>II</v>
      </c>
      <c r="C217" s="13">
        <f t="shared" si="20"/>
        <v>35254.472999999998</v>
      </c>
      <c r="D217" s="14" t="str">
        <f t="shared" si="21"/>
        <v>vis</v>
      </c>
      <c r="E217" s="64">
        <f>VLOOKUP(C217,Active!C$21:E$969,3,FALSE)</f>
        <v>-7865.4336897897647</v>
      </c>
      <c r="F217" s="4" t="s">
        <v>32</v>
      </c>
      <c r="G217" s="14" t="str">
        <f t="shared" si="22"/>
        <v>35254.473</v>
      </c>
      <c r="H217" s="13">
        <f t="shared" si="23"/>
        <v>-7865.5</v>
      </c>
      <c r="I217" s="39" t="s">
        <v>649</v>
      </c>
      <c r="J217" s="40" t="s">
        <v>650</v>
      </c>
      <c r="K217" s="39">
        <v>-7865.5</v>
      </c>
      <c r="L217" s="39" t="s">
        <v>651</v>
      </c>
      <c r="M217" s="40" t="s">
        <v>117</v>
      </c>
      <c r="N217" s="40"/>
      <c r="O217" s="41" t="s">
        <v>447</v>
      </c>
      <c r="P217" s="41" t="s">
        <v>354</v>
      </c>
    </row>
    <row r="218" spans="1:16" ht="13.5" thickBot="1" x14ac:dyDescent="0.25">
      <c r="A218" s="13" t="str">
        <f t="shared" si="18"/>
        <v> AC 215.22 </v>
      </c>
      <c r="B218" s="4" t="str">
        <f t="shared" si="19"/>
        <v>I</v>
      </c>
      <c r="C218" s="13">
        <f t="shared" si="20"/>
        <v>35316.410000000003</v>
      </c>
      <c r="D218" s="14" t="str">
        <f t="shared" si="21"/>
        <v>vis</v>
      </c>
      <c r="E218" s="64">
        <f>VLOOKUP(C218,Active!C$21:E$969,3,FALSE)</f>
        <v>-7802.0341252350463</v>
      </c>
      <c r="F218" s="4" t="s">
        <v>32</v>
      </c>
      <c r="G218" s="14" t="str">
        <f t="shared" si="22"/>
        <v>35316.410</v>
      </c>
      <c r="H218" s="13">
        <f t="shared" si="23"/>
        <v>-7802</v>
      </c>
      <c r="I218" s="39" t="s">
        <v>652</v>
      </c>
      <c r="J218" s="40" t="s">
        <v>653</v>
      </c>
      <c r="K218" s="39">
        <v>-7802</v>
      </c>
      <c r="L218" s="39" t="s">
        <v>654</v>
      </c>
      <c r="M218" s="40" t="s">
        <v>117</v>
      </c>
      <c r="N218" s="40"/>
      <c r="O218" s="41" t="s">
        <v>534</v>
      </c>
      <c r="P218" s="41" t="s">
        <v>535</v>
      </c>
    </row>
    <row r="219" spans="1:16" ht="13.5" thickBot="1" x14ac:dyDescent="0.25">
      <c r="A219" s="13" t="str">
        <f t="shared" si="18"/>
        <v> VB 5.11 </v>
      </c>
      <c r="B219" s="4" t="str">
        <f t="shared" si="19"/>
        <v>I</v>
      </c>
      <c r="C219" s="13">
        <f t="shared" si="20"/>
        <v>35694.481</v>
      </c>
      <c r="D219" s="14" t="str">
        <f t="shared" si="21"/>
        <v>vis</v>
      </c>
      <c r="E219" s="64">
        <f>VLOOKUP(C219,Active!C$21:E$969,3,FALSE)</f>
        <v>-7415.0354528620783</v>
      </c>
      <c r="F219" s="4" t="s">
        <v>32</v>
      </c>
      <c r="G219" s="14" t="str">
        <f t="shared" si="22"/>
        <v>35694.481</v>
      </c>
      <c r="H219" s="13">
        <f t="shared" si="23"/>
        <v>-7415</v>
      </c>
      <c r="I219" s="39" t="s">
        <v>655</v>
      </c>
      <c r="J219" s="40" t="s">
        <v>656</v>
      </c>
      <c r="K219" s="39">
        <v>-7415</v>
      </c>
      <c r="L219" s="39" t="s">
        <v>472</v>
      </c>
      <c r="M219" s="40" t="s">
        <v>117</v>
      </c>
      <c r="N219" s="40"/>
      <c r="O219" s="41" t="s">
        <v>447</v>
      </c>
      <c r="P219" s="41" t="s">
        <v>354</v>
      </c>
    </row>
    <row r="220" spans="1:16" ht="13.5" thickBot="1" x14ac:dyDescent="0.25">
      <c r="A220" s="13" t="str">
        <f t="shared" si="18"/>
        <v> VB 5.11 </v>
      </c>
      <c r="B220" s="4" t="str">
        <f t="shared" si="19"/>
        <v>I</v>
      </c>
      <c r="C220" s="13">
        <f t="shared" si="20"/>
        <v>35694.485999999997</v>
      </c>
      <c r="D220" s="14" t="str">
        <f t="shared" si="21"/>
        <v>vis</v>
      </c>
      <c r="E220" s="64">
        <f>VLOOKUP(C220,Active!C$21:E$969,3,FALSE)</f>
        <v>-7415.0303347933532</v>
      </c>
      <c r="F220" s="4" t="s">
        <v>32</v>
      </c>
      <c r="G220" s="14" t="str">
        <f t="shared" si="22"/>
        <v>35694.486</v>
      </c>
      <c r="H220" s="13">
        <f t="shared" si="23"/>
        <v>-7415</v>
      </c>
      <c r="I220" s="39" t="s">
        <v>657</v>
      </c>
      <c r="J220" s="40" t="s">
        <v>658</v>
      </c>
      <c r="K220" s="39">
        <v>-7415</v>
      </c>
      <c r="L220" s="39" t="s">
        <v>659</v>
      </c>
      <c r="M220" s="40" t="s">
        <v>117</v>
      </c>
      <c r="N220" s="40"/>
      <c r="O220" s="41" t="s">
        <v>447</v>
      </c>
      <c r="P220" s="41" t="s">
        <v>354</v>
      </c>
    </row>
    <row r="221" spans="1:16" ht="13.5" thickBot="1" x14ac:dyDescent="0.25">
      <c r="A221" s="13" t="str">
        <f t="shared" si="18"/>
        <v> VB 5.11 </v>
      </c>
      <c r="B221" s="4" t="str">
        <f t="shared" si="19"/>
        <v>I</v>
      </c>
      <c r="C221" s="13">
        <f t="shared" si="20"/>
        <v>35694.521999999997</v>
      </c>
      <c r="D221" s="14" t="str">
        <f t="shared" si="21"/>
        <v>vis</v>
      </c>
      <c r="E221" s="64">
        <f>VLOOKUP(C221,Active!C$21:E$969,3,FALSE)</f>
        <v>-7414.9934846985152</v>
      </c>
      <c r="F221" s="4" t="s">
        <v>32</v>
      </c>
      <c r="G221" s="14" t="str">
        <f t="shared" si="22"/>
        <v>35694.522</v>
      </c>
      <c r="H221" s="13">
        <f t="shared" si="23"/>
        <v>-7415</v>
      </c>
      <c r="I221" s="39" t="s">
        <v>660</v>
      </c>
      <c r="J221" s="40" t="s">
        <v>661</v>
      </c>
      <c r="K221" s="39">
        <v>-7415</v>
      </c>
      <c r="L221" s="39" t="s">
        <v>113</v>
      </c>
      <c r="M221" s="40" t="s">
        <v>117</v>
      </c>
      <c r="N221" s="40"/>
      <c r="O221" s="41" t="s">
        <v>447</v>
      </c>
      <c r="P221" s="41" t="s">
        <v>354</v>
      </c>
    </row>
    <row r="222" spans="1:16" ht="13.5" thickBot="1" x14ac:dyDescent="0.25">
      <c r="A222" s="13" t="str">
        <f t="shared" si="18"/>
        <v> VB 5.11 </v>
      </c>
      <c r="B222" s="4" t="str">
        <f t="shared" si="19"/>
        <v>I</v>
      </c>
      <c r="C222" s="13">
        <f t="shared" si="20"/>
        <v>35695.466</v>
      </c>
      <c r="D222" s="14" t="str">
        <f t="shared" si="21"/>
        <v>vis</v>
      </c>
      <c r="E222" s="64">
        <f>VLOOKUP(C222,Active!C$21:E$969,3,FALSE)</f>
        <v>-7414.027193322765</v>
      </c>
      <c r="F222" s="4" t="s">
        <v>32</v>
      </c>
      <c r="G222" s="14" t="str">
        <f t="shared" si="22"/>
        <v>35695.466</v>
      </c>
      <c r="H222" s="13">
        <f t="shared" si="23"/>
        <v>-7414</v>
      </c>
      <c r="I222" s="39" t="s">
        <v>662</v>
      </c>
      <c r="J222" s="40" t="s">
        <v>663</v>
      </c>
      <c r="K222" s="39">
        <v>-7414</v>
      </c>
      <c r="L222" s="39" t="s">
        <v>235</v>
      </c>
      <c r="M222" s="40" t="s">
        <v>117</v>
      </c>
      <c r="N222" s="40"/>
      <c r="O222" s="41" t="s">
        <v>447</v>
      </c>
      <c r="P222" s="41" t="s">
        <v>354</v>
      </c>
    </row>
    <row r="223" spans="1:16" ht="13.5" thickBot="1" x14ac:dyDescent="0.25">
      <c r="A223" s="13" t="str">
        <f t="shared" si="18"/>
        <v> VB 5.11 </v>
      </c>
      <c r="B223" s="4" t="str">
        <f t="shared" si="19"/>
        <v>I</v>
      </c>
      <c r="C223" s="13">
        <f t="shared" si="20"/>
        <v>35698.428</v>
      </c>
      <c r="D223" s="14" t="str">
        <f t="shared" si="21"/>
        <v>vis</v>
      </c>
      <c r="E223" s="64">
        <f>VLOOKUP(C223,Active!C$21:E$969,3,FALSE)</f>
        <v>-7410.9952494086101</v>
      </c>
      <c r="F223" s="4" t="s">
        <v>32</v>
      </c>
      <c r="G223" s="14" t="str">
        <f t="shared" si="22"/>
        <v>35698.428</v>
      </c>
      <c r="H223" s="13">
        <f t="shared" si="23"/>
        <v>-7411</v>
      </c>
      <c r="I223" s="39" t="s">
        <v>664</v>
      </c>
      <c r="J223" s="40" t="s">
        <v>665</v>
      </c>
      <c r="K223" s="39">
        <v>-7411</v>
      </c>
      <c r="L223" s="39" t="s">
        <v>110</v>
      </c>
      <c r="M223" s="40" t="s">
        <v>117</v>
      </c>
      <c r="N223" s="40"/>
      <c r="O223" s="41" t="s">
        <v>447</v>
      </c>
      <c r="P223" s="41" t="s">
        <v>354</v>
      </c>
    </row>
    <row r="224" spans="1:16" ht="13.5" thickBot="1" x14ac:dyDescent="0.25">
      <c r="A224" s="13" t="str">
        <f t="shared" si="18"/>
        <v> VB 5.11 </v>
      </c>
      <c r="B224" s="4" t="str">
        <f t="shared" si="19"/>
        <v>I</v>
      </c>
      <c r="C224" s="13">
        <f t="shared" si="20"/>
        <v>35700.421999999999</v>
      </c>
      <c r="D224" s="14" t="str">
        <f t="shared" si="21"/>
        <v>vis</v>
      </c>
      <c r="E224" s="64">
        <f>VLOOKUP(C224,Active!C$21:E$969,3,FALSE)</f>
        <v>-7408.9541636000949</v>
      </c>
      <c r="F224" s="4" t="s">
        <v>32</v>
      </c>
      <c r="G224" s="14" t="str">
        <f t="shared" si="22"/>
        <v>35700.422</v>
      </c>
      <c r="H224" s="13">
        <f t="shared" si="23"/>
        <v>-7409</v>
      </c>
      <c r="I224" s="39" t="s">
        <v>666</v>
      </c>
      <c r="J224" s="40" t="s">
        <v>667</v>
      </c>
      <c r="K224" s="39">
        <v>-7409</v>
      </c>
      <c r="L224" s="39" t="s">
        <v>201</v>
      </c>
      <c r="M224" s="40" t="s">
        <v>117</v>
      </c>
      <c r="N224" s="40"/>
      <c r="O224" s="41" t="s">
        <v>447</v>
      </c>
      <c r="P224" s="41" t="s">
        <v>354</v>
      </c>
    </row>
    <row r="225" spans="1:16" ht="13.5" thickBot="1" x14ac:dyDescent="0.25">
      <c r="A225" s="13" t="str">
        <f t="shared" si="18"/>
        <v> VB 5.11 </v>
      </c>
      <c r="B225" s="4" t="str">
        <f t="shared" si="19"/>
        <v>II</v>
      </c>
      <c r="C225" s="13">
        <f t="shared" si="20"/>
        <v>35716.411999999997</v>
      </c>
      <c r="D225" s="14" t="str">
        <f t="shared" si="21"/>
        <v>vis</v>
      </c>
      <c r="E225" s="64">
        <f>VLOOKUP(C225,Active!C$21:E$969,3,FALSE)</f>
        <v>-7392.5865798096347</v>
      </c>
      <c r="F225" s="4" t="s">
        <v>32</v>
      </c>
      <c r="G225" s="14" t="str">
        <f t="shared" si="22"/>
        <v>35716.412</v>
      </c>
      <c r="H225" s="13">
        <f t="shared" si="23"/>
        <v>-7392.5</v>
      </c>
      <c r="I225" s="39" t="s">
        <v>668</v>
      </c>
      <c r="J225" s="40" t="s">
        <v>669</v>
      </c>
      <c r="K225" s="39">
        <v>-7392.5</v>
      </c>
      <c r="L225" s="39" t="s">
        <v>670</v>
      </c>
      <c r="M225" s="40" t="s">
        <v>117</v>
      </c>
      <c r="N225" s="40"/>
      <c r="O225" s="41" t="s">
        <v>447</v>
      </c>
      <c r="P225" s="41" t="s">
        <v>354</v>
      </c>
    </row>
    <row r="226" spans="1:16" ht="13.5" thickBot="1" x14ac:dyDescent="0.25">
      <c r="A226" s="13" t="str">
        <f t="shared" si="18"/>
        <v> VB 5.11 </v>
      </c>
      <c r="B226" s="4" t="str">
        <f t="shared" si="19"/>
        <v>II</v>
      </c>
      <c r="C226" s="13">
        <f t="shared" si="20"/>
        <v>35721.355000000003</v>
      </c>
      <c r="D226" s="14" t="str">
        <f t="shared" si="21"/>
        <v>vis</v>
      </c>
      <c r="E226" s="64">
        <f>VLOOKUP(C226,Active!C$21:E$969,3,FALSE)</f>
        <v>-7387.5268570656472</v>
      </c>
      <c r="F226" s="4" t="s">
        <v>32</v>
      </c>
      <c r="G226" s="14" t="str">
        <f t="shared" si="22"/>
        <v>35721.355</v>
      </c>
      <c r="H226" s="13">
        <f t="shared" si="23"/>
        <v>-7387.5</v>
      </c>
      <c r="I226" s="39" t="s">
        <v>671</v>
      </c>
      <c r="J226" s="40" t="s">
        <v>672</v>
      </c>
      <c r="K226" s="39">
        <v>-7387.5</v>
      </c>
      <c r="L226" s="39" t="s">
        <v>137</v>
      </c>
      <c r="M226" s="40" t="s">
        <v>117</v>
      </c>
      <c r="N226" s="40"/>
      <c r="O226" s="41" t="s">
        <v>447</v>
      </c>
      <c r="P226" s="41" t="s">
        <v>354</v>
      </c>
    </row>
    <row r="227" spans="1:16" ht="13.5" thickBot="1" x14ac:dyDescent="0.25">
      <c r="A227" s="13" t="str">
        <f t="shared" si="18"/>
        <v> VB 5.11 </v>
      </c>
      <c r="B227" s="4" t="str">
        <f t="shared" si="19"/>
        <v>II</v>
      </c>
      <c r="C227" s="13">
        <f t="shared" si="20"/>
        <v>35725.423999999999</v>
      </c>
      <c r="D227" s="14" t="str">
        <f t="shared" si="21"/>
        <v>vis</v>
      </c>
      <c r="E227" s="64">
        <f>VLOOKUP(C227,Active!C$21:E$969,3,FALSE)</f>
        <v>-7383.361772735233</v>
      </c>
      <c r="F227" s="4" t="s">
        <v>32</v>
      </c>
      <c r="G227" s="14" t="str">
        <f t="shared" si="22"/>
        <v>35725.424</v>
      </c>
      <c r="H227" s="13">
        <f t="shared" si="23"/>
        <v>-7383.5</v>
      </c>
      <c r="I227" s="39" t="s">
        <v>673</v>
      </c>
      <c r="J227" s="40" t="s">
        <v>674</v>
      </c>
      <c r="K227" s="39">
        <v>-7383.5</v>
      </c>
      <c r="L227" s="39" t="s">
        <v>675</v>
      </c>
      <c r="M227" s="40" t="s">
        <v>117</v>
      </c>
      <c r="N227" s="40"/>
      <c r="O227" s="41" t="s">
        <v>447</v>
      </c>
      <c r="P227" s="41" t="s">
        <v>354</v>
      </c>
    </row>
    <row r="228" spans="1:16" ht="13.5" thickBot="1" x14ac:dyDescent="0.25">
      <c r="A228" s="13" t="str">
        <f t="shared" si="18"/>
        <v> AC 215.22 </v>
      </c>
      <c r="B228" s="4" t="str">
        <f t="shared" si="19"/>
        <v>I</v>
      </c>
      <c r="C228" s="13">
        <f t="shared" si="20"/>
        <v>35751.175999999999</v>
      </c>
      <c r="D228" s="14" t="str">
        <f t="shared" si="21"/>
        <v>vis</v>
      </c>
      <c r="E228" s="64">
        <f>VLOOKUP(C228,Active!C$21:E$969,3,FALSE)</f>
        <v>-7357.0016715612492</v>
      </c>
      <c r="F228" s="4" t="s">
        <v>32</v>
      </c>
      <c r="G228" s="14" t="str">
        <f t="shared" si="22"/>
        <v>35751.176</v>
      </c>
      <c r="H228" s="13">
        <f t="shared" si="23"/>
        <v>-7357</v>
      </c>
      <c r="I228" s="39" t="s">
        <v>676</v>
      </c>
      <c r="J228" s="40" t="s">
        <v>677</v>
      </c>
      <c r="K228" s="39">
        <v>-7357</v>
      </c>
      <c r="L228" s="39" t="s">
        <v>678</v>
      </c>
      <c r="M228" s="40" t="s">
        <v>117</v>
      </c>
      <c r="N228" s="40"/>
      <c r="O228" s="41" t="s">
        <v>534</v>
      </c>
      <c r="P228" s="41" t="s">
        <v>535</v>
      </c>
    </row>
    <row r="229" spans="1:16" ht="13.5" thickBot="1" x14ac:dyDescent="0.25">
      <c r="A229" s="13" t="str">
        <f t="shared" si="18"/>
        <v> AC 215.22 </v>
      </c>
      <c r="B229" s="4" t="str">
        <f t="shared" si="19"/>
        <v>I</v>
      </c>
      <c r="C229" s="13">
        <f t="shared" si="20"/>
        <v>36043.298000000003</v>
      </c>
      <c r="D229" s="14" t="str">
        <f t="shared" si="21"/>
        <v>vis</v>
      </c>
      <c r="E229" s="64">
        <f>VLOOKUP(C229,Active!C$21:E$969,3,FALSE)</f>
        <v>-7057.9815769998086</v>
      </c>
      <c r="F229" s="4" t="s">
        <v>32</v>
      </c>
      <c r="G229" s="14" t="str">
        <f t="shared" si="22"/>
        <v>36043.298</v>
      </c>
      <c r="H229" s="13">
        <f t="shared" si="23"/>
        <v>-7058</v>
      </c>
      <c r="I229" s="39" t="s">
        <v>679</v>
      </c>
      <c r="J229" s="40" t="s">
        <v>680</v>
      </c>
      <c r="K229" s="39">
        <v>-7058</v>
      </c>
      <c r="L229" s="39" t="s">
        <v>350</v>
      </c>
      <c r="M229" s="40" t="s">
        <v>117</v>
      </c>
      <c r="N229" s="40"/>
      <c r="O229" s="41" t="s">
        <v>534</v>
      </c>
      <c r="P229" s="41" t="s">
        <v>535</v>
      </c>
    </row>
    <row r="230" spans="1:16" ht="13.5" thickBot="1" x14ac:dyDescent="0.25">
      <c r="A230" s="13" t="str">
        <f t="shared" si="18"/>
        <v> VB 5.11 </v>
      </c>
      <c r="B230" s="4" t="str">
        <f t="shared" si="19"/>
        <v>II</v>
      </c>
      <c r="C230" s="13">
        <f t="shared" si="20"/>
        <v>36102.379999999997</v>
      </c>
      <c r="D230" s="14" t="str">
        <f t="shared" si="21"/>
        <v>vis</v>
      </c>
      <c r="E230" s="64">
        <f>VLOOKUP(C230,Active!C$21:E$969,3,FALSE)</f>
        <v>-6997.5044296884889</v>
      </c>
      <c r="F230" s="4" t="s">
        <v>32</v>
      </c>
      <c r="G230" s="14" t="str">
        <f t="shared" si="22"/>
        <v>36102.380</v>
      </c>
      <c r="H230" s="13">
        <f t="shared" si="23"/>
        <v>-6997.5</v>
      </c>
      <c r="I230" s="39" t="s">
        <v>681</v>
      </c>
      <c r="J230" s="40" t="s">
        <v>682</v>
      </c>
      <c r="K230" s="39">
        <v>-6997.5</v>
      </c>
      <c r="L230" s="39" t="s">
        <v>112</v>
      </c>
      <c r="M230" s="40" t="s">
        <v>117</v>
      </c>
      <c r="N230" s="40"/>
      <c r="O230" s="41" t="s">
        <v>447</v>
      </c>
      <c r="P230" s="41" t="s">
        <v>354</v>
      </c>
    </row>
    <row r="231" spans="1:16" ht="13.5" thickBot="1" x14ac:dyDescent="0.25">
      <c r="A231" s="13" t="str">
        <f t="shared" si="18"/>
        <v> VB 5.11 </v>
      </c>
      <c r="B231" s="4" t="str">
        <f t="shared" si="19"/>
        <v>I</v>
      </c>
      <c r="C231" s="13">
        <f t="shared" si="20"/>
        <v>36127.32</v>
      </c>
      <c r="D231" s="14" t="str">
        <f t="shared" si="21"/>
        <v>vis</v>
      </c>
      <c r="E231" s="64">
        <f>VLOOKUP(C231,Active!C$21:E$969,3,FALSE)</f>
        <v>-6971.9755028758455</v>
      </c>
      <c r="F231" s="4" t="s">
        <v>32</v>
      </c>
      <c r="G231" s="14" t="str">
        <f t="shared" si="22"/>
        <v>36127.320</v>
      </c>
      <c r="H231" s="13">
        <f t="shared" si="23"/>
        <v>-6972</v>
      </c>
      <c r="I231" s="39" t="s">
        <v>683</v>
      </c>
      <c r="J231" s="40" t="s">
        <v>684</v>
      </c>
      <c r="K231" s="39">
        <v>-6972</v>
      </c>
      <c r="L231" s="39" t="s">
        <v>263</v>
      </c>
      <c r="M231" s="40" t="s">
        <v>117</v>
      </c>
      <c r="N231" s="40"/>
      <c r="O231" s="41" t="s">
        <v>447</v>
      </c>
      <c r="P231" s="41" t="s">
        <v>354</v>
      </c>
    </row>
    <row r="232" spans="1:16" ht="13.5" thickBot="1" x14ac:dyDescent="0.25">
      <c r="A232" s="13" t="str">
        <f t="shared" si="18"/>
        <v> VB 5.11 </v>
      </c>
      <c r="B232" s="4" t="str">
        <f t="shared" si="19"/>
        <v>II</v>
      </c>
      <c r="C232" s="13">
        <f t="shared" si="20"/>
        <v>36394.493999999999</v>
      </c>
      <c r="D232" s="14" t="str">
        <f t="shared" si="21"/>
        <v>vis</v>
      </c>
      <c r="E232" s="64">
        <f>VLOOKUP(C232,Active!C$21:E$969,3,FALSE)</f>
        <v>-6698.4925240370139</v>
      </c>
      <c r="F232" s="4" t="s">
        <v>32</v>
      </c>
      <c r="G232" s="14" t="str">
        <f t="shared" si="22"/>
        <v>36394.494</v>
      </c>
      <c r="H232" s="13">
        <f t="shared" si="23"/>
        <v>-6698.5</v>
      </c>
      <c r="I232" s="39" t="s">
        <v>685</v>
      </c>
      <c r="J232" s="40" t="s">
        <v>686</v>
      </c>
      <c r="K232" s="39">
        <v>-6698.5</v>
      </c>
      <c r="L232" s="39" t="s">
        <v>687</v>
      </c>
      <c r="M232" s="40" t="s">
        <v>117</v>
      </c>
      <c r="N232" s="40"/>
      <c r="O232" s="41" t="s">
        <v>447</v>
      </c>
      <c r="P232" s="41" t="s">
        <v>354</v>
      </c>
    </row>
    <row r="233" spans="1:16" ht="13.5" thickBot="1" x14ac:dyDescent="0.25">
      <c r="A233" s="13" t="str">
        <f t="shared" si="18"/>
        <v> VB 5.11 </v>
      </c>
      <c r="B233" s="4" t="str">
        <f t="shared" si="19"/>
        <v>II</v>
      </c>
      <c r="C233" s="13">
        <f t="shared" si="20"/>
        <v>36434.447</v>
      </c>
      <c r="D233" s="14" t="str">
        <f t="shared" si="21"/>
        <v>vis</v>
      </c>
      <c r="E233" s="64">
        <f>VLOOKUP(C233,Active!C$21:E$969,3,FALSE)</f>
        <v>-6657.5960840632579</v>
      </c>
      <c r="F233" s="4" t="s">
        <v>32</v>
      </c>
      <c r="G233" s="14" t="str">
        <f t="shared" si="22"/>
        <v>36434.447</v>
      </c>
      <c r="H233" s="13">
        <f t="shared" si="23"/>
        <v>-6657.5</v>
      </c>
      <c r="I233" s="39" t="s">
        <v>688</v>
      </c>
      <c r="J233" s="40" t="s">
        <v>689</v>
      </c>
      <c r="K233" s="39">
        <v>-6657.5</v>
      </c>
      <c r="L233" s="39" t="s">
        <v>690</v>
      </c>
      <c r="M233" s="40" t="s">
        <v>117</v>
      </c>
      <c r="N233" s="40"/>
      <c r="O233" s="41" t="s">
        <v>447</v>
      </c>
      <c r="P233" s="41" t="s">
        <v>354</v>
      </c>
    </row>
    <row r="234" spans="1:16" ht="13.5" thickBot="1" x14ac:dyDescent="0.25">
      <c r="A234" s="13" t="str">
        <f t="shared" si="18"/>
        <v> BTAD 33.46 </v>
      </c>
      <c r="B234" s="4" t="str">
        <f t="shared" si="19"/>
        <v>I</v>
      </c>
      <c r="C234" s="13">
        <f t="shared" si="20"/>
        <v>36756.434000000001</v>
      </c>
      <c r="D234" s="14" t="str">
        <f t="shared" si="21"/>
        <v>vis</v>
      </c>
      <c r="E234" s="64">
        <f>VLOOKUP(C234,Active!C$21:E$969,3,FALSE)</f>
        <v>-6328.0057649926166</v>
      </c>
      <c r="F234" s="4" t="s">
        <v>32</v>
      </c>
      <c r="G234" s="14" t="str">
        <f t="shared" si="22"/>
        <v>36756.434</v>
      </c>
      <c r="H234" s="13">
        <f t="shared" si="23"/>
        <v>-6328</v>
      </c>
      <c r="I234" s="39" t="s">
        <v>691</v>
      </c>
      <c r="J234" s="40" t="s">
        <v>692</v>
      </c>
      <c r="K234" s="39">
        <v>-6328</v>
      </c>
      <c r="L234" s="39" t="s">
        <v>413</v>
      </c>
      <c r="M234" s="40" t="s">
        <v>117</v>
      </c>
      <c r="N234" s="40"/>
      <c r="O234" s="41" t="s">
        <v>534</v>
      </c>
      <c r="P234" s="41" t="s">
        <v>693</v>
      </c>
    </row>
    <row r="235" spans="1:16" ht="13.5" thickBot="1" x14ac:dyDescent="0.25">
      <c r="A235" s="13" t="str">
        <f t="shared" si="18"/>
        <v> VB 5.11 </v>
      </c>
      <c r="B235" s="4" t="str">
        <f t="shared" si="19"/>
        <v>I</v>
      </c>
      <c r="C235" s="13">
        <f t="shared" si="20"/>
        <v>36757.502</v>
      </c>
      <c r="D235" s="14" t="str">
        <f t="shared" si="21"/>
        <v>vis</v>
      </c>
      <c r="E235" s="64">
        <f>VLOOKUP(C235,Active!C$21:E$969,3,FALSE)</f>
        <v>-6326.9125455124286</v>
      </c>
      <c r="F235" s="4" t="s">
        <v>32</v>
      </c>
      <c r="G235" s="14" t="str">
        <f t="shared" si="22"/>
        <v>36757.502</v>
      </c>
      <c r="H235" s="13">
        <f t="shared" si="23"/>
        <v>-6327</v>
      </c>
      <c r="I235" s="39" t="s">
        <v>694</v>
      </c>
      <c r="J235" s="40" t="s">
        <v>695</v>
      </c>
      <c r="K235" s="39">
        <v>-6327</v>
      </c>
      <c r="L235" s="39" t="s">
        <v>187</v>
      </c>
      <c r="M235" s="40" t="s">
        <v>117</v>
      </c>
      <c r="N235" s="40"/>
      <c r="O235" s="41" t="s">
        <v>331</v>
      </c>
      <c r="P235" s="41" t="s">
        <v>354</v>
      </c>
    </row>
    <row r="236" spans="1:16" ht="13.5" thickBot="1" x14ac:dyDescent="0.25">
      <c r="A236" s="13" t="str">
        <f t="shared" si="18"/>
        <v> HABZ 23 </v>
      </c>
      <c r="B236" s="4" t="str">
        <f t="shared" si="19"/>
        <v>I</v>
      </c>
      <c r="C236" s="13">
        <f t="shared" si="20"/>
        <v>36842.428</v>
      </c>
      <c r="D236" s="14" t="str">
        <f t="shared" si="21"/>
        <v>vis</v>
      </c>
      <c r="E236" s="64">
        <f>VLOOKUP(C236,Active!C$21:E$969,3,FALSE)</f>
        <v>-6239.981124562536</v>
      </c>
      <c r="F236" s="4" t="s">
        <v>32</v>
      </c>
      <c r="G236" s="14" t="str">
        <f t="shared" si="22"/>
        <v>36842.428</v>
      </c>
      <c r="H236" s="13">
        <f t="shared" si="23"/>
        <v>-6240</v>
      </c>
      <c r="I236" s="39" t="s">
        <v>696</v>
      </c>
      <c r="J236" s="40" t="s">
        <v>697</v>
      </c>
      <c r="K236" s="39">
        <v>-6240</v>
      </c>
      <c r="L236" s="39" t="s">
        <v>350</v>
      </c>
      <c r="M236" s="40" t="s">
        <v>117</v>
      </c>
      <c r="N236" s="40"/>
      <c r="O236" s="41" t="s">
        <v>698</v>
      </c>
      <c r="P236" s="41" t="s">
        <v>699</v>
      </c>
    </row>
    <row r="237" spans="1:16" ht="13.5" thickBot="1" x14ac:dyDescent="0.25">
      <c r="A237" s="13" t="str">
        <f t="shared" si="18"/>
        <v> HABZ 23 </v>
      </c>
      <c r="B237" s="4" t="str">
        <f t="shared" si="19"/>
        <v>I</v>
      </c>
      <c r="C237" s="13">
        <f t="shared" si="20"/>
        <v>36843.392</v>
      </c>
      <c r="D237" s="14" t="str">
        <f t="shared" si="21"/>
        <v>vis</v>
      </c>
      <c r="E237" s="64">
        <f>VLOOKUP(C237,Active!C$21:E$969,3,FALSE)</f>
        <v>-6238.9943609118791</v>
      </c>
      <c r="F237" s="4" t="s">
        <v>32</v>
      </c>
      <c r="G237" s="14" t="str">
        <f t="shared" si="22"/>
        <v>36843.392</v>
      </c>
      <c r="H237" s="13">
        <f t="shared" si="23"/>
        <v>-6239</v>
      </c>
      <c r="I237" s="39" t="s">
        <v>700</v>
      </c>
      <c r="J237" s="40" t="s">
        <v>701</v>
      </c>
      <c r="K237" s="39">
        <v>-6239</v>
      </c>
      <c r="L237" s="39" t="s">
        <v>113</v>
      </c>
      <c r="M237" s="40" t="s">
        <v>117</v>
      </c>
      <c r="N237" s="40"/>
      <c r="O237" s="41" t="s">
        <v>698</v>
      </c>
      <c r="P237" s="41" t="s">
        <v>699</v>
      </c>
    </row>
    <row r="238" spans="1:16" ht="13.5" thickBot="1" x14ac:dyDescent="0.25">
      <c r="A238" s="13" t="str">
        <f t="shared" si="18"/>
        <v> VB 5.11 </v>
      </c>
      <c r="B238" s="4" t="str">
        <f t="shared" si="19"/>
        <v>I</v>
      </c>
      <c r="C238" s="13">
        <f t="shared" si="20"/>
        <v>36846.305999999997</v>
      </c>
      <c r="D238" s="14" t="str">
        <f t="shared" si="21"/>
        <v>vis</v>
      </c>
      <c r="E238" s="64">
        <f>VLOOKUP(C238,Active!C$21:E$969,3,FALSE)</f>
        <v>-6236.0115504575097</v>
      </c>
      <c r="F238" s="4" t="s">
        <v>32</v>
      </c>
      <c r="G238" s="14" t="str">
        <f t="shared" si="22"/>
        <v>36846.306</v>
      </c>
      <c r="H238" s="13">
        <f t="shared" si="23"/>
        <v>-6236</v>
      </c>
      <c r="I238" s="39" t="s">
        <v>702</v>
      </c>
      <c r="J238" s="40" t="s">
        <v>703</v>
      </c>
      <c r="K238" s="39">
        <v>-6236</v>
      </c>
      <c r="L238" s="39" t="s">
        <v>704</v>
      </c>
      <c r="M238" s="40" t="s">
        <v>117</v>
      </c>
      <c r="N238" s="40"/>
      <c r="O238" s="41" t="s">
        <v>331</v>
      </c>
      <c r="P238" s="41" t="s">
        <v>354</v>
      </c>
    </row>
    <row r="239" spans="1:16" ht="13.5" thickBot="1" x14ac:dyDescent="0.25">
      <c r="A239" s="13" t="str">
        <f t="shared" si="18"/>
        <v> VB 5.11 </v>
      </c>
      <c r="B239" s="4" t="str">
        <f t="shared" si="19"/>
        <v>I</v>
      </c>
      <c r="C239" s="13">
        <f t="shared" si="20"/>
        <v>36848.285000000003</v>
      </c>
      <c r="D239" s="14" t="str">
        <f t="shared" si="21"/>
        <v>vis</v>
      </c>
      <c r="E239" s="64">
        <f>VLOOKUP(C239,Active!C$21:E$969,3,FALSE)</f>
        <v>-6233.9858188551689</v>
      </c>
      <c r="F239" s="4" t="s">
        <v>32</v>
      </c>
      <c r="G239" s="14" t="str">
        <f t="shared" si="22"/>
        <v>36848.285</v>
      </c>
      <c r="H239" s="13">
        <f t="shared" si="23"/>
        <v>-6234</v>
      </c>
      <c r="I239" s="39" t="s">
        <v>705</v>
      </c>
      <c r="J239" s="40" t="s">
        <v>706</v>
      </c>
      <c r="K239" s="39">
        <v>-6234</v>
      </c>
      <c r="L239" s="39" t="s">
        <v>378</v>
      </c>
      <c r="M239" s="40" t="s">
        <v>117</v>
      </c>
      <c r="N239" s="40"/>
      <c r="O239" s="41" t="s">
        <v>331</v>
      </c>
      <c r="P239" s="41" t="s">
        <v>354</v>
      </c>
    </row>
    <row r="240" spans="1:16" ht="13.5" thickBot="1" x14ac:dyDescent="0.25">
      <c r="A240" s="13" t="str">
        <f t="shared" si="18"/>
        <v> VB 5.11 </v>
      </c>
      <c r="B240" s="4" t="str">
        <f t="shared" si="19"/>
        <v>I</v>
      </c>
      <c r="C240" s="13">
        <f t="shared" si="20"/>
        <v>36849.285000000003</v>
      </c>
      <c r="D240" s="14" t="str">
        <f t="shared" si="21"/>
        <v>vis</v>
      </c>
      <c r="E240" s="64">
        <f>VLOOKUP(C240,Active!C$21:E$969,3,FALSE)</f>
        <v>-6232.962205109674</v>
      </c>
      <c r="F240" s="4" t="s">
        <v>32</v>
      </c>
      <c r="G240" s="14" t="str">
        <f t="shared" si="22"/>
        <v>36849.285</v>
      </c>
      <c r="H240" s="13">
        <f t="shared" si="23"/>
        <v>-6233</v>
      </c>
      <c r="I240" s="39" t="s">
        <v>707</v>
      </c>
      <c r="J240" s="40" t="s">
        <v>708</v>
      </c>
      <c r="K240" s="39">
        <v>-6233</v>
      </c>
      <c r="L240" s="39" t="s">
        <v>480</v>
      </c>
      <c r="M240" s="40" t="s">
        <v>117</v>
      </c>
      <c r="N240" s="40"/>
      <c r="O240" s="41" t="s">
        <v>331</v>
      </c>
      <c r="P240" s="41" t="s">
        <v>354</v>
      </c>
    </row>
    <row r="241" spans="1:16" ht="13.5" thickBot="1" x14ac:dyDescent="0.25">
      <c r="A241" s="13" t="str">
        <f t="shared" si="18"/>
        <v> VB 5.11 </v>
      </c>
      <c r="B241" s="4" t="str">
        <f t="shared" si="19"/>
        <v>II</v>
      </c>
      <c r="C241" s="13">
        <f t="shared" si="20"/>
        <v>36868.260999999999</v>
      </c>
      <c r="D241" s="14" t="str">
        <f t="shared" si="21"/>
        <v>vis</v>
      </c>
      <c r="E241" s="64">
        <f>VLOOKUP(C241,Active!C$21:E$969,3,FALSE)</f>
        <v>-6213.5381106751693</v>
      </c>
      <c r="F241" s="4" t="s">
        <v>32</v>
      </c>
      <c r="G241" s="14" t="str">
        <f t="shared" si="22"/>
        <v>36868.261</v>
      </c>
      <c r="H241" s="13">
        <f t="shared" si="23"/>
        <v>-6213.5</v>
      </c>
      <c r="I241" s="39" t="s">
        <v>709</v>
      </c>
      <c r="J241" s="40" t="s">
        <v>710</v>
      </c>
      <c r="K241" s="39">
        <v>-6213.5</v>
      </c>
      <c r="L241" s="39" t="s">
        <v>250</v>
      </c>
      <c r="M241" s="40" t="s">
        <v>117</v>
      </c>
      <c r="N241" s="40"/>
      <c r="O241" s="41" t="s">
        <v>331</v>
      </c>
      <c r="P241" s="41" t="s">
        <v>354</v>
      </c>
    </row>
    <row r="242" spans="1:16" ht="13.5" thickBot="1" x14ac:dyDescent="0.25">
      <c r="A242" s="13" t="str">
        <f t="shared" si="18"/>
        <v> VB 5.11 </v>
      </c>
      <c r="B242" s="4" t="str">
        <f t="shared" si="19"/>
        <v>I</v>
      </c>
      <c r="C242" s="13">
        <f t="shared" si="20"/>
        <v>37134.457999999999</v>
      </c>
      <c r="D242" s="14" t="str">
        <f t="shared" si="21"/>
        <v>vis</v>
      </c>
      <c r="E242" s="64">
        <f>VLOOKUP(C242,Active!C$21:E$969,3,FALSE)</f>
        <v>-5941.0552024656845</v>
      </c>
      <c r="F242" s="4" t="s">
        <v>32</v>
      </c>
      <c r="G242" s="14" t="str">
        <f t="shared" si="22"/>
        <v>37134.458</v>
      </c>
      <c r="H242" s="13">
        <f t="shared" si="23"/>
        <v>-5941</v>
      </c>
      <c r="I242" s="39" t="s">
        <v>711</v>
      </c>
      <c r="J242" s="40" t="s">
        <v>712</v>
      </c>
      <c r="K242" s="39">
        <v>-5941</v>
      </c>
      <c r="L242" s="39" t="s">
        <v>713</v>
      </c>
      <c r="M242" s="40" t="s">
        <v>117</v>
      </c>
      <c r="N242" s="40"/>
      <c r="O242" s="41" t="s">
        <v>331</v>
      </c>
      <c r="P242" s="41" t="s">
        <v>354</v>
      </c>
    </row>
    <row r="243" spans="1:16" ht="13.5" thickBot="1" x14ac:dyDescent="0.25">
      <c r="A243" s="13" t="str">
        <f t="shared" si="18"/>
        <v> VB 5.11 </v>
      </c>
      <c r="B243" s="4" t="str">
        <f t="shared" si="19"/>
        <v>I</v>
      </c>
      <c r="C243" s="13">
        <f t="shared" si="20"/>
        <v>37134.504000000001</v>
      </c>
      <c r="D243" s="14" t="str">
        <f t="shared" si="21"/>
        <v>vis</v>
      </c>
      <c r="E243" s="64">
        <f>VLOOKUP(C243,Active!C$21:E$969,3,FALSE)</f>
        <v>-5941.00811623339</v>
      </c>
      <c r="F243" s="4" t="s">
        <v>32</v>
      </c>
      <c r="G243" s="14" t="str">
        <f t="shared" si="22"/>
        <v>37134.504</v>
      </c>
      <c r="H243" s="13">
        <f t="shared" si="23"/>
        <v>-5941</v>
      </c>
      <c r="I243" s="39" t="s">
        <v>714</v>
      </c>
      <c r="J243" s="40" t="s">
        <v>715</v>
      </c>
      <c r="K243" s="39">
        <v>-5941</v>
      </c>
      <c r="L243" s="39" t="s">
        <v>297</v>
      </c>
      <c r="M243" s="40" t="s">
        <v>117</v>
      </c>
      <c r="N243" s="40"/>
      <c r="O243" s="41" t="s">
        <v>331</v>
      </c>
      <c r="P243" s="41" t="s">
        <v>354</v>
      </c>
    </row>
    <row r="244" spans="1:16" ht="13.5" thickBot="1" x14ac:dyDescent="0.25">
      <c r="A244" s="13" t="str">
        <f t="shared" si="18"/>
        <v> VB 5.8 </v>
      </c>
      <c r="B244" s="4" t="str">
        <f t="shared" si="19"/>
        <v>I</v>
      </c>
      <c r="C244" s="13">
        <f t="shared" si="20"/>
        <v>37186.332999999999</v>
      </c>
      <c r="D244" s="14" t="str">
        <f t="shared" si="21"/>
        <v>vis</v>
      </c>
      <c r="E244" s="64">
        <f>VLOOKUP(C244,Active!C$21:E$969,3,FALSE)</f>
        <v>-5887.955239418141</v>
      </c>
      <c r="F244" s="4" t="s">
        <v>32</v>
      </c>
      <c r="G244" s="14" t="str">
        <f t="shared" si="22"/>
        <v>37186.333</v>
      </c>
      <c r="H244" s="13">
        <f t="shared" si="23"/>
        <v>-5888</v>
      </c>
      <c r="I244" s="39" t="s">
        <v>716</v>
      </c>
      <c r="J244" s="40" t="s">
        <v>717</v>
      </c>
      <c r="K244" s="39">
        <v>-5888</v>
      </c>
      <c r="L244" s="39" t="s">
        <v>718</v>
      </c>
      <c r="M244" s="40" t="s">
        <v>117</v>
      </c>
      <c r="N244" s="40"/>
      <c r="O244" s="41" t="s">
        <v>331</v>
      </c>
      <c r="P244" s="41" t="s">
        <v>332</v>
      </c>
    </row>
    <row r="245" spans="1:16" ht="13.5" thickBot="1" x14ac:dyDescent="0.25">
      <c r="A245" s="13" t="str">
        <f t="shared" si="18"/>
        <v> VB 5.8 </v>
      </c>
      <c r="B245" s="4" t="str">
        <f t="shared" si="19"/>
        <v>I</v>
      </c>
      <c r="C245" s="13">
        <f t="shared" si="20"/>
        <v>37186.438000000002</v>
      </c>
      <c r="D245" s="14" t="str">
        <f t="shared" si="21"/>
        <v>vis</v>
      </c>
      <c r="E245" s="64">
        <f>VLOOKUP(C245,Active!C$21:E$969,3,FALSE)</f>
        <v>-5887.8477599748603</v>
      </c>
      <c r="F245" s="4" t="s">
        <v>32</v>
      </c>
      <c r="G245" s="14" t="str">
        <f t="shared" si="22"/>
        <v>37186.438</v>
      </c>
      <c r="H245" s="13">
        <f t="shared" si="23"/>
        <v>-5888</v>
      </c>
      <c r="I245" s="39" t="s">
        <v>719</v>
      </c>
      <c r="J245" s="40" t="s">
        <v>720</v>
      </c>
      <c r="K245" s="39">
        <v>-5888</v>
      </c>
      <c r="L245" s="39" t="s">
        <v>721</v>
      </c>
      <c r="M245" s="40" t="s">
        <v>117</v>
      </c>
      <c r="N245" s="40"/>
      <c r="O245" s="41" t="s">
        <v>331</v>
      </c>
      <c r="P245" s="41" t="s">
        <v>332</v>
      </c>
    </row>
    <row r="246" spans="1:16" ht="13.5" thickBot="1" x14ac:dyDescent="0.25">
      <c r="A246" s="13" t="str">
        <f t="shared" si="18"/>
        <v> ORI 120 </v>
      </c>
      <c r="B246" s="4" t="str">
        <f t="shared" si="19"/>
        <v>II</v>
      </c>
      <c r="C246" s="13">
        <f t="shared" si="20"/>
        <v>40759.413999999997</v>
      </c>
      <c r="D246" s="14" t="str">
        <f t="shared" si="21"/>
        <v>vis</v>
      </c>
      <c r="E246" s="64">
        <f>VLOOKUP(C246,Active!C$21:E$969,3,FALSE)</f>
        <v>-2230.5004140517658</v>
      </c>
      <c r="F246" s="4" t="s">
        <v>32</v>
      </c>
      <c r="G246" s="14" t="str">
        <f t="shared" si="22"/>
        <v>40759.414</v>
      </c>
      <c r="H246" s="13">
        <f t="shared" si="23"/>
        <v>-2230.5</v>
      </c>
      <c r="I246" s="39" t="s">
        <v>722</v>
      </c>
      <c r="J246" s="40" t="s">
        <v>723</v>
      </c>
      <c r="K246" s="39">
        <v>-2230.5</v>
      </c>
      <c r="L246" s="39" t="s">
        <v>328</v>
      </c>
      <c r="M246" s="40" t="s">
        <v>106</v>
      </c>
      <c r="N246" s="40"/>
      <c r="O246" s="41" t="s">
        <v>724</v>
      </c>
      <c r="P246" s="41" t="s">
        <v>725</v>
      </c>
    </row>
    <row r="247" spans="1:16" ht="13.5" thickBot="1" x14ac:dyDescent="0.25">
      <c r="A247" s="13" t="str">
        <f t="shared" si="18"/>
        <v>IBVS 1053 </v>
      </c>
      <c r="B247" s="4" t="str">
        <f t="shared" si="19"/>
        <v>I</v>
      </c>
      <c r="C247" s="13">
        <f t="shared" si="20"/>
        <v>42223.347999999998</v>
      </c>
      <c r="D247" s="14" t="str">
        <f t="shared" si="21"/>
        <v>vis</v>
      </c>
      <c r="E247" s="64">
        <f>VLOOKUP(C247,Active!C$21:E$969,3,FALSE)</f>
        <v>-731.99744915455074</v>
      </c>
      <c r="F247" s="4" t="s">
        <v>32</v>
      </c>
      <c r="G247" s="14" t="str">
        <f t="shared" si="22"/>
        <v>42223.348</v>
      </c>
      <c r="H247" s="13">
        <f t="shared" si="23"/>
        <v>-732</v>
      </c>
      <c r="I247" s="39" t="s">
        <v>726</v>
      </c>
      <c r="J247" s="40" t="s">
        <v>727</v>
      </c>
      <c r="K247" s="39">
        <v>-732</v>
      </c>
      <c r="L247" s="39" t="s">
        <v>353</v>
      </c>
      <c r="M247" s="40" t="s">
        <v>728</v>
      </c>
      <c r="N247" s="40" t="s">
        <v>729</v>
      </c>
      <c r="O247" s="41" t="s">
        <v>730</v>
      </c>
      <c r="P247" s="42" t="s">
        <v>731</v>
      </c>
    </row>
    <row r="248" spans="1:16" ht="13.5" thickBot="1" x14ac:dyDescent="0.25">
      <c r="A248" s="13" t="str">
        <f t="shared" si="18"/>
        <v>IBVS 1358 </v>
      </c>
      <c r="B248" s="4" t="str">
        <f t="shared" si="19"/>
        <v>I</v>
      </c>
      <c r="C248" s="13">
        <f t="shared" si="20"/>
        <v>42938.459000000003</v>
      </c>
      <c r="D248" s="14" t="str">
        <f t="shared" si="21"/>
        <v>vis</v>
      </c>
      <c r="E248" s="64">
        <f>VLOOKUP(C248,Active!C$21:E$969,3,FALSE)</f>
        <v>0</v>
      </c>
      <c r="F248" s="4" t="s">
        <v>32</v>
      </c>
      <c r="G248" s="14" t="str">
        <f t="shared" si="22"/>
        <v>42938.459</v>
      </c>
      <c r="H248" s="13">
        <f t="shared" si="23"/>
        <v>0</v>
      </c>
      <c r="I248" s="39" t="s">
        <v>732</v>
      </c>
      <c r="J248" s="40" t="s">
        <v>733</v>
      </c>
      <c r="K248" s="39">
        <v>0</v>
      </c>
      <c r="L248" s="39" t="s">
        <v>734</v>
      </c>
      <c r="M248" s="40" t="s">
        <v>728</v>
      </c>
      <c r="N248" s="40" t="s">
        <v>729</v>
      </c>
      <c r="O248" s="41" t="s">
        <v>735</v>
      </c>
      <c r="P248" s="42" t="s">
        <v>736</v>
      </c>
    </row>
    <row r="249" spans="1:16" ht="13.5" thickBot="1" x14ac:dyDescent="0.25">
      <c r="A249" s="13" t="str">
        <f t="shared" si="18"/>
        <v> AOEB 10 </v>
      </c>
      <c r="B249" s="4" t="str">
        <f t="shared" si="19"/>
        <v>I</v>
      </c>
      <c r="C249" s="13">
        <f t="shared" si="20"/>
        <v>43304.777000000002</v>
      </c>
      <c r="D249" s="14" t="str">
        <f t="shared" si="21"/>
        <v>vis</v>
      </c>
      <c r="E249" s="64">
        <f>VLOOKUP(C249,Active!C$21:E$969,3,FALSE)</f>
        <v>374.96814002217076</v>
      </c>
      <c r="F249" s="4" t="s">
        <v>32</v>
      </c>
      <c r="G249" s="14" t="str">
        <f t="shared" si="22"/>
        <v>43304.777</v>
      </c>
      <c r="H249" s="13">
        <f t="shared" si="23"/>
        <v>375</v>
      </c>
      <c r="I249" s="39" t="s">
        <v>737</v>
      </c>
      <c r="J249" s="40" t="s">
        <v>738</v>
      </c>
      <c r="K249" s="39">
        <v>375</v>
      </c>
      <c r="L249" s="39" t="s">
        <v>131</v>
      </c>
      <c r="M249" s="40" t="s">
        <v>106</v>
      </c>
      <c r="N249" s="40"/>
      <c r="O249" s="41" t="s">
        <v>739</v>
      </c>
      <c r="P249" s="41" t="s">
        <v>740</v>
      </c>
    </row>
    <row r="250" spans="1:16" ht="13.5" thickBot="1" x14ac:dyDescent="0.25">
      <c r="A250" s="13" t="str">
        <f t="shared" si="18"/>
        <v> AOEB 10 </v>
      </c>
      <c r="B250" s="4" t="str">
        <f t="shared" si="19"/>
        <v>I</v>
      </c>
      <c r="C250" s="13">
        <f t="shared" si="20"/>
        <v>43347.76</v>
      </c>
      <c r="D250" s="14" t="str">
        <f t="shared" si="21"/>
        <v>vis</v>
      </c>
      <c r="E250" s="64">
        <f>VLOOKUP(C250,Active!C$21:E$969,3,FALSE)</f>
        <v>418.96612964477481</v>
      </c>
      <c r="F250" s="4" t="s">
        <v>32</v>
      </c>
      <c r="G250" s="14" t="str">
        <f t="shared" si="22"/>
        <v>43347.760</v>
      </c>
      <c r="H250" s="13">
        <f t="shared" si="23"/>
        <v>419</v>
      </c>
      <c r="I250" s="39" t="s">
        <v>741</v>
      </c>
      <c r="J250" s="40" t="s">
        <v>742</v>
      </c>
      <c r="K250" s="39">
        <v>419</v>
      </c>
      <c r="L250" s="39" t="s">
        <v>654</v>
      </c>
      <c r="M250" s="40" t="s">
        <v>106</v>
      </c>
      <c r="N250" s="40"/>
      <c r="O250" s="41" t="s">
        <v>739</v>
      </c>
      <c r="P250" s="41" t="s">
        <v>740</v>
      </c>
    </row>
    <row r="251" spans="1:16" ht="13.5" thickBot="1" x14ac:dyDescent="0.25">
      <c r="A251" s="13" t="str">
        <f t="shared" si="18"/>
        <v> AOEB 10 </v>
      </c>
      <c r="B251" s="4" t="str">
        <f t="shared" si="19"/>
        <v>I</v>
      </c>
      <c r="C251" s="13">
        <f t="shared" si="20"/>
        <v>43687.724999999999</v>
      </c>
      <c r="D251" s="14" t="str">
        <f t="shared" si="21"/>
        <v>vis</v>
      </c>
      <c r="E251" s="64">
        <f>VLOOKUP(C251,Active!C$21:E$969,3,FALSE)</f>
        <v>766.95897663191772</v>
      </c>
      <c r="F251" s="4" t="s">
        <v>32</v>
      </c>
      <c r="G251" s="14" t="str">
        <f t="shared" si="22"/>
        <v>43687.725</v>
      </c>
      <c r="H251" s="13">
        <f t="shared" si="23"/>
        <v>767</v>
      </c>
      <c r="I251" s="39" t="s">
        <v>743</v>
      </c>
      <c r="J251" s="40" t="s">
        <v>744</v>
      </c>
      <c r="K251" s="39">
        <v>767</v>
      </c>
      <c r="L251" s="39" t="s">
        <v>745</v>
      </c>
      <c r="M251" s="40" t="s">
        <v>106</v>
      </c>
      <c r="N251" s="40"/>
      <c r="O251" s="41" t="s">
        <v>739</v>
      </c>
      <c r="P251" s="41" t="s">
        <v>740</v>
      </c>
    </row>
    <row r="252" spans="1:16" ht="13.5" thickBot="1" x14ac:dyDescent="0.25">
      <c r="A252" s="13" t="str">
        <f t="shared" si="18"/>
        <v>BAVM 31 </v>
      </c>
      <c r="B252" s="4" t="str">
        <f t="shared" si="19"/>
        <v>I</v>
      </c>
      <c r="C252" s="13">
        <f t="shared" si="20"/>
        <v>43744.411</v>
      </c>
      <c r="D252" s="14" t="str">
        <f t="shared" si="21"/>
        <v>vis</v>
      </c>
      <c r="E252" s="64">
        <f>VLOOKUP(C252,Active!C$21:E$969,3,FALSE)</f>
        <v>824.98354540903858</v>
      </c>
      <c r="F252" s="4" t="s">
        <v>32</v>
      </c>
      <c r="G252" s="14" t="str">
        <f t="shared" si="22"/>
        <v>43744.411</v>
      </c>
      <c r="H252" s="13">
        <f t="shared" si="23"/>
        <v>825</v>
      </c>
      <c r="I252" s="39" t="s">
        <v>746</v>
      </c>
      <c r="J252" s="40" t="s">
        <v>747</v>
      </c>
      <c r="K252" s="39">
        <v>825</v>
      </c>
      <c r="L252" s="39" t="s">
        <v>128</v>
      </c>
      <c r="M252" s="40" t="s">
        <v>106</v>
      </c>
      <c r="N252" s="40"/>
      <c r="O252" s="41" t="s">
        <v>748</v>
      </c>
      <c r="P252" s="42" t="s">
        <v>749</v>
      </c>
    </row>
    <row r="253" spans="1:16" ht="13.5" thickBot="1" x14ac:dyDescent="0.25">
      <c r="A253" s="13" t="str">
        <f t="shared" si="18"/>
        <v> AOEB 10 </v>
      </c>
      <c r="B253" s="4" t="str">
        <f t="shared" si="19"/>
        <v>I</v>
      </c>
      <c r="C253" s="13">
        <f t="shared" si="20"/>
        <v>43777.633999999998</v>
      </c>
      <c r="D253" s="14" t="str">
        <f t="shared" si="21"/>
        <v>vis</v>
      </c>
      <c r="E253" s="64">
        <f>VLOOKUP(C253,Active!C$21:E$969,3,FALSE)</f>
        <v>858.99106487561107</v>
      </c>
      <c r="F253" s="4" t="s">
        <v>32</v>
      </c>
      <c r="G253" s="14" t="str">
        <f t="shared" si="22"/>
        <v>43777.634</v>
      </c>
      <c r="H253" s="13">
        <f t="shared" si="23"/>
        <v>859</v>
      </c>
      <c r="I253" s="39" t="s">
        <v>750</v>
      </c>
      <c r="J253" s="40" t="s">
        <v>751</v>
      </c>
      <c r="K253" s="39">
        <v>859</v>
      </c>
      <c r="L253" s="39" t="s">
        <v>401</v>
      </c>
      <c r="M253" s="40" t="s">
        <v>106</v>
      </c>
      <c r="N253" s="40"/>
      <c r="O253" s="41" t="s">
        <v>739</v>
      </c>
      <c r="P253" s="41" t="s">
        <v>740</v>
      </c>
    </row>
    <row r="254" spans="1:16" ht="13.5" thickBot="1" x14ac:dyDescent="0.25">
      <c r="A254" s="13" t="str">
        <f t="shared" si="18"/>
        <v>BAVM 31 </v>
      </c>
      <c r="B254" s="4" t="str">
        <f t="shared" si="19"/>
        <v>I</v>
      </c>
      <c r="C254" s="13">
        <f t="shared" si="20"/>
        <v>43833.32</v>
      </c>
      <c r="D254" s="14" t="str">
        <f t="shared" si="21"/>
        <v>vis</v>
      </c>
      <c r="E254" s="64">
        <f>VLOOKUP(C254,Active!C$21:E$969,3,FALSE)</f>
        <v>915.99201990723725</v>
      </c>
      <c r="F254" s="4" t="s">
        <v>32</v>
      </c>
      <c r="G254" s="14" t="str">
        <f t="shared" si="22"/>
        <v>43833.320</v>
      </c>
      <c r="H254" s="13">
        <f t="shared" si="23"/>
        <v>916</v>
      </c>
      <c r="I254" s="39" t="s">
        <v>752</v>
      </c>
      <c r="J254" s="40" t="s">
        <v>753</v>
      </c>
      <c r="K254" s="39">
        <v>916</v>
      </c>
      <c r="L254" s="39" t="s">
        <v>297</v>
      </c>
      <c r="M254" s="40" t="s">
        <v>106</v>
      </c>
      <c r="N254" s="40"/>
      <c r="O254" s="41" t="s">
        <v>748</v>
      </c>
      <c r="P254" s="42" t="s">
        <v>749</v>
      </c>
    </row>
    <row r="255" spans="1:16" ht="13.5" thickBot="1" x14ac:dyDescent="0.25">
      <c r="A255" s="13" t="str">
        <f t="shared" si="18"/>
        <v> AOEB 10 </v>
      </c>
      <c r="B255" s="4" t="str">
        <f t="shared" si="19"/>
        <v>I</v>
      </c>
      <c r="C255" s="13">
        <f t="shared" si="20"/>
        <v>44111.732000000004</v>
      </c>
      <c r="D255" s="14" t="str">
        <f t="shared" si="21"/>
        <v>vis</v>
      </c>
      <c r="E255" s="64">
        <f>VLOOKUP(C255,Active!C$21:E$969,3,FALSE)</f>
        <v>1200.9783700179451</v>
      </c>
      <c r="F255" s="4" t="s">
        <v>32</v>
      </c>
      <c r="G255" s="14" t="str">
        <f t="shared" si="22"/>
        <v>44111.732</v>
      </c>
      <c r="H255" s="13">
        <f t="shared" si="23"/>
        <v>1201</v>
      </c>
      <c r="I255" s="39" t="s">
        <v>754</v>
      </c>
      <c r="J255" s="40" t="s">
        <v>755</v>
      </c>
      <c r="K255" s="39">
        <v>1201</v>
      </c>
      <c r="L255" s="39" t="s">
        <v>434</v>
      </c>
      <c r="M255" s="40" t="s">
        <v>106</v>
      </c>
      <c r="N255" s="40"/>
      <c r="O255" s="41" t="s">
        <v>739</v>
      </c>
      <c r="P255" s="41" t="s">
        <v>740</v>
      </c>
    </row>
    <row r="256" spans="1:16" ht="13.5" thickBot="1" x14ac:dyDescent="0.25">
      <c r="A256" s="13" t="str">
        <f t="shared" si="18"/>
        <v> AOEB 10 </v>
      </c>
      <c r="B256" s="4" t="str">
        <f t="shared" si="19"/>
        <v>I</v>
      </c>
      <c r="C256" s="13">
        <f t="shared" si="20"/>
        <v>44156.665000000001</v>
      </c>
      <c r="D256" s="14" t="str">
        <f t="shared" si="21"/>
        <v>vis</v>
      </c>
      <c r="E256" s="64">
        <f>VLOOKUP(C256,Active!C$21:E$969,3,FALSE)</f>
        <v>1246.972406444261</v>
      </c>
      <c r="F256" s="4" t="s">
        <v>32</v>
      </c>
      <c r="G256" s="14" t="str">
        <f t="shared" si="22"/>
        <v>44156.665</v>
      </c>
      <c r="H256" s="13">
        <f t="shared" si="23"/>
        <v>1247</v>
      </c>
      <c r="I256" s="39" t="s">
        <v>756</v>
      </c>
      <c r="J256" s="40" t="s">
        <v>757</v>
      </c>
      <c r="K256" s="39">
        <v>1247</v>
      </c>
      <c r="L256" s="39" t="s">
        <v>235</v>
      </c>
      <c r="M256" s="40" t="s">
        <v>106</v>
      </c>
      <c r="N256" s="40"/>
      <c r="O256" s="41" t="s">
        <v>739</v>
      </c>
      <c r="P256" s="41" t="s">
        <v>740</v>
      </c>
    </row>
    <row r="257" spans="1:16" ht="13.5" thickBot="1" x14ac:dyDescent="0.25">
      <c r="A257" s="13" t="str">
        <f t="shared" si="18"/>
        <v> BBS 50 </v>
      </c>
      <c r="B257" s="4" t="str">
        <f t="shared" si="19"/>
        <v>I</v>
      </c>
      <c r="C257" s="13">
        <f t="shared" si="20"/>
        <v>44503.502999999997</v>
      </c>
      <c r="D257" s="14" t="str">
        <f t="shared" si="21"/>
        <v>vis</v>
      </c>
      <c r="E257" s="64">
        <f>VLOOKUP(C257,Active!C$21:E$969,3,FALSE)</f>
        <v>1602.0005507041894</v>
      </c>
      <c r="F257" s="4" t="s">
        <v>32</v>
      </c>
      <c r="G257" s="14" t="str">
        <f t="shared" si="22"/>
        <v>44503.503</v>
      </c>
      <c r="H257" s="13">
        <f t="shared" si="23"/>
        <v>1602</v>
      </c>
      <c r="I257" s="39" t="s">
        <v>758</v>
      </c>
      <c r="J257" s="40" t="s">
        <v>759</v>
      </c>
      <c r="K257" s="39">
        <v>1602</v>
      </c>
      <c r="L257" s="39" t="s">
        <v>238</v>
      </c>
      <c r="M257" s="40" t="s">
        <v>106</v>
      </c>
      <c r="N257" s="40"/>
      <c r="O257" s="41" t="s">
        <v>107</v>
      </c>
      <c r="P257" s="41" t="s">
        <v>760</v>
      </c>
    </row>
    <row r="258" spans="1:16" ht="13.5" thickBot="1" x14ac:dyDescent="0.25">
      <c r="A258" s="13" t="str">
        <f t="shared" si="18"/>
        <v> BBS 50 </v>
      </c>
      <c r="B258" s="4" t="str">
        <f t="shared" si="19"/>
        <v>I</v>
      </c>
      <c r="C258" s="13">
        <f t="shared" si="20"/>
        <v>44504.461000000003</v>
      </c>
      <c r="D258" s="14" t="str">
        <f t="shared" si="21"/>
        <v>vis</v>
      </c>
      <c r="E258" s="64">
        <f>VLOOKUP(C258,Active!C$21:E$969,3,FALSE)</f>
        <v>1602.9811726723794</v>
      </c>
      <c r="F258" s="4" t="s">
        <v>32</v>
      </c>
      <c r="G258" s="14" t="str">
        <f t="shared" si="22"/>
        <v>44504.461</v>
      </c>
      <c r="H258" s="13">
        <f t="shared" si="23"/>
        <v>1603</v>
      </c>
      <c r="I258" s="39" t="s">
        <v>761</v>
      </c>
      <c r="J258" s="40" t="s">
        <v>762</v>
      </c>
      <c r="K258" s="39">
        <v>1603</v>
      </c>
      <c r="L258" s="39" t="s">
        <v>198</v>
      </c>
      <c r="M258" s="40" t="s">
        <v>106</v>
      </c>
      <c r="N258" s="40"/>
      <c r="O258" s="41" t="s">
        <v>107</v>
      </c>
      <c r="P258" s="41" t="s">
        <v>760</v>
      </c>
    </row>
    <row r="259" spans="1:16" ht="13.5" thickBot="1" x14ac:dyDescent="0.25">
      <c r="A259" s="13" t="str">
        <f t="shared" si="18"/>
        <v> BBS 50 </v>
      </c>
      <c r="B259" s="4" t="str">
        <f t="shared" si="19"/>
        <v>I</v>
      </c>
      <c r="C259" s="13">
        <f t="shared" si="20"/>
        <v>44507.406999999999</v>
      </c>
      <c r="D259" s="14" t="str">
        <f t="shared" si="21"/>
        <v>vis</v>
      </c>
      <c r="E259" s="64">
        <f>VLOOKUP(C259,Active!C$21:E$969,3,FALSE)</f>
        <v>1605.9967387666034</v>
      </c>
      <c r="F259" s="4" t="s">
        <v>32</v>
      </c>
      <c r="G259" s="14" t="str">
        <f t="shared" si="22"/>
        <v>44507.407</v>
      </c>
      <c r="H259" s="13">
        <f t="shared" si="23"/>
        <v>1606</v>
      </c>
      <c r="I259" s="39" t="s">
        <v>763</v>
      </c>
      <c r="J259" s="40" t="s">
        <v>764</v>
      </c>
      <c r="K259" s="39">
        <v>1606</v>
      </c>
      <c r="L259" s="39" t="s">
        <v>109</v>
      </c>
      <c r="M259" s="40" t="s">
        <v>106</v>
      </c>
      <c r="N259" s="40"/>
      <c r="O259" s="41" t="s">
        <v>107</v>
      </c>
      <c r="P259" s="41" t="s">
        <v>760</v>
      </c>
    </row>
    <row r="260" spans="1:16" ht="13.5" thickBot="1" x14ac:dyDescent="0.25">
      <c r="A260" s="13" t="str">
        <f t="shared" si="18"/>
        <v> BBS 50 </v>
      </c>
      <c r="B260" s="4" t="str">
        <f t="shared" si="19"/>
        <v>I</v>
      </c>
      <c r="C260" s="13">
        <f t="shared" si="20"/>
        <v>44509.372000000003</v>
      </c>
      <c r="D260" s="14" t="str">
        <f t="shared" si="21"/>
        <v>vis</v>
      </c>
      <c r="E260" s="64">
        <f>VLOOKUP(C260,Active!C$21:E$969,3,FALSE)</f>
        <v>1608.0081397765045</v>
      </c>
      <c r="F260" s="4" t="s">
        <v>32</v>
      </c>
      <c r="G260" s="14" t="str">
        <f t="shared" si="22"/>
        <v>44509.372</v>
      </c>
      <c r="H260" s="13">
        <f t="shared" si="23"/>
        <v>1608</v>
      </c>
      <c r="I260" s="39" t="s">
        <v>765</v>
      </c>
      <c r="J260" s="40" t="s">
        <v>766</v>
      </c>
      <c r="K260" s="39">
        <v>1608</v>
      </c>
      <c r="L260" s="39" t="s">
        <v>311</v>
      </c>
      <c r="M260" s="40" t="s">
        <v>106</v>
      </c>
      <c r="N260" s="40"/>
      <c r="O260" s="41" t="s">
        <v>107</v>
      </c>
      <c r="P260" s="41" t="s">
        <v>760</v>
      </c>
    </row>
    <row r="261" spans="1:16" ht="13.5" thickBot="1" x14ac:dyDescent="0.25">
      <c r="A261" s="13" t="str">
        <f t="shared" si="18"/>
        <v> AOEB 10 </v>
      </c>
      <c r="B261" s="4" t="str">
        <f t="shared" si="19"/>
        <v>I</v>
      </c>
      <c r="C261" s="13">
        <f t="shared" si="20"/>
        <v>44921.624000000003</v>
      </c>
      <c r="D261" s="14" t="str">
        <f t="shared" si="21"/>
        <v>vis</v>
      </c>
      <c r="E261" s="64">
        <f>VLOOKUP(C261,Active!C$21:E$969,3,FALSE)</f>
        <v>2029.9949535842356</v>
      </c>
      <c r="F261" s="4" t="s">
        <v>32</v>
      </c>
      <c r="G261" s="14" t="str">
        <f t="shared" si="22"/>
        <v>44921.624</v>
      </c>
      <c r="H261" s="13">
        <f t="shared" si="23"/>
        <v>2030</v>
      </c>
      <c r="I261" s="39" t="s">
        <v>767</v>
      </c>
      <c r="J261" s="40" t="s">
        <v>768</v>
      </c>
      <c r="K261" s="39">
        <v>2030</v>
      </c>
      <c r="L261" s="39" t="s">
        <v>212</v>
      </c>
      <c r="M261" s="40" t="s">
        <v>106</v>
      </c>
      <c r="N261" s="40"/>
      <c r="O261" s="41" t="s">
        <v>739</v>
      </c>
      <c r="P261" s="41" t="s">
        <v>740</v>
      </c>
    </row>
    <row r="262" spans="1:16" ht="13.5" thickBot="1" x14ac:dyDescent="0.25">
      <c r="A262" s="13" t="str">
        <f t="shared" si="18"/>
        <v> AOEB 10 </v>
      </c>
      <c r="B262" s="4" t="str">
        <f t="shared" si="19"/>
        <v>I</v>
      </c>
      <c r="C262" s="13">
        <f t="shared" si="20"/>
        <v>45171.682000000001</v>
      </c>
      <c r="D262" s="14" t="str">
        <f t="shared" si="21"/>
        <v>vis</v>
      </c>
      <c r="E262" s="64">
        <f>VLOOKUP(C262,Active!C$21:E$969,3,FALSE)</f>
        <v>2285.9577595551764</v>
      </c>
      <c r="F262" s="4" t="s">
        <v>32</v>
      </c>
      <c r="G262" s="14" t="str">
        <f t="shared" si="22"/>
        <v>45171.682</v>
      </c>
      <c r="H262" s="13">
        <f t="shared" si="23"/>
        <v>2286</v>
      </c>
      <c r="I262" s="39" t="s">
        <v>769</v>
      </c>
      <c r="J262" s="40" t="s">
        <v>770</v>
      </c>
      <c r="K262" s="39">
        <v>2286</v>
      </c>
      <c r="L262" s="39" t="s">
        <v>771</v>
      </c>
      <c r="M262" s="40" t="s">
        <v>106</v>
      </c>
      <c r="N262" s="40"/>
      <c r="O262" s="41" t="s">
        <v>739</v>
      </c>
      <c r="P262" s="41" t="s">
        <v>740</v>
      </c>
    </row>
    <row r="263" spans="1:16" ht="13.5" thickBot="1" x14ac:dyDescent="0.25">
      <c r="A263" s="13" t="str">
        <f t="shared" si="18"/>
        <v> BBS 62 </v>
      </c>
      <c r="B263" s="4" t="str">
        <f t="shared" si="19"/>
        <v>I</v>
      </c>
      <c r="C263" s="13">
        <f t="shared" si="20"/>
        <v>45231.31</v>
      </c>
      <c r="D263" s="14" t="str">
        <f t="shared" si="21"/>
        <v>vis</v>
      </c>
      <c r="E263" s="64">
        <f>VLOOKUP(C263,Active!C$21:E$969,3,FALSE)</f>
        <v>2346.9937999715385</v>
      </c>
      <c r="F263" s="4" t="s">
        <v>32</v>
      </c>
      <c r="G263" s="14" t="str">
        <f t="shared" si="22"/>
        <v>45231.310</v>
      </c>
      <c r="H263" s="13">
        <f t="shared" si="23"/>
        <v>2347</v>
      </c>
      <c r="I263" s="39" t="s">
        <v>772</v>
      </c>
      <c r="J263" s="40" t="s">
        <v>773</v>
      </c>
      <c r="K263" s="39">
        <v>2347</v>
      </c>
      <c r="L263" s="39" t="s">
        <v>413</v>
      </c>
      <c r="M263" s="40" t="s">
        <v>106</v>
      </c>
      <c r="N263" s="40"/>
      <c r="O263" s="41" t="s">
        <v>774</v>
      </c>
      <c r="P263" s="41" t="s">
        <v>775</v>
      </c>
    </row>
    <row r="264" spans="1:16" ht="13.5" thickBot="1" x14ac:dyDescent="0.25">
      <c r="A264" s="13" t="str">
        <f t="shared" si="18"/>
        <v> BBS 64 </v>
      </c>
      <c r="B264" s="4" t="str">
        <f t="shared" si="19"/>
        <v>I</v>
      </c>
      <c r="C264" s="13">
        <f t="shared" si="20"/>
        <v>45275.264999999999</v>
      </c>
      <c r="D264" s="14" t="str">
        <f t="shared" si="21"/>
        <v>vis</v>
      </c>
      <c r="E264" s="64">
        <f>VLOOKUP(C264,Active!C$21:E$969,3,FALSE)</f>
        <v>2391.9867421547651</v>
      </c>
      <c r="F264" s="4" t="s">
        <v>32</v>
      </c>
      <c r="G264" s="14" t="str">
        <f t="shared" si="22"/>
        <v>45275.265</v>
      </c>
      <c r="H264" s="13">
        <f t="shared" si="23"/>
        <v>2392</v>
      </c>
      <c r="I264" s="39" t="s">
        <v>776</v>
      </c>
      <c r="J264" s="40" t="s">
        <v>777</v>
      </c>
      <c r="K264" s="39">
        <v>2392</v>
      </c>
      <c r="L264" s="39" t="s">
        <v>778</v>
      </c>
      <c r="M264" s="40" t="s">
        <v>106</v>
      </c>
      <c r="N264" s="40"/>
      <c r="O264" s="41" t="s">
        <v>779</v>
      </c>
      <c r="P264" s="41" t="s">
        <v>780</v>
      </c>
    </row>
    <row r="265" spans="1:16" ht="13.5" thickBot="1" x14ac:dyDescent="0.25">
      <c r="A265" s="13" t="str">
        <f t="shared" si="18"/>
        <v> BBS 64 </v>
      </c>
      <c r="B265" s="4" t="str">
        <f t="shared" si="19"/>
        <v>I</v>
      </c>
      <c r="C265" s="13">
        <f t="shared" si="20"/>
        <v>45275.269</v>
      </c>
      <c r="D265" s="14" t="str">
        <f t="shared" si="21"/>
        <v>vis</v>
      </c>
      <c r="E265" s="64">
        <f>VLOOKUP(C265,Active!C$21:E$969,3,FALSE)</f>
        <v>2391.9908366097479</v>
      </c>
      <c r="F265" s="4" t="s">
        <v>32</v>
      </c>
      <c r="G265" s="14" t="str">
        <f t="shared" si="22"/>
        <v>45275.269</v>
      </c>
      <c r="H265" s="13">
        <f t="shared" si="23"/>
        <v>2392</v>
      </c>
      <c r="I265" s="39" t="s">
        <v>781</v>
      </c>
      <c r="J265" s="40" t="s">
        <v>782</v>
      </c>
      <c r="K265" s="39">
        <v>2392</v>
      </c>
      <c r="L265" s="39" t="s">
        <v>401</v>
      </c>
      <c r="M265" s="40" t="s">
        <v>106</v>
      </c>
      <c r="N265" s="40"/>
      <c r="O265" s="41" t="s">
        <v>774</v>
      </c>
      <c r="P265" s="41" t="s">
        <v>780</v>
      </c>
    </row>
    <row r="266" spans="1:16" ht="13.5" thickBot="1" x14ac:dyDescent="0.25">
      <c r="A266" s="13" t="str">
        <f t="shared" si="18"/>
        <v> AOEB 10 </v>
      </c>
      <c r="B266" s="4" t="str">
        <f t="shared" si="19"/>
        <v>I</v>
      </c>
      <c r="C266" s="13">
        <f t="shared" si="20"/>
        <v>45552.701000000001</v>
      </c>
      <c r="D266" s="14" t="str">
        <f t="shared" si="21"/>
        <v>vis</v>
      </c>
      <c r="E266" s="64">
        <f>VLOOKUP(C266,Active!C$21:E$969,3,FALSE)</f>
        <v>2675.9740452498677</v>
      </c>
      <c r="F266" s="4" t="s">
        <v>32</v>
      </c>
      <c r="G266" s="14" t="str">
        <f t="shared" si="22"/>
        <v>45552.701</v>
      </c>
      <c r="H266" s="13">
        <f t="shared" si="23"/>
        <v>2676</v>
      </c>
      <c r="I266" s="39" t="s">
        <v>783</v>
      </c>
      <c r="J266" s="40" t="s">
        <v>784</v>
      </c>
      <c r="K266" s="39">
        <v>2676</v>
      </c>
      <c r="L266" s="39" t="s">
        <v>161</v>
      </c>
      <c r="M266" s="40" t="s">
        <v>106</v>
      </c>
      <c r="N266" s="40"/>
      <c r="O266" s="41" t="s">
        <v>739</v>
      </c>
      <c r="P266" s="41" t="s">
        <v>740</v>
      </c>
    </row>
    <row r="267" spans="1:16" ht="13.5" thickBot="1" x14ac:dyDescent="0.25">
      <c r="A267" s="13" t="str">
        <f t="shared" ref="A267:A330" si="24">P267</f>
        <v> AOEB 10 </v>
      </c>
      <c r="B267" s="4" t="str">
        <f t="shared" ref="B267:B330" si="25">IF(H267=INT(H267),"I","II")</f>
        <v>I</v>
      </c>
      <c r="C267" s="13">
        <f t="shared" ref="C267:C330" si="26">1*G267</f>
        <v>45888.741000000002</v>
      </c>
      <c r="D267" s="14" t="str">
        <f t="shared" ref="D267:D330" si="27">VLOOKUP(F267,I$1:J$5,2,FALSE)</f>
        <v>vis</v>
      </c>
      <c r="E267" s="64">
        <f>VLOOKUP(C267,Active!C$21:E$969,3,FALSE)</f>
        <v>3019.9492082859479</v>
      </c>
      <c r="F267" s="4" t="s">
        <v>32</v>
      </c>
      <c r="G267" s="14" t="str">
        <f t="shared" ref="G267:G330" si="28">MID(I267,3,LEN(I267)-3)</f>
        <v>45888.741</v>
      </c>
      <c r="H267" s="13">
        <f t="shared" ref="H267:H330" si="29">1*K267</f>
        <v>3020</v>
      </c>
      <c r="I267" s="39" t="s">
        <v>785</v>
      </c>
      <c r="J267" s="40" t="s">
        <v>786</v>
      </c>
      <c r="K267" s="39">
        <v>3020</v>
      </c>
      <c r="L267" s="39" t="s">
        <v>787</v>
      </c>
      <c r="M267" s="40" t="s">
        <v>106</v>
      </c>
      <c r="N267" s="40"/>
      <c r="O267" s="41" t="s">
        <v>739</v>
      </c>
      <c r="P267" s="41" t="s">
        <v>740</v>
      </c>
    </row>
    <row r="268" spans="1:16" ht="13.5" thickBot="1" x14ac:dyDescent="0.25">
      <c r="A268" s="13" t="str">
        <f t="shared" si="24"/>
        <v> BBS 74 </v>
      </c>
      <c r="B268" s="4" t="str">
        <f t="shared" si="25"/>
        <v>I</v>
      </c>
      <c r="C268" s="13">
        <f t="shared" si="26"/>
        <v>45946.417999999998</v>
      </c>
      <c r="D268" s="14" t="str">
        <f t="shared" si="27"/>
        <v>vis</v>
      </c>
      <c r="E268" s="64">
        <f>VLOOKUP(C268,Active!C$21:E$969,3,FALSE)</f>
        <v>3078.9881782848483</v>
      </c>
      <c r="F268" s="4" t="s">
        <v>32</v>
      </c>
      <c r="G268" s="14" t="str">
        <f t="shared" si="28"/>
        <v>45946.418</v>
      </c>
      <c r="H268" s="13">
        <f t="shared" si="29"/>
        <v>3079</v>
      </c>
      <c r="I268" s="39" t="s">
        <v>788</v>
      </c>
      <c r="J268" s="40" t="s">
        <v>789</v>
      </c>
      <c r="K268" s="39">
        <v>3079</v>
      </c>
      <c r="L268" s="39" t="s">
        <v>530</v>
      </c>
      <c r="M268" s="40" t="s">
        <v>106</v>
      </c>
      <c r="N268" s="40"/>
      <c r="O268" s="41" t="s">
        <v>774</v>
      </c>
      <c r="P268" s="41" t="s">
        <v>790</v>
      </c>
    </row>
    <row r="269" spans="1:16" ht="13.5" thickBot="1" x14ac:dyDescent="0.25">
      <c r="A269" s="13" t="str">
        <f t="shared" si="24"/>
        <v> BBS 78 </v>
      </c>
      <c r="B269" s="4" t="str">
        <f t="shared" si="25"/>
        <v>I</v>
      </c>
      <c r="C269" s="13">
        <f t="shared" si="26"/>
        <v>46285.415999999997</v>
      </c>
      <c r="D269" s="14" t="str">
        <f t="shared" si="27"/>
        <v>vis</v>
      </c>
      <c r="E269" s="64">
        <f>VLOOKUP(C269,Active!C$21:E$969,3,FALSE)</f>
        <v>3425.9911907801011</v>
      </c>
      <c r="F269" s="4" t="s">
        <v>32</v>
      </c>
      <c r="G269" s="14" t="str">
        <f t="shared" si="28"/>
        <v>46285.416</v>
      </c>
      <c r="H269" s="13">
        <f t="shared" si="29"/>
        <v>3426</v>
      </c>
      <c r="I269" s="39" t="s">
        <v>791</v>
      </c>
      <c r="J269" s="40" t="s">
        <v>792</v>
      </c>
      <c r="K269" s="39">
        <v>3426</v>
      </c>
      <c r="L269" s="39" t="s">
        <v>401</v>
      </c>
      <c r="M269" s="40" t="s">
        <v>106</v>
      </c>
      <c r="N269" s="40"/>
      <c r="O269" s="41" t="s">
        <v>774</v>
      </c>
      <c r="P269" s="41" t="s">
        <v>793</v>
      </c>
    </row>
    <row r="270" spans="1:16" ht="13.5" thickBot="1" x14ac:dyDescent="0.25">
      <c r="A270" s="13" t="str">
        <f t="shared" si="24"/>
        <v> BRNO 28 </v>
      </c>
      <c r="B270" s="4" t="str">
        <f t="shared" si="25"/>
        <v>I</v>
      </c>
      <c r="C270" s="13">
        <f t="shared" si="26"/>
        <v>46622.453000000001</v>
      </c>
      <c r="D270" s="14" t="str">
        <f t="shared" si="27"/>
        <v>vis</v>
      </c>
      <c r="E270" s="64">
        <f>VLOOKUP(C270,Active!C$21:E$969,3,FALSE)</f>
        <v>3770.9868967204425</v>
      </c>
      <c r="F270" s="4" t="s">
        <v>32</v>
      </c>
      <c r="G270" s="14" t="str">
        <f t="shared" si="28"/>
        <v>46622.453</v>
      </c>
      <c r="H270" s="13">
        <f t="shared" si="29"/>
        <v>3771</v>
      </c>
      <c r="I270" s="39" t="s">
        <v>794</v>
      </c>
      <c r="J270" s="40" t="s">
        <v>795</v>
      </c>
      <c r="K270" s="39">
        <v>3771</v>
      </c>
      <c r="L270" s="39" t="s">
        <v>778</v>
      </c>
      <c r="M270" s="40" t="s">
        <v>106</v>
      </c>
      <c r="N270" s="40"/>
      <c r="O270" s="41" t="s">
        <v>796</v>
      </c>
      <c r="P270" s="41" t="s">
        <v>797</v>
      </c>
    </row>
    <row r="271" spans="1:16" ht="13.5" thickBot="1" x14ac:dyDescent="0.25">
      <c r="A271" s="13" t="str">
        <f t="shared" si="24"/>
        <v> BRNO 28 </v>
      </c>
      <c r="B271" s="4" t="str">
        <f t="shared" si="25"/>
        <v>I</v>
      </c>
      <c r="C271" s="13">
        <f t="shared" si="26"/>
        <v>46622.455000000002</v>
      </c>
      <c r="D271" s="14" t="str">
        <f t="shared" si="27"/>
        <v>vis</v>
      </c>
      <c r="E271" s="64">
        <f>VLOOKUP(C271,Active!C$21:E$969,3,FALSE)</f>
        <v>3770.9889439479339</v>
      </c>
      <c r="F271" s="4" t="s">
        <v>32</v>
      </c>
      <c r="G271" s="14" t="str">
        <f t="shared" si="28"/>
        <v>46622.455</v>
      </c>
      <c r="H271" s="13">
        <f t="shared" si="29"/>
        <v>3771</v>
      </c>
      <c r="I271" s="39" t="s">
        <v>798</v>
      </c>
      <c r="J271" s="40" t="s">
        <v>799</v>
      </c>
      <c r="K271" s="39">
        <v>3771</v>
      </c>
      <c r="L271" s="39" t="s">
        <v>704</v>
      </c>
      <c r="M271" s="40" t="s">
        <v>106</v>
      </c>
      <c r="N271" s="40"/>
      <c r="O271" s="41" t="s">
        <v>800</v>
      </c>
      <c r="P271" s="41" t="s">
        <v>797</v>
      </c>
    </row>
    <row r="272" spans="1:16" ht="13.5" thickBot="1" x14ac:dyDescent="0.25">
      <c r="A272" s="13" t="str">
        <f t="shared" si="24"/>
        <v> BRNO 28 </v>
      </c>
      <c r="B272" s="4" t="str">
        <f t="shared" si="25"/>
        <v>I</v>
      </c>
      <c r="C272" s="13">
        <f t="shared" si="26"/>
        <v>46622.461000000003</v>
      </c>
      <c r="D272" s="14" t="str">
        <f t="shared" si="27"/>
        <v>vis</v>
      </c>
      <c r="E272" s="64">
        <f>VLOOKUP(C272,Active!C$21:E$969,3,FALSE)</f>
        <v>3770.9950856304085</v>
      </c>
      <c r="F272" s="4" t="s">
        <v>32</v>
      </c>
      <c r="G272" s="14" t="str">
        <f t="shared" si="28"/>
        <v>46622.461</v>
      </c>
      <c r="H272" s="13">
        <f t="shared" si="29"/>
        <v>3771</v>
      </c>
      <c r="I272" s="39" t="s">
        <v>801</v>
      </c>
      <c r="J272" s="40" t="s">
        <v>802</v>
      </c>
      <c r="K272" s="39">
        <v>3771</v>
      </c>
      <c r="L272" s="39" t="s">
        <v>212</v>
      </c>
      <c r="M272" s="40" t="s">
        <v>106</v>
      </c>
      <c r="N272" s="40"/>
      <c r="O272" s="41" t="s">
        <v>803</v>
      </c>
      <c r="P272" s="41" t="s">
        <v>797</v>
      </c>
    </row>
    <row r="273" spans="1:16" ht="13.5" thickBot="1" x14ac:dyDescent="0.25">
      <c r="A273" s="13" t="str">
        <f t="shared" si="24"/>
        <v> BRNO 28 </v>
      </c>
      <c r="B273" s="4" t="str">
        <f t="shared" si="25"/>
        <v>I</v>
      </c>
      <c r="C273" s="13">
        <f t="shared" si="26"/>
        <v>46622.462</v>
      </c>
      <c r="D273" s="14" t="str">
        <f t="shared" si="27"/>
        <v>vis</v>
      </c>
      <c r="E273" s="64">
        <f>VLOOKUP(C273,Active!C$21:E$969,3,FALSE)</f>
        <v>3770.9961092441504</v>
      </c>
      <c r="F273" s="4" t="s">
        <v>32</v>
      </c>
      <c r="G273" s="14" t="str">
        <f t="shared" si="28"/>
        <v>46622.462</v>
      </c>
      <c r="H273" s="13">
        <f t="shared" si="29"/>
        <v>3771</v>
      </c>
      <c r="I273" s="39" t="s">
        <v>804</v>
      </c>
      <c r="J273" s="40" t="s">
        <v>805</v>
      </c>
      <c r="K273" s="39">
        <v>3771</v>
      </c>
      <c r="L273" s="39" t="s">
        <v>112</v>
      </c>
      <c r="M273" s="40" t="s">
        <v>106</v>
      </c>
      <c r="N273" s="40"/>
      <c r="O273" s="41" t="s">
        <v>806</v>
      </c>
      <c r="P273" s="41" t="s">
        <v>797</v>
      </c>
    </row>
    <row r="274" spans="1:16" ht="13.5" thickBot="1" x14ac:dyDescent="0.25">
      <c r="A274" s="13" t="str">
        <f t="shared" si="24"/>
        <v> BRNO 28 </v>
      </c>
      <c r="B274" s="4" t="str">
        <f t="shared" si="25"/>
        <v>I</v>
      </c>
      <c r="C274" s="13">
        <f t="shared" si="26"/>
        <v>46622.464</v>
      </c>
      <c r="D274" s="14" t="str">
        <f t="shared" si="27"/>
        <v>vis</v>
      </c>
      <c r="E274" s="64">
        <f>VLOOKUP(C274,Active!C$21:E$969,3,FALSE)</f>
        <v>3770.9981564716418</v>
      </c>
      <c r="F274" s="4" t="s">
        <v>32</v>
      </c>
      <c r="G274" s="14" t="str">
        <f t="shared" si="28"/>
        <v>46622.464</v>
      </c>
      <c r="H274" s="13">
        <f t="shared" si="29"/>
        <v>3771</v>
      </c>
      <c r="I274" s="39" t="s">
        <v>807</v>
      </c>
      <c r="J274" s="40" t="s">
        <v>808</v>
      </c>
      <c r="K274" s="39">
        <v>3771</v>
      </c>
      <c r="L274" s="39" t="s">
        <v>678</v>
      </c>
      <c r="M274" s="40" t="s">
        <v>106</v>
      </c>
      <c r="N274" s="40"/>
      <c r="O274" s="41" t="s">
        <v>809</v>
      </c>
      <c r="P274" s="41" t="s">
        <v>797</v>
      </c>
    </row>
    <row r="275" spans="1:16" ht="13.5" thickBot="1" x14ac:dyDescent="0.25">
      <c r="A275" s="13" t="str">
        <f t="shared" si="24"/>
        <v> AOEB 10 </v>
      </c>
      <c r="B275" s="4" t="str">
        <f t="shared" si="25"/>
        <v>I</v>
      </c>
      <c r="C275" s="13">
        <f t="shared" si="26"/>
        <v>46654.678999999996</v>
      </c>
      <c r="D275" s="14" t="str">
        <f t="shared" si="27"/>
        <v>vis</v>
      </c>
      <c r="E275" s="64">
        <f>VLOOKUP(C275,Active!C$21:E$969,3,FALSE)</f>
        <v>3803.9738732827536</v>
      </c>
      <c r="F275" s="4" t="s">
        <v>32</v>
      </c>
      <c r="G275" s="14" t="str">
        <f t="shared" si="28"/>
        <v>46654.679</v>
      </c>
      <c r="H275" s="13">
        <f t="shared" si="29"/>
        <v>3804</v>
      </c>
      <c r="I275" s="39" t="s">
        <v>810</v>
      </c>
      <c r="J275" s="40" t="s">
        <v>811</v>
      </c>
      <c r="K275" s="39">
        <v>3804</v>
      </c>
      <c r="L275" s="39" t="s">
        <v>137</v>
      </c>
      <c r="M275" s="40" t="s">
        <v>106</v>
      </c>
      <c r="N275" s="40"/>
      <c r="O275" s="41" t="s">
        <v>739</v>
      </c>
      <c r="P275" s="41" t="s">
        <v>740</v>
      </c>
    </row>
    <row r="276" spans="1:16" ht="13.5" thickBot="1" x14ac:dyDescent="0.25">
      <c r="A276" s="13" t="str">
        <f t="shared" si="24"/>
        <v> BBS 86 </v>
      </c>
      <c r="B276" s="4" t="str">
        <f t="shared" si="25"/>
        <v>I</v>
      </c>
      <c r="C276" s="13">
        <f t="shared" si="26"/>
        <v>47008.385999999999</v>
      </c>
      <c r="D276" s="14" t="str">
        <f t="shared" si="27"/>
        <v>vis</v>
      </c>
      <c r="E276" s="64">
        <f>VLOOKUP(C276,Active!C$21:E$969,3,FALSE)</f>
        <v>4166.0332203604921</v>
      </c>
      <c r="F276" s="4" t="s">
        <v>32</v>
      </c>
      <c r="G276" s="14" t="str">
        <f t="shared" si="28"/>
        <v>47008.386</v>
      </c>
      <c r="H276" s="13">
        <f t="shared" si="29"/>
        <v>4166</v>
      </c>
      <c r="I276" s="39" t="s">
        <v>812</v>
      </c>
      <c r="J276" s="40" t="s">
        <v>813</v>
      </c>
      <c r="K276" s="39">
        <v>4166</v>
      </c>
      <c r="L276" s="39" t="s">
        <v>390</v>
      </c>
      <c r="M276" s="40" t="s">
        <v>106</v>
      </c>
      <c r="N276" s="40"/>
      <c r="O276" s="41" t="s">
        <v>814</v>
      </c>
      <c r="P276" s="41" t="s">
        <v>815</v>
      </c>
    </row>
    <row r="277" spans="1:16" ht="13.5" thickBot="1" x14ac:dyDescent="0.25">
      <c r="A277" s="13" t="str">
        <f t="shared" si="24"/>
        <v> BBS 89 </v>
      </c>
      <c r="B277" s="4" t="str">
        <f t="shared" si="25"/>
        <v>I</v>
      </c>
      <c r="C277" s="13">
        <f t="shared" si="26"/>
        <v>47384.457999999999</v>
      </c>
      <c r="D277" s="14" t="str">
        <f t="shared" si="27"/>
        <v>vis</v>
      </c>
      <c r="E277" s="64">
        <f>VLOOKUP(C277,Active!C$21:E$969,3,FALSE)</f>
        <v>4550.9856888562199</v>
      </c>
      <c r="F277" s="4" t="s">
        <v>32</v>
      </c>
      <c r="G277" s="14" t="str">
        <f t="shared" si="28"/>
        <v>47384.458</v>
      </c>
      <c r="H277" s="13">
        <f t="shared" si="29"/>
        <v>4551</v>
      </c>
      <c r="I277" s="39" t="s">
        <v>816</v>
      </c>
      <c r="J277" s="40" t="s">
        <v>817</v>
      </c>
      <c r="K277" s="39">
        <v>4551</v>
      </c>
      <c r="L277" s="39" t="s">
        <v>320</v>
      </c>
      <c r="M277" s="40" t="s">
        <v>106</v>
      </c>
      <c r="N277" s="40"/>
      <c r="O277" s="41" t="s">
        <v>774</v>
      </c>
      <c r="P277" s="41" t="s">
        <v>818</v>
      </c>
    </row>
    <row r="278" spans="1:16" ht="13.5" thickBot="1" x14ac:dyDescent="0.25">
      <c r="A278" s="13" t="str">
        <f t="shared" si="24"/>
        <v> BBS 89 </v>
      </c>
      <c r="B278" s="4" t="str">
        <f t="shared" si="25"/>
        <v>I</v>
      </c>
      <c r="C278" s="13">
        <f t="shared" si="26"/>
        <v>47385.444000000003</v>
      </c>
      <c r="D278" s="14" t="str">
        <f t="shared" si="27"/>
        <v>vis</v>
      </c>
      <c r="E278" s="64">
        <f>VLOOKUP(C278,Active!C$21:E$969,3,FALSE)</f>
        <v>4551.9949720092827</v>
      </c>
      <c r="F278" s="4" t="s">
        <v>32</v>
      </c>
      <c r="G278" s="14" t="str">
        <f t="shared" si="28"/>
        <v>47385.444</v>
      </c>
      <c r="H278" s="13">
        <f t="shared" si="29"/>
        <v>4552</v>
      </c>
      <c r="I278" s="39" t="s">
        <v>819</v>
      </c>
      <c r="J278" s="40" t="s">
        <v>820</v>
      </c>
      <c r="K278" s="39">
        <v>4552</v>
      </c>
      <c r="L278" s="39" t="s">
        <v>212</v>
      </c>
      <c r="M278" s="40" t="s">
        <v>106</v>
      </c>
      <c r="N278" s="40"/>
      <c r="O278" s="41" t="s">
        <v>814</v>
      </c>
      <c r="P278" s="41" t="s">
        <v>818</v>
      </c>
    </row>
    <row r="279" spans="1:16" ht="13.5" thickBot="1" x14ac:dyDescent="0.25">
      <c r="A279" s="13" t="str">
        <f t="shared" si="24"/>
        <v> BRNO 30 </v>
      </c>
      <c r="B279" s="4" t="str">
        <f t="shared" si="25"/>
        <v>I</v>
      </c>
      <c r="C279" s="13">
        <f t="shared" si="26"/>
        <v>47387.392999999996</v>
      </c>
      <c r="D279" s="14" t="str">
        <f t="shared" si="27"/>
        <v>vis</v>
      </c>
      <c r="E279" s="64">
        <f>VLOOKUP(C279,Active!C$21:E$969,3,FALSE)</f>
        <v>4553.9899951992456</v>
      </c>
      <c r="F279" s="4" t="s">
        <v>32</v>
      </c>
      <c r="G279" s="14" t="str">
        <f t="shared" si="28"/>
        <v>47387.393</v>
      </c>
      <c r="H279" s="13">
        <f t="shared" si="29"/>
        <v>4554</v>
      </c>
      <c r="I279" s="39" t="s">
        <v>821</v>
      </c>
      <c r="J279" s="40" t="s">
        <v>822</v>
      </c>
      <c r="K279" s="39">
        <v>4554</v>
      </c>
      <c r="L279" s="39" t="s">
        <v>823</v>
      </c>
      <c r="M279" s="40" t="s">
        <v>106</v>
      </c>
      <c r="N279" s="40"/>
      <c r="O279" s="41" t="s">
        <v>796</v>
      </c>
      <c r="P279" s="41" t="s">
        <v>824</v>
      </c>
    </row>
    <row r="280" spans="1:16" ht="13.5" thickBot="1" x14ac:dyDescent="0.25">
      <c r="A280" s="13" t="str">
        <f t="shared" si="24"/>
        <v> BBS 89 </v>
      </c>
      <c r="B280" s="4" t="str">
        <f t="shared" si="25"/>
        <v>I</v>
      </c>
      <c r="C280" s="13">
        <f t="shared" si="26"/>
        <v>47387.396999999997</v>
      </c>
      <c r="D280" s="14" t="str">
        <f t="shared" si="27"/>
        <v>vis</v>
      </c>
      <c r="E280" s="64">
        <f>VLOOKUP(C280,Active!C$21:E$969,3,FALSE)</f>
        <v>4553.9940896542284</v>
      </c>
      <c r="F280" s="4" t="s">
        <v>32</v>
      </c>
      <c r="G280" s="14" t="str">
        <f t="shared" si="28"/>
        <v>47387.397</v>
      </c>
      <c r="H280" s="13">
        <f t="shared" si="29"/>
        <v>4554</v>
      </c>
      <c r="I280" s="39" t="s">
        <v>825</v>
      </c>
      <c r="J280" s="40" t="s">
        <v>826</v>
      </c>
      <c r="K280" s="39">
        <v>4554</v>
      </c>
      <c r="L280" s="39" t="s">
        <v>413</v>
      </c>
      <c r="M280" s="40" t="s">
        <v>106</v>
      </c>
      <c r="N280" s="40"/>
      <c r="O280" s="41" t="s">
        <v>774</v>
      </c>
      <c r="P280" s="41" t="s">
        <v>818</v>
      </c>
    </row>
    <row r="281" spans="1:16" ht="13.5" thickBot="1" x14ac:dyDescent="0.25">
      <c r="A281" s="13" t="str">
        <f t="shared" si="24"/>
        <v> BRNO 30 </v>
      </c>
      <c r="B281" s="4" t="str">
        <f t="shared" si="25"/>
        <v>I</v>
      </c>
      <c r="C281" s="13">
        <f t="shared" si="26"/>
        <v>47387.406000000003</v>
      </c>
      <c r="D281" s="14" t="str">
        <f t="shared" si="27"/>
        <v>vis</v>
      </c>
      <c r="E281" s="64">
        <f>VLOOKUP(C281,Active!C$21:E$969,3,FALSE)</f>
        <v>4554.0033021779427</v>
      </c>
      <c r="F281" s="4" t="s">
        <v>32</v>
      </c>
      <c r="G281" s="14" t="str">
        <f t="shared" si="28"/>
        <v>47387.406</v>
      </c>
      <c r="H281" s="13">
        <f t="shared" si="29"/>
        <v>4554</v>
      </c>
      <c r="I281" s="39" t="s">
        <v>827</v>
      </c>
      <c r="J281" s="40" t="s">
        <v>828</v>
      </c>
      <c r="K281" s="39">
        <v>4554</v>
      </c>
      <c r="L281" s="39" t="s">
        <v>469</v>
      </c>
      <c r="M281" s="40" t="s">
        <v>106</v>
      </c>
      <c r="N281" s="40"/>
      <c r="O281" s="41" t="s">
        <v>829</v>
      </c>
      <c r="P281" s="41" t="s">
        <v>824</v>
      </c>
    </row>
    <row r="282" spans="1:16" ht="13.5" thickBot="1" x14ac:dyDescent="0.25">
      <c r="A282" s="13" t="str">
        <f t="shared" si="24"/>
        <v> BBS 89 </v>
      </c>
      <c r="B282" s="4" t="str">
        <f t="shared" si="25"/>
        <v>I</v>
      </c>
      <c r="C282" s="13">
        <f t="shared" si="26"/>
        <v>47431.362999999998</v>
      </c>
      <c r="D282" s="14" t="str">
        <f t="shared" si="27"/>
        <v>vis</v>
      </c>
      <c r="E282" s="64">
        <f>VLOOKUP(C282,Active!C$21:E$969,3,FALSE)</f>
        <v>4598.998291588654</v>
      </c>
      <c r="F282" s="4" t="s">
        <v>32</v>
      </c>
      <c r="G282" s="14" t="str">
        <f t="shared" si="28"/>
        <v>47431.363</v>
      </c>
      <c r="H282" s="13">
        <f t="shared" si="29"/>
        <v>4599</v>
      </c>
      <c r="I282" s="39" t="s">
        <v>830</v>
      </c>
      <c r="J282" s="40" t="s">
        <v>831</v>
      </c>
      <c r="K282" s="39">
        <v>4599</v>
      </c>
      <c r="L282" s="39" t="s">
        <v>678</v>
      </c>
      <c r="M282" s="40" t="s">
        <v>106</v>
      </c>
      <c r="N282" s="40"/>
      <c r="O282" s="41" t="s">
        <v>774</v>
      </c>
      <c r="P282" s="41" t="s">
        <v>818</v>
      </c>
    </row>
    <row r="283" spans="1:16" ht="13.5" thickBot="1" x14ac:dyDescent="0.25">
      <c r="A283" s="13" t="str">
        <f t="shared" si="24"/>
        <v> BBS 89 </v>
      </c>
      <c r="B283" s="4" t="str">
        <f t="shared" si="25"/>
        <v>I</v>
      </c>
      <c r="C283" s="13">
        <f t="shared" si="26"/>
        <v>47432.345000000001</v>
      </c>
      <c r="D283" s="14" t="str">
        <f t="shared" si="27"/>
        <v>vis</v>
      </c>
      <c r="E283" s="64">
        <f>VLOOKUP(C283,Active!C$21:E$969,3,FALSE)</f>
        <v>4600.0034802867331</v>
      </c>
      <c r="F283" s="4" t="s">
        <v>32</v>
      </c>
      <c r="G283" s="14" t="str">
        <f t="shared" si="28"/>
        <v>47432.345</v>
      </c>
      <c r="H283" s="13">
        <f t="shared" si="29"/>
        <v>4600</v>
      </c>
      <c r="I283" s="39" t="s">
        <v>832</v>
      </c>
      <c r="J283" s="40" t="s">
        <v>833</v>
      </c>
      <c r="K283" s="39">
        <v>4600</v>
      </c>
      <c r="L283" s="39" t="s">
        <v>469</v>
      </c>
      <c r="M283" s="40" t="s">
        <v>106</v>
      </c>
      <c r="N283" s="40"/>
      <c r="O283" s="41" t="s">
        <v>774</v>
      </c>
      <c r="P283" s="41" t="s">
        <v>818</v>
      </c>
    </row>
    <row r="284" spans="1:16" ht="13.5" thickBot="1" x14ac:dyDescent="0.25">
      <c r="A284" s="13" t="str">
        <f t="shared" si="24"/>
        <v> BBS 92 </v>
      </c>
      <c r="B284" s="4" t="str">
        <f t="shared" si="25"/>
        <v>I</v>
      </c>
      <c r="C284" s="13">
        <f t="shared" si="26"/>
        <v>47769.385000000002</v>
      </c>
      <c r="D284" s="14" t="str">
        <f t="shared" si="27"/>
        <v>vis</v>
      </c>
      <c r="E284" s="64">
        <f>VLOOKUP(C284,Active!C$21:E$969,3,FALSE)</f>
        <v>4945.0022570683086</v>
      </c>
      <c r="F284" s="4" t="s">
        <v>32</v>
      </c>
      <c r="G284" s="14" t="str">
        <f t="shared" si="28"/>
        <v>47769.385</v>
      </c>
      <c r="H284" s="13">
        <f t="shared" si="29"/>
        <v>4945</v>
      </c>
      <c r="I284" s="39" t="s">
        <v>834</v>
      </c>
      <c r="J284" s="40" t="s">
        <v>835</v>
      </c>
      <c r="K284" s="39">
        <v>4945</v>
      </c>
      <c r="L284" s="39" t="s">
        <v>353</v>
      </c>
      <c r="M284" s="40" t="s">
        <v>106</v>
      </c>
      <c r="N284" s="40"/>
      <c r="O284" s="41" t="s">
        <v>774</v>
      </c>
      <c r="P284" s="41" t="s">
        <v>836</v>
      </c>
    </row>
    <row r="285" spans="1:16" ht="13.5" thickBot="1" x14ac:dyDescent="0.25">
      <c r="A285" s="13" t="str">
        <f t="shared" si="24"/>
        <v>BAVM 56 </v>
      </c>
      <c r="B285" s="4" t="str">
        <f t="shared" si="25"/>
        <v>I</v>
      </c>
      <c r="C285" s="13">
        <f t="shared" si="26"/>
        <v>47812.366099999999</v>
      </c>
      <c r="D285" s="14" t="str">
        <f t="shared" si="27"/>
        <v>vis</v>
      </c>
      <c r="E285" s="64">
        <f>VLOOKUP(C285,Active!C$21:E$969,3,FALSE)</f>
        <v>4988.9983018247931</v>
      </c>
      <c r="F285" s="4" t="s">
        <v>32</v>
      </c>
      <c r="G285" s="14" t="str">
        <f t="shared" si="28"/>
        <v>47812.3661</v>
      </c>
      <c r="H285" s="13">
        <f t="shared" si="29"/>
        <v>4989</v>
      </c>
      <c r="I285" s="39" t="s">
        <v>837</v>
      </c>
      <c r="J285" s="40" t="s">
        <v>838</v>
      </c>
      <c r="K285" s="39">
        <v>4989</v>
      </c>
      <c r="L285" s="39" t="s">
        <v>839</v>
      </c>
      <c r="M285" s="40" t="s">
        <v>728</v>
      </c>
      <c r="N285" s="40" t="s">
        <v>840</v>
      </c>
      <c r="O285" s="41" t="s">
        <v>841</v>
      </c>
      <c r="P285" s="42" t="s">
        <v>842</v>
      </c>
    </row>
    <row r="286" spans="1:16" ht="13.5" thickBot="1" x14ac:dyDescent="0.25">
      <c r="A286" s="13" t="str">
        <f t="shared" si="24"/>
        <v> BBS 93 </v>
      </c>
      <c r="B286" s="4" t="str">
        <f t="shared" si="25"/>
        <v>I</v>
      </c>
      <c r="C286" s="13">
        <f t="shared" si="26"/>
        <v>47812.379000000001</v>
      </c>
      <c r="D286" s="14" t="str">
        <f t="shared" si="27"/>
        <v>vis</v>
      </c>
      <c r="E286" s="64">
        <f>VLOOKUP(C286,Active!C$21:E$969,3,FALSE)</f>
        <v>4989.0115064421116</v>
      </c>
      <c r="F286" s="4" t="s">
        <v>32</v>
      </c>
      <c r="G286" s="14" t="str">
        <f t="shared" si="28"/>
        <v>47812.379</v>
      </c>
      <c r="H286" s="13">
        <f t="shared" si="29"/>
        <v>4989</v>
      </c>
      <c r="I286" s="39" t="s">
        <v>843</v>
      </c>
      <c r="J286" s="40" t="s">
        <v>844</v>
      </c>
      <c r="K286" s="39">
        <v>4989</v>
      </c>
      <c r="L286" s="39" t="s">
        <v>500</v>
      </c>
      <c r="M286" s="40" t="s">
        <v>106</v>
      </c>
      <c r="N286" s="40"/>
      <c r="O286" s="41" t="s">
        <v>774</v>
      </c>
      <c r="P286" s="41" t="s">
        <v>845</v>
      </c>
    </row>
    <row r="287" spans="1:16" ht="13.5" thickBot="1" x14ac:dyDescent="0.25">
      <c r="A287" s="13" t="str">
        <f t="shared" si="24"/>
        <v>IBVS 3615 </v>
      </c>
      <c r="B287" s="4" t="str">
        <f t="shared" si="25"/>
        <v>I</v>
      </c>
      <c r="C287" s="13">
        <f t="shared" si="26"/>
        <v>48062.467299999997</v>
      </c>
      <c r="D287" s="14" t="str">
        <f t="shared" si="27"/>
        <v>vis</v>
      </c>
      <c r="E287" s="64">
        <f>VLOOKUP(C287,Active!C$21:E$969,3,FALSE)</f>
        <v>5245.0053279095391</v>
      </c>
      <c r="F287" s="4" t="s">
        <v>32</v>
      </c>
      <c r="G287" s="14" t="str">
        <f t="shared" si="28"/>
        <v>48062.4673</v>
      </c>
      <c r="H287" s="13">
        <f t="shared" si="29"/>
        <v>5245</v>
      </c>
      <c r="I287" s="39" t="s">
        <v>846</v>
      </c>
      <c r="J287" s="40" t="s">
        <v>847</v>
      </c>
      <c r="K287" s="39">
        <v>5245</v>
      </c>
      <c r="L287" s="39" t="s">
        <v>848</v>
      </c>
      <c r="M287" s="40" t="s">
        <v>728</v>
      </c>
      <c r="N287" s="40" t="s">
        <v>729</v>
      </c>
      <c r="O287" s="41" t="s">
        <v>849</v>
      </c>
      <c r="P287" s="42" t="s">
        <v>850</v>
      </c>
    </row>
    <row r="288" spans="1:16" ht="13.5" thickBot="1" x14ac:dyDescent="0.25">
      <c r="A288" s="13" t="str">
        <f t="shared" si="24"/>
        <v>IBVS 3615 </v>
      </c>
      <c r="B288" s="4" t="str">
        <f t="shared" si="25"/>
        <v>I</v>
      </c>
      <c r="C288" s="13">
        <f t="shared" si="26"/>
        <v>48104.474499999997</v>
      </c>
      <c r="D288" s="14" t="str">
        <f t="shared" si="27"/>
        <v>vis</v>
      </c>
      <c r="E288" s="64">
        <f>VLOOKUP(C288,Active!C$21:E$969,3,FALSE)</f>
        <v>5288.0044752392896</v>
      </c>
      <c r="F288" s="4" t="s">
        <v>32</v>
      </c>
      <c r="G288" s="14" t="str">
        <f t="shared" si="28"/>
        <v>48104.4745</v>
      </c>
      <c r="H288" s="13">
        <f t="shared" si="29"/>
        <v>5288</v>
      </c>
      <c r="I288" s="39" t="s">
        <v>851</v>
      </c>
      <c r="J288" s="40" t="s">
        <v>852</v>
      </c>
      <c r="K288" s="39">
        <v>5288</v>
      </c>
      <c r="L288" s="39" t="s">
        <v>853</v>
      </c>
      <c r="M288" s="40" t="s">
        <v>728</v>
      </c>
      <c r="N288" s="40" t="s">
        <v>729</v>
      </c>
      <c r="O288" s="41" t="s">
        <v>854</v>
      </c>
      <c r="P288" s="42" t="s">
        <v>850</v>
      </c>
    </row>
    <row r="289" spans="1:16" ht="13.5" thickBot="1" x14ac:dyDescent="0.25">
      <c r="A289" s="13" t="str">
        <f t="shared" si="24"/>
        <v>IBVS 3615 </v>
      </c>
      <c r="B289" s="4" t="str">
        <f t="shared" si="25"/>
        <v>I</v>
      </c>
      <c r="C289" s="13">
        <f t="shared" si="26"/>
        <v>48106.424899999998</v>
      </c>
      <c r="D289" s="14" t="str">
        <f t="shared" si="27"/>
        <v>vis</v>
      </c>
      <c r="E289" s="64">
        <f>VLOOKUP(C289,Active!C$21:E$969,3,FALSE)</f>
        <v>5290.0009314885037</v>
      </c>
      <c r="F289" s="4" t="s">
        <v>32</v>
      </c>
      <c r="G289" s="14" t="str">
        <f t="shared" si="28"/>
        <v>48106.4249</v>
      </c>
      <c r="H289" s="13">
        <f t="shared" si="29"/>
        <v>5290</v>
      </c>
      <c r="I289" s="39" t="s">
        <v>855</v>
      </c>
      <c r="J289" s="40" t="s">
        <v>856</v>
      </c>
      <c r="K289" s="39">
        <v>5290</v>
      </c>
      <c r="L289" s="39" t="s">
        <v>857</v>
      </c>
      <c r="M289" s="40" t="s">
        <v>728</v>
      </c>
      <c r="N289" s="40" t="s">
        <v>729</v>
      </c>
      <c r="O289" s="41" t="s">
        <v>854</v>
      </c>
      <c r="P289" s="42" t="s">
        <v>850</v>
      </c>
    </row>
    <row r="290" spans="1:16" ht="13.5" thickBot="1" x14ac:dyDescent="0.25">
      <c r="A290" s="13" t="str">
        <f t="shared" si="24"/>
        <v> BRNO 31 </v>
      </c>
      <c r="B290" s="4" t="str">
        <f t="shared" si="25"/>
        <v>I</v>
      </c>
      <c r="C290" s="13">
        <f t="shared" si="26"/>
        <v>48107.396000000001</v>
      </c>
      <c r="D290" s="14" t="str">
        <f t="shared" si="27"/>
        <v>vis</v>
      </c>
      <c r="E290" s="64">
        <f>VLOOKUP(C290,Active!C$21:E$969,3,FALSE)</f>
        <v>5290.9949627967562</v>
      </c>
      <c r="F290" s="4" t="s">
        <v>32</v>
      </c>
      <c r="G290" s="14" t="str">
        <f t="shared" si="28"/>
        <v>48107.396</v>
      </c>
      <c r="H290" s="13">
        <f t="shared" si="29"/>
        <v>5291</v>
      </c>
      <c r="I290" s="39" t="s">
        <v>858</v>
      </c>
      <c r="J290" s="40" t="s">
        <v>859</v>
      </c>
      <c r="K290" s="39">
        <v>5291</v>
      </c>
      <c r="L290" s="39" t="s">
        <v>212</v>
      </c>
      <c r="M290" s="40" t="s">
        <v>106</v>
      </c>
      <c r="N290" s="40"/>
      <c r="O290" s="41" t="s">
        <v>860</v>
      </c>
      <c r="P290" s="41" t="s">
        <v>861</v>
      </c>
    </row>
    <row r="291" spans="1:16" ht="13.5" thickBot="1" x14ac:dyDescent="0.25">
      <c r="A291" s="13" t="str">
        <f t="shared" si="24"/>
        <v>IBVS 3615 </v>
      </c>
      <c r="B291" s="4" t="str">
        <f t="shared" si="25"/>
        <v>I</v>
      </c>
      <c r="C291" s="13">
        <f t="shared" si="26"/>
        <v>48107.405500000001</v>
      </c>
      <c r="D291" s="14" t="str">
        <f t="shared" si="27"/>
        <v>vis</v>
      </c>
      <c r="E291" s="64">
        <f>VLOOKUP(C291,Active!C$21:E$969,3,FALSE)</f>
        <v>5291.0046871273389</v>
      </c>
      <c r="F291" s="4" t="s">
        <v>32</v>
      </c>
      <c r="G291" s="14" t="str">
        <f t="shared" si="28"/>
        <v>48107.4055</v>
      </c>
      <c r="H291" s="13">
        <f t="shared" si="29"/>
        <v>5291</v>
      </c>
      <c r="I291" s="39" t="s">
        <v>862</v>
      </c>
      <c r="J291" s="40" t="s">
        <v>863</v>
      </c>
      <c r="K291" s="39">
        <v>5291</v>
      </c>
      <c r="L291" s="39" t="s">
        <v>864</v>
      </c>
      <c r="M291" s="40" t="s">
        <v>728</v>
      </c>
      <c r="N291" s="40" t="s">
        <v>729</v>
      </c>
      <c r="O291" s="41" t="s">
        <v>865</v>
      </c>
      <c r="P291" s="42" t="s">
        <v>850</v>
      </c>
    </row>
    <row r="292" spans="1:16" ht="13.5" thickBot="1" x14ac:dyDescent="0.25">
      <c r="A292" s="13" t="str">
        <f t="shared" si="24"/>
        <v> BBS 96 </v>
      </c>
      <c r="B292" s="4" t="str">
        <f t="shared" si="25"/>
        <v>I</v>
      </c>
      <c r="C292" s="13">
        <f t="shared" si="26"/>
        <v>48107.413</v>
      </c>
      <c r="D292" s="14" t="str">
        <f t="shared" si="27"/>
        <v>vis</v>
      </c>
      <c r="E292" s="64">
        <f>VLOOKUP(C292,Active!C$21:E$969,3,FALSE)</f>
        <v>5291.0123642304297</v>
      </c>
      <c r="F292" s="4" t="s">
        <v>32</v>
      </c>
      <c r="G292" s="14" t="str">
        <f t="shared" si="28"/>
        <v>48107.413</v>
      </c>
      <c r="H292" s="13">
        <f t="shared" si="29"/>
        <v>5291</v>
      </c>
      <c r="I292" s="39" t="s">
        <v>866</v>
      </c>
      <c r="J292" s="40" t="s">
        <v>867</v>
      </c>
      <c r="K292" s="39">
        <v>5291</v>
      </c>
      <c r="L292" s="39" t="s">
        <v>362</v>
      </c>
      <c r="M292" s="40" t="s">
        <v>106</v>
      </c>
      <c r="N292" s="40"/>
      <c r="O292" s="41" t="s">
        <v>774</v>
      </c>
      <c r="P292" s="41" t="s">
        <v>868</v>
      </c>
    </row>
    <row r="293" spans="1:16" ht="13.5" thickBot="1" x14ac:dyDescent="0.25">
      <c r="A293" s="13" t="str">
        <f t="shared" si="24"/>
        <v> BRNO 31 </v>
      </c>
      <c r="B293" s="4" t="str">
        <f t="shared" si="25"/>
        <v>I</v>
      </c>
      <c r="C293" s="13">
        <f t="shared" si="26"/>
        <v>48152.34</v>
      </c>
      <c r="D293" s="14" t="str">
        <f t="shared" si="27"/>
        <v>vis</v>
      </c>
      <c r="E293" s="64">
        <f>VLOOKUP(C293,Active!C$21:E$969,3,FALSE)</f>
        <v>5337.0002589742717</v>
      </c>
      <c r="F293" s="4" t="s">
        <v>32</v>
      </c>
      <c r="G293" s="14" t="str">
        <f t="shared" si="28"/>
        <v>48152.340</v>
      </c>
      <c r="H293" s="13">
        <f t="shared" si="29"/>
        <v>5337</v>
      </c>
      <c r="I293" s="39" t="s">
        <v>869</v>
      </c>
      <c r="J293" s="40" t="s">
        <v>870</v>
      </c>
      <c r="K293" s="39">
        <v>5337</v>
      </c>
      <c r="L293" s="39" t="s">
        <v>734</v>
      </c>
      <c r="M293" s="40" t="s">
        <v>106</v>
      </c>
      <c r="N293" s="40"/>
      <c r="O293" s="41" t="s">
        <v>871</v>
      </c>
      <c r="P293" s="41" t="s">
        <v>861</v>
      </c>
    </row>
    <row r="294" spans="1:16" ht="13.5" thickBot="1" x14ac:dyDescent="0.25">
      <c r="A294" s="13" t="str">
        <f t="shared" si="24"/>
        <v> BRNO 31 </v>
      </c>
      <c r="B294" s="4" t="str">
        <f t="shared" si="25"/>
        <v>I</v>
      </c>
      <c r="C294" s="13">
        <f t="shared" si="26"/>
        <v>48443.453000000001</v>
      </c>
      <c r="D294" s="14" t="str">
        <f t="shared" si="27"/>
        <v>vis</v>
      </c>
      <c r="E294" s="64">
        <f>VLOOKUP(C294,Active!C$21:E$969,3,FALSE)</f>
        <v>5634.9875272665104</v>
      </c>
      <c r="F294" s="4" t="s">
        <v>32</v>
      </c>
      <c r="G294" s="14" t="str">
        <f t="shared" si="28"/>
        <v>48443.453</v>
      </c>
      <c r="H294" s="13">
        <f t="shared" si="29"/>
        <v>5635</v>
      </c>
      <c r="I294" s="39" t="s">
        <v>872</v>
      </c>
      <c r="J294" s="40" t="s">
        <v>873</v>
      </c>
      <c r="K294" s="39">
        <v>5635</v>
      </c>
      <c r="L294" s="39" t="s">
        <v>530</v>
      </c>
      <c r="M294" s="40" t="s">
        <v>106</v>
      </c>
      <c r="N294" s="40"/>
      <c r="O294" s="41" t="s">
        <v>803</v>
      </c>
      <c r="P294" s="41" t="s">
        <v>861</v>
      </c>
    </row>
    <row r="295" spans="1:16" ht="13.5" thickBot="1" x14ac:dyDescent="0.25">
      <c r="A295" s="13" t="str">
        <f t="shared" si="24"/>
        <v> BRNO 31 </v>
      </c>
      <c r="B295" s="4" t="str">
        <f t="shared" si="25"/>
        <v>I</v>
      </c>
      <c r="C295" s="13">
        <f t="shared" si="26"/>
        <v>48443.453000000001</v>
      </c>
      <c r="D295" s="14" t="str">
        <f t="shared" si="27"/>
        <v>vis</v>
      </c>
      <c r="E295" s="64">
        <f>VLOOKUP(C295,Active!C$21:E$969,3,FALSE)</f>
        <v>5634.9875272665104</v>
      </c>
      <c r="F295" s="4" t="s">
        <v>32</v>
      </c>
      <c r="G295" s="14" t="str">
        <f t="shared" si="28"/>
        <v>48443.453</v>
      </c>
      <c r="H295" s="13">
        <f t="shared" si="29"/>
        <v>5635</v>
      </c>
      <c r="I295" s="39" t="s">
        <v>872</v>
      </c>
      <c r="J295" s="40" t="s">
        <v>873</v>
      </c>
      <c r="K295" s="39">
        <v>5635</v>
      </c>
      <c r="L295" s="39" t="s">
        <v>530</v>
      </c>
      <c r="M295" s="40" t="s">
        <v>106</v>
      </c>
      <c r="N295" s="40"/>
      <c r="O295" s="41" t="s">
        <v>874</v>
      </c>
      <c r="P295" s="41" t="s">
        <v>861</v>
      </c>
    </row>
    <row r="296" spans="1:16" ht="13.5" thickBot="1" x14ac:dyDescent="0.25">
      <c r="A296" s="13" t="str">
        <f t="shared" si="24"/>
        <v> BRNO 31 </v>
      </c>
      <c r="B296" s="4" t="str">
        <f t="shared" si="25"/>
        <v>I</v>
      </c>
      <c r="C296" s="13">
        <f t="shared" si="26"/>
        <v>48443.455999999998</v>
      </c>
      <c r="D296" s="14" t="str">
        <f t="shared" si="27"/>
        <v>vis</v>
      </c>
      <c r="E296" s="64">
        <f>VLOOKUP(C296,Active!C$21:E$969,3,FALSE)</f>
        <v>5634.9905981077436</v>
      </c>
      <c r="F296" s="4" t="s">
        <v>32</v>
      </c>
      <c r="G296" s="14" t="str">
        <f t="shared" si="28"/>
        <v>48443.456</v>
      </c>
      <c r="H296" s="13">
        <f t="shared" si="29"/>
        <v>5635</v>
      </c>
      <c r="I296" s="39" t="s">
        <v>875</v>
      </c>
      <c r="J296" s="40" t="s">
        <v>876</v>
      </c>
      <c r="K296" s="39">
        <v>5635</v>
      </c>
      <c r="L296" s="39" t="s">
        <v>401</v>
      </c>
      <c r="M296" s="40" t="s">
        <v>106</v>
      </c>
      <c r="N296" s="40"/>
      <c r="O296" s="41" t="s">
        <v>877</v>
      </c>
      <c r="P296" s="41" t="s">
        <v>861</v>
      </c>
    </row>
    <row r="297" spans="1:16" ht="13.5" thickBot="1" x14ac:dyDescent="0.25">
      <c r="A297" s="13" t="str">
        <f t="shared" si="24"/>
        <v> BRNO 31 </v>
      </c>
      <c r="B297" s="4" t="str">
        <f t="shared" si="25"/>
        <v>I</v>
      </c>
      <c r="C297" s="13">
        <f t="shared" si="26"/>
        <v>48443.472999999998</v>
      </c>
      <c r="D297" s="14" t="str">
        <f t="shared" si="27"/>
        <v>vis</v>
      </c>
      <c r="E297" s="64">
        <f>VLOOKUP(C297,Active!C$21:E$969,3,FALSE)</f>
        <v>5635.0079995414162</v>
      </c>
      <c r="F297" s="4" t="s">
        <v>32</v>
      </c>
      <c r="G297" s="14" t="str">
        <f t="shared" si="28"/>
        <v>48443.473</v>
      </c>
      <c r="H297" s="13">
        <f t="shared" si="29"/>
        <v>5635</v>
      </c>
      <c r="I297" s="39" t="s">
        <v>878</v>
      </c>
      <c r="J297" s="40" t="s">
        <v>879</v>
      </c>
      <c r="K297" s="39">
        <v>5635</v>
      </c>
      <c r="L297" s="39" t="s">
        <v>311</v>
      </c>
      <c r="M297" s="40" t="s">
        <v>106</v>
      </c>
      <c r="N297" s="40"/>
      <c r="O297" s="41" t="s">
        <v>880</v>
      </c>
      <c r="P297" s="41" t="s">
        <v>861</v>
      </c>
    </row>
    <row r="298" spans="1:16" ht="13.5" thickBot="1" x14ac:dyDescent="0.25">
      <c r="A298" s="13" t="str">
        <f t="shared" si="24"/>
        <v> BRNO 31 </v>
      </c>
      <c r="B298" s="4" t="str">
        <f t="shared" si="25"/>
        <v>I</v>
      </c>
      <c r="C298" s="13">
        <f t="shared" si="26"/>
        <v>48445.41</v>
      </c>
      <c r="D298" s="14" t="str">
        <f t="shared" si="27"/>
        <v>vis</v>
      </c>
      <c r="E298" s="64">
        <f>VLOOKUP(C298,Active!C$21:E$969,3,FALSE)</f>
        <v>5636.9907393664453</v>
      </c>
      <c r="F298" s="4" t="s">
        <v>32</v>
      </c>
      <c r="G298" s="14" t="str">
        <f t="shared" si="28"/>
        <v>48445.410</v>
      </c>
      <c r="H298" s="13">
        <f t="shared" si="29"/>
        <v>5637</v>
      </c>
      <c r="I298" s="39" t="s">
        <v>881</v>
      </c>
      <c r="J298" s="40" t="s">
        <v>882</v>
      </c>
      <c r="K298" s="39">
        <v>5637</v>
      </c>
      <c r="L298" s="39" t="s">
        <v>401</v>
      </c>
      <c r="M298" s="40" t="s">
        <v>106</v>
      </c>
      <c r="N298" s="40"/>
      <c r="O298" s="41" t="s">
        <v>883</v>
      </c>
      <c r="P298" s="41" t="s">
        <v>861</v>
      </c>
    </row>
    <row r="299" spans="1:16" ht="13.5" thickBot="1" x14ac:dyDescent="0.25">
      <c r="A299" s="13" t="str">
        <f t="shared" si="24"/>
        <v> BRNO 31 </v>
      </c>
      <c r="B299" s="4" t="str">
        <f t="shared" si="25"/>
        <v>I</v>
      </c>
      <c r="C299" s="13">
        <f t="shared" si="26"/>
        <v>48445.413999999997</v>
      </c>
      <c r="D299" s="14" t="str">
        <f t="shared" si="27"/>
        <v>vis</v>
      </c>
      <c r="E299" s="64">
        <f>VLOOKUP(C299,Active!C$21:E$969,3,FALSE)</f>
        <v>5636.9948338214208</v>
      </c>
      <c r="F299" s="4" t="s">
        <v>32</v>
      </c>
      <c r="G299" s="14" t="str">
        <f t="shared" si="28"/>
        <v>48445.414</v>
      </c>
      <c r="H299" s="13">
        <f t="shared" si="29"/>
        <v>5637</v>
      </c>
      <c r="I299" s="39" t="s">
        <v>884</v>
      </c>
      <c r="J299" s="40" t="s">
        <v>885</v>
      </c>
      <c r="K299" s="39">
        <v>5637</v>
      </c>
      <c r="L299" s="39" t="s">
        <v>212</v>
      </c>
      <c r="M299" s="40" t="s">
        <v>106</v>
      </c>
      <c r="N299" s="40"/>
      <c r="O299" s="41" t="s">
        <v>886</v>
      </c>
      <c r="P299" s="41" t="s">
        <v>861</v>
      </c>
    </row>
    <row r="300" spans="1:16" ht="13.5" thickBot="1" x14ac:dyDescent="0.25">
      <c r="A300" s="13" t="str">
        <f t="shared" si="24"/>
        <v> BRNO 31 </v>
      </c>
      <c r="B300" s="4" t="str">
        <f t="shared" si="25"/>
        <v>I</v>
      </c>
      <c r="C300" s="13">
        <f t="shared" si="26"/>
        <v>48445.419000000002</v>
      </c>
      <c r="D300" s="14" t="str">
        <f t="shared" si="27"/>
        <v>vis</v>
      </c>
      <c r="E300" s="64">
        <f>VLOOKUP(C300,Active!C$21:E$969,3,FALSE)</f>
        <v>5636.9999518901532</v>
      </c>
      <c r="F300" s="4" t="s">
        <v>32</v>
      </c>
      <c r="G300" s="14" t="str">
        <f t="shared" si="28"/>
        <v>48445.419</v>
      </c>
      <c r="H300" s="13">
        <f t="shared" si="29"/>
        <v>5637</v>
      </c>
      <c r="I300" s="39" t="s">
        <v>887</v>
      </c>
      <c r="J300" s="40" t="s">
        <v>888</v>
      </c>
      <c r="K300" s="39">
        <v>5637</v>
      </c>
      <c r="L300" s="39" t="s">
        <v>328</v>
      </c>
      <c r="M300" s="40" t="s">
        <v>106</v>
      </c>
      <c r="N300" s="40"/>
      <c r="O300" s="41" t="s">
        <v>889</v>
      </c>
      <c r="P300" s="41" t="s">
        <v>861</v>
      </c>
    </row>
    <row r="301" spans="1:16" ht="13.5" thickBot="1" x14ac:dyDescent="0.25">
      <c r="A301" s="13" t="str">
        <f t="shared" si="24"/>
        <v> BRNO 31 </v>
      </c>
      <c r="B301" s="4" t="str">
        <f t="shared" si="25"/>
        <v>I</v>
      </c>
      <c r="C301" s="13">
        <f t="shared" si="26"/>
        <v>48445.423999999999</v>
      </c>
      <c r="D301" s="14" t="str">
        <f t="shared" si="27"/>
        <v>vis</v>
      </c>
      <c r="E301" s="64">
        <f>VLOOKUP(C301,Active!C$21:E$969,3,FALSE)</f>
        <v>5637.0050699588783</v>
      </c>
      <c r="F301" s="4" t="s">
        <v>32</v>
      </c>
      <c r="G301" s="14" t="str">
        <f t="shared" si="28"/>
        <v>48445.424</v>
      </c>
      <c r="H301" s="13">
        <f t="shared" si="29"/>
        <v>5637</v>
      </c>
      <c r="I301" s="39" t="s">
        <v>890</v>
      </c>
      <c r="J301" s="40" t="s">
        <v>891</v>
      </c>
      <c r="K301" s="39">
        <v>5637</v>
      </c>
      <c r="L301" s="39" t="s">
        <v>110</v>
      </c>
      <c r="M301" s="40" t="s">
        <v>106</v>
      </c>
      <c r="N301" s="40"/>
      <c r="O301" s="41" t="s">
        <v>892</v>
      </c>
      <c r="P301" s="41" t="s">
        <v>861</v>
      </c>
    </row>
    <row r="302" spans="1:16" ht="13.5" thickBot="1" x14ac:dyDescent="0.25">
      <c r="A302" s="13" t="str">
        <f t="shared" si="24"/>
        <v> BRNO 31 </v>
      </c>
      <c r="B302" s="4" t="str">
        <f t="shared" si="25"/>
        <v>I</v>
      </c>
      <c r="C302" s="13">
        <f t="shared" si="26"/>
        <v>48824.432999999997</v>
      </c>
      <c r="D302" s="14" t="str">
        <f t="shared" si="27"/>
        <v>vis</v>
      </c>
      <c r="E302" s="64">
        <f>VLOOKUP(C302,Active!C$21:E$969,3,FALSE)</f>
        <v>6024.9638920251227</v>
      </c>
      <c r="F302" s="4" t="s">
        <v>32</v>
      </c>
      <c r="G302" s="14" t="str">
        <f t="shared" si="28"/>
        <v>48824.433</v>
      </c>
      <c r="H302" s="13">
        <f t="shared" si="29"/>
        <v>6025</v>
      </c>
      <c r="I302" s="39" t="s">
        <v>893</v>
      </c>
      <c r="J302" s="40" t="s">
        <v>894</v>
      </c>
      <c r="K302" s="39">
        <v>6025</v>
      </c>
      <c r="L302" s="39" t="s">
        <v>472</v>
      </c>
      <c r="M302" s="40" t="s">
        <v>106</v>
      </c>
      <c r="N302" s="40"/>
      <c r="O302" s="41" t="s">
        <v>895</v>
      </c>
      <c r="P302" s="41" t="s">
        <v>861</v>
      </c>
    </row>
    <row r="303" spans="1:16" ht="13.5" thickBot="1" x14ac:dyDescent="0.25">
      <c r="A303" s="13" t="str">
        <f t="shared" si="24"/>
        <v> BRNO 31 </v>
      </c>
      <c r="B303" s="4" t="str">
        <f t="shared" si="25"/>
        <v>I</v>
      </c>
      <c r="C303" s="13">
        <f t="shared" si="26"/>
        <v>48824.445</v>
      </c>
      <c r="D303" s="14" t="str">
        <f t="shared" si="27"/>
        <v>vis</v>
      </c>
      <c r="E303" s="64">
        <f>VLOOKUP(C303,Active!C$21:E$969,3,FALSE)</f>
        <v>6024.9761753900711</v>
      </c>
      <c r="F303" s="4" t="s">
        <v>32</v>
      </c>
      <c r="G303" s="14" t="str">
        <f t="shared" si="28"/>
        <v>48824.445</v>
      </c>
      <c r="H303" s="13">
        <f t="shared" si="29"/>
        <v>6025</v>
      </c>
      <c r="I303" s="39" t="s">
        <v>896</v>
      </c>
      <c r="J303" s="40" t="s">
        <v>897</v>
      </c>
      <c r="K303" s="39">
        <v>6025</v>
      </c>
      <c r="L303" s="39" t="s">
        <v>143</v>
      </c>
      <c r="M303" s="40" t="s">
        <v>106</v>
      </c>
      <c r="N303" s="40"/>
      <c r="O303" s="41" t="s">
        <v>796</v>
      </c>
      <c r="P303" s="41" t="s">
        <v>861</v>
      </c>
    </row>
    <row r="304" spans="1:16" ht="13.5" thickBot="1" x14ac:dyDescent="0.25">
      <c r="A304" s="13" t="str">
        <f t="shared" si="24"/>
        <v> BRNO 31 </v>
      </c>
      <c r="B304" s="4" t="str">
        <f t="shared" si="25"/>
        <v>I</v>
      </c>
      <c r="C304" s="13">
        <f t="shared" si="26"/>
        <v>48824.447</v>
      </c>
      <c r="D304" s="14" t="str">
        <f t="shared" si="27"/>
        <v>vis</v>
      </c>
      <c r="E304" s="64">
        <f>VLOOKUP(C304,Active!C$21:E$969,3,FALSE)</f>
        <v>6024.9782226175621</v>
      </c>
      <c r="F304" s="4" t="s">
        <v>32</v>
      </c>
      <c r="G304" s="14" t="str">
        <f t="shared" si="28"/>
        <v>48824.447</v>
      </c>
      <c r="H304" s="13">
        <f t="shared" si="29"/>
        <v>6025</v>
      </c>
      <c r="I304" s="39" t="s">
        <v>898</v>
      </c>
      <c r="J304" s="40" t="s">
        <v>899</v>
      </c>
      <c r="K304" s="39">
        <v>6025</v>
      </c>
      <c r="L304" s="39" t="s">
        <v>434</v>
      </c>
      <c r="M304" s="40" t="s">
        <v>106</v>
      </c>
      <c r="N304" s="40"/>
      <c r="O304" s="41" t="s">
        <v>874</v>
      </c>
      <c r="P304" s="41" t="s">
        <v>861</v>
      </c>
    </row>
    <row r="305" spans="1:16" ht="13.5" thickBot="1" x14ac:dyDescent="0.25">
      <c r="A305" s="13" t="str">
        <f t="shared" si="24"/>
        <v> BRNO 31 </v>
      </c>
      <c r="B305" s="4" t="str">
        <f t="shared" si="25"/>
        <v>I</v>
      </c>
      <c r="C305" s="13">
        <f t="shared" si="26"/>
        <v>48824.455999999998</v>
      </c>
      <c r="D305" s="14" t="str">
        <f t="shared" si="27"/>
        <v>vis</v>
      </c>
      <c r="E305" s="64">
        <f>VLOOKUP(C305,Active!C$21:E$969,3,FALSE)</f>
        <v>6024.98743514127</v>
      </c>
      <c r="F305" s="4" t="s">
        <v>32</v>
      </c>
      <c r="G305" s="14" t="str">
        <f t="shared" si="28"/>
        <v>48824.456</v>
      </c>
      <c r="H305" s="13">
        <f t="shared" si="29"/>
        <v>6025</v>
      </c>
      <c r="I305" s="39" t="s">
        <v>900</v>
      </c>
      <c r="J305" s="40" t="s">
        <v>901</v>
      </c>
      <c r="K305" s="39">
        <v>6025</v>
      </c>
      <c r="L305" s="39" t="s">
        <v>530</v>
      </c>
      <c r="M305" s="40" t="s">
        <v>106</v>
      </c>
      <c r="N305" s="40"/>
      <c r="O305" s="41" t="s">
        <v>803</v>
      </c>
      <c r="P305" s="41" t="s">
        <v>861</v>
      </c>
    </row>
    <row r="306" spans="1:16" ht="13.5" thickBot="1" x14ac:dyDescent="0.25">
      <c r="A306" s="13" t="str">
        <f t="shared" si="24"/>
        <v> BBS 102 </v>
      </c>
      <c r="B306" s="4" t="str">
        <f t="shared" si="25"/>
        <v>I</v>
      </c>
      <c r="C306" s="13">
        <f t="shared" si="26"/>
        <v>48871.355000000003</v>
      </c>
      <c r="D306" s="14" t="str">
        <f t="shared" si="27"/>
        <v>vis</v>
      </c>
      <c r="E306" s="64">
        <f>VLOOKUP(C306,Active!C$21:E$969,3,FALSE)</f>
        <v>6072.9938961912367</v>
      </c>
      <c r="F306" s="4" t="s">
        <v>32</v>
      </c>
      <c r="G306" s="14" t="str">
        <f t="shared" si="28"/>
        <v>48871.355</v>
      </c>
      <c r="H306" s="13">
        <f t="shared" si="29"/>
        <v>6073</v>
      </c>
      <c r="I306" s="39" t="s">
        <v>902</v>
      </c>
      <c r="J306" s="40" t="s">
        <v>903</v>
      </c>
      <c r="K306" s="39">
        <v>6073</v>
      </c>
      <c r="L306" s="39" t="s">
        <v>413</v>
      </c>
      <c r="M306" s="40" t="s">
        <v>106</v>
      </c>
      <c r="N306" s="40"/>
      <c r="O306" s="41" t="s">
        <v>774</v>
      </c>
      <c r="P306" s="41" t="s">
        <v>904</v>
      </c>
    </row>
    <row r="307" spans="1:16" ht="13.5" thickBot="1" x14ac:dyDescent="0.25">
      <c r="A307" s="13" t="str">
        <f t="shared" si="24"/>
        <v> BBS 104 </v>
      </c>
      <c r="B307" s="4" t="str">
        <f t="shared" si="25"/>
        <v>I</v>
      </c>
      <c r="C307" s="13">
        <f t="shared" si="26"/>
        <v>49163.446000000004</v>
      </c>
      <c r="D307" s="14" t="str">
        <f t="shared" si="27"/>
        <v>vis</v>
      </c>
      <c r="E307" s="64">
        <f>VLOOKUP(C307,Active!C$21:E$969,3,FALSE)</f>
        <v>6371.9822587265644</v>
      </c>
      <c r="F307" s="4" t="s">
        <v>32</v>
      </c>
      <c r="G307" s="14" t="str">
        <f t="shared" si="28"/>
        <v>49163.446</v>
      </c>
      <c r="H307" s="13">
        <f t="shared" si="29"/>
        <v>6372</v>
      </c>
      <c r="I307" s="39" t="s">
        <v>905</v>
      </c>
      <c r="J307" s="40" t="s">
        <v>906</v>
      </c>
      <c r="K307" s="39">
        <v>6372</v>
      </c>
      <c r="L307" s="39" t="s">
        <v>308</v>
      </c>
      <c r="M307" s="40" t="s">
        <v>106</v>
      </c>
      <c r="N307" s="40"/>
      <c r="O307" s="41" t="s">
        <v>774</v>
      </c>
      <c r="P307" s="41" t="s">
        <v>907</v>
      </c>
    </row>
    <row r="308" spans="1:16" ht="13.5" thickBot="1" x14ac:dyDescent="0.25">
      <c r="A308" s="13" t="str">
        <f t="shared" si="24"/>
        <v> BBS 104 </v>
      </c>
      <c r="B308" s="4" t="str">
        <f t="shared" si="25"/>
        <v>I</v>
      </c>
      <c r="C308" s="13">
        <f t="shared" si="26"/>
        <v>49166.387999999999</v>
      </c>
      <c r="D308" s="14" t="str">
        <f t="shared" si="27"/>
        <v>vis</v>
      </c>
      <c r="E308" s="64">
        <f>VLOOKUP(C308,Active!C$21:E$969,3,FALSE)</f>
        <v>6374.9937303658053</v>
      </c>
      <c r="F308" s="4" t="s">
        <v>32</v>
      </c>
      <c r="G308" s="14" t="str">
        <f t="shared" si="28"/>
        <v>49166.388</v>
      </c>
      <c r="H308" s="13">
        <f t="shared" si="29"/>
        <v>6375</v>
      </c>
      <c r="I308" s="39" t="s">
        <v>908</v>
      </c>
      <c r="J308" s="40" t="s">
        <v>909</v>
      </c>
      <c r="K308" s="39">
        <v>6375</v>
      </c>
      <c r="L308" s="39" t="s">
        <v>413</v>
      </c>
      <c r="M308" s="40" t="s">
        <v>106</v>
      </c>
      <c r="N308" s="40"/>
      <c r="O308" s="41" t="s">
        <v>774</v>
      </c>
      <c r="P308" s="41" t="s">
        <v>907</v>
      </c>
    </row>
    <row r="309" spans="1:16" ht="13.5" thickBot="1" x14ac:dyDescent="0.25">
      <c r="A309" s="13" t="str">
        <f t="shared" si="24"/>
        <v> BBS 105 </v>
      </c>
      <c r="B309" s="4" t="str">
        <f t="shared" si="25"/>
        <v>I</v>
      </c>
      <c r="C309" s="13">
        <f t="shared" si="26"/>
        <v>49250.404999999999</v>
      </c>
      <c r="D309" s="14" t="str">
        <f t="shared" si="27"/>
        <v>vis</v>
      </c>
      <c r="E309" s="64">
        <f>VLOOKUP(C309,Active!C$21:E$969,3,FALSE)</f>
        <v>6460.9946864210433</v>
      </c>
      <c r="F309" s="4" t="s">
        <v>32</v>
      </c>
      <c r="G309" s="14" t="str">
        <f t="shared" si="28"/>
        <v>49250.405</v>
      </c>
      <c r="H309" s="13">
        <f t="shared" si="29"/>
        <v>6461</v>
      </c>
      <c r="I309" s="39" t="s">
        <v>910</v>
      </c>
      <c r="J309" s="40" t="s">
        <v>911</v>
      </c>
      <c r="K309" s="39">
        <v>6461</v>
      </c>
      <c r="L309" s="39" t="s">
        <v>212</v>
      </c>
      <c r="M309" s="40" t="s">
        <v>106</v>
      </c>
      <c r="N309" s="40"/>
      <c r="O309" s="41" t="s">
        <v>774</v>
      </c>
      <c r="P309" s="41" t="s">
        <v>912</v>
      </c>
    </row>
    <row r="310" spans="1:16" ht="13.5" thickBot="1" x14ac:dyDescent="0.25">
      <c r="A310" s="13" t="str">
        <f t="shared" si="24"/>
        <v> BBS 105 </v>
      </c>
      <c r="B310" s="4" t="str">
        <f t="shared" si="25"/>
        <v>I</v>
      </c>
      <c r="C310" s="13">
        <f t="shared" si="26"/>
        <v>49251.38</v>
      </c>
      <c r="D310" s="14" t="str">
        <f t="shared" si="27"/>
        <v>vis</v>
      </c>
      <c r="E310" s="64">
        <f>VLOOKUP(C310,Active!C$21:E$969,3,FALSE)</f>
        <v>6461.9927098228991</v>
      </c>
      <c r="F310" s="4" t="s">
        <v>32</v>
      </c>
      <c r="G310" s="14" t="str">
        <f t="shared" si="28"/>
        <v>49251.380</v>
      </c>
      <c r="H310" s="13">
        <f t="shared" si="29"/>
        <v>6462</v>
      </c>
      <c r="I310" s="39" t="s">
        <v>913</v>
      </c>
      <c r="J310" s="40" t="s">
        <v>914</v>
      </c>
      <c r="K310" s="39">
        <v>6462</v>
      </c>
      <c r="L310" s="39" t="s">
        <v>404</v>
      </c>
      <c r="M310" s="40" t="s">
        <v>106</v>
      </c>
      <c r="N310" s="40"/>
      <c r="O310" s="41" t="s">
        <v>774</v>
      </c>
      <c r="P310" s="41" t="s">
        <v>912</v>
      </c>
    </row>
    <row r="311" spans="1:16" ht="13.5" thickBot="1" x14ac:dyDescent="0.25">
      <c r="A311" s="13" t="str">
        <f t="shared" si="24"/>
        <v> BRNO 31 </v>
      </c>
      <c r="B311" s="4" t="str">
        <f t="shared" si="25"/>
        <v>I</v>
      </c>
      <c r="C311" s="13">
        <f t="shared" si="26"/>
        <v>49543.49</v>
      </c>
      <c r="D311" s="14" t="str">
        <f t="shared" si="27"/>
        <v>vis</v>
      </c>
      <c r="E311" s="64">
        <f>VLOOKUP(C311,Active!C$21:E$969,3,FALSE)</f>
        <v>6761.0005210193922</v>
      </c>
      <c r="F311" s="4" t="s">
        <v>32</v>
      </c>
      <c r="G311" s="14" t="str">
        <f t="shared" si="28"/>
        <v>49543.490</v>
      </c>
      <c r="H311" s="13">
        <f t="shared" si="29"/>
        <v>6761</v>
      </c>
      <c r="I311" s="39" t="s">
        <v>915</v>
      </c>
      <c r="J311" s="40" t="s">
        <v>916</v>
      </c>
      <c r="K311" s="39">
        <v>6761</v>
      </c>
      <c r="L311" s="39" t="s">
        <v>238</v>
      </c>
      <c r="M311" s="40" t="s">
        <v>106</v>
      </c>
      <c r="N311" s="40"/>
      <c r="O311" s="41" t="s">
        <v>917</v>
      </c>
      <c r="P311" s="41" t="s">
        <v>861</v>
      </c>
    </row>
    <row r="312" spans="1:16" ht="13.5" thickBot="1" x14ac:dyDescent="0.25">
      <c r="A312" s="13" t="str">
        <f t="shared" si="24"/>
        <v> BRNO 31 </v>
      </c>
      <c r="B312" s="4" t="str">
        <f t="shared" si="25"/>
        <v>I</v>
      </c>
      <c r="C312" s="13">
        <f t="shared" si="26"/>
        <v>49545.442999999999</v>
      </c>
      <c r="D312" s="14" t="str">
        <f t="shared" si="27"/>
        <v>vis</v>
      </c>
      <c r="E312" s="64">
        <f>VLOOKUP(C312,Active!C$21:E$969,3,FALSE)</f>
        <v>6762.9996386643443</v>
      </c>
      <c r="F312" s="4" t="s">
        <v>32</v>
      </c>
      <c r="G312" s="14" t="str">
        <f t="shared" si="28"/>
        <v>49545.443</v>
      </c>
      <c r="H312" s="13">
        <f t="shared" si="29"/>
        <v>6763</v>
      </c>
      <c r="I312" s="39" t="s">
        <v>918</v>
      </c>
      <c r="J312" s="40" t="s">
        <v>919</v>
      </c>
      <c r="K312" s="39">
        <v>6763</v>
      </c>
      <c r="L312" s="39" t="s">
        <v>328</v>
      </c>
      <c r="M312" s="40" t="s">
        <v>106</v>
      </c>
      <c r="N312" s="40"/>
      <c r="O312" s="41" t="s">
        <v>920</v>
      </c>
      <c r="P312" s="41" t="s">
        <v>861</v>
      </c>
    </row>
    <row r="313" spans="1:16" ht="13.5" thickBot="1" x14ac:dyDescent="0.25">
      <c r="A313" s="13" t="str">
        <f t="shared" si="24"/>
        <v> BRNO 31 </v>
      </c>
      <c r="B313" s="4" t="str">
        <f t="shared" si="25"/>
        <v>I</v>
      </c>
      <c r="C313" s="13">
        <f t="shared" si="26"/>
        <v>49546.427000000003</v>
      </c>
      <c r="D313" s="14" t="str">
        <f t="shared" si="27"/>
        <v>vis</v>
      </c>
      <c r="E313" s="64">
        <f>VLOOKUP(C313,Active!C$21:E$969,3,FALSE)</f>
        <v>6764.0068745899152</v>
      </c>
      <c r="F313" s="4" t="s">
        <v>32</v>
      </c>
      <c r="G313" s="14" t="str">
        <f t="shared" si="28"/>
        <v>49546.427</v>
      </c>
      <c r="H313" s="13">
        <f t="shared" si="29"/>
        <v>6764</v>
      </c>
      <c r="I313" s="39" t="s">
        <v>921</v>
      </c>
      <c r="J313" s="40" t="s">
        <v>922</v>
      </c>
      <c r="K313" s="39">
        <v>6764</v>
      </c>
      <c r="L313" s="39" t="s">
        <v>687</v>
      </c>
      <c r="M313" s="40" t="s">
        <v>106</v>
      </c>
      <c r="N313" s="40"/>
      <c r="O313" s="41" t="s">
        <v>923</v>
      </c>
      <c r="P313" s="41" t="s">
        <v>861</v>
      </c>
    </row>
    <row r="314" spans="1:16" ht="13.5" thickBot="1" x14ac:dyDescent="0.25">
      <c r="A314" s="13" t="str">
        <f t="shared" si="24"/>
        <v> BRNO 31 </v>
      </c>
      <c r="B314" s="4" t="str">
        <f t="shared" si="25"/>
        <v>I</v>
      </c>
      <c r="C314" s="13">
        <f t="shared" si="26"/>
        <v>49546.428</v>
      </c>
      <c r="D314" s="14" t="str">
        <f t="shared" si="27"/>
        <v>vis</v>
      </c>
      <c r="E314" s="64">
        <f>VLOOKUP(C314,Active!C$21:E$969,3,FALSE)</f>
        <v>6764.0078982036575</v>
      </c>
      <c r="F314" s="4" t="s">
        <v>32</v>
      </c>
      <c r="G314" s="14" t="str">
        <f t="shared" si="28"/>
        <v>49546.428</v>
      </c>
      <c r="H314" s="13">
        <f t="shared" si="29"/>
        <v>6764</v>
      </c>
      <c r="I314" s="39" t="s">
        <v>924</v>
      </c>
      <c r="J314" s="40" t="s">
        <v>925</v>
      </c>
      <c r="K314" s="39">
        <v>6764</v>
      </c>
      <c r="L314" s="39" t="s">
        <v>311</v>
      </c>
      <c r="M314" s="40" t="s">
        <v>106</v>
      </c>
      <c r="N314" s="40"/>
      <c r="O314" s="41" t="s">
        <v>920</v>
      </c>
      <c r="P314" s="41" t="s">
        <v>861</v>
      </c>
    </row>
    <row r="315" spans="1:16" ht="13.5" thickBot="1" x14ac:dyDescent="0.25">
      <c r="A315" s="13" t="str">
        <f t="shared" si="24"/>
        <v>OEJV 0060 </v>
      </c>
      <c r="B315" s="4" t="str">
        <f t="shared" si="25"/>
        <v>I</v>
      </c>
      <c r="C315" s="13">
        <f t="shared" si="26"/>
        <v>49923.498</v>
      </c>
      <c r="D315" s="14" t="str">
        <f t="shared" si="27"/>
        <v>vis</v>
      </c>
      <c r="E315" s="64">
        <f>VLOOKUP(C315,Active!C$21:E$969,3,FALSE)</f>
        <v>7149.9819332173893</v>
      </c>
      <c r="F315" s="4" t="s">
        <v>32</v>
      </c>
      <c r="G315" s="14" t="str">
        <f t="shared" si="28"/>
        <v>49923.498</v>
      </c>
      <c r="H315" s="13">
        <f t="shared" si="29"/>
        <v>7150</v>
      </c>
      <c r="I315" s="39" t="s">
        <v>926</v>
      </c>
      <c r="J315" s="40" t="s">
        <v>927</v>
      </c>
      <c r="K315" s="39">
        <v>7150</v>
      </c>
      <c r="L315" s="39" t="s">
        <v>198</v>
      </c>
      <c r="M315" s="40" t="s">
        <v>106</v>
      </c>
      <c r="N315" s="40"/>
      <c r="O315" s="41" t="s">
        <v>928</v>
      </c>
      <c r="P315" s="42" t="s">
        <v>929</v>
      </c>
    </row>
    <row r="316" spans="1:16" ht="13.5" thickBot="1" x14ac:dyDescent="0.25">
      <c r="A316" s="13" t="str">
        <f t="shared" si="24"/>
        <v> BRNO 32 </v>
      </c>
      <c r="B316" s="4" t="str">
        <f t="shared" si="25"/>
        <v>I</v>
      </c>
      <c r="C316" s="13">
        <f t="shared" si="26"/>
        <v>49924.458500000001</v>
      </c>
      <c r="D316" s="14" t="str">
        <f t="shared" si="27"/>
        <v>vis</v>
      </c>
      <c r="E316" s="64">
        <f>VLOOKUP(C316,Active!C$21:E$969,3,FALSE)</f>
        <v>7150.9651142199382</v>
      </c>
      <c r="F316" s="4" t="s">
        <v>32</v>
      </c>
      <c r="G316" s="14" t="str">
        <f t="shared" si="28"/>
        <v>49924.4585</v>
      </c>
      <c r="H316" s="13">
        <f t="shared" si="29"/>
        <v>7151</v>
      </c>
      <c r="I316" s="39" t="s">
        <v>930</v>
      </c>
      <c r="J316" s="40" t="s">
        <v>931</v>
      </c>
      <c r="K316" s="39">
        <v>7151</v>
      </c>
      <c r="L316" s="39" t="s">
        <v>932</v>
      </c>
      <c r="M316" s="40" t="s">
        <v>106</v>
      </c>
      <c r="N316" s="40"/>
      <c r="O316" s="41" t="s">
        <v>933</v>
      </c>
      <c r="P316" s="41" t="s">
        <v>934</v>
      </c>
    </row>
    <row r="317" spans="1:16" ht="13.5" thickBot="1" x14ac:dyDescent="0.25">
      <c r="A317" s="13" t="str">
        <f t="shared" si="24"/>
        <v> BRNO 32 </v>
      </c>
      <c r="B317" s="4" t="str">
        <f t="shared" si="25"/>
        <v>I</v>
      </c>
      <c r="C317" s="13">
        <f t="shared" si="26"/>
        <v>49924.481399999997</v>
      </c>
      <c r="D317" s="14" t="str">
        <f t="shared" si="27"/>
        <v>vis</v>
      </c>
      <c r="E317" s="64">
        <f>VLOOKUP(C317,Active!C$21:E$969,3,FALSE)</f>
        <v>7150.9885549747059</v>
      </c>
      <c r="F317" s="4" t="s">
        <v>32</v>
      </c>
      <c r="G317" s="14" t="str">
        <f t="shared" si="28"/>
        <v>49924.4814</v>
      </c>
      <c r="H317" s="13">
        <f t="shared" si="29"/>
        <v>7151</v>
      </c>
      <c r="I317" s="39" t="s">
        <v>935</v>
      </c>
      <c r="J317" s="40" t="s">
        <v>936</v>
      </c>
      <c r="K317" s="39">
        <v>7151</v>
      </c>
      <c r="L317" s="39" t="s">
        <v>937</v>
      </c>
      <c r="M317" s="40" t="s">
        <v>106</v>
      </c>
      <c r="N317" s="40"/>
      <c r="O317" s="41" t="s">
        <v>938</v>
      </c>
      <c r="P317" s="41" t="s">
        <v>934</v>
      </c>
    </row>
    <row r="318" spans="1:16" ht="13.5" thickBot="1" x14ac:dyDescent="0.25">
      <c r="A318" s="13" t="str">
        <f t="shared" si="24"/>
        <v>OEJV 0060 </v>
      </c>
      <c r="B318" s="4" t="str">
        <f t="shared" si="25"/>
        <v>I</v>
      </c>
      <c r="C318" s="13">
        <f t="shared" si="26"/>
        <v>49924.483</v>
      </c>
      <c r="D318" s="14" t="str">
        <f t="shared" si="27"/>
        <v>vis</v>
      </c>
      <c r="E318" s="64">
        <f>VLOOKUP(C318,Active!C$21:E$969,3,FALSE)</f>
        <v>7150.9901927567016</v>
      </c>
      <c r="F318" s="4" t="s">
        <v>32</v>
      </c>
      <c r="G318" s="14" t="str">
        <f t="shared" si="28"/>
        <v>49924.483</v>
      </c>
      <c r="H318" s="13">
        <f t="shared" si="29"/>
        <v>7151</v>
      </c>
      <c r="I318" s="39" t="s">
        <v>939</v>
      </c>
      <c r="J318" s="40" t="s">
        <v>940</v>
      </c>
      <c r="K318" s="39">
        <v>7151</v>
      </c>
      <c r="L318" s="39" t="s">
        <v>823</v>
      </c>
      <c r="M318" s="40" t="s">
        <v>106</v>
      </c>
      <c r="N318" s="40"/>
      <c r="O318" s="41" t="s">
        <v>928</v>
      </c>
      <c r="P318" s="42" t="s">
        <v>929</v>
      </c>
    </row>
    <row r="319" spans="1:16" ht="13.5" thickBot="1" x14ac:dyDescent="0.25">
      <c r="A319" s="13" t="str">
        <f t="shared" si="24"/>
        <v>OEJV 0060 </v>
      </c>
      <c r="B319" s="4" t="str">
        <f t="shared" si="25"/>
        <v>I</v>
      </c>
      <c r="C319" s="13">
        <f t="shared" si="26"/>
        <v>49925.463000000003</v>
      </c>
      <c r="D319" s="14" t="str">
        <f t="shared" si="27"/>
        <v>vis</v>
      </c>
      <c r="E319" s="64">
        <f>VLOOKUP(C319,Active!C$21:E$969,3,FALSE)</f>
        <v>7151.9933342272898</v>
      </c>
      <c r="F319" s="4" t="s">
        <v>32</v>
      </c>
      <c r="G319" s="14" t="str">
        <f t="shared" si="28"/>
        <v>49925.463</v>
      </c>
      <c r="H319" s="13">
        <f t="shared" si="29"/>
        <v>7152</v>
      </c>
      <c r="I319" s="39" t="s">
        <v>941</v>
      </c>
      <c r="J319" s="40" t="s">
        <v>942</v>
      </c>
      <c r="K319" s="39">
        <v>7152</v>
      </c>
      <c r="L319" s="39" t="s">
        <v>404</v>
      </c>
      <c r="M319" s="40" t="s">
        <v>106</v>
      </c>
      <c r="N319" s="40"/>
      <c r="O319" s="41" t="s">
        <v>928</v>
      </c>
      <c r="P319" s="42" t="s">
        <v>929</v>
      </c>
    </row>
    <row r="320" spans="1:16" ht="13.5" thickBot="1" x14ac:dyDescent="0.25">
      <c r="A320" s="13" t="str">
        <f t="shared" si="24"/>
        <v> BBS 110 </v>
      </c>
      <c r="B320" s="4" t="str">
        <f t="shared" si="25"/>
        <v>I</v>
      </c>
      <c r="C320" s="13">
        <f t="shared" si="26"/>
        <v>49928.4</v>
      </c>
      <c r="D320" s="14" t="str">
        <f t="shared" si="27"/>
        <v>vis</v>
      </c>
      <c r="E320" s="64">
        <f>VLOOKUP(C320,Active!C$21:E$969,3,FALSE)</f>
        <v>7154.9996877978065</v>
      </c>
      <c r="F320" s="4" t="s">
        <v>32</v>
      </c>
      <c r="G320" s="14" t="str">
        <f t="shared" si="28"/>
        <v>49928.400</v>
      </c>
      <c r="H320" s="13">
        <f t="shared" si="29"/>
        <v>7155</v>
      </c>
      <c r="I320" s="39" t="s">
        <v>943</v>
      </c>
      <c r="J320" s="40" t="s">
        <v>944</v>
      </c>
      <c r="K320" s="39">
        <v>7155</v>
      </c>
      <c r="L320" s="39" t="s">
        <v>328</v>
      </c>
      <c r="M320" s="40" t="s">
        <v>106</v>
      </c>
      <c r="N320" s="40"/>
      <c r="O320" s="41" t="s">
        <v>774</v>
      </c>
      <c r="P320" s="41" t="s">
        <v>945</v>
      </c>
    </row>
    <row r="321" spans="1:16" ht="13.5" thickBot="1" x14ac:dyDescent="0.25">
      <c r="A321" s="13" t="str">
        <f t="shared" si="24"/>
        <v> BBS 110 </v>
      </c>
      <c r="B321" s="4" t="str">
        <f t="shared" si="25"/>
        <v>I</v>
      </c>
      <c r="C321" s="13">
        <f t="shared" si="26"/>
        <v>50013.392999999996</v>
      </c>
      <c r="D321" s="14" t="str">
        <f t="shared" si="27"/>
        <v>vis</v>
      </c>
      <c r="E321" s="64">
        <f>VLOOKUP(C321,Active!C$21:E$969,3,FALSE)</f>
        <v>7241.9996908686426</v>
      </c>
      <c r="F321" s="4" t="s">
        <v>32</v>
      </c>
      <c r="G321" s="14" t="str">
        <f t="shared" si="28"/>
        <v>50013.393</v>
      </c>
      <c r="H321" s="13">
        <f t="shared" si="29"/>
        <v>7242</v>
      </c>
      <c r="I321" s="39" t="s">
        <v>946</v>
      </c>
      <c r="J321" s="40" t="s">
        <v>947</v>
      </c>
      <c r="K321" s="39">
        <v>7242</v>
      </c>
      <c r="L321" s="39" t="s">
        <v>328</v>
      </c>
      <c r="M321" s="40" t="s">
        <v>106</v>
      </c>
      <c r="N321" s="40"/>
      <c r="O321" s="41" t="s">
        <v>774</v>
      </c>
      <c r="P321" s="41" t="s">
        <v>945</v>
      </c>
    </row>
    <row r="322" spans="1:16" ht="13.5" thickBot="1" x14ac:dyDescent="0.25">
      <c r="A322" s="13" t="str">
        <f t="shared" si="24"/>
        <v> BRNO 32 </v>
      </c>
      <c r="B322" s="4" t="str">
        <f t="shared" si="25"/>
        <v>I</v>
      </c>
      <c r="C322" s="13">
        <f t="shared" si="26"/>
        <v>50222.465499999998</v>
      </c>
      <c r="D322" s="14" t="str">
        <f t="shared" si="27"/>
        <v>vis</v>
      </c>
      <c r="E322" s="64">
        <f>VLOOKUP(C322,Active!C$21:E$969,3,FALSE)</f>
        <v>7456.0091756736101</v>
      </c>
      <c r="F322" s="4" t="s">
        <v>32</v>
      </c>
      <c r="G322" s="14" t="str">
        <f t="shared" si="28"/>
        <v>50222.4655</v>
      </c>
      <c r="H322" s="13">
        <f t="shared" si="29"/>
        <v>7456</v>
      </c>
      <c r="I322" s="39" t="s">
        <v>948</v>
      </c>
      <c r="J322" s="40" t="s">
        <v>949</v>
      </c>
      <c r="K322" s="39">
        <v>7456</v>
      </c>
      <c r="L322" s="39" t="s">
        <v>950</v>
      </c>
      <c r="M322" s="40" t="s">
        <v>106</v>
      </c>
      <c r="N322" s="40"/>
      <c r="O322" s="41" t="s">
        <v>871</v>
      </c>
      <c r="P322" s="41" t="s">
        <v>934</v>
      </c>
    </row>
    <row r="323" spans="1:16" ht="13.5" thickBot="1" x14ac:dyDescent="0.25">
      <c r="A323" s="13" t="str">
        <f t="shared" si="24"/>
        <v> BRNO 32 </v>
      </c>
      <c r="B323" s="4" t="str">
        <f t="shared" si="25"/>
        <v>I</v>
      </c>
      <c r="C323" s="13">
        <f t="shared" si="26"/>
        <v>50225.394800000002</v>
      </c>
      <c r="D323" s="14" t="str">
        <f t="shared" si="27"/>
        <v>vis</v>
      </c>
      <c r="E323" s="64">
        <f>VLOOKUP(C323,Active!C$21:E$969,3,FALSE)</f>
        <v>7459.0076474182915</v>
      </c>
      <c r="F323" s="4" t="s">
        <v>32</v>
      </c>
      <c r="G323" s="14" t="str">
        <f t="shared" si="28"/>
        <v>50225.3948</v>
      </c>
      <c r="H323" s="13">
        <f t="shared" si="29"/>
        <v>7459</v>
      </c>
      <c r="I323" s="39" t="s">
        <v>951</v>
      </c>
      <c r="J323" s="40" t="s">
        <v>952</v>
      </c>
      <c r="K323" s="39">
        <v>7459</v>
      </c>
      <c r="L323" s="39" t="s">
        <v>953</v>
      </c>
      <c r="M323" s="40" t="s">
        <v>106</v>
      </c>
      <c r="N323" s="40"/>
      <c r="O323" s="41" t="s">
        <v>871</v>
      </c>
      <c r="P323" s="41" t="s">
        <v>934</v>
      </c>
    </row>
    <row r="324" spans="1:16" ht="13.5" thickBot="1" x14ac:dyDescent="0.25">
      <c r="A324" s="13" t="str">
        <f t="shared" si="24"/>
        <v> AOEB 10 </v>
      </c>
      <c r="B324" s="4" t="str">
        <f t="shared" si="25"/>
        <v>I</v>
      </c>
      <c r="C324" s="13">
        <f t="shared" si="26"/>
        <v>50255.652000000002</v>
      </c>
      <c r="D324" s="14" t="str">
        <f t="shared" si="27"/>
        <v>vis</v>
      </c>
      <c r="E324" s="64">
        <f>VLOOKUP(C324,Active!C$21:E$969,3,FALSE)</f>
        <v>7489.9793332384779</v>
      </c>
      <c r="F324" s="4" t="s">
        <v>32</v>
      </c>
      <c r="G324" s="14" t="str">
        <f t="shared" si="28"/>
        <v>50255.652</v>
      </c>
      <c r="H324" s="13">
        <f t="shared" si="29"/>
        <v>7490</v>
      </c>
      <c r="I324" s="39" t="s">
        <v>954</v>
      </c>
      <c r="J324" s="40" t="s">
        <v>955</v>
      </c>
      <c r="K324" s="39">
        <v>7490</v>
      </c>
      <c r="L324" s="39" t="s">
        <v>204</v>
      </c>
      <c r="M324" s="40" t="s">
        <v>956</v>
      </c>
      <c r="N324" s="40" t="s">
        <v>957</v>
      </c>
      <c r="O324" s="41" t="s">
        <v>958</v>
      </c>
      <c r="P324" s="41" t="s">
        <v>740</v>
      </c>
    </row>
    <row r="325" spans="1:16" ht="13.5" thickBot="1" x14ac:dyDescent="0.25">
      <c r="A325" s="13" t="str">
        <f t="shared" si="24"/>
        <v> AOEB 10 </v>
      </c>
      <c r="B325" s="4" t="str">
        <f t="shared" si="25"/>
        <v>I</v>
      </c>
      <c r="C325" s="13">
        <f t="shared" si="26"/>
        <v>50540.921000000002</v>
      </c>
      <c r="D325" s="14" t="str">
        <f t="shared" si="27"/>
        <v>vis</v>
      </c>
      <c r="E325" s="64">
        <f>VLOOKUP(C325,Active!C$21:E$969,3,FALSE)</f>
        <v>7781.9846028020402</v>
      </c>
      <c r="F325" s="4" t="s">
        <v>32</v>
      </c>
      <c r="G325" s="14" t="str">
        <f t="shared" si="28"/>
        <v>50540.921</v>
      </c>
      <c r="H325" s="13">
        <f t="shared" si="29"/>
        <v>7782</v>
      </c>
      <c r="I325" s="39" t="s">
        <v>959</v>
      </c>
      <c r="J325" s="40" t="s">
        <v>960</v>
      </c>
      <c r="K325" s="39">
        <v>7782</v>
      </c>
      <c r="L325" s="39" t="s">
        <v>961</v>
      </c>
      <c r="M325" s="40" t="s">
        <v>956</v>
      </c>
      <c r="N325" s="40" t="s">
        <v>957</v>
      </c>
      <c r="O325" s="41" t="s">
        <v>958</v>
      </c>
      <c r="P325" s="41" t="s">
        <v>740</v>
      </c>
    </row>
    <row r="326" spans="1:16" ht="13.5" thickBot="1" x14ac:dyDescent="0.25">
      <c r="A326" s="13" t="str">
        <f t="shared" si="24"/>
        <v> BRNO 32 </v>
      </c>
      <c r="B326" s="4" t="str">
        <f t="shared" si="25"/>
        <v>I</v>
      </c>
      <c r="C326" s="13">
        <f t="shared" si="26"/>
        <v>50604.449099999998</v>
      </c>
      <c r="D326" s="14" t="str">
        <f t="shared" si="27"/>
        <v>vis</v>
      </c>
      <c r="E326" s="64">
        <f>VLOOKUP(C326,Active!C$21:E$969,3,FALSE)</f>
        <v>7847.0128391872049</v>
      </c>
      <c r="F326" s="4" t="s">
        <v>32</v>
      </c>
      <c r="G326" s="14" t="str">
        <f t="shared" si="28"/>
        <v>50604.4491</v>
      </c>
      <c r="H326" s="13">
        <f t="shared" si="29"/>
        <v>7847</v>
      </c>
      <c r="I326" s="39" t="s">
        <v>962</v>
      </c>
      <c r="J326" s="40" t="s">
        <v>963</v>
      </c>
      <c r="K326" s="39">
        <v>7847</v>
      </c>
      <c r="L326" s="39" t="s">
        <v>964</v>
      </c>
      <c r="M326" s="40" t="s">
        <v>106</v>
      </c>
      <c r="N326" s="40"/>
      <c r="O326" s="41" t="s">
        <v>871</v>
      </c>
      <c r="P326" s="41" t="s">
        <v>934</v>
      </c>
    </row>
    <row r="327" spans="1:16" ht="13.5" thickBot="1" x14ac:dyDescent="0.25">
      <c r="A327" s="13" t="str">
        <f t="shared" si="24"/>
        <v> BBS 115 </v>
      </c>
      <c r="B327" s="4" t="str">
        <f t="shared" si="25"/>
        <v>I</v>
      </c>
      <c r="C327" s="13">
        <f t="shared" si="26"/>
        <v>50645.463000000003</v>
      </c>
      <c r="D327" s="14" t="str">
        <f t="shared" si="27"/>
        <v>vis</v>
      </c>
      <c r="E327" s="64">
        <f>VLOOKUP(C327,Active!C$21:E$969,3,FALSE)</f>
        <v>7888.9952309835608</v>
      </c>
      <c r="F327" s="4" t="s">
        <v>32</v>
      </c>
      <c r="G327" s="14" t="str">
        <f t="shared" si="28"/>
        <v>50645.463</v>
      </c>
      <c r="H327" s="13">
        <f t="shared" si="29"/>
        <v>7889</v>
      </c>
      <c r="I327" s="39" t="s">
        <v>965</v>
      </c>
      <c r="J327" s="40" t="s">
        <v>966</v>
      </c>
      <c r="K327" s="39">
        <v>7889</v>
      </c>
      <c r="L327" s="39" t="s">
        <v>212</v>
      </c>
      <c r="M327" s="40" t="s">
        <v>106</v>
      </c>
      <c r="N327" s="40"/>
      <c r="O327" s="41" t="s">
        <v>774</v>
      </c>
      <c r="P327" s="41" t="s">
        <v>967</v>
      </c>
    </row>
    <row r="328" spans="1:16" ht="13.5" thickBot="1" x14ac:dyDescent="0.25">
      <c r="A328" s="13" t="str">
        <f t="shared" si="24"/>
        <v> BBS 115 </v>
      </c>
      <c r="B328" s="4" t="str">
        <f t="shared" si="25"/>
        <v>I</v>
      </c>
      <c r="C328" s="13">
        <f t="shared" si="26"/>
        <v>50692.345999999998</v>
      </c>
      <c r="D328" s="14" t="str">
        <f t="shared" si="27"/>
        <v>vis</v>
      </c>
      <c r="E328" s="64">
        <f>VLOOKUP(C328,Active!C$21:E$969,3,FALSE)</f>
        <v>7936.9853142135889</v>
      </c>
      <c r="F328" s="4" t="s">
        <v>32</v>
      </c>
      <c r="G328" s="14" t="str">
        <f t="shared" si="28"/>
        <v>50692.346</v>
      </c>
      <c r="H328" s="13">
        <f t="shared" si="29"/>
        <v>7937</v>
      </c>
      <c r="I328" s="39" t="s">
        <v>968</v>
      </c>
      <c r="J328" s="40" t="s">
        <v>969</v>
      </c>
      <c r="K328" s="39">
        <v>7937</v>
      </c>
      <c r="L328" s="39" t="s">
        <v>320</v>
      </c>
      <c r="M328" s="40" t="s">
        <v>106</v>
      </c>
      <c r="N328" s="40"/>
      <c r="O328" s="41" t="s">
        <v>774</v>
      </c>
      <c r="P328" s="41" t="s">
        <v>967</v>
      </c>
    </row>
    <row r="329" spans="1:16" ht="13.5" thickBot="1" x14ac:dyDescent="0.25">
      <c r="A329" s="13" t="str">
        <f t="shared" si="24"/>
        <v>BAVM 132 </v>
      </c>
      <c r="B329" s="4" t="str">
        <f t="shared" si="25"/>
        <v>II</v>
      </c>
      <c r="C329" s="13">
        <f t="shared" si="26"/>
        <v>51430.419800000003</v>
      </c>
      <c r="D329" s="14" t="str">
        <f t="shared" si="27"/>
        <v>vis</v>
      </c>
      <c r="E329" s="64">
        <f>VLOOKUP(C329,Active!C$21:E$969,3,FALSE)</f>
        <v>8692.487801083189</v>
      </c>
      <c r="F329" s="4" t="s">
        <v>32</v>
      </c>
      <c r="G329" s="14" t="str">
        <f t="shared" si="28"/>
        <v>51430.4198</v>
      </c>
      <c r="H329" s="13">
        <f t="shared" si="29"/>
        <v>8692.5</v>
      </c>
      <c r="I329" s="39" t="s">
        <v>970</v>
      </c>
      <c r="J329" s="40" t="s">
        <v>971</v>
      </c>
      <c r="K329" s="39">
        <v>8692.5</v>
      </c>
      <c r="L329" s="39" t="s">
        <v>972</v>
      </c>
      <c r="M329" s="40" t="s">
        <v>728</v>
      </c>
      <c r="N329" s="40" t="s">
        <v>30</v>
      </c>
      <c r="O329" s="41" t="s">
        <v>841</v>
      </c>
      <c r="P329" s="42" t="s">
        <v>973</v>
      </c>
    </row>
    <row r="330" spans="1:16" ht="13.5" thickBot="1" x14ac:dyDescent="0.25">
      <c r="A330" s="13" t="str">
        <f t="shared" si="24"/>
        <v>BAVM 132 </v>
      </c>
      <c r="B330" s="4" t="str">
        <f t="shared" si="25"/>
        <v>II</v>
      </c>
      <c r="C330" s="13">
        <f t="shared" si="26"/>
        <v>51430.421900000001</v>
      </c>
      <c r="D330" s="14" t="str">
        <f t="shared" si="27"/>
        <v>vis</v>
      </c>
      <c r="E330" s="64">
        <f>VLOOKUP(C330,Active!C$21:E$969,3,FALSE)</f>
        <v>8692.4899506720521</v>
      </c>
      <c r="F330" s="4" t="s">
        <v>32</v>
      </c>
      <c r="G330" s="14" t="str">
        <f t="shared" si="28"/>
        <v>51430.4219</v>
      </c>
      <c r="H330" s="13">
        <f t="shared" si="29"/>
        <v>8692.5</v>
      </c>
      <c r="I330" s="39" t="s">
        <v>974</v>
      </c>
      <c r="J330" s="40" t="s">
        <v>975</v>
      </c>
      <c r="K330" s="39">
        <v>8692.5</v>
      </c>
      <c r="L330" s="39" t="s">
        <v>976</v>
      </c>
      <c r="M330" s="40" t="s">
        <v>728</v>
      </c>
      <c r="N330" s="40" t="s">
        <v>840</v>
      </c>
      <c r="O330" s="41" t="s">
        <v>841</v>
      </c>
      <c r="P330" s="42" t="s">
        <v>973</v>
      </c>
    </row>
    <row r="331" spans="1:16" ht="13.5" thickBot="1" x14ac:dyDescent="0.25">
      <c r="A331" s="13" t="str">
        <f t="shared" ref="A331:A376" si="30">P331</f>
        <v> AOEB 10 </v>
      </c>
      <c r="B331" s="4" t="str">
        <f t="shared" ref="B331:B376" si="31">IF(H331=INT(H331),"I","II")</f>
        <v>I</v>
      </c>
      <c r="C331" s="13">
        <f t="shared" ref="C331:C376" si="32">1*G331</f>
        <v>52495.769800000002</v>
      </c>
      <c r="D331" s="14" t="str">
        <f t="shared" ref="D331:D376" si="33">VLOOKUP(F331,I$1:J$5,2,FALSE)</f>
        <v>vis</v>
      </c>
      <c r="E331" s="64">
        <f>VLOOKUP(C331,Active!C$21:E$969,3,FALSE)</f>
        <v>9782.9947048460945</v>
      </c>
      <c r="F331" s="4" t="s">
        <v>32</v>
      </c>
      <c r="G331" s="14" t="str">
        <f t="shared" ref="G331:G376" si="34">MID(I331,3,LEN(I331)-3)</f>
        <v>52495.7698</v>
      </c>
      <c r="H331" s="13">
        <f t="shared" ref="H331:H376" si="35">1*K331</f>
        <v>9783</v>
      </c>
      <c r="I331" s="39" t="s">
        <v>977</v>
      </c>
      <c r="J331" s="40" t="s">
        <v>978</v>
      </c>
      <c r="K331" s="39">
        <v>9783</v>
      </c>
      <c r="L331" s="39" t="s">
        <v>979</v>
      </c>
      <c r="M331" s="40" t="s">
        <v>956</v>
      </c>
      <c r="N331" s="40" t="s">
        <v>957</v>
      </c>
      <c r="O331" s="41" t="s">
        <v>980</v>
      </c>
      <c r="P331" s="41" t="s">
        <v>740</v>
      </c>
    </row>
    <row r="332" spans="1:16" ht="13.5" thickBot="1" x14ac:dyDescent="0.25">
      <c r="A332" s="13" t="str">
        <f t="shared" si="30"/>
        <v>VSB 40 </v>
      </c>
      <c r="B332" s="4" t="str">
        <f t="shared" si="31"/>
        <v>I</v>
      </c>
      <c r="C332" s="13">
        <f t="shared" si="32"/>
        <v>52569.030100000004</v>
      </c>
      <c r="D332" s="14" t="str">
        <f t="shared" si="33"/>
        <v>vis</v>
      </c>
      <c r="E332" s="64">
        <f>VLOOKUP(C332,Active!C$21:E$969,3,FALSE)</f>
        <v>9857.9849549251703</v>
      </c>
      <c r="F332" s="4" t="s">
        <v>32</v>
      </c>
      <c r="G332" s="14" t="str">
        <f t="shared" si="34"/>
        <v>52569.0301</v>
      </c>
      <c r="H332" s="13">
        <f t="shared" si="35"/>
        <v>9858</v>
      </c>
      <c r="I332" s="39" t="s">
        <v>981</v>
      </c>
      <c r="J332" s="40" t="s">
        <v>982</v>
      </c>
      <c r="K332" s="39">
        <v>9858</v>
      </c>
      <c r="L332" s="39" t="s">
        <v>983</v>
      </c>
      <c r="M332" s="40" t="s">
        <v>728</v>
      </c>
      <c r="N332" s="40" t="s">
        <v>729</v>
      </c>
      <c r="O332" s="41" t="s">
        <v>984</v>
      </c>
      <c r="P332" s="42" t="s">
        <v>985</v>
      </c>
    </row>
    <row r="333" spans="1:16" ht="26.25" thickBot="1" x14ac:dyDescent="0.25">
      <c r="A333" s="13" t="str">
        <f t="shared" si="30"/>
        <v>IBVS 5809 </v>
      </c>
      <c r="B333" s="4" t="str">
        <f t="shared" si="31"/>
        <v>I</v>
      </c>
      <c r="C333" s="13">
        <f t="shared" si="32"/>
        <v>52613.000599999999</v>
      </c>
      <c r="D333" s="14" t="str">
        <f t="shared" si="33"/>
        <v>vis</v>
      </c>
      <c r="E333" s="64">
        <f>VLOOKUP(C333,Active!C$21:E$969,3,FALSE)</f>
        <v>9902.9937631214452</v>
      </c>
      <c r="F333" s="4" t="s">
        <v>32</v>
      </c>
      <c r="G333" s="14" t="str">
        <f t="shared" si="34"/>
        <v>52613.0006</v>
      </c>
      <c r="H333" s="13">
        <f t="shared" si="35"/>
        <v>9903</v>
      </c>
      <c r="I333" s="39" t="s">
        <v>986</v>
      </c>
      <c r="J333" s="40" t="s">
        <v>987</v>
      </c>
      <c r="K333" s="39">
        <v>9903</v>
      </c>
      <c r="L333" s="39" t="s">
        <v>988</v>
      </c>
      <c r="M333" s="40" t="s">
        <v>956</v>
      </c>
      <c r="N333" s="40" t="s">
        <v>32</v>
      </c>
      <c r="O333" s="41" t="s">
        <v>989</v>
      </c>
      <c r="P333" s="42" t="s">
        <v>990</v>
      </c>
    </row>
    <row r="334" spans="1:16" ht="13.5" thickBot="1" x14ac:dyDescent="0.25">
      <c r="A334" s="13" t="str">
        <f t="shared" si="30"/>
        <v> AOEB 10 </v>
      </c>
      <c r="B334" s="4" t="str">
        <f t="shared" si="31"/>
        <v>I</v>
      </c>
      <c r="C334" s="13">
        <f t="shared" si="32"/>
        <v>52791.777900000001</v>
      </c>
      <c r="D334" s="14" t="str">
        <f t="shared" si="33"/>
        <v>vis</v>
      </c>
      <c r="E334" s="64">
        <f>VLOOKUP(C334,Active!C$21:E$969,3,FALSE)</f>
        <v>10085.992664783898</v>
      </c>
      <c r="F334" s="4" t="s">
        <v>32</v>
      </c>
      <c r="G334" s="14" t="str">
        <f t="shared" si="34"/>
        <v>52791.7779</v>
      </c>
      <c r="H334" s="13">
        <f t="shared" si="35"/>
        <v>10086</v>
      </c>
      <c r="I334" s="39" t="s">
        <v>991</v>
      </c>
      <c r="J334" s="40" t="s">
        <v>992</v>
      </c>
      <c r="K334" s="39">
        <v>10086</v>
      </c>
      <c r="L334" s="39" t="s">
        <v>993</v>
      </c>
      <c r="M334" s="40" t="s">
        <v>956</v>
      </c>
      <c r="N334" s="40" t="s">
        <v>957</v>
      </c>
      <c r="O334" s="41" t="s">
        <v>994</v>
      </c>
      <c r="P334" s="41" t="s">
        <v>740</v>
      </c>
    </row>
    <row r="335" spans="1:16" ht="13.5" thickBot="1" x14ac:dyDescent="0.25">
      <c r="A335" s="13" t="str">
        <f t="shared" si="30"/>
        <v> AOEB 10 </v>
      </c>
      <c r="B335" s="4" t="str">
        <f t="shared" si="31"/>
        <v>I</v>
      </c>
      <c r="C335" s="13">
        <f t="shared" si="32"/>
        <v>52792.745300000002</v>
      </c>
      <c r="D335" s="14" t="str">
        <f t="shared" si="33"/>
        <v>vis</v>
      </c>
      <c r="E335" s="64">
        <f>VLOOKUP(C335,Active!C$21:E$969,3,FALSE)</f>
        <v>10086.982908721291</v>
      </c>
      <c r="F335" s="4" t="s">
        <v>32</v>
      </c>
      <c r="G335" s="14" t="str">
        <f t="shared" si="34"/>
        <v>52792.7453</v>
      </c>
      <c r="H335" s="13">
        <f t="shared" si="35"/>
        <v>10087</v>
      </c>
      <c r="I335" s="39" t="s">
        <v>995</v>
      </c>
      <c r="J335" s="40" t="s">
        <v>996</v>
      </c>
      <c r="K335" s="39">
        <v>10087</v>
      </c>
      <c r="L335" s="39" t="s">
        <v>997</v>
      </c>
      <c r="M335" s="40" t="s">
        <v>956</v>
      </c>
      <c r="N335" s="40" t="s">
        <v>957</v>
      </c>
      <c r="O335" s="41" t="s">
        <v>998</v>
      </c>
      <c r="P335" s="41" t="s">
        <v>740</v>
      </c>
    </row>
    <row r="336" spans="1:16" ht="13.5" thickBot="1" x14ac:dyDescent="0.25">
      <c r="A336" s="13" t="str">
        <f t="shared" si="30"/>
        <v>BAVM 172 </v>
      </c>
      <c r="B336" s="4" t="str">
        <f t="shared" si="31"/>
        <v>I</v>
      </c>
      <c r="C336" s="13">
        <f t="shared" si="32"/>
        <v>52804.480000000003</v>
      </c>
      <c r="D336" s="14" t="str">
        <f t="shared" si="33"/>
        <v>vis</v>
      </c>
      <c r="E336" s="64">
        <f>VLOOKUP(C336,Active!C$21:E$969,3,FALSE)</f>
        <v>10098.99470894055</v>
      </c>
      <c r="F336" s="4" t="s">
        <v>32</v>
      </c>
      <c r="G336" s="14" t="str">
        <f t="shared" si="34"/>
        <v>52804.4800</v>
      </c>
      <c r="H336" s="13">
        <f t="shared" si="35"/>
        <v>10099</v>
      </c>
      <c r="I336" s="39" t="s">
        <v>999</v>
      </c>
      <c r="J336" s="40" t="s">
        <v>1000</v>
      </c>
      <c r="K336" s="39">
        <v>10099</v>
      </c>
      <c r="L336" s="39" t="s">
        <v>979</v>
      </c>
      <c r="M336" s="40" t="s">
        <v>728</v>
      </c>
      <c r="N336" s="40" t="s">
        <v>1001</v>
      </c>
      <c r="O336" s="41" t="s">
        <v>1002</v>
      </c>
      <c r="P336" s="42" t="s">
        <v>1003</v>
      </c>
    </row>
    <row r="337" spans="1:16" ht="13.5" thickBot="1" x14ac:dyDescent="0.25">
      <c r="A337" s="13" t="str">
        <f t="shared" si="30"/>
        <v>OEJV 0074 </v>
      </c>
      <c r="B337" s="4" t="str">
        <f t="shared" si="31"/>
        <v>I</v>
      </c>
      <c r="C337" s="13">
        <f t="shared" si="32"/>
        <v>52807.410089999998</v>
      </c>
      <c r="D337" s="14" t="str">
        <f t="shared" si="33"/>
        <v>vis</v>
      </c>
      <c r="E337" s="64">
        <f>VLOOKUP(C337,Active!C$21:E$969,3,FALSE)</f>
        <v>10101.993989340081</v>
      </c>
      <c r="F337" s="4" t="s">
        <v>32</v>
      </c>
      <c r="G337" s="14" t="str">
        <f t="shared" si="34"/>
        <v>52807.41009</v>
      </c>
      <c r="H337" s="13">
        <f t="shared" si="35"/>
        <v>10102</v>
      </c>
      <c r="I337" s="39" t="s">
        <v>1004</v>
      </c>
      <c r="J337" s="40" t="s">
        <v>1005</v>
      </c>
      <c r="K337" s="39" t="s">
        <v>1006</v>
      </c>
      <c r="L337" s="39" t="s">
        <v>1007</v>
      </c>
      <c r="M337" s="40" t="s">
        <v>956</v>
      </c>
      <c r="N337" s="40" t="s">
        <v>100</v>
      </c>
      <c r="O337" s="41" t="s">
        <v>1008</v>
      </c>
      <c r="P337" s="42" t="s">
        <v>1009</v>
      </c>
    </row>
    <row r="338" spans="1:16" ht="13.5" thickBot="1" x14ac:dyDescent="0.25">
      <c r="A338" s="13" t="str">
        <f t="shared" si="30"/>
        <v>BAVM 172 </v>
      </c>
      <c r="B338" s="4" t="str">
        <f t="shared" si="31"/>
        <v>II</v>
      </c>
      <c r="C338" s="13">
        <f t="shared" si="32"/>
        <v>52864.553999999996</v>
      </c>
      <c r="D338" s="14" t="str">
        <f t="shared" si="33"/>
        <v>vis</v>
      </c>
      <c r="E338" s="64">
        <f>VLOOKUP(C338,Active!C$21:E$969,3,FALSE)</f>
        <v>10160.487281087399</v>
      </c>
      <c r="F338" s="4" t="s">
        <v>32</v>
      </c>
      <c r="G338" s="14" t="str">
        <f t="shared" si="34"/>
        <v>52864.5540</v>
      </c>
      <c r="H338" s="13">
        <f t="shared" si="35"/>
        <v>10160.5</v>
      </c>
      <c r="I338" s="39" t="s">
        <v>1010</v>
      </c>
      <c r="J338" s="40" t="s">
        <v>1011</v>
      </c>
      <c r="K338" s="39" t="s">
        <v>1012</v>
      </c>
      <c r="L338" s="39" t="s">
        <v>1013</v>
      </c>
      <c r="M338" s="40" t="s">
        <v>728</v>
      </c>
      <c r="N338" s="40" t="s">
        <v>1014</v>
      </c>
      <c r="O338" s="41" t="s">
        <v>1015</v>
      </c>
      <c r="P338" s="42" t="s">
        <v>1003</v>
      </c>
    </row>
    <row r="339" spans="1:16" ht="13.5" thickBot="1" x14ac:dyDescent="0.25">
      <c r="A339" s="13" t="str">
        <f t="shared" si="30"/>
        <v>VSB 42 </v>
      </c>
      <c r="B339" s="4" t="str">
        <f t="shared" si="31"/>
        <v>I</v>
      </c>
      <c r="C339" s="13">
        <f t="shared" si="32"/>
        <v>52909.001199999999</v>
      </c>
      <c r="D339" s="14" t="str">
        <f t="shared" si="33"/>
        <v>vis</v>
      </c>
      <c r="E339" s="64">
        <f>VLOOKUP(C339,Active!C$21:E$969,3,FALSE)</f>
        <v>10205.984045956158</v>
      </c>
      <c r="F339" s="4" t="s">
        <v>32</v>
      </c>
      <c r="G339" s="14" t="str">
        <f t="shared" si="34"/>
        <v>52909.0012</v>
      </c>
      <c r="H339" s="13">
        <f t="shared" si="35"/>
        <v>10206</v>
      </c>
      <c r="I339" s="39" t="s">
        <v>1016</v>
      </c>
      <c r="J339" s="40" t="s">
        <v>1017</v>
      </c>
      <c r="K339" s="39" t="s">
        <v>1018</v>
      </c>
      <c r="L339" s="39" t="s">
        <v>1019</v>
      </c>
      <c r="M339" s="40" t="s">
        <v>728</v>
      </c>
      <c r="N339" s="40" t="s">
        <v>729</v>
      </c>
      <c r="O339" s="41" t="s">
        <v>984</v>
      </c>
      <c r="P339" s="42" t="s">
        <v>1020</v>
      </c>
    </row>
    <row r="340" spans="1:16" ht="13.5" thickBot="1" x14ac:dyDescent="0.25">
      <c r="A340" s="13" t="str">
        <f t="shared" si="30"/>
        <v>BAVM 183 </v>
      </c>
      <c r="B340" s="4" t="str">
        <f t="shared" si="31"/>
        <v>II</v>
      </c>
      <c r="C340" s="13">
        <f t="shared" si="32"/>
        <v>52955.418100000003</v>
      </c>
      <c r="D340" s="14" t="str">
        <f t="shared" si="33"/>
        <v>vis</v>
      </c>
      <c r="E340" s="64">
        <f>VLOOKUP(C340,Active!C$21:E$969,3,FALSE)</f>
        <v>10253.497022819422</v>
      </c>
      <c r="F340" s="4" t="s">
        <v>32</v>
      </c>
      <c r="G340" s="14" t="str">
        <f t="shared" si="34"/>
        <v>52955.4181</v>
      </c>
      <c r="H340" s="13">
        <f t="shared" si="35"/>
        <v>10253.5</v>
      </c>
      <c r="I340" s="39" t="s">
        <v>1021</v>
      </c>
      <c r="J340" s="40" t="s">
        <v>1022</v>
      </c>
      <c r="K340" s="39" t="s">
        <v>1023</v>
      </c>
      <c r="L340" s="39" t="s">
        <v>1024</v>
      </c>
      <c r="M340" s="40" t="s">
        <v>956</v>
      </c>
      <c r="N340" s="40" t="s">
        <v>1001</v>
      </c>
      <c r="O340" s="41" t="s">
        <v>1025</v>
      </c>
      <c r="P340" s="42" t="s">
        <v>1026</v>
      </c>
    </row>
    <row r="341" spans="1:16" ht="13.5" thickBot="1" x14ac:dyDescent="0.25">
      <c r="A341" s="13" t="str">
        <f t="shared" si="30"/>
        <v> AOEB 10 </v>
      </c>
      <c r="B341" s="4" t="str">
        <f t="shared" si="31"/>
        <v>I</v>
      </c>
      <c r="C341" s="13">
        <f t="shared" si="32"/>
        <v>53218.697399999997</v>
      </c>
      <c r="D341" s="14" t="str">
        <f t="shared" si="33"/>
        <v>vis</v>
      </c>
      <c r="E341" s="64">
        <f>VLOOKUP(C341,Active!C$21:E$969,3,FALSE)</f>
        <v>10522.993333203671</v>
      </c>
      <c r="F341" s="4" t="s">
        <v>32</v>
      </c>
      <c r="G341" s="14" t="str">
        <f t="shared" si="34"/>
        <v>53218.6974</v>
      </c>
      <c r="H341" s="13">
        <f t="shared" si="35"/>
        <v>10523</v>
      </c>
      <c r="I341" s="39" t="s">
        <v>1027</v>
      </c>
      <c r="J341" s="40" t="s">
        <v>1028</v>
      </c>
      <c r="K341" s="39" t="s">
        <v>1029</v>
      </c>
      <c r="L341" s="39" t="s">
        <v>1030</v>
      </c>
      <c r="M341" s="40" t="s">
        <v>956</v>
      </c>
      <c r="N341" s="40" t="s">
        <v>957</v>
      </c>
      <c r="O341" s="41" t="s">
        <v>980</v>
      </c>
      <c r="P341" s="41" t="s">
        <v>740</v>
      </c>
    </row>
    <row r="342" spans="1:16" ht="13.5" thickBot="1" x14ac:dyDescent="0.25">
      <c r="A342" s="13" t="str">
        <f t="shared" si="30"/>
        <v>IBVS 6153 </v>
      </c>
      <c r="B342" s="4" t="str">
        <f t="shared" si="31"/>
        <v>II</v>
      </c>
      <c r="C342" s="13">
        <f t="shared" si="32"/>
        <v>53248.494500000001</v>
      </c>
      <c r="D342" s="14" t="str">
        <f t="shared" si="33"/>
        <v>vis</v>
      </c>
      <c r="E342" s="64">
        <f>VLOOKUP(C342,Active!C$21:E$969,3,FALSE)</f>
        <v>10553.494054339557</v>
      </c>
      <c r="F342" s="4" t="s">
        <v>32</v>
      </c>
      <c r="G342" s="14" t="str">
        <f t="shared" si="34"/>
        <v>53248.4945</v>
      </c>
      <c r="H342" s="13">
        <f t="shared" si="35"/>
        <v>10553.5</v>
      </c>
      <c r="I342" s="39" t="s">
        <v>1165</v>
      </c>
      <c r="J342" s="40" t="s">
        <v>1166</v>
      </c>
      <c r="K342" s="39" t="s">
        <v>1167</v>
      </c>
      <c r="L342" s="39" t="s">
        <v>1168</v>
      </c>
      <c r="M342" s="40" t="s">
        <v>956</v>
      </c>
      <c r="N342" s="40" t="s">
        <v>1169</v>
      </c>
      <c r="O342" s="41" t="s">
        <v>1170</v>
      </c>
      <c r="P342" s="42" t="s">
        <v>1171</v>
      </c>
    </row>
    <row r="343" spans="1:16" ht="13.5" thickBot="1" x14ac:dyDescent="0.25">
      <c r="A343" s="13" t="str">
        <f t="shared" si="30"/>
        <v>BAVM 173 </v>
      </c>
      <c r="B343" s="4" t="str">
        <f t="shared" si="31"/>
        <v>II</v>
      </c>
      <c r="C343" s="13">
        <f t="shared" si="32"/>
        <v>53250.442600000002</v>
      </c>
      <c r="D343" s="14" t="str">
        <f t="shared" si="33"/>
        <v>vis</v>
      </c>
      <c r="E343" s="64">
        <f>VLOOKUP(C343,Active!C$21:E$969,3,FALSE)</f>
        <v>10555.488156277157</v>
      </c>
      <c r="F343" s="4" t="s">
        <v>32</v>
      </c>
      <c r="G343" s="14" t="str">
        <f t="shared" si="34"/>
        <v>53250.4426</v>
      </c>
      <c r="H343" s="13">
        <f t="shared" si="35"/>
        <v>10555.5</v>
      </c>
      <c r="I343" s="39" t="s">
        <v>1031</v>
      </c>
      <c r="J343" s="40" t="s">
        <v>1032</v>
      </c>
      <c r="K343" s="39" t="s">
        <v>1033</v>
      </c>
      <c r="L343" s="39" t="s">
        <v>1034</v>
      </c>
      <c r="M343" s="40" t="s">
        <v>728</v>
      </c>
      <c r="N343" s="40" t="s">
        <v>1001</v>
      </c>
      <c r="O343" s="41" t="s">
        <v>1025</v>
      </c>
      <c r="P343" s="42" t="s">
        <v>1035</v>
      </c>
    </row>
    <row r="344" spans="1:16" ht="13.5" thickBot="1" x14ac:dyDescent="0.25">
      <c r="A344" s="13" t="str">
        <f t="shared" si="30"/>
        <v> AOEB 10 </v>
      </c>
      <c r="B344" s="4" t="str">
        <f t="shared" si="31"/>
        <v>I</v>
      </c>
      <c r="C344" s="13">
        <f t="shared" si="32"/>
        <v>53265.590900000003</v>
      </c>
      <c r="D344" s="14" t="str">
        <f t="shared" si="33"/>
        <v>vis</v>
      </c>
      <c r="E344" s="64">
        <f>VLOOKUP(C344,Active!C$21:E$969,3,FALSE)</f>
        <v>10570.994164378037</v>
      </c>
      <c r="F344" s="4" t="s">
        <v>32</v>
      </c>
      <c r="G344" s="14" t="str">
        <f t="shared" si="34"/>
        <v>53265.5909</v>
      </c>
      <c r="H344" s="13">
        <f t="shared" si="35"/>
        <v>10571</v>
      </c>
      <c r="I344" s="39" t="s">
        <v>1036</v>
      </c>
      <c r="J344" s="40" t="s">
        <v>1037</v>
      </c>
      <c r="K344" s="39" t="s">
        <v>1038</v>
      </c>
      <c r="L344" s="39" t="s">
        <v>1039</v>
      </c>
      <c r="M344" s="40" t="s">
        <v>956</v>
      </c>
      <c r="N344" s="40" t="s">
        <v>957</v>
      </c>
      <c r="O344" s="41" t="s">
        <v>739</v>
      </c>
      <c r="P344" s="41" t="s">
        <v>740</v>
      </c>
    </row>
    <row r="345" spans="1:16" ht="13.5" thickBot="1" x14ac:dyDescent="0.25">
      <c r="A345" s="13" t="str">
        <f t="shared" si="30"/>
        <v>IBVS 6153 </v>
      </c>
      <c r="B345" s="4" t="str">
        <f t="shared" si="31"/>
        <v>I</v>
      </c>
      <c r="C345" s="13">
        <f t="shared" si="32"/>
        <v>53279.264300000003</v>
      </c>
      <c r="D345" s="14" t="str">
        <f t="shared" si="33"/>
        <v>vis</v>
      </c>
      <c r="E345" s="64">
        <f>VLOOKUP(C345,Active!C$21:E$969,3,FALSE)</f>
        <v>10584.990444565687</v>
      </c>
      <c r="F345" s="4" t="s">
        <v>32</v>
      </c>
      <c r="G345" s="14" t="str">
        <f t="shared" si="34"/>
        <v>53279.2643</v>
      </c>
      <c r="H345" s="13">
        <f t="shared" si="35"/>
        <v>10585</v>
      </c>
      <c r="I345" s="39" t="s">
        <v>1172</v>
      </c>
      <c r="J345" s="40" t="s">
        <v>1173</v>
      </c>
      <c r="K345" s="39" t="s">
        <v>1174</v>
      </c>
      <c r="L345" s="39" t="s">
        <v>1175</v>
      </c>
      <c r="M345" s="40" t="s">
        <v>956</v>
      </c>
      <c r="N345" s="40" t="s">
        <v>1169</v>
      </c>
      <c r="O345" s="41" t="s">
        <v>1170</v>
      </c>
      <c r="P345" s="42" t="s">
        <v>1171</v>
      </c>
    </row>
    <row r="346" spans="1:16" ht="13.5" thickBot="1" x14ac:dyDescent="0.25">
      <c r="A346" s="13" t="str">
        <f t="shared" si="30"/>
        <v> AOEB 10 </v>
      </c>
      <c r="B346" s="4" t="str">
        <f t="shared" si="31"/>
        <v>I</v>
      </c>
      <c r="C346" s="13">
        <f t="shared" si="32"/>
        <v>53511.7762</v>
      </c>
      <c r="D346" s="14" t="str">
        <f t="shared" si="33"/>
        <v>vis</v>
      </c>
      <c r="E346" s="64">
        <f>VLOOKUP(C346,Active!C$21:E$969,3,FALSE)</f>
        <v>10822.992821396801</v>
      </c>
      <c r="F346" s="4" t="s">
        <v>32</v>
      </c>
      <c r="G346" s="14" t="str">
        <f t="shared" si="34"/>
        <v>53511.7762</v>
      </c>
      <c r="H346" s="13">
        <f t="shared" si="35"/>
        <v>10823</v>
      </c>
      <c r="I346" s="39" t="s">
        <v>1040</v>
      </c>
      <c r="J346" s="40" t="s">
        <v>1041</v>
      </c>
      <c r="K346" s="39" t="s">
        <v>1042</v>
      </c>
      <c r="L346" s="39" t="s">
        <v>1043</v>
      </c>
      <c r="M346" s="40" t="s">
        <v>956</v>
      </c>
      <c r="N346" s="40" t="s">
        <v>957</v>
      </c>
      <c r="O346" s="41" t="s">
        <v>739</v>
      </c>
      <c r="P346" s="41" t="s">
        <v>740</v>
      </c>
    </row>
    <row r="347" spans="1:16" ht="13.5" thickBot="1" x14ac:dyDescent="0.25">
      <c r="A347" s="13" t="str">
        <f t="shared" si="30"/>
        <v> AOEB 10 </v>
      </c>
      <c r="B347" s="4" t="str">
        <f t="shared" si="31"/>
        <v>I</v>
      </c>
      <c r="C347" s="13">
        <f t="shared" si="32"/>
        <v>53557.686999999998</v>
      </c>
      <c r="D347" s="14" t="str">
        <f t="shared" si="33"/>
        <v>vis</v>
      </c>
      <c r="E347" s="64">
        <f>VLOOKUP(C347,Active!C$21:E$969,3,FALSE)</f>
        <v>10869.987747343463</v>
      </c>
      <c r="F347" s="4" t="s">
        <v>32</v>
      </c>
      <c r="G347" s="14" t="str">
        <f t="shared" si="34"/>
        <v>53557.687</v>
      </c>
      <c r="H347" s="13">
        <f t="shared" si="35"/>
        <v>10870</v>
      </c>
      <c r="I347" s="39" t="s">
        <v>1044</v>
      </c>
      <c r="J347" s="40" t="s">
        <v>1045</v>
      </c>
      <c r="K347" s="39" t="s">
        <v>1046</v>
      </c>
      <c r="L347" s="39" t="s">
        <v>530</v>
      </c>
      <c r="M347" s="40" t="s">
        <v>956</v>
      </c>
      <c r="N347" s="40" t="s">
        <v>957</v>
      </c>
      <c r="O347" s="41" t="s">
        <v>958</v>
      </c>
      <c r="P347" s="41" t="s">
        <v>740</v>
      </c>
    </row>
    <row r="348" spans="1:16" ht="13.5" thickBot="1" x14ac:dyDescent="0.25">
      <c r="A348" s="13" t="str">
        <f t="shared" si="30"/>
        <v>BAVM 178 </v>
      </c>
      <c r="B348" s="4" t="str">
        <f t="shared" si="31"/>
        <v>I</v>
      </c>
      <c r="C348" s="13">
        <f t="shared" si="32"/>
        <v>53612.398699999998</v>
      </c>
      <c r="D348" s="14" t="str">
        <f t="shared" si="33"/>
        <v>vis</v>
      </c>
      <c r="E348" s="64">
        <f>VLOOKUP(C348,Active!C$21:E$969,3,FALSE)</f>
        <v>10925.991395502851</v>
      </c>
      <c r="F348" s="4" t="s">
        <v>32</v>
      </c>
      <c r="G348" s="14" t="str">
        <f t="shared" si="34"/>
        <v>53612.3987</v>
      </c>
      <c r="H348" s="13">
        <f t="shared" si="35"/>
        <v>10926</v>
      </c>
      <c r="I348" s="39" t="s">
        <v>1047</v>
      </c>
      <c r="J348" s="40" t="s">
        <v>1048</v>
      </c>
      <c r="K348" s="39" t="s">
        <v>1049</v>
      </c>
      <c r="L348" s="39" t="s">
        <v>1050</v>
      </c>
      <c r="M348" s="40" t="s">
        <v>956</v>
      </c>
      <c r="N348" s="40" t="s">
        <v>1001</v>
      </c>
      <c r="O348" s="41" t="s">
        <v>1051</v>
      </c>
      <c r="P348" s="42" t="s">
        <v>1052</v>
      </c>
    </row>
    <row r="349" spans="1:16" ht="13.5" thickBot="1" x14ac:dyDescent="0.25">
      <c r="A349" s="13" t="str">
        <f t="shared" si="30"/>
        <v>BAVM 178 </v>
      </c>
      <c r="B349" s="4" t="str">
        <f t="shared" si="31"/>
        <v>I</v>
      </c>
      <c r="C349" s="13">
        <f t="shared" si="32"/>
        <v>53614.354700000004</v>
      </c>
      <c r="D349" s="14" t="str">
        <f t="shared" si="33"/>
        <v>vis</v>
      </c>
      <c r="E349" s="64">
        <f>VLOOKUP(C349,Active!C$21:E$969,3,FALSE)</f>
        <v>10927.993583989044</v>
      </c>
      <c r="F349" s="4" t="s">
        <v>32</v>
      </c>
      <c r="G349" s="14" t="str">
        <f t="shared" si="34"/>
        <v>53614.3547</v>
      </c>
      <c r="H349" s="13">
        <f t="shared" si="35"/>
        <v>10928</v>
      </c>
      <c r="I349" s="39" t="s">
        <v>1053</v>
      </c>
      <c r="J349" s="40" t="s">
        <v>1054</v>
      </c>
      <c r="K349" s="39" t="s">
        <v>1055</v>
      </c>
      <c r="L349" s="39" t="s">
        <v>1056</v>
      </c>
      <c r="M349" s="40" t="s">
        <v>956</v>
      </c>
      <c r="N349" s="40" t="s">
        <v>1001</v>
      </c>
      <c r="O349" s="41" t="s">
        <v>1025</v>
      </c>
      <c r="P349" s="42" t="s">
        <v>1052</v>
      </c>
    </row>
    <row r="350" spans="1:16" ht="13.5" thickBot="1" x14ac:dyDescent="0.25">
      <c r="A350" s="13" t="str">
        <f t="shared" si="30"/>
        <v>BAVM 178 </v>
      </c>
      <c r="B350" s="4" t="str">
        <f t="shared" si="31"/>
        <v>II</v>
      </c>
      <c r="C350" s="13">
        <f t="shared" si="32"/>
        <v>53636.359100000001</v>
      </c>
      <c r="D350" s="14" t="str">
        <f t="shared" si="33"/>
        <v>vis</v>
      </c>
      <c r="E350" s="64">
        <f>VLOOKUP(C350,Active!C$21:E$969,3,FALSE)</f>
        <v>10950.517590290408</v>
      </c>
      <c r="F350" s="4" t="s">
        <v>32</v>
      </c>
      <c r="G350" s="14" t="str">
        <f t="shared" si="34"/>
        <v>53636.3591</v>
      </c>
      <c r="H350" s="13">
        <f t="shared" si="35"/>
        <v>10950.5</v>
      </c>
      <c r="I350" s="39" t="s">
        <v>1057</v>
      </c>
      <c r="J350" s="40" t="s">
        <v>1058</v>
      </c>
      <c r="K350" s="39" t="s">
        <v>1059</v>
      </c>
      <c r="L350" s="39" t="s">
        <v>1060</v>
      </c>
      <c r="M350" s="40" t="s">
        <v>956</v>
      </c>
      <c r="N350" s="40" t="s">
        <v>1001</v>
      </c>
      <c r="O350" s="41" t="s">
        <v>1025</v>
      </c>
      <c r="P350" s="42" t="s">
        <v>1052</v>
      </c>
    </row>
    <row r="351" spans="1:16" ht="13.5" thickBot="1" x14ac:dyDescent="0.25">
      <c r="A351" s="13" t="str">
        <f t="shared" si="30"/>
        <v>OEJV 0074 </v>
      </c>
      <c r="B351" s="4" t="str">
        <f t="shared" si="31"/>
        <v>I</v>
      </c>
      <c r="C351" s="13">
        <f t="shared" si="32"/>
        <v>53654.385000000002</v>
      </c>
      <c r="D351" s="14" t="str">
        <f t="shared" si="33"/>
        <v>vis</v>
      </c>
      <c r="E351" s="64">
        <f>VLOOKUP(C351,Active!C$21:E$969,3,FALSE)</f>
        <v>10968.969149305323</v>
      </c>
      <c r="F351" s="4" t="s">
        <v>32</v>
      </c>
      <c r="G351" s="14" t="str">
        <f t="shared" si="34"/>
        <v>53654.385</v>
      </c>
      <c r="H351" s="13">
        <f t="shared" si="35"/>
        <v>10969</v>
      </c>
      <c r="I351" s="39" t="s">
        <v>1061</v>
      </c>
      <c r="J351" s="40" t="s">
        <v>1062</v>
      </c>
      <c r="K351" s="39" t="s">
        <v>1063</v>
      </c>
      <c r="L351" s="39" t="s">
        <v>659</v>
      </c>
      <c r="M351" s="40" t="s">
        <v>106</v>
      </c>
      <c r="N351" s="40"/>
      <c r="O351" s="41" t="s">
        <v>1064</v>
      </c>
      <c r="P351" s="42" t="s">
        <v>1009</v>
      </c>
    </row>
    <row r="352" spans="1:16" ht="13.5" thickBot="1" x14ac:dyDescent="0.25">
      <c r="A352" s="13" t="str">
        <f t="shared" si="30"/>
        <v>BAVM 178 </v>
      </c>
      <c r="B352" s="4" t="str">
        <f t="shared" si="31"/>
        <v>I</v>
      </c>
      <c r="C352" s="13">
        <f t="shared" si="32"/>
        <v>53655.386599999998</v>
      </c>
      <c r="D352" s="14" t="str">
        <f t="shared" si="33"/>
        <v>vis</v>
      </c>
      <c r="E352" s="64">
        <f>VLOOKUP(C352,Active!C$21:E$969,3,FALSE)</f>
        <v>10969.994400832808</v>
      </c>
      <c r="F352" s="4" t="s">
        <v>32</v>
      </c>
      <c r="G352" s="14" t="str">
        <f t="shared" si="34"/>
        <v>53655.3866</v>
      </c>
      <c r="H352" s="13">
        <f t="shared" si="35"/>
        <v>10970</v>
      </c>
      <c r="I352" s="39" t="s">
        <v>1065</v>
      </c>
      <c r="J352" s="40" t="s">
        <v>1066</v>
      </c>
      <c r="K352" s="39" t="s">
        <v>1067</v>
      </c>
      <c r="L352" s="39" t="s">
        <v>1068</v>
      </c>
      <c r="M352" s="40" t="s">
        <v>956</v>
      </c>
      <c r="N352" s="40" t="s">
        <v>32</v>
      </c>
      <c r="O352" s="41" t="s">
        <v>841</v>
      </c>
      <c r="P352" s="42" t="s">
        <v>1052</v>
      </c>
    </row>
    <row r="353" spans="1:16" ht="13.5" thickBot="1" x14ac:dyDescent="0.25">
      <c r="A353" s="13" t="str">
        <f t="shared" si="30"/>
        <v> AOEB 12 </v>
      </c>
      <c r="B353" s="4" t="str">
        <f t="shared" si="31"/>
        <v>I</v>
      </c>
      <c r="C353" s="13">
        <f t="shared" si="32"/>
        <v>53932.835299999999</v>
      </c>
      <c r="D353" s="14" t="str">
        <f t="shared" si="33"/>
        <v>vis</v>
      </c>
      <c r="E353" s="64">
        <f>VLOOKUP(C353,Active!C$21:E$969,3,FALSE)</f>
        <v>11253.994703822476</v>
      </c>
      <c r="F353" s="4" t="s">
        <v>32</v>
      </c>
      <c r="G353" s="14" t="str">
        <f t="shared" si="34"/>
        <v>53932.8353</v>
      </c>
      <c r="H353" s="13">
        <f t="shared" si="35"/>
        <v>11254</v>
      </c>
      <c r="I353" s="39" t="s">
        <v>1069</v>
      </c>
      <c r="J353" s="40" t="s">
        <v>1070</v>
      </c>
      <c r="K353" s="39" t="s">
        <v>1071</v>
      </c>
      <c r="L353" s="39" t="s">
        <v>979</v>
      </c>
      <c r="M353" s="40" t="s">
        <v>956</v>
      </c>
      <c r="N353" s="40" t="s">
        <v>957</v>
      </c>
      <c r="O353" s="41" t="s">
        <v>739</v>
      </c>
      <c r="P353" s="41" t="s">
        <v>1072</v>
      </c>
    </row>
    <row r="354" spans="1:16" ht="13.5" thickBot="1" x14ac:dyDescent="0.25">
      <c r="A354" s="13" t="str">
        <f t="shared" si="30"/>
        <v>BAVM 183 </v>
      </c>
      <c r="B354" s="4" t="str">
        <f t="shared" si="31"/>
        <v>I</v>
      </c>
      <c r="C354" s="13">
        <f t="shared" si="32"/>
        <v>53991.457999999999</v>
      </c>
      <c r="D354" s="14" t="str">
        <f t="shared" si="33"/>
        <v>vis</v>
      </c>
      <c r="E354" s="64">
        <f>VLOOKUP(C354,Active!C$21:E$969,3,FALSE)</f>
        <v>11314.001705340495</v>
      </c>
      <c r="F354" s="4" t="s">
        <v>32</v>
      </c>
      <c r="G354" s="14" t="str">
        <f t="shared" si="34"/>
        <v>53991.4580</v>
      </c>
      <c r="H354" s="13">
        <f t="shared" si="35"/>
        <v>11314</v>
      </c>
      <c r="I354" s="39" t="s">
        <v>1073</v>
      </c>
      <c r="J354" s="40" t="s">
        <v>1074</v>
      </c>
      <c r="K354" s="39" t="s">
        <v>1075</v>
      </c>
      <c r="L354" s="39" t="s">
        <v>1076</v>
      </c>
      <c r="M354" s="40" t="s">
        <v>956</v>
      </c>
      <c r="N354" s="40" t="s">
        <v>1001</v>
      </c>
      <c r="O354" s="41" t="s">
        <v>1025</v>
      </c>
      <c r="P354" s="42" t="s">
        <v>1026</v>
      </c>
    </row>
    <row r="355" spans="1:16" ht="13.5" thickBot="1" x14ac:dyDescent="0.25">
      <c r="A355" s="13" t="str">
        <f t="shared" si="30"/>
        <v> AOEB 12 </v>
      </c>
      <c r="B355" s="4" t="str">
        <f t="shared" si="31"/>
        <v>I</v>
      </c>
      <c r="C355" s="13">
        <f t="shared" si="32"/>
        <v>54232.7549</v>
      </c>
      <c r="D355" s="14" t="str">
        <f t="shared" si="33"/>
        <v>vis</v>
      </c>
      <c r="E355" s="64">
        <f>VLOOKUP(C355,Active!C$21:E$969,3,FALSE)</f>
        <v>11560.996528925787</v>
      </c>
      <c r="F355" s="4" t="s">
        <v>32</v>
      </c>
      <c r="G355" s="14" t="str">
        <f t="shared" si="34"/>
        <v>54232.7549</v>
      </c>
      <c r="H355" s="13">
        <f t="shared" si="35"/>
        <v>11561</v>
      </c>
      <c r="I355" s="39" t="s">
        <v>1077</v>
      </c>
      <c r="J355" s="40" t="s">
        <v>1078</v>
      </c>
      <c r="K355" s="39" t="s">
        <v>1079</v>
      </c>
      <c r="L355" s="39" t="s">
        <v>1080</v>
      </c>
      <c r="M355" s="40" t="s">
        <v>956</v>
      </c>
      <c r="N355" s="40" t="s">
        <v>957</v>
      </c>
      <c r="O355" s="41" t="s">
        <v>739</v>
      </c>
      <c r="P355" s="41" t="s">
        <v>1072</v>
      </c>
    </row>
    <row r="356" spans="1:16" ht="13.5" thickBot="1" x14ac:dyDescent="0.25">
      <c r="A356" s="13" t="str">
        <f t="shared" si="30"/>
        <v> AOEB 12 </v>
      </c>
      <c r="B356" s="4" t="str">
        <f t="shared" si="31"/>
        <v>I</v>
      </c>
      <c r="C356" s="13">
        <f t="shared" si="32"/>
        <v>54273.784299999999</v>
      </c>
      <c r="D356" s="14" t="str">
        <f t="shared" si="33"/>
        <v>vis</v>
      </c>
      <c r="E356" s="64">
        <f>VLOOKUP(C356,Active!C$21:E$969,3,FALSE)</f>
        <v>11602.994786735191</v>
      </c>
      <c r="F356" s="4" t="s">
        <v>32</v>
      </c>
      <c r="G356" s="14" t="str">
        <f t="shared" si="34"/>
        <v>54273.7843</v>
      </c>
      <c r="H356" s="13">
        <f t="shared" si="35"/>
        <v>11603</v>
      </c>
      <c r="I356" s="39" t="s">
        <v>1081</v>
      </c>
      <c r="J356" s="40" t="s">
        <v>1082</v>
      </c>
      <c r="K356" s="39" t="s">
        <v>1083</v>
      </c>
      <c r="L356" s="39" t="s">
        <v>1084</v>
      </c>
      <c r="M356" s="40" t="s">
        <v>956</v>
      </c>
      <c r="N356" s="40" t="s">
        <v>957</v>
      </c>
      <c r="O356" s="41" t="s">
        <v>1085</v>
      </c>
      <c r="P356" s="41" t="s">
        <v>1072</v>
      </c>
    </row>
    <row r="357" spans="1:16" ht="13.5" thickBot="1" x14ac:dyDescent="0.25">
      <c r="A357" s="13" t="str">
        <f t="shared" si="30"/>
        <v>VSB 46 </v>
      </c>
      <c r="B357" s="4" t="str">
        <f t="shared" si="31"/>
        <v>I</v>
      </c>
      <c r="C357" s="13">
        <f t="shared" si="32"/>
        <v>54435.9565</v>
      </c>
      <c r="D357" s="14" t="str">
        <f t="shared" si="33"/>
        <v>vis</v>
      </c>
      <c r="E357" s="64">
        <f>VLOOKUP(C357,Active!C$21:E$969,3,FALSE)</f>
        <v>11768.996479792328</v>
      </c>
      <c r="F357" s="4" t="s">
        <v>32</v>
      </c>
      <c r="G357" s="14" t="str">
        <f t="shared" si="34"/>
        <v>54435.9565</v>
      </c>
      <c r="H357" s="13">
        <f t="shared" si="35"/>
        <v>11769</v>
      </c>
      <c r="I357" s="39" t="s">
        <v>1086</v>
      </c>
      <c r="J357" s="40" t="s">
        <v>1087</v>
      </c>
      <c r="K357" s="39" t="s">
        <v>1088</v>
      </c>
      <c r="L357" s="39" t="s">
        <v>1080</v>
      </c>
      <c r="M357" s="40" t="s">
        <v>956</v>
      </c>
      <c r="N357" s="40" t="s">
        <v>32</v>
      </c>
      <c r="O357" s="41" t="s">
        <v>1089</v>
      </c>
      <c r="P357" s="42" t="s">
        <v>1090</v>
      </c>
    </row>
    <row r="358" spans="1:16" ht="26.25" thickBot="1" x14ac:dyDescent="0.25">
      <c r="A358" s="13" t="str">
        <f t="shared" si="30"/>
        <v>JAAVSO 36(2);186 </v>
      </c>
      <c r="B358" s="4" t="str">
        <f t="shared" si="31"/>
        <v>I</v>
      </c>
      <c r="C358" s="13">
        <f t="shared" si="32"/>
        <v>54611.8027</v>
      </c>
      <c r="D358" s="14" t="str">
        <f t="shared" si="33"/>
        <v>vis</v>
      </c>
      <c r="E358" s="64">
        <f>VLOOKUP(C358,Active!C$21:E$969,3,FALSE)</f>
        <v>11948.995067205358</v>
      </c>
      <c r="F358" s="4" t="s">
        <v>32</v>
      </c>
      <c r="G358" s="14" t="str">
        <f t="shared" si="34"/>
        <v>54611.8027</v>
      </c>
      <c r="H358" s="13">
        <f t="shared" si="35"/>
        <v>11949</v>
      </c>
      <c r="I358" s="39" t="s">
        <v>1091</v>
      </c>
      <c r="J358" s="40" t="s">
        <v>1092</v>
      </c>
      <c r="K358" s="39" t="s">
        <v>1093</v>
      </c>
      <c r="L358" s="39" t="s">
        <v>1094</v>
      </c>
      <c r="M358" s="40" t="s">
        <v>956</v>
      </c>
      <c r="N358" s="40" t="s">
        <v>1014</v>
      </c>
      <c r="O358" s="41" t="s">
        <v>1095</v>
      </c>
      <c r="P358" s="42" t="s">
        <v>1096</v>
      </c>
    </row>
    <row r="359" spans="1:16" ht="13.5" thickBot="1" x14ac:dyDescent="0.25">
      <c r="A359" s="13" t="str">
        <f t="shared" si="30"/>
        <v>BAVM 203 </v>
      </c>
      <c r="B359" s="4" t="str">
        <f t="shared" si="31"/>
        <v>II</v>
      </c>
      <c r="C359" s="13">
        <f t="shared" si="32"/>
        <v>54649.434000000001</v>
      </c>
      <c r="D359" s="14" t="str">
        <f t="shared" si="33"/>
        <v>vis</v>
      </c>
      <c r="E359" s="64">
        <f>VLOOKUP(C359,Active!C$21:E$969,3,FALSE)</f>
        <v>11987.514983146199</v>
      </c>
      <c r="F359" s="4" t="s">
        <v>32</v>
      </c>
      <c r="G359" s="14" t="str">
        <f t="shared" si="34"/>
        <v>54649.4340</v>
      </c>
      <c r="H359" s="13">
        <f t="shared" si="35"/>
        <v>11987.5</v>
      </c>
      <c r="I359" s="39" t="s">
        <v>1097</v>
      </c>
      <c r="J359" s="40" t="s">
        <v>1098</v>
      </c>
      <c r="K359" s="39" t="s">
        <v>1099</v>
      </c>
      <c r="L359" s="39" t="s">
        <v>1100</v>
      </c>
      <c r="M359" s="40" t="s">
        <v>956</v>
      </c>
      <c r="N359" s="40" t="s">
        <v>1001</v>
      </c>
      <c r="O359" s="41" t="s">
        <v>1025</v>
      </c>
      <c r="P359" s="42" t="s">
        <v>1101</v>
      </c>
    </row>
    <row r="360" spans="1:16" ht="26.25" thickBot="1" x14ac:dyDescent="0.25">
      <c r="A360" s="13" t="str">
        <f t="shared" si="30"/>
        <v>JAAVSO 36(2);186 </v>
      </c>
      <c r="B360" s="4" t="str">
        <f t="shared" si="31"/>
        <v>I</v>
      </c>
      <c r="C360" s="13">
        <f t="shared" si="32"/>
        <v>54702.656600000002</v>
      </c>
      <c r="D360" s="14" t="str">
        <f t="shared" si="33"/>
        <v>vis</v>
      </c>
      <c r="E360" s="64">
        <f>VLOOKUP(C360,Active!C$21:E$969,3,FALSE)</f>
        <v>12041.994368077172</v>
      </c>
      <c r="F360" s="4" t="s">
        <v>32</v>
      </c>
      <c r="G360" s="14" t="str">
        <f t="shared" si="34"/>
        <v>54702.6566</v>
      </c>
      <c r="H360" s="13">
        <f t="shared" si="35"/>
        <v>12042</v>
      </c>
      <c r="I360" s="39" t="s">
        <v>1102</v>
      </c>
      <c r="J360" s="40" t="s">
        <v>1103</v>
      </c>
      <c r="K360" s="39" t="s">
        <v>1104</v>
      </c>
      <c r="L360" s="39" t="s">
        <v>1068</v>
      </c>
      <c r="M360" s="40" t="s">
        <v>956</v>
      </c>
      <c r="N360" s="40" t="s">
        <v>1014</v>
      </c>
      <c r="O360" s="41" t="s">
        <v>739</v>
      </c>
      <c r="P360" s="42" t="s">
        <v>1096</v>
      </c>
    </row>
    <row r="361" spans="1:16" ht="13.5" thickBot="1" x14ac:dyDescent="0.25">
      <c r="A361" s="13" t="str">
        <f t="shared" si="30"/>
        <v>JAAVSO 37(1);44 </v>
      </c>
      <c r="B361" s="4" t="str">
        <f t="shared" si="31"/>
        <v>I</v>
      </c>
      <c r="C361" s="13">
        <f t="shared" si="32"/>
        <v>54792.5357</v>
      </c>
      <c r="D361" s="14" t="str">
        <f t="shared" si="33"/>
        <v>vis</v>
      </c>
      <c r="E361" s="64">
        <f>VLOOKUP(C361,Active!C$21:E$969,3,FALSE)</f>
        <v>12133.995850269874</v>
      </c>
      <c r="F361" s="4" t="s">
        <v>32</v>
      </c>
      <c r="G361" s="14" t="str">
        <f t="shared" si="34"/>
        <v>54792.5357</v>
      </c>
      <c r="H361" s="13">
        <f t="shared" si="35"/>
        <v>12134</v>
      </c>
      <c r="I361" s="39" t="s">
        <v>1105</v>
      </c>
      <c r="J361" s="40" t="s">
        <v>1106</v>
      </c>
      <c r="K361" s="39" t="s">
        <v>1107</v>
      </c>
      <c r="L361" s="39" t="s">
        <v>1108</v>
      </c>
      <c r="M361" s="40" t="s">
        <v>956</v>
      </c>
      <c r="N361" s="40" t="s">
        <v>957</v>
      </c>
      <c r="O361" s="41" t="s">
        <v>739</v>
      </c>
      <c r="P361" s="42" t="s">
        <v>1109</v>
      </c>
    </row>
    <row r="362" spans="1:16" ht="13.5" thickBot="1" x14ac:dyDescent="0.25">
      <c r="A362" s="13" t="str">
        <f t="shared" si="30"/>
        <v> JAAVSO 38;85 </v>
      </c>
      <c r="B362" s="4" t="str">
        <f t="shared" si="31"/>
        <v>I</v>
      </c>
      <c r="C362" s="13">
        <f t="shared" si="32"/>
        <v>54996.714800000002</v>
      </c>
      <c r="D362" s="14" t="str">
        <f t="shared" si="33"/>
        <v>vis</v>
      </c>
      <c r="E362" s="64">
        <f>VLOOKUP(C362,Active!C$21:E$969,3,FALSE)</f>
        <v>12342.996383572636</v>
      </c>
      <c r="F362" s="4" t="s">
        <v>32</v>
      </c>
      <c r="G362" s="14" t="str">
        <f t="shared" si="34"/>
        <v>54996.7148</v>
      </c>
      <c r="H362" s="13">
        <f t="shared" si="35"/>
        <v>12343</v>
      </c>
      <c r="I362" s="39" t="s">
        <v>1110</v>
      </c>
      <c r="J362" s="40" t="s">
        <v>1111</v>
      </c>
      <c r="K362" s="39" t="s">
        <v>1112</v>
      </c>
      <c r="L362" s="39" t="s">
        <v>1113</v>
      </c>
      <c r="M362" s="40" t="s">
        <v>956</v>
      </c>
      <c r="N362" s="40" t="s">
        <v>957</v>
      </c>
      <c r="O362" s="41" t="s">
        <v>739</v>
      </c>
      <c r="P362" s="41" t="s">
        <v>1114</v>
      </c>
    </row>
    <row r="363" spans="1:16" ht="13.5" thickBot="1" x14ac:dyDescent="0.25">
      <c r="A363" s="13" t="str">
        <f t="shared" si="30"/>
        <v> JAAVSO 38;85 </v>
      </c>
      <c r="B363" s="4" t="str">
        <f t="shared" si="31"/>
        <v>I</v>
      </c>
      <c r="C363" s="13">
        <f t="shared" si="32"/>
        <v>54999.6466</v>
      </c>
      <c r="D363" s="14" t="str">
        <f t="shared" si="33"/>
        <v>vis</v>
      </c>
      <c r="E363" s="64">
        <f>VLOOKUP(C363,Active!C$21:E$969,3,FALSE)</f>
        <v>12345.997414351676</v>
      </c>
      <c r="F363" s="4" t="s">
        <v>32</v>
      </c>
      <c r="G363" s="14" t="str">
        <f t="shared" si="34"/>
        <v>54999.6466</v>
      </c>
      <c r="H363" s="13">
        <f t="shared" si="35"/>
        <v>12346</v>
      </c>
      <c r="I363" s="39" t="s">
        <v>1115</v>
      </c>
      <c r="J363" s="40" t="s">
        <v>1116</v>
      </c>
      <c r="K363" s="39" t="s">
        <v>1117</v>
      </c>
      <c r="L363" s="39" t="s">
        <v>1118</v>
      </c>
      <c r="M363" s="40" t="s">
        <v>956</v>
      </c>
      <c r="N363" s="40" t="s">
        <v>957</v>
      </c>
      <c r="O363" s="41" t="s">
        <v>1095</v>
      </c>
      <c r="P363" s="41" t="s">
        <v>1114</v>
      </c>
    </row>
    <row r="364" spans="1:16" ht="13.5" thickBot="1" x14ac:dyDescent="0.25">
      <c r="A364" s="13" t="str">
        <f t="shared" si="30"/>
        <v>BAVM 212 </v>
      </c>
      <c r="B364" s="4" t="str">
        <f t="shared" si="31"/>
        <v>II</v>
      </c>
      <c r="C364" s="13">
        <f t="shared" si="32"/>
        <v>55075.371099999997</v>
      </c>
      <c r="D364" s="14" t="str">
        <f t="shared" si="33"/>
        <v>vis</v>
      </c>
      <c r="E364" s="64">
        <f>VLOOKUP(C364,Active!C$21:E$969,3,FALSE)</f>
        <v>12423.510053422395</v>
      </c>
      <c r="F364" s="4" t="s">
        <v>32</v>
      </c>
      <c r="G364" s="14" t="str">
        <f t="shared" si="34"/>
        <v>55075.3711</v>
      </c>
      <c r="H364" s="13">
        <f t="shared" si="35"/>
        <v>12423.5</v>
      </c>
      <c r="I364" s="39" t="s">
        <v>1119</v>
      </c>
      <c r="J364" s="40" t="s">
        <v>1120</v>
      </c>
      <c r="K364" s="39" t="s">
        <v>1121</v>
      </c>
      <c r="L364" s="39" t="s">
        <v>1122</v>
      </c>
      <c r="M364" s="40" t="s">
        <v>956</v>
      </c>
      <c r="N364" s="40" t="s">
        <v>1001</v>
      </c>
      <c r="O364" s="41" t="s">
        <v>1025</v>
      </c>
      <c r="P364" s="42" t="s">
        <v>1123</v>
      </c>
    </row>
    <row r="365" spans="1:16" ht="13.5" thickBot="1" x14ac:dyDescent="0.25">
      <c r="A365" s="13" t="str">
        <f t="shared" si="30"/>
        <v>BAVM 212 </v>
      </c>
      <c r="B365" s="4" t="str">
        <f t="shared" si="31"/>
        <v>I</v>
      </c>
      <c r="C365" s="13">
        <f t="shared" si="32"/>
        <v>55096.364500000003</v>
      </c>
      <c r="D365" s="14" t="str">
        <f t="shared" si="33"/>
        <v>vis</v>
      </c>
      <c r="E365" s="64">
        <f>VLOOKUP(C365,Active!C$21:E$969,3,FALSE)</f>
        <v>12444.999186227073</v>
      </c>
      <c r="F365" s="4" t="s">
        <v>32</v>
      </c>
      <c r="G365" s="14" t="str">
        <f t="shared" si="34"/>
        <v>55096.3645</v>
      </c>
      <c r="H365" s="13">
        <f t="shared" si="35"/>
        <v>12445</v>
      </c>
      <c r="I365" s="39" t="s">
        <v>1124</v>
      </c>
      <c r="J365" s="40" t="s">
        <v>1125</v>
      </c>
      <c r="K365" s="39" t="s">
        <v>1126</v>
      </c>
      <c r="L365" s="39" t="s">
        <v>1127</v>
      </c>
      <c r="M365" s="40" t="s">
        <v>956</v>
      </c>
      <c r="N365" s="40" t="s">
        <v>1001</v>
      </c>
      <c r="O365" s="41" t="s">
        <v>841</v>
      </c>
      <c r="P365" s="42" t="s">
        <v>1123</v>
      </c>
    </row>
    <row r="366" spans="1:16" ht="13.5" thickBot="1" x14ac:dyDescent="0.25">
      <c r="A366" s="13" t="str">
        <f t="shared" si="30"/>
        <v> JAAVSO 39;94 </v>
      </c>
      <c r="B366" s="4" t="str">
        <f t="shared" si="31"/>
        <v>I</v>
      </c>
      <c r="C366" s="13">
        <f t="shared" si="32"/>
        <v>55379.674200000001</v>
      </c>
      <c r="D366" s="14" t="str">
        <f t="shared" si="33"/>
        <v>vis</v>
      </c>
      <c r="E366" s="64">
        <f>VLOOKUP(C366,Active!C$21:E$969,3,FALSE)</f>
        <v>12734.998889379085</v>
      </c>
      <c r="F366" s="4" t="s">
        <v>32</v>
      </c>
      <c r="G366" s="14" t="str">
        <f t="shared" si="34"/>
        <v>55379.6742</v>
      </c>
      <c r="H366" s="13">
        <f t="shared" si="35"/>
        <v>12735</v>
      </c>
      <c r="I366" s="39" t="s">
        <v>1128</v>
      </c>
      <c r="J366" s="40" t="s">
        <v>1129</v>
      </c>
      <c r="K366" s="39" t="s">
        <v>1130</v>
      </c>
      <c r="L366" s="39" t="s">
        <v>1131</v>
      </c>
      <c r="M366" s="40" t="s">
        <v>956</v>
      </c>
      <c r="N366" s="40" t="s">
        <v>957</v>
      </c>
      <c r="O366" s="41" t="s">
        <v>739</v>
      </c>
      <c r="P366" s="41" t="s">
        <v>1132</v>
      </c>
    </row>
    <row r="367" spans="1:16" ht="13.5" thickBot="1" x14ac:dyDescent="0.25">
      <c r="A367" s="13" t="str">
        <f t="shared" si="30"/>
        <v>VSB 51 </v>
      </c>
      <c r="B367" s="4" t="str">
        <f t="shared" si="31"/>
        <v>I</v>
      </c>
      <c r="C367" s="13">
        <f t="shared" si="32"/>
        <v>55450.012199999997</v>
      </c>
      <c r="D367" s="14" t="str">
        <f t="shared" si="33"/>
        <v>vis</v>
      </c>
      <c r="E367" s="64">
        <f>VLOOKUP(C367,Active!C$21:E$969,3,FALSE)</f>
        <v>12806.997833009696</v>
      </c>
      <c r="F367" s="4" t="s">
        <v>32</v>
      </c>
      <c r="G367" s="14" t="str">
        <f t="shared" si="34"/>
        <v>55450.0122</v>
      </c>
      <c r="H367" s="13">
        <f t="shared" si="35"/>
        <v>12807</v>
      </c>
      <c r="I367" s="39" t="s">
        <v>1133</v>
      </c>
      <c r="J367" s="40" t="s">
        <v>1134</v>
      </c>
      <c r="K367" s="39" t="s">
        <v>1135</v>
      </c>
      <c r="L367" s="39" t="s">
        <v>1136</v>
      </c>
      <c r="M367" s="40" t="s">
        <v>956</v>
      </c>
      <c r="N367" s="40" t="s">
        <v>1137</v>
      </c>
      <c r="O367" s="41" t="s">
        <v>1138</v>
      </c>
      <c r="P367" s="42" t="s">
        <v>1139</v>
      </c>
    </row>
    <row r="368" spans="1:16" ht="13.5" thickBot="1" x14ac:dyDescent="0.25">
      <c r="A368" s="13" t="str">
        <f t="shared" si="30"/>
        <v>BAVM 225 </v>
      </c>
      <c r="B368" s="4" t="str">
        <f t="shared" si="31"/>
        <v>II</v>
      </c>
      <c r="C368" s="13">
        <f t="shared" si="32"/>
        <v>55838.350599999998</v>
      </c>
      <c r="D368" s="14" t="str">
        <f t="shared" si="33"/>
        <v>vis</v>
      </c>
      <c r="E368" s="64">
        <f>VLOOKUP(C368,Active!C$21:E$969,3,FALSE)</f>
        <v>13204.506357153161</v>
      </c>
      <c r="F368" s="4" t="s">
        <v>32</v>
      </c>
      <c r="G368" s="14" t="str">
        <f t="shared" si="34"/>
        <v>55838.3506</v>
      </c>
      <c r="H368" s="13">
        <f t="shared" si="35"/>
        <v>13204.5</v>
      </c>
      <c r="I368" s="39" t="s">
        <v>1140</v>
      </c>
      <c r="J368" s="40" t="s">
        <v>1141</v>
      </c>
      <c r="K368" s="39" t="s">
        <v>1142</v>
      </c>
      <c r="L368" s="39" t="s">
        <v>1143</v>
      </c>
      <c r="M368" s="40" t="s">
        <v>956</v>
      </c>
      <c r="N368" s="40" t="s">
        <v>1001</v>
      </c>
      <c r="O368" s="41" t="s">
        <v>841</v>
      </c>
      <c r="P368" s="42" t="s">
        <v>1144</v>
      </c>
    </row>
    <row r="369" spans="1:16" ht="13.5" thickBot="1" x14ac:dyDescent="0.25">
      <c r="A369" s="13" t="str">
        <f t="shared" si="30"/>
        <v>BAVM 231 </v>
      </c>
      <c r="B369" s="4" t="str">
        <f t="shared" si="31"/>
        <v>II</v>
      </c>
      <c r="C369" s="13">
        <f t="shared" si="32"/>
        <v>56179.322399999997</v>
      </c>
      <c r="D369" s="14" t="str">
        <f t="shared" si="33"/>
        <v>vis</v>
      </c>
      <c r="E369" s="64">
        <f>VLOOKUP(C369,Active!C$21:E$969,3,FALSE)</f>
        <v>13553.529778459271</v>
      </c>
      <c r="F369" s="4" t="s">
        <v>32</v>
      </c>
      <c r="G369" s="14" t="str">
        <f t="shared" si="34"/>
        <v>56179.3224</v>
      </c>
      <c r="H369" s="13">
        <f t="shared" si="35"/>
        <v>13553.5</v>
      </c>
      <c r="I369" s="39" t="s">
        <v>1145</v>
      </c>
      <c r="J369" s="40" t="s">
        <v>1146</v>
      </c>
      <c r="K369" s="39" t="s">
        <v>1147</v>
      </c>
      <c r="L369" s="39" t="s">
        <v>1148</v>
      </c>
      <c r="M369" s="40" t="s">
        <v>956</v>
      </c>
      <c r="N369" s="40" t="s">
        <v>32</v>
      </c>
      <c r="O369" s="41" t="s">
        <v>1025</v>
      </c>
      <c r="P369" s="42" t="s">
        <v>1149</v>
      </c>
    </row>
    <row r="370" spans="1:16" ht="13.5" thickBot="1" x14ac:dyDescent="0.25">
      <c r="A370" s="13" t="str">
        <f t="shared" si="30"/>
        <v> JAAVSO 41;328 </v>
      </c>
      <c r="B370" s="4" t="str">
        <f t="shared" si="31"/>
        <v>I</v>
      </c>
      <c r="C370" s="13">
        <f t="shared" si="32"/>
        <v>56523.666400000002</v>
      </c>
      <c r="D370" s="14" t="str">
        <f t="shared" si="33"/>
        <v>vis</v>
      </c>
      <c r="E370" s="64">
        <f>VLOOKUP(C370,Active!C$21:E$969,3,FALSE)</f>
        <v>13906.005030037944</v>
      </c>
      <c r="F370" s="4" t="s">
        <v>32</v>
      </c>
      <c r="G370" s="14" t="str">
        <f t="shared" si="34"/>
        <v>56523.6664</v>
      </c>
      <c r="H370" s="13">
        <f t="shared" si="35"/>
        <v>13906</v>
      </c>
      <c r="I370" s="39" t="s">
        <v>1150</v>
      </c>
      <c r="J370" s="40" t="s">
        <v>1151</v>
      </c>
      <c r="K370" s="39" t="s">
        <v>1152</v>
      </c>
      <c r="L370" s="39" t="s">
        <v>1153</v>
      </c>
      <c r="M370" s="40" t="s">
        <v>956</v>
      </c>
      <c r="N370" s="40" t="s">
        <v>32</v>
      </c>
      <c r="O370" s="41" t="s">
        <v>994</v>
      </c>
      <c r="P370" s="41" t="s">
        <v>1154</v>
      </c>
    </row>
    <row r="371" spans="1:16" ht="13.5" thickBot="1" x14ac:dyDescent="0.25">
      <c r="A371" s="13" t="str">
        <f t="shared" si="30"/>
        <v> JAAVSO 41;328 </v>
      </c>
      <c r="B371" s="4" t="str">
        <f t="shared" si="31"/>
        <v>I</v>
      </c>
      <c r="C371" s="13">
        <f t="shared" si="32"/>
        <v>56525.620900000002</v>
      </c>
      <c r="D371" s="14" t="str">
        <f t="shared" si="33"/>
        <v>vis</v>
      </c>
      <c r="E371" s="64">
        <f>VLOOKUP(C371,Active!C$21:E$969,3,FALSE)</f>
        <v>13908.005683103514</v>
      </c>
      <c r="F371" s="4" t="s">
        <v>32</v>
      </c>
      <c r="G371" s="14" t="str">
        <f t="shared" si="34"/>
        <v>56525.6209</v>
      </c>
      <c r="H371" s="13">
        <f t="shared" si="35"/>
        <v>13908</v>
      </c>
      <c r="I371" s="39" t="s">
        <v>1155</v>
      </c>
      <c r="J371" s="40" t="s">
        <v>1156</v>
      </c>
      <c r="K371" s="39" t="s">
        <v>1157</v>
      </c>
      <c r="L371" s="39" t="s">
        <v>1158</v>
      </c>
      <c r="M371" s="40" t="s">
        <v>956</v>
      </c>
      <c r="N371" s="40" t="s">
        <v>32</v>
      </c>
      <c r="O371" s="41" t="s">
        <v>739</v>
      </c>
      <c r="P371" s="41" t="s">
        <v>1154</v>
      </c>
    </row>
    <row r="372" spans="1:16" ht="13.5" thickBot="1" x14ac:dyDescent="0.25">
      <c r="A372" s="13" t="str">
        <f t="shared" si="30"/>
        <v>BAVM 234 </v>
      </c>
      <c r="B372" s="4" t="str">
        <f t="shared" si="31"/>
        <v>I</v>
      </c>
      <c r="C372" s="13">
        <f t="shared" si="32"/>
        <v>56535.390700000004</v>
      </c>
      <c r="D372" s="14" t="str">
        <f t="shared" si="33"/>
        <v>vis</v>
      </c>
      <c r="E372" s="64">
        <f>VLOOKUP(C372,Active!C$21:E$969,3,FALSE)</f>
        <v>13918.006184674252</v>
      </c>
      <c r="F372" s="4" t="s">
        <v>32</v>
      </c>
      <c r="G372" s="14" t="str">
        <f t="shared" si="34"/>
        <v>56535.3907</v>
      </c>
      <c r="H372" s="13">
        <f t="shared" si="35"/>
        <v>13918</v>
      </c>
      <c r="I372" s="39" t="s">
        <v>1176</v>
      </c>
      <c r="J372" s="40" t="s">
        <v>1177</v>
      </c>
      <c r="K372" s="39" t="s">
        <v>1178</v>
      </c>
      <c r="L372" s="39" t="s">
        <v>1179</v>
      </c>
      <c r="M372" s="40" t="s">
        <v>956</v>
      </c>
      <c r="N372" s="40" t="s">
        <v>1001</v>
      </c>
      <c r="O372" s="41" t="s">
        <v>841</v>
      </c>
      <c r="P372" s="42" t="s">
        <v>1180</v>
      </c>
    </row>
    <row r="373" spans="1:16" ht="13.5" thickBot="1" x14ac:dyDescent="0.25">
      <c r="A373" s="13" t="str">
        <f t="shared" si="30"/>
        <v>BAVM 234 </v>
      </c>
      <c r="B373" s="4" t="str">
        <f t="shared" si="31"/>
        <v>II</v>
      </c>
      <c r="C373" s="13">
        <f t="shared" si="32"/>
        <v>56559.328000000001</v>
      </c>
      <c r="D373" s="14" t="str">
        <f t="shared" si="33"/>
        <v>vis</v>
      </c>
      <c r="E373" s="64">
        <f>VLOOKUP(C373,Active!C$21:E$969,3,FALSE)</f>
        <v>13942.508733984283</v>
      </c>
      <c r="F373" s="4" t="s">
        <v>32</v>
      </c>
      <c r="G373" s="14" t="str">
        <f t="shared" si="34"/>
        <v>56559.328</v>
      </c>
      <c r="H373" s="13">
        <f t="shared" si="35"/>
        <v>13942.5</v>
      </c>
      <c r="I373" s="39" t="s">
        <v>1181</v>
      </c>
      <c r="J373" s="40" t="s">
        <v>1182</v>
      </c>
      <c r="K373" s="39" t="s">
        <v>1183</v>
      </c>
      <c r="L373" s="39" t="s">
        <v>477</v>
      </c>
      <c r="M373" s="40" t="s">
        <v>956</v>
      </c>
      <c r="N373" s="40" t="s">
        <v>1001</v>
      </c>
      <c r="O373" s="41" t="s">
        <v>1025</v>
      </c>
      <c r="P373" s="42" t="s">
        <v>1180</v>
      </c>
    </row>
    <row r="374" spans="1:16" ht="13.5" thickBot="1" x14ac:dyDescent="0.25">
      <c r="A374" s="13" t="str">
        <f t="shared" si="30"/>
        <v>BAVM 238 </v>
      </c>
      <c r="B374" s="4" t="str">
        <f t="shared" si="31"/>
        <v>I</v>
      </c>
      <c r="C374" s="13">
        <f t="shared" si="32"/>
        <v>56871.455699999999</v>
      </c>
      <c r="D374" s="14" t="str">
        <f t="shared" si="33"/>
        <v>vis</v>
      </c>
      <c r="E374" s="64">
        <f>VLOOKUP(C374,Active!C$21:E$969,3,FALSE)</f>
        <v>14262.006938053963</v>
      </c>
      <c r="F374" s="4" t="s">
        <v>32</v>
      </c>
      <c r="G374" s="14" t="str">
        <f t="shared" si="34"/>
        <v>56871.4557</v>
      </c>
      <c r="H374" s="13">
        <f t="shared" si="35"/>
        <v>14262</v>
      </c>
      <c r="I374" s="39" t="s">
        <v>1191</v>
      </c>
      <c r="J374" s="40" t="s">
        <v>1192</v>
      </c>
      <c r="K374" s="39" t="s">
        <v>1193</v>
      </c>
      <c r="L374" s="39" t="s">
        <v>1194</v>
      </c>
      <c r="M374" s="40" t="s">
        <v>956</v>
      </c>
      <c r="N374" s="40" t="s">
        <v>1001</v>
      </c>
      <c r="O374" s="41" t="s">
        <v>841</v>
      </c>
      <c r="P374" s="42" t="s">
        <v>1195</v>
      </c>
    </row>
    <row r="375" spans="1:16" ht="13.5" thickBot="1" x14ac:dyDescent="0.25">
      <c r="A375" s="13" t="str">
        <f t="shared" si="30"/>
        <v>IBVS 6131 </v>
      </c>
      <c r="B375" s="4" t="str">
        <f t="shared" si="31"/>
        <v>I</v>
      </c>
      <c r="C375" s="13">
        <f t="shared" si="32"/>
        <v>56810.884599999998</v>
      </c>
      <c r="D375" s="14" t="str">
        <f t="shared" si="33"/>
        <v>vis</v>
      </c>
      <c r="E375" s="64">
        <f>VLOOKUP(C375,Active!C$21:E$969,3,FALSE)</f>
        <v>14200.00552751422</v>
      </c>
      <c r="F375" s="4" t="s">
        <v>32</v>
      </c>
      <c r="G375" s="14" t="str">
        <f t="shared" si="34"/>
        <v>56810.8846</v>
      </c>
      <c r="H375" s="13">
        <f t="shared" si="35"/>
        <v>14200</v>
      </c>
      <c r="I375" s="39" t="s">
        <v>1184</v>
      </c>
      <c r="J375" s="40" t="s">
        <v>1185</v>
      </c>
      <c r="K375" s="39" t="s">
        <v>1186</v>
      </c>
      <c r="L375" s="39" t="s">
        <v>1187</v>
      </c>
      <c r="M375" s="40" t="s">
        <v>956</v>
      </c>
      <c r="N375" s="40" t="s">
        <v>1188</v>
      </c>
      <c r="O375" s="41" t="s">
        <v>1189</v>
      </c>
      <c r="P375" s="42" t="s">
        <v>1190</v>
      </c>
    </row>
    <row r="376" spans="1:16" ht="26.25" thickBot="1" x14ac:dyDescent="0.25">
      <c r="A376" s="13" t="str">
        <f t="shared" si="30"/>
        <v>BAVM 241 (=IBVS 6157) </v>
      </c>
      <c r="B376" s="4" t="str">
        <f t="shared" si="31"/>
        <v>I</v>
      </c>
      <c r="C376" s="13">
        <f t="shared" si="32"/>
        <v>57207.521200000003</v>
      </c>
      <c r="D376" s="14" t="str">
        <f t="shared" si="33"/>
        <v>vis</v>
      </c>
      <c r="E376" s="64">
        <f>VLOOKUP(C376,Active!C$21:E$969,3,FALSE)</f>
        <v>14606.008203240557</v>
      </c>
      <c r="F376" s="4" t="s">
        <v>32</v>
      </c>
      <c r="G376" s="14" t="str">
        <f t="shared" si="34"/>
        <v>57207.5212</v>
      </c>
      <c r="H376" s="13">
        <f t="shared" si="35"/>
        <v>14606</v>
      </c>
      <c r="I376" s="39" t="s">
        <v>1196</v>
      </c>
      <c r="J376" s="40" t="s">
        <v>1197</v>
      </c>
      <c r="K376" s="39" t="s">
        <v>1198</v>
      </c>
      <c r="L376" s="39" t="s">
        <v>1199</v>
      </c>
      <c r="M376" s="40" t="s">
        <v>956</v>
      </c>
      <c r="N376" s="40" t="s">
        <v>1001</v>
      </c>
      <c r="O376" s="41" t="s">
        <v>841</v>
      </c>
      <c r="P376" s="42" t="s">
        <v>1200</v>
      </c>
    </row>
    <row r="377" spans="1:16" x14ac:dyDescent="0.2">
      <c r="B377" s="4"/>
      <c r="F377" s="4"/>
    </row>
    <row r="378" spans="1:16" x14ac:dyDescent="0.2">
      <c r="B378" s="4"/>
      <c r="F378" s="4"/>
    </row>
    <row r="379" spans="1:16" x14ac:dyDescent="0.2">
      <c r="B379" s="4"/>
      <c r="F379" s="4"/>
    </row>
    <row r="380" spans="1:16" x14ac:dyDescent="0.2">
      <c r="B380" s="4"/>
      <c r="F380" s="4"/>
    </row>
    <row r="381" spans="1:16" x14ac:dyDescent="0.2">
      <c r="B381" s="4"/>
      <c r="F381" s="4"/>
    </row>
    <row r="382" spans="1:16" x14ac:dyDescent="0.2">
      <c r="B382" s="4"/>
      <c r="F382" s="4"/>
    </row>
    <row r="383" spans="1:16" x14ac:dyDescent="0.2">
      <c r="B383" s="4"/>
      <c r="F383" s="4"/>
    </row>
    <row r="384" spans="1:16" x14ac:dyDescent="0.2">
      <c r="B384" s="4"/>
      <c r="F384" s="4"/>
    </row>
    <row r="385" spans="2:6" x14ac:dyDescent="0.2">
      <c r="B385" s="4"/>
      <c r="F385" s="4"/>
    </row>
    <row r="386" spans="2:6" x14ac:dyDescent="0.2">
      <c r="B386" s="4"/>
      <c r="F386" s="4"/>
    </row>
    <row r="387" spans="2:6" x14ac:dyDescent="0.2">
      <c r="B387" s="4"/>
      <c r="F387" s="4"/>
    </row>
    <row r="388" spans="2:6" x14ac:dyDescent="0.2">
      <c r="B388" s="4"/>
      <c r="F388" s="4"/>
    </row>
    <row r="389" spans="2:6" x14ac:dyDescent="0.2">
      <c r="B389" s="4"/>
      <c r="F389" s="4"/>
    </row>
    <row r="390" spans="2:6" x14ac:dyDescent="0.2">
      <c r="B390" s="4"/>
      <c r="F390" s="4"/>
    </row>
    <row r="391" spans="2:6" x14ac:dyDescent="0.2">
      <c r="B391" s="4"/>
      <c r="F391" s="4"/>
    </row>
    <row r="392" spans="2:6" x14ac:dyDescent="0.2">
      <c r="B392" s="4"/>
      <c r="F392" s="4"/>
    </row>
    <row r="393" spans="2:6" x14ac:dyDescent="0.2">
      <c r="B393" s="4"/>
      <c r="F393" s="4"/>
    </row>
    <row r="394" spans="2:6" x14ac:dyDescent="0.2">
      <c r="B394" s="4"/>
      <c r="F394" s="4"/>
    </row>
    <row r="395" spans="2:6" x14ac:dyDescent="0.2">
      <c r="B395" s="4"/>
      <c r="F395" s="4"/>
    </row>
    <row r="396" spans="2:6" x14ac:dyDescent="0.2">
      <c r="B396" s="4"/>
      <c r="F396" s="4"/>
    </row>
    <row r="397" spans="2:6" x14ac:dyDescent="0.2">
      <c r="B397" s="4"/>
      <c r="F397" s="4"/>
    </row>
    <row r="398" spans="2:6" x14ac:dyDescent="0.2">
      <c r="B398" s="4"/>
      <c r="F398" s="4"/>
    </row>
    <row r="399" spans="2:6" x14ac:dyDescent="0.2">
      <c r="B399" s="4"/>
      <c r="F399" s="4"/>
    </row>
    <row r="400" spans="2:6" x14ac:dyDescent="0.2">
      <c r="B400" s="4"/>
      <c r="F400" s="4"/>
    </row>
    <row r="401" spans="2:6" x14ac:dyDescent="0.2">
      <c r="B401" s="4"/>
      <c r="F401" s="4"/>
    </row>
    <row r="402" spans="2:6" x14ac:dyDescent="0.2">
      <c r="B402" s="4"/>
      <c r="F402" s="4"/>
    </row>
    <row r="403" spans="2:6" x14ac:dyDescent="0.2">
      <c r="B403" s="4"/>
      <c r="F403" s="4"/>
    </row>
    <row r="404" spans="2:6" x14ac:dyDescent="0.2">
      <c r="B404" s="4"/>
      <c r="F404" s="4"/>
    </row>
    <row r="405" spans="2:6" x14ac:dyDescent="0.2">
      <c r="B405" s="4"/>
      <c r="F405" s="4"/>
    </row>
    <row r="406" spans="2:6" x14ac:dyDescent="0.2">
      <c r="B406" s="4"/>
      <c r="F406" s="4"/>
    </row>
    <row r="407" spans="2:6" x14ac:dyDescent="0.2">
      <c r="B407" s="4"/>
      <c r="F407" s="4"/>
    </row>
    <row r="408" spans="2:6" x14ac:dyDescent="0.2">
      <c r="B408" s="4"/>
      <c r="F408" s="4"/>
    </row>
    <row r="409" spans="2:6" x14ac:dyDescent="0.2">
      <c r="B409" s="4"/>
      <c r="F409" s="4"/>
    </row>
    <row r="410" spans="2:6" x14ac:dyDescent="0.2">
      <c r="B410" s="4"/>
      <c r="F410" s="4"/>
    </row>
    <row r="411" spans="2:6" x14ac:dyDescent="0.2">
      <c r="B411" s="4"/>
      <c r="F411" s="4"/>
    </row>
    <row r="412" spans="2:6" x14ac:dyDescent="0.2">
      <c r="B412" s="4"/>
      <c r="F412" s="4"/>
    </row>
    <row r="413" spans="2:6" x14ac:dyDescent="0.2">
      <c r="B413" s="4"/>
      <c r="F413" s="4"/>
    </row>
    <row r="414" spans="2:6" x14ac:dyDescent="0.2">
      <c r="B414" s="4"/>
      <c r="F414" s="4"/>
    </row>
    <row r="415" spans="2:6" x14ac:dyDescent="0.2">
      <c r="B415" s="4"/>
      <c r="F415" s="4"/>
    </row>
    <row r="416" spans="2:6" x14ac:dyDescent="0.2">
      <c r="B416" s="4"/>
      <c r="F416" s="4"/>
    </row>
    <row r="417" spans="2:6" x14ac:dyDescent="0.2">
      <c r="B417" s="4"/>
      <c r="F417" s="4"/>
    </row>
    <row r="418" spans="2:6" x14ac:dyDescent="0.2">
      <c r="B418" s="4"/>
      <c r="F418" s="4"/>
    </row>
    <row r="419" spans="2:6" x14ac:dyDescent="0.2">
      <c r="B419" s="4"/>
      <c r="F419" s="4"/>
    </row>
    <row r="420" spans="2:6" x14ac:dyDescent="0.2">
      <c r="B420" s="4"/>
      <c r="F420" s="4"/>
    </row>
    <row r="421" spans="2:6" x14ac:dyDescent="0.2">
      <c r="B421" s="4"/>
      <c r="F421" s="4"/>
    </row>
    <row r="422" spans="2:6" x14ac:dyDescent="0.2">
      <c r="B422" s="4"/>
      <c r="F422" s="4"/>
    </row>
    <row r="423" spans="2:6" x14ac:dyDescent="0.2">
      <c r="B423" s="4"/>
      <c r="F423" s="4"/>
    </row>
    <row r="424" spans="2:6" x14ac:dyDescent="0.2">
      <c r="B424" s="4"/>
      <c r="F424" s="4"/>
    </row>
    <row r="425" spans="2:6" x14ac:dyDescent="0.2">
      <c r="B425" s="4"/>
      <c r="F425" s="4"/>
    </row>
    <row r="426" spans="2:6" x14ac:dyDescent="0.2">
      <c r="B426" s="4"/>
      <c r="F426" s="4"/>
    </row>
    <row r="427" spans="2:6" x14ac:dyDescent="0.2">
      <c r="B427" s="4"/>
      <c r="F427" s="4"/>
    </row>
    <row r="428" spans="2:6" x14ac:dyDescent="0.2">
      <c r="B428" s="4"/>
      <c r="F428" s="4"/>
    </row>
    <row r="429" spans="2:6" x14ac:dyDescent="0.2">
      <c r="B429" s="4"/>
      <c r="F429" s="4"/>
    </row>
    <row r="430" spans="2:6" x14ac:dyDescent="0.2">
      <c r="B430" s="4"/>
      <c r="F430" s="4"/>
    </row>
    <row r="431" spans="2:6" x14ac:dyDescent="0.2">
      <c r="B431" s="4"/>
      <c r="F431" s="4"/>
    </row>
    <row r="432" spans="2:6" x14ac:dyDescent="0.2">
      <c r="B432" s="4"/>
      <c r="F432" s="4"/>
    </row>
    <row r="433" spans="2:6" x14ac:dyDescent="0.2">
      <c r="B433" s="4"/>
      <c r="F433" s="4"/>
    </row>
    <row r="434" spans="2:6" x14ac:dyDescent="0.2">
      <c r="B434" s="4"/>
      <c r="F434" s="4"/>
    </row>
    <row r="435" spans="2:6" x14ac:dyDescent="0.2">
      <c r="B435" s="4"/>
      <c r="F435" s="4"/>
    </row>
    <row r="436" spans="2:6" x14ac:dyDescent="0.2">
      <c r="B436" s="4"/>
      <c r="F436" s="4"/>
    </row>
    <row r="437" spans="2:6" x14ac:dyDescent="0.2">
      <c r="B437" s="4"/>
      <c r="F437" s="4"/>
    </row>
    <row r="438" spans="2:6" x14ac:dyDescent="0.2">
      <c r="B438" s="4"/>
      <c r="F438" s="4"/>
    </row>
    <row r="439" spans="2:6" x14ac:dyDescent="0.2">
      <c r="B439" s="4"/>
      <c r="F439" s="4"/>
    </row>
    <row r="440" spans="2:6" x14ac:dyDescent="0.2">
      <c r="B440" s="4"/>
      <c r="F440" s="4"/>
    </row>
    <row r="441" spans="2:6" x14ac:dyDescent="0.2">
      <c r="B441" s="4"/>
      <c r="F441" s="4"/>
    </row>
    <row r="442" spans="2:6" x14ac:dyDescent="0.2">
      <c r="B442" s="4"/>
      <c r="F442" s="4"/>
    </row>
    <row r="443" spans="2:6" x14ac:dyDescent="0.2">
      <c r="B443" s="4"/>
      <c r="F443" s="4"/>
    </row>
    <row r="444" spans="2:6" x14ac:dyDescent="0.2">
      <c r="B444" s="4"/>
      <c r="F444" s="4"/>
    </row>
    <row r="445" spans="2:6" x14ac:dyDescent="0.2">
      <c r="B445" s="4"/>
      <c r="F445" s="4"/>
    </row>
    <row r="446" spans="2:6" x14ac:dyDescent="0.2">
      <c r="B446" s="4"/>
      <c r="F446" s="4"/>
    </row>
    <row r="447" spans="2:6" x14ac:dyDescent="0.2">
      <c r="B447" s="4"/>
      <c r="F447" s="4"/>
    </row>
    <row r="448" spans="2:6" x14ac:dyDescent="0.2">
      <c r="B448" s="4"/>
      <c r="F448" s="4"/>
    </row>
    <row r="449" spans="2:6" x14ac:dyDescent="0.2">
      <c r="B449" s="4"/>
      <c r="F449" s="4"/>
    </row>
    <row r="450" spans="2:6" x14ac:dyDescent="0.2">
      <c r="B450" s="4"/>
      <c r="F450" s="4"/>
    </row>
    <row r="451" spans="2:6" x14ac:dyDescent="0.2">
      <c r="B451" s="4"/>
      <c r="F451" s="4"/>
    </row>
    <row r="452" spans="2:6" x14ac:dyDescent="0.2">
      <c r="B452" s="4"/>
      <c r="F452" s="4"/>
    </row>
    <row r="453" spans="2:6" x14ac:dyDescent="0.2">
      <c r="B453" s="4"/>
      <c r="F453" s="4"/>
    </row>
    <row r="454" spans="2:6" x14ac:dyDescent="0.2">
      <c r="B454" s="4"/>
      <c r="F454" s="4"/>
    </row>
    <row r="455" spans="2:6" x14ac:dyDescent="0.2">
      <c r="B455" s="4"/>
      <c r="F455" s="4"/>
    </row>
    <row r="456" spans="2:6" x14ac:dyDescent="0.2">
      <c r="B456" s="4"/>
      <c r="F456" s="4"/>
    </row>
    <row r="457" spans="2:6" x14ac:dyDescent="0.2">
      <c r="B457" s="4"/>
      <c r="F457" s="4"/>
    </row>
    <row r="458" spans="2:6" x14ac:dyDescent="0.2">
      <c r="B458" s="4"/>
      <c r="F458" s="4"/>
    </row>
    <row r="459" spans="2:6" x14ac:dyDescent="0.2">
      <c r="B459" s="4"/>
      <c r="F459" s="4"/>
    </row>
    <row r="460" spans="2:6" x14ac:dyDescent="0.2">
      <c r="B460" s="4"/>
      <c r="F460" s="4"/>
    </row>
    <row r="461" spans="2:6" x14ac:dyDescent="0.2">
      <c r="B461" s="4"/>
      <c r="F461" s="4"/>
    </row>
    <row r="462" spans="2:6" x14ac:dyDescent="0.2">
      <c r="B462" s="4"/>
      <c r="F462" s="4"/>
    </row>
    <row r="463" spans="2:6" x14ac:dyDescent="0.2">
      <c r="B463" s="4"/>
      <c r="F463" s="4"/>
    </row>
    <row r="464" spans="2:6" x14ac:dyDescent="0.2">
      <c r="B464" s="4"/>
      <c r="F464" s="4"/>
    </row>
    <row r="465" spans="2:6" x14ac:dyDescent="0.2">
      <c r="B465" s="4"/>
      <c r="F465" s="4"/>
    </row>
    <row r="466" spans="2:6" x14ac:dyDescent="0.2">
      <c r="B466" s="4"/>
      <c r="F466" s="4"/>
    </row>
    <row r="467" spans="2:6" x14ac:dyDescent="0.2">
      <c r="B467" s="4"/>
      <c r="F467" s="4"/>
    </row>
    <row r="468" spans="2:6" x14ac:dyDescent="0.2">
      <c r="B468" s="4"/>
      <c r="F468" s="4"/>
    </row>
    <row r="469" spans="2:6" x14ac:dyDescent="0.2">
      <c r="B469" s="4"/>
      <c r="F469" s="4"/>
    </row>
    <row r="470" spans="2:6" x14ac:dyDescent="0.2">
      <c r="B470" s="4"/>
      <c r="F470" s="4"/>
    </row>
    <row r="471" spans="2:6" x14ac:dyDescent="0.2">
      <c r="B471" s="4"/>
      <c r="F471" s="4"/>
    </row>
    <row r="472" spans="2:6" x14ac:dyDescent="0.2">
      <c r="B472" s="4"/>
      <c r="F472" s="4"/>
    </row>
    <row r="473" spans="2:6" x14ac:dyDescent="0.2">
      <c r="B473" s="4"/>
      <c r="F473" s="4"/>
    </row>
    <row r="474" spans="2:6" x14ac:dyDescent="0.2">
      <c r="B474" s="4"/>
      <c r="F474" s="4"/>
    </row>
    <row r="475" spans="2:6" x14ac:dyDescent="0.2">
      <c r="B475" s="4"/>
      <c r="F475" s="4"/>
    </row>
    <row r="476" spans="2:6" x14ac:dyDescent="0.2">
      <c r="B476" s="4"/>
      <c r="F476" s="4"/>
    </row>
    <row r="477" spans="2:6" x14ac:dyDescent="0.2">
      <c r="B477" s="4"/>
      <c r="F477" s="4"/>
    </row>
    <row r="478" spans="2:6" x14ac:dyDescent="0.2">
      <c r="B478" s="4"/>
      <c r="F478" s="4"/>
    </row>
    <row r="479" spans="2:6" x14ac:dyDescent="0.2">
      <c r="B479" s="4"/>
      <c r="F479" s="4"/>
    </row>
    <row r="480" spans="2:6" x14ac:dyDescent="0.2">
      <c r="B480" s="4"/>
      <c r="F480" s="4"/>
    </row>
    <row r="481" spans="2:6" x14ac:dyDescent="0.2">
      <c r="B481" s="4"/>
      <c r="F481" s="4"/>
    </row>
    <row r="482" spans="2:6" x14ac:dyDescent="0.2">
      <c r="B482" s="4"/>
      <c r="F482" s="4"/>
    </row>
    <row r="483" spans="2:6" x14ac:dyDescent="0.2">
      <c r="B483" s="4"/>
      <c r="F483" s="4"/>
    </row>
    <row r="484" spans="2:6" x14ac:dyDescent="0.2">
      <c r="B484" s="4"/>
      <c r="F484" s="4"/>
    </row>
    <row r="485" spans="2:6" x14ac:dyDescent="0.2">
      <c r="B485" s="4"/>
      <c r="F485" s="4"/>
    </row>
    <row r="486" spans="2:6" x14ac:dyDescent="0.2">
      <c r="B486" s="4"/>
      <c r="F486" s="4"/>
    </row>
    <row r="487" spans="2:6" x14ac:dyDescent="0.2">
      <c r="B487" s="4"/>
      <c r="F487" s="4"/>
    </row>
    <row r="488" spans="2:6" x14ac:dyDescent="0.2">
      <c r="B488" s="4"/>
      <c r="F488" s="4"/>
    </row>
    <row r="489" spans="2:6" x14ac:dyDescent="0.2">
      <c r="B489" s="4"/>
      <c r="F489" s="4"/>
    </row>
    <row r="490" spans="2:6" x14ac:dyDescent="0.2">
      <c r="B490" s="4"/>
      <c r="F490" s="4"/>
    </row>
    <row r="491" spans="2:6" x14ac:dyDescent="0.2">
      <c r="B491" s="4"/>
      <c r="F491" s="4"/>
    </row>
    <row r="492" spans="2:6" x14ac:dyDescent="0.2">
      <c r="B492" s="4"/>
      <c r="F492" s="4"/>
    </row>
    <row r="493" spans="2:6" x14ac:dyDescent="0.2">
      <c r="B493" s="4"/>
      <c r="F493" s="4"/>
    </row>
    <row r="494" spans="2:6" x14ac:dyDescent="0.2">
      <c r="B494" s="4"/>
      <c r="F494" s="4"/>
    </row>
    <row r="495" spans="2:6" x14ac:dyDescent="0.2">
      <c r="B495" s="4"/>
      <c r="F495" s="4"/>
    </row>
    <row r="496" spans="2:6" x14ac:dyDescent="0.2">
      <c r="B496" s="4"/>
      <c r="F496" s="4"/>
    </row>
    <row r="497" spans="2:6" x14ac:dyDescent="0.2">
      <c r="B497" s="4"/>
      <c r="F497" s="4"/>
    </row>
    <row r="498" spans="2:6" x14ac:dyDescent="0.2">
      <c r="B498" s="4"/>
      <c r="F498" s="4"/>
    </row>
    <row r="499" spans="2:6" x14ac:dyDescent="0.2">
      <c r="B499" s="4"/>
      <c r="F499" s="4"/>
    </row>
    <row r="500" spans="2:6" x14ac:dyDescent="0.2">
      <c r="B500" s="4"/>
      <c r="F500" s="4"/>
    </row>
    <row r="501" spans="2:6" x14ac:dyDescent="0.2">
      <c r="B501" s="4"/>
      <c r="F501" s="4"/>
    </row>
    <row r="502" spans="2:6" x14ac:dyDescent="0.2">
      <c r="B502" s="4"/>
      <c r="F502" s="4"/>
    </row>
    <row r="503" spans="2:6" x14ac:dyDescent="0.2">
      <c r="B503" s="4"/>
      <c r="F503" s="4"/>
    </row>
    <row r="504" spans="2:6" x14ac:dyDescent="0.2">
      <c r="B504" s="4"/>
      <c r="F504" s="4"/>
    </row>
    <row r="505" spans="2:6" x14ac:dyDescent="0.2">
      <c r="B505" s="4"/>
      <c r="F505" s="4"/>
    </row>
    <row r="506" spans="2:6" x14ac:dyDescent="0.2">
      <c r="B506" s="4"/>
      <c r="F506" s="4"/>
    </row>
    <row r="507" spans="2:6" x14ac:dyDescent="0.2">
      <c r="B507" s="4"/>
      <c r="F507" s="4"/>
    </row>
    <row r="508" spans="2:6" x14ac:dyDescent="0.2">
      <c r="B508" s="4"/>
      <c r="F508" s="4"/>
    </row>
    <row r="509" spans="2:6" x14ac:dyDescent="0.2">
      <c r="B509" s="4"/>
      <c r="F509" s="4"/>
    </row>
    <row r="510" spans="2:6" x14ac:dyDescent="0.2">
      <c r="B510" s="4"/>
      <c r="F510" s="4"/>
    </row>
    <row r="511" spans="2:6" x14ac:dyDescent="0.2">
      <c r="B511" s="4"/>
      <c r="F511" s="4"/>
    </row>
    <row r="512" spans="2:6" x14ac:dyDescent="0.2">
      <c r="B512" s="4"/>
      <c r="F512" s="4"/>
    </row>
    <row r="513" spans="2:6" x14ac:dyDescent="0.2">
      <c r="B513" s="4"/>
      <c r="F513" s="4"/>
    </row>
    <row r="514" spans="2:6" x14ac:dyDescent="0.2">
      <c r="B514" s="4"/>
      <c r="F514" s="4"/>
    </row>
    <row r="515" spans="2:6" x14ac:dyDescent="0.2">
      <c r="B515" s="4"/>
      <c r="F515" s="4"/>
    </row>
    <row r="516" spans="2:6" x14ac:dyDescent="0.2">
      <c r="B516" s="4"/>
      <c r="F516" s="4"/>
    </row>
    <row r="517" spans="2:6" x14ac:dyDescent="0.2">
      <c r="B517" s="4"/>
      <c r="F517" s="4"/>
    </row>
    <row r="518" spans="2:6" x14ac:dyDescent="0.2">
      <c r="B518" s="4"/>
      <c r="F518" s="4"/>
    </row>
    <row r="519" spans="2:6" x14ac:dyDescent="0.2">
      <c r="B519" s="4"/>
      <c r="F519" s="4"/>
    </row>
    <row r="520" spans="2:6" x14ac:dyDescent="0.2">
      <c r="B520" s="4"/>
      <c r="F520" s="4"/>
    </row>
    <row r="521" spans="2:6" x14ac:dyDescent="0.2">
      <c r="B521" s="4"/>
      <c r="F521" s="4"/>
    </row>
    <row r="522" spans="2:6" x14ac:dyDescent="0.2">
      <c r="B522" s="4"/>
      <c r="F522" s="4"/>
    </row>
    <row r="523" spans="2:6" x14ac:dyDescent="0.2">
      <c r="B523" s="4"/>
      <c r="F523" s="4"/>
    </row>
    <row r="524" spans="2:6" x14ac:dyDescent="0.2">
      <c r="B524" s="4"/>
      <c r="F524" s="4"/>
    </row>
    <row r="525" spans="2:6" x14ac:dyDescent="0.2">
      <c r="B525" s="4"/>
      <c r="F525" s="4"/>
    </row>
    <row r="526" spans="2:6" x14ac:dyDescent="0.2">
      <c r="B526" s="4"/>
      <c r="F526" s="4"/>
    </row>
    <row r="527" spans="2:6" x14ac:dyDescent="0.2">
      <c r="B527" s="4"/>
      <c r="F527" s="4"/>
    </row>
    <row r="528" spans="2:6" x14ac:dyDescent="0.2">
      <c r="B528" s="4"/>
      <c r="F528" s="4"/>
    </row>
    <row r="529" spans="2:6" x14ac:dyDescent="0.2">
      <c r="B529" s="4"/>
      <c r="F529" s="4"/>
    </row>
    <row r="530" spans="2:6" x14ac:dyDescent="0.2">
      <c r="B530" s="4"/>
      <c r="F530" s="4"/>
    </row>
    <row r="531" spans="2:6" x14ac:dyDescent="0.2">
      <c r="B531" s="4"/>
      <c r="F531" s="4"/>
    </row>
    <row r="532" spans="2:6" x14ac:dyDescent="0.2">
      <c r="B532" s="4"/>
      <c r="F532" s="4"/>
    </row>
    <row r="533" spans="2:6" x14ac:dyDescent="0.2">
      <c r="B533" s="4"/>
      <c r="F533" s="4"/>
    </row>
    <row r="534" spans="2:6" x14ac:dyDescent="0.2">
      <c r="B534" s="4"/>
      <c r="F534" s="4"/>
    </row>
    <row r="535" spans="2:6" x14ac:dyDescent="0.2">
      <c r="B535" s="4"/>
      <c r="F535" s="4"/>
    </row>
    <row r="536" spans="2:6" x14ac:dyDescent="0.2">
      <c r="B536" s="4"/>
      <c r="F536" s="4"/>
    </row>
    <row r="537" spans="2:6" x14ac:dyDescent="0.2">
      <c r="B537" s="4"/>
      <c r="F537" s="4"/>
    </row>
    <row r="538" spans="2:6" x14ac:dyDescent="0.2">
      <c r="B538" s="4"/>
      <c r="F538" s="4"/>
    </row>
    <row r="539" spans="2:6" x14ac:dyDescent="0.2">
      <c r="B539" s="4"/>
      <c r="F539" s="4"/>
    </row>
    <row r="540" spans="2:6" x14ac:dyDescent="0.2">
      <c r="B540" s="4"/>
      <c r="F540" s="4"/>
    </row>
    <row r="541" spans="2:6" x14ac:dyDescent="0.2">
      <c r="B541" s="4"/>
      <c r="F541" s="4"/>
    </row>
    <row r="542" spans="2:6" x14ac:dyDescent="0.2">
      <c r="B542" s="4"/>
      <c r="F542" s="4"/>
    </row>
    <row r="543" spans="2:6" x14ac:dyDescent="0.2">
      <c r="B543" s="4"/>
      <c r="F543" s="4"/>
    </row>
    <row r="544" spans="2:6" x14ac:dyDescent="0.2">
      <c r="B544" s="4"/>
      <c r="F544" s="4"/>
    </row>
    <row r="545" spans="2:6" x14ac:dyDescent="0.2">
      <c r="B545" s="4"/>
      <c r="F545" s="4"/>
    </row>
    <row r="546" spans="2:6" x14ac:dyDescent="0.2">
      <c r="B546" s="4"/>
      <c r="F546" s="4"/>
    </row>
    <row r="547" spans="2:6" x14ac:dyDescent="0.2">
      <c r="B547" s="4"/>
      <c r="F547" s="4"/>
    </row>
    <row r="548" spans="2:6" x14ac:dyDescent="0.2">
      <c r="B548" s="4"/>
      <c r="F548" s="4"/>
    </row>
    <row r="549" spans="2:6" x14ac:dyDescent="0.2">
      <c r="B549" s="4"/>
      <c r="F549" s="4"/>
    </row>
    <row r="550" spans="2:6" x14ac:dyDescent="0.2">
      <c r="B550" s="4"/>
      <c r="F550" s="4"/>
    </row>
    <row r="551" spans="2:6" x14ac:dyDescent="0.2">
      <c r="B551" s="4"/>
      <c r="F551" s="4"/>
    </row>
    <row r="552" spans="2:6" x14ac:dyDescent="0.2">
      <c r="B552" s="4"/>
      <c r="F552" s="4"/>
    </row>
    <row r="553" spans="2:6" x14ac:dyDescent="0.2">
      <c r="B553" s="4"/>
      <c r="F553" s="4"/>
    </row>
    <row r="554" spans="2:6" x14ac:dyDescent="0.2">
      <c r="B554" s="4"/>
      <c r="F554" s="4"/>
    </row>
    <row r="555" spans="2:6" x14ac:dyDescent="0.2">
      <c r="B555" s="4"/>
      <c r="F555" s="4"/>
    </row>
    <row r="556" spans="2:6" x14ac:dyDescent="0.2">
      <c r="B556" s="4"/>
      <c r="F556" s="4"/>
    </row>
    <row r="557" spans="2:6" x14ac:dyDescent="0.2">
      <c r="B557" s="4"/>
      <c r="F557" s="4"/>
    </row>
    <row r="558" spans="2:6" x14ac:dyDescent="0.2">
      <c r="B558" s="4"/>
      <c r="F558" s="4"/>
    </row>
    <row r="559" spans="2:6" x14ac:dyDescent="0.2">
      <c r="B559" s="4"/>
      <c r="F559" s="4"/>
    </row>
    <row r="560" spans="2:6" x14ac:dyDescent="0.2">
      <c r="B560" s="4"/>
      <c r="F560" s="4"/>
    </row>
    <row r="561" spans="2:6" x14ac:dyDescent="0.2">
      <c r="B561" s="4"/>
      <c r="F561" s="4"/>
    </row>
    <row r="562" spans="2:6" x14ac:dyDescent="0.2">
      <c r="B562" s="4"/>
      <c r="F562" s="4"/>
    </row>
    <row r="563" spans="2:6" x14ac:dyDescent="0.2">
      <c r="B563" s="4"/>
      <c r="F563" s="4"/>
    </row>
    <row r="564" spans="2:6" x14ac:dyDescent="0.2">
      <c r="B564" s="4"/>
      <c r="F564" s="4"/>
    </row>
    <row r="565" spans="2:6" x14ac:dyDescent="0.2">
      <c r="B565" s="4"/>
      <c r="F565" s="4"/>
    </row>
    <row r="566" spans="2:6" x14ac:dyDescent="0.2">
      <c r="B566" s="4"/>
      <c r="F566" s="4"/>
    </row>
    <row r="567" spans="2:6" x14ac:dyDescent="0.2">
      <c r="B567" s="4"/>
      <c r="F567" s="4"/>
    </row>
    <row r="568" spans="2:6" x14ac:dyDescent="0.2">
      <c r="B568" s="4"/>
      <c r="F568" s="4"/>
    </row>
    <row r="569" spans="2:6" x14ac:dyDescent="0.2">
      <c r="B569" s="4"/>
      <c r="F569" s="4"/>
    </row>
    <row r="570" spans="2:6" x14ac:dyDescent="0.2">
      <c r="B570" s="4"/>
      <c r="F570" s="4"/>
    </row>
    <row r="571" spans="2:6" x14ac:dyDescent="0.2">
      <c r="B571" s="4"/>
      <c r="F571" s="4"/>
    </row>
    <row r="572" spans="2:6" x14ac:dyDescent="0.2">
      <c r="B572" s="4"/>
      <c r="F572" s="4"/>
    </row>
    <row r="573" spans="2:6" x14ac:dyDescent="0.2">
      <c r="B573" s="4"/>
      <c r="F573" s="4"/>
    </row>
    <row r="574" spans="2:6" x14ac:dyDescent="0.2">
      <c r="B574" s="4"/>
      <c r="F574" s="4"/>
    </row>
    <row r="575" spans="2:6" x14ac:dyDescent="0.2">
      <c r="B575" s="4"/>
      <c r="F575" s="4"/>
    </row>
    <row r="576" spans="2:6" x14ac:dyDescent="0.2">
      <c r="B576" s="4"/>
      <c r="F576" s="4"/>
    </row>
    <row r="577" spans="2:6" x14ac:dyDescent="0.2">
      <c r="B577" s="4"/>
      <c r="F577" s="4"/>
    </row>
    <row r="578" spans="2:6" x14ac:dyDescent="0.2">
      <c r="B578" s="4"/>
      <c r="F578" s="4"/>
    </row>
    <row r="579" spans="2:6" x14ac:dyDescent="0.2">
      <c r="B579" s="4"/>
      <c r="F579" s="4"/>
    </row>
    <row r="580" spans="2:6" x14ac:dyDescent="0.2">
      <c r="B580" s="4"/>
      <c r="F580" s="4"/>
    </row>
    <row r="581" spans="2:6" x14ac:dyDescent="0.2">
      <c r="B581" s="4"/>
      <c r="F581" s="4"/>
    </row>
    <row r="582" spans="2:6" x14ac:dyDescent="0.2">
      <c r="B582" s="4"/>
      <c r="F582" s="4"/>
    </row>
    <row r="583" spans="2:6" x14ac:dyDescent="0.2">
      <c r="B583" s="4"/>
      <c r="F583" s="4"/>
    </row>
    <row r="584" spans="2:6" x14ac:dyDescent="0.2">
      <c r="B584" s="4"/>
      <c r="F584" s="4"/>
    </row>
    <row r="585" spans="2:6" x14ac:dyDescent="0.2">
      <c r="B585" s="4"/>
      <c r="F585" s="4"/>
    </row>
    <row r="586" spans="2:6" x14ac:dyDescent="0.2">
      <c r="B586" s="4"/>
      <c r="F586" s="4"/>
    </row>
    <row r="587" spans="2:6" x14ac:dyDescent="0.2">
      <c r="B587" s="4"/>
      <c r="F587" s="4"/>
    </row>
    <row r="588" spans="2:6" x14ac:dyDescent="0.2">
      <c r="B588" s="4"/>
      <c r="F588" s="4"/>
    </row>
    <row r="589" spans="2:6" x14ac:dyDescent="0.2">
      <c r="B589" s="4"/>
      <c r="F589" s="4"/>
    </row>
    <row r="590" spans="2:6" x14ac:dyDescent="0.2">
      <c r="B590" s="4"/>
      <c r="F590" s="4"/>
    </row>
    <row r="591" spans="2:6" x14ac:dyDescent="0.2">
      <c r="B591" s="4"/>
      <c r="F591" s="4"/>
    </row>
    <row r="592" spans="2:6" x14ac:dyDescent="0.2">
      <c r="B592" s="4"/>
      <c r="F592" s="4"/>
    </row>
    <row r="593" spans="2:6" x14ac:dyDescent="0.2">
      <c r="B593" s="4"/>
      <c r="F593" s="4"/>
    </row>
    <row r="594" spans="2:6" x14ac:dyDescent="0.2">
      <c r="B594" s="4"/>
      <c r="F594" s="4"/>
    </row>
    <row r="595" spans="2:6" x14ac:dyDescent="0.2">
      <c r="B595" s="4"/>
      <c r="F595" s="4"/>
    </row>
    <row r="596" spans="2:6" x14ac:dyDescent="0.2">
      <c r="B596" s="4"/>
      <c r="F596" s="4"/>
    </row>
    <row r="597" spans="2:6" x14ac:dyDescent="0.2">
      <c r="B597" s="4"/>
      <c r="F597" s="4"/>
    </row>
    <row r="598" spans="2:6" x14ac:dyDescent="0.2">
      <c r="B598" s="4"/>
      <c r="F598" s="4"/>
    </row>
    <row r="599" spans="2:6" x14ac:dyDescent="0.2">
      <c r="B599" s="4"/>
      <c r="F599" s="4"/>
    </row>
    <row r="600" spans="2:6" x14ac:dyDescent="0.2">
      <c r="B600" s="4"/>
      <c r="F600" s="4"/>
    </row>
    <row r="601" spans="2:6" x14ac:dyDescent="0.2">
      <c r="B601" s="4"/>
      <c r="F601" s="4"/>
    </row>
    <row r="602" spans="2:6" x14ac:dyDescent="0.2">
      <c r="B602" s="4"/>
      <c r="F602" s="4"/>
    </row>
    <row r="603" spans="2:6" x14ac:dyDescent="0.2">
      <c r="B603" s="4"/>
      <c r="F603" s="4"/>
    </row>
    <row r="604" spans="2:6" x14ac:dyDescent="0.2">
      <c r="B604" s="4"/>
      <c r="F604" s="4"/>
    </row>
    <row r="605" spans="2:6" x14ac:dyDescent="0.2">
      <c r="B605" s="4"/>
      <c r="F605" s="4"/>
    </row>
    <row r="606" spans="2:6" x14ac:dyDescent="0.2">
      <c r="B606" s="4"/>
      <c r="F606" s="4"/>
    </row>
    <row r="607" spans="2:6" x14ac:dyDescent="0.2">
      <c r="B607" s="4"/>
      <c r="F607" s="4"/>
    </row>
    <row r="608" spans="2:6" x14ac:dyDescent="0.2">
      <c r="B608" s="4"/>
      <c r="F608" s="4"/>
    </row>
    <row r="609" spans="2:6" x14ac:dyDescent="0.2">
      <c r="B609" s="4"/>
      <c r="F609" s="4"/>
    </row>
    <row r="610" spans="2:6" x14ac:dyDescent="0.2">
      <c r="B610" s="4"/>
      <c r="F610" s="4"/>
    </row>
    <row r="611" spans="2:6" x14ac:dyDescent="0.2">
      <c r="B611" s="4"/>
      <c r="F611" s="4"/>
    </row>
    <row r="612" spans="2:6" x14ac:dyDescent="0.2">
      <c r="B612" s="4"/>
      <c r="F612" s="4"/>
    </row>
    <row r="613" spans="2:6" x14ac:dyDescent="0.2">
      <c r="B613" s="4"/>
      <c r="F613" s="4"/>
    </row>
    <row r="614" spans="2:6" x14ac:dyDescent="0.2">
      <c r="B614" s="4"/>
      <c r="F614" s="4"/>
    </row>
    <row r="615" spans="2:6" x14ac:dyDescent="0.2">
      <c r="B615" s="4"/>
      <c r="F615" s="4"/>
    </row>
    <row r="616" spans="2:6" x14ac:dyDescent="0.2">
      <c r="B616" s="4"/>
      <c r="F616" s="4"/>
    </row>
    <row r="617" spans="2:6" x14ac:dyDescent="0.2">
      <c r="B617" s="4"/>
      <c r="F617" s="4"/>
    </row>
    <row r="618" spans="2:6" x14ac:dyDescent="0.2">
      <c r="B618" s="4"/>
      <c r="F618" s="4"/>
    </row>
    <row r="619" spans="2:6" x14ac:dyDescent="0.2">
      <c r="B619" s="4"/>
      <c r="F619" s="4"/>
    </row>
    <row r="620" spans="2:6" x14ac:dyDescent="0.2">
      <c r="B620" s="4"/>
      <c r="F620" s="4"/>
    </row>
    <row r="621" spans="2:6" x14ac:dyDescent="0.2">
      <c r="B621" s="4"/>
      <c r="F621" s="4"/>
    </row>
    <row r="622" spans="2:6" x14ac:dyDescent="0.2">
      <c r="B622" s="4"/>
      <c r="F622" s="4"/>
    </row>
    <row r="623" spans="2:6" x14ac:dyDescent="0.2">
      <c r="B623" s="4"/>
      <c r="F623" s="4"/>
    </row>
    <row r="624" spans="2:6" x14ac:dyDescent="0.2">
      <c r="B624" s="4"/>
      <c r="F624" s="4"/>
    </row>
    <row r="625" spans="2:6" x14ac:dyDescent="0.2">
      <c r="B625" s="4"/>
      <c r="F625" s="4"/>
    </row>
    <row r="626" spans="2:6" x14ac:dyDescent="0.2">
      <c r="B626" s="4"/>
      <c r="F626" s="4"/>
    </row>
    <row r="627" spans="2:6" x14ac:dyDescent="0.2">
      <c r="B627" s="4"/>
      <c r="F627" s="4"/>
    </row>
    <row r="628" spans="2:6" x14ac:dyDescent="0.2">
      <c r="B628" s="4"/>
      <c r="F628" s="4"/>
    </row>
    <row r="629" spans="2:6" x14ac:dyDescent="0.2">
      <c r="B629" s="4"/>
      <c r="F629" s="4"/>
    </row>
    <row r="630" spans="2:6" x14ac:dyDescent="0.2">
      <c r="B630" s="4"/>
      <c r="F630" s="4"/>
    </row>
    <row r="631" spans="2:6" x14ac:dyDescent="0.2">
      <c r="B631" s="4"/>
      <c r="F631" s="4"/>
    </row>
    <row r="632" spans="2:6" x14ac:dyDescent="0.2">
      <c r="B632" s="4"/>
      <c r="F632" s="4"/>
    </row>
    <row r="633" spans="2:6" x14ac:dyDescent="0.2">
      <c r="B633" s="4"/>
      <c r="F633" s="4"/>
    </row>
    <row r="634" spans="2:6" x14ac:dyDescent="0.2">
      <c r="B634" s="4"/>
      <c r="F634" s="4"/>
    </row>
    <row r="635" spans="2:6" x14ac:dyDescent="0.2">
      <c r="B635" s="4"/>
      <c r="F635" s="4"/>
    </row>
    <row r="636" spans="2:6" x14ac:dyDescent="0.2">
      <c r="B636" s="4"/>
      <c r="F636" s="4"/>
    </row>
    <row r="637" spans="2:6" x14ac:dyDescent="0.2">
      <c r="B637" s="4"/>
      <c r="F637" s="4"/>
    </row>
    <row r="638" spans="2:6" x14ac:dyDescent="0.2">
      <c r="B638" s="4"/>
      <c r="F638" s="4"/>
    </row>
    <row r="639" spans="2:6" x14ac:dyDescent="0.2">
      <c r="B639" s="4"/>
      <c r="F639" s="4"/>
    </row>
    <row r="640" spans="2:6" x14ac:dyDescent="0.2">
      <c r="B640" s="4"/>
      <c r="F640" s="4"/>
    </row>
    <row r="641" spans="2:6" x14ac:dyDescent="0.2">
      <c r="B641" s="4"/>
      <c r="F641" s="4"/>
    </row>
    <row r="642" spans="2:6" x14ac:dyDescent="0.2">
      <c r="B642" s="4"/>
      <c r="F642" s="4"/>
    </row>
    <row r="643" spans="2:6" x14ac:dyDescent="0.2">
      <c r="B643" s="4"/>
      <c r="F643" s="4"/>
    </row>
    <row r="644" spans="2:6" x14ac:dyDescent="0.2">
      <c r="B644" s="4"/>
      <c r="F644" s="4"/>
    </row>
    <row r="645" spans="2:6" x14ac:dyDescent="0.2">
      <c r="B645" s="4"/>
      <c r="F645" s="4"/>
    </row>
    <row r="646" spans="2:6" x14ac:dyDescent="0.2">
      <c r="B646" s="4"/>
      <c r="F646" s="4"/>
    </row>
    <row r="647" spans="2:6" x14ac:dyDescent="0.2">
      <c r="B647" s="4"/>
      <c r="F647" s="4"/>
    </row>
    <row r="648" spans="2:6" x14ac:dyDescent="0.2">
      <c r="B648" s="4"/>
      <c r="F648" s="4"/>
    </row>
    <row r="649" spans="2:6" x14ac:dyDescent="0.2">
      <c r="B649" s="4"/>
      <c r="F649" s="4"/>
    </row>
    <row r="650" spans="2:6" x14ac:dyDescent="0.2">
      <c r="B650" s="4"/>
      <c r="F650" s="4"/>
    </row>
    <row r="651" spans="2:6" x14ac:dyDescent="0.2">
      <c r="B651" s="4"/>
      <c r="F651" s="4"/>
    </row>
    <row r="652" spans="2:6" x14ac:dyDescent="0.2">
      <c r="B652" s="4"/>
      <c r="F652" s="4"/>
    </row>
    <row r="653" spans="2:6" x14ac:dyDescent="0.2">
      <c r="B653" s="4"/>
      <c r="F653" s="4"/>
    </row>
    <row r="654" spans="2:6" x14ac:dyDescent="0.2">
      <c r="B654" s="4"/>
      <c r="F654" s="4"/>
    </row>
    <row r="655" spans="2:6" x14ac:dyDescent="0.2">
      <c r="B655" s="4"/>
      <c r="F655" s="4"/>
    </row>
    <row r="656" spans="2:6" x14ac:dyDescent="0.2">
      <c r="B656" s="4"/>
      <c r="F656" s="4"/>
    </row>
    <row r="657" spans="2:6" x14ac:dyDescent="0.2">
      <c r="B657" s="4"/>
      <c r="F657" s="4"/>
    </row>
    <row r="658" spans="2:6" x14ac:dyDescent="0.2">
      <c r="B658" s="4"/>
      <c r="F658" s="4"/>
    </row>
    <row r="659" spans="2:6" x14ac:dyDescent="0.2">
      <c r="B659" s="4"/>
      <c r="F659" s="4"/>
    </row>
    <row r="660" spans="2:6" x14ac:dyDescent="0.2">
      <c r="B660" s="4"/>
      <c r="F660" s="4"/>
    </row>
    <row r="661" spans="2:6" x14ac:dyDescent="0.2">
      <c r="B661" s="4"/>
      <c r="F661" s="4"/>
    </row>
    <row r="662" spans="2:6" x14ac:dyDescent="0.2">
      <c r="B662" s="4"/>
      <c r="F662" s="4"/>
    </row>
    <row r="663" spans="2:6" x14ac:dyDescent="0.2">
      <c r="B663" s="4"/>
      <c r="F663" s="4"/>
    </row>
    <row r="664" spans="2:6" x14ac:dyDescent="0.2">
      <c r="B664" s="4"/>
      <c r="F664" s="4"/>
    </row>
    <row r="665" spans="2:6" x14ac:dyDescent="0.2">
      <c r="B665" s="4"/>
      <c r="F665" s="4"/>
    </row>
    <row r="666" spans="2:6" x14ac:dyDescent="0.2">
      <c r="B666" s="4"/>
      <c r="F666" s="4"/>
    </row>
    <row r="667" spans="2:6" x14ac:dyDescent="0.2">
      <c r="B667" s="4"/>
      <c r="F667" s="4"/>
    </row>
    <row r="668" spans="2:6" x14ac:dyDescent="0.2">
      <c r="B668" s="4"/>
      <c r="F668" s="4"/>
    </row>
    <row r="669" spans="2:6" x14ac:dyDescent="0.2">
      <c r="B669" s="4"/>
      <c r="F669" s="4"/>
    </row>
    <row r="670" spans="2:6" x14ac:dyDescent="0.2">
      <c r="B670" s="4"/>
      <c r="F670" s="4"/>
    </row>
    <row r="671" spans="2:6" x14ac:dyDescent="0.2">
      <c r="B671" s="4"/>
      <c r="F671" s="4"/>
    </row>
    <row r="672" spans="2:6" x14ac:dyDescent="0.2">
      <c r="B672" s="4"/>
      <c r="F672" s="4"/>
    </row>
    <row r="673" spans="2:6" x14ac:dyDescent="0.2">
      <c r="B673" s="4"/>
      <c r="F673" s="4"/>
    </row>
    <row r="674" spans="2:6" x14ac:dyDescent="0.2">
      <c r="B674" s="4"/>
      <c r="F674" s="4"/>
    </row>
    <row r="675" spans="2:6" x14ac:dyDescent="0.2">
      <c r="B675" s="4"/>
      <c r="F675" s="4"/>
    </row>
    <row r="676" spans="2:6" x14ac:dyDescent="0.2">
      <c r="B676" s="4"/>
      <c r="F676" s="4"/>
    </row>
    <row r="677" spans="2:6" x14ac:dyDescent="0.2">
      <c r="B677" s="4"/>
      <c r="F677" s="4"/>
    </row>
    <row r="678" spans="2:6" x14ac:dyDescent="0.2">
      <c r="B678" s="4"/>
      <c r="F678" s="4"/>
    </row>
    <row r="679" spans="2:6" x14ac:dyDescent="0.2">
      <c r="B679" s="4"/>
      <c r="F679" s="4"/>
    </row>
    <row r="680" spans="2:6" x14ac:dyDescent="0.2">
      <c r="B680" s="4"/>
      <c r="F680" s="4"/>
    </row>
    <row r="681" spans="2:6" x14ac:dyDescent="0.2">
      <c r="B681" s="4"/>
      <c r="F681" s="4"/>
    </row>
    <row r="682" spans="2:6" x14ac:dyDescent="0.2">
      <c r="B682" s="4"/>
      <c r="F682" s="4"/>
    </row>
    <row r="683" spans="2:6" x14ac:dyDescent="0.2">
      <c r="B683" s="4"/>
      <c r="F683" s="4"/>
    </row>
    <row r="684" spans="2:6" x14ac:dyDescent="0.2">
      <c r="B684" s="4"/>
      <c r="F684" s="4"/>
    </row>
    <row r="685" spans="2:6" x14ac:dyDescent="0.2">
      <c r="B685" s="4"/>
      <c r="F685" s="4"/>
    </row>
    <row r="686" spans="2:6" x14ac:dyDescent="0.2">
      <c r="B686" s="4"/>
      <c r="F686" s="4"/>
    </row>
    <row r="687" spans="2:6" x14ac:dyDescent="0.2">
      <c r="B687" s="4"/>
      <c r="F687" s="4"/>
    </row>
    <row r="688" spans="2:6" x14ac:dyDescent="0.2">
      <c r="B688" s="4"/>
      <c r="F688" s="4"/>
    </row>
    <row r="689" spans="2:6" x14ac:dyDescent="0.2">
      <c r="B689" s="4"/>
      <c r="F689" s="4"/>
    </row>
    <row r="690" spans="2:6" x14ac:dyDescent="0.2">
      <c r="B690" s="4"/>
      <c r="F690" s="4"/>
    </row>
    <row r="691" spans="2:6" x14ac:dyDescent="0.2">
      <c r="B691" s="4"/>
      <c r="F691" s="4"/>
    </row>
    <row r="692" spans="2:6" x14ac:dyDescent="0.2">
      <c r="B692" s="4"/>
      <c r="F692" s="4"/>
    </row>
    <row r="693" spans="2:6" x14ac:dyDescent="0.2">
      <c r="B693" s="4"/>
      <c r="F693" s="4"/>
    </row>
    <row r="694" spans="2:6" x14ac:dyDescent="0.2">
      <c r="B694" s="4"/>
      <c r="F694" s="4"/>
    </row>
    <row r="695" spans="2:6" x14ac:dyDescent="0.2">
      <c r="B695" s="4"/>
      <c r="F695" s="4"/>
    </row>
    <row r="696" spans="2:6" x14ac:dyDescent="0.2">
      <c r="B696" s="4"/>
      <c r="F696" s="4"/>
    </row>
    <row r="697" spans="2:6" x14ac:dyDescent="0.2">
      <c r="B697" s="4"/>
      <c r="F697" s="4"/>
    </row>
    <row r="698" spans="2:6" x14ac:dyDescent="0.2">
      <c r="B698" s="4"/>
      <c r="F698" s="4"/>
    </row>
    <row r="699" spans="2:6" x14ac:dyDescent="0.2">
      <c r="B699" s="4"/>
      <c r="F699" s="4"/>
    </row>
    <row r="700" spans="2:6" x14ac:dyDescent="0.2">
      <c r="B700" s="4"/>
      <c r="F700" s="4"/>
    </row>
    <row r="701" spans="2:6" x14ac:dyDescent="0.2">
      <c r="B701" s="4"/>
      <c r="F701" s="4"/>
    </row>
    <row r="702" spans="2:6" x14ac:dyDescent="0.2">
      <c r="B702" s="4"/>
      <c r="F702" s="4"/>
    </row>
    <row r="703" spans="2:6" x14ac:dyDescent="0.2">
      <c r="B703" s="4"/>
      <c r="F703" s="4"/>
    </row>
    <row r="704" spans="2:6" x14ac:dyDescent="0.2">
      <c r="B704" s="4"/>
      <c r="F704" s="4"/>
    </row>
    <row r="705" spans="2:6" x14ac:dyDescent="0.2">
      <c r="B705" s="4"/>
      <c r="F705" s="4"/>
    </row>
    <row r="706" spans="2:6" x14ac:dyDescent="0.2">
      <c r="B706" s="4"/>
      <c r="F706" s="4"/>
    </row>
    <row r="707" spans="2:6" x14ac:dyDescent="0.2">
      <c r="B707" s="4"/>
      <c r="F707" s="4"/>
    </row>
    <row r="708" spans="2:6" x14ac:dyDescent="0.2">
      <c r="B708" s="4"/>
      <c r="F708" s="4"/>
    </row>
    <row r="709" spans="2:6" x14ac:dyDescent="0.2">
      <c r="B709" s="4"/>
      <c r="F709" s="4"/>
    </row>
    <row r="710" spans="2:6" x14ac:dyDescent="0.2">
      <c r="B710" s="4"/>
      <c r="F710" s="4"/>
    </row>
    <row r="711" spans="2:6" x14ac:dyDescent="0.2">
      <c r="B711" s="4"/>
      <c r="F711" s="4"/>
    </row>
    <row r="712" spans="2:6" x14ac:dyDescent="0.2">
      <c r="B712" s="4"/>
      <c r="F712" s="4"/>
    </row>
    <row r="713" spans="2:6" x14ac:dyDescent="0.2">
      <c r="B713" s="4"/>
      <c r="F713" s="4"/>
    </row>
    <row r="714" spans="2:6" x14ac:dyDescent="0.2">
      <c r="B714" s="4"/>
      <c r="F714" s="4"/>
    </row>
    <row r="715" spans="2:6" x14ac:dyDescent="0.2">
      <c r="B715" s="4"/>
      <c r="F715" s="4"/>
    </row>
    <row r="716" spans="2:6" x14ac:dyDescent="0.2">
      <c r="B716" s="4"/>
      <c r="F716" s="4"/>
    </row>
    <row r="717" spans="2:6" x14ac:dyDescent="0.2">
      <c r="B717" s="4"/>
      <c r="F717" s="4"/>
    </row>
    <row r="718" spans="2:6" x14ac:dyDescent="0.2">
      <c r="B718" s="4"/>
      <c r="F718" s="4"/>
    </row>
    <row r="719" spans="2:6" x14ac:dyDescent="0.2">
      <c r="B719" s="4"/>
      <c r="F719" s="4"/>
    </row>
    <row r="720" spans="2:6" x14ac:dyDescent="0.2">
      <c r="B720" s="4"/>
      <c r="F720" s="4"/>
    </row>
    <row r="721" spans="2:6" x14ac:dyDescent="0.2">
      <c r="B721" s="4"/>
      <c r="F721" s="4"/>
    </row>
    <row r="722" spans="2:6" x14ac:dyDescent="0.2">
      <c r="B722" s="4"/>
      <c r="F722" s="4"/>
    </row>
    <row r="723" spans="2:6" x14ac:dyDescent="0.2">
      <c r="B723" s="4"/>
      <c r="F723" s="4"/>
    </row>
    <row r="724" spans="2:6" x14ac:dyDescent="0.2">
      <c r="B724" s="4"/>
      <c r="F724" s="4"/>
    </row>
    <row r="725" spans="2:6" x14ac:dyDescent="0.2">
      <c r="B725" s="4"/>
      <c r="F725" s="4"/>
    </row>
    <row r="726" spans="2:6" x14ac:dyDescent="0.2">
      <c r="B726" s="4"/>
      <c r="F726" s="4"/>
    </row>
    <row r="727" spans="2:6" x14ac:dyDescent="0.2">
      <c r="B727" s="4"/>
      <c r="F727" s="4"/>
    </row>
    <row r="728" spans="2:6" x14ac:dyDescent="0.2">
      <c r="B728" s="4"/>
      <c r="F728" s="4"/>
    </row>
    <row r="729" spans="2:6" x14ac:dyDescent="0.2">
      <c r="B729" s="4"/>
      <c r="F729" s="4"/>
    </row>
    <row r="730" spans="2:6" x14ac:dyDescent="0.2">
      <c r="B730" s="4"/>
      <c r="F730" s="4"/>
    </row>
    <row r="731" spans="2:6" x14ac:dyDescent="0.2">
      <c r="B731" s="4"/>
      <c r="F731" s="4"/>
    </row>
    <row r="732" spans="2:6" x14ac:dyDescent="0.2">
      <c r="B732" s="4"/>
      <c r="F732" s="4"/>
    </row>
    <row r="733" spans="2:6" x14ac:dyDescent="0.2">
      <c r="B733" s="4"/>
      <c r="F733" s="4"/>
    </row>
    <row r="734" spans="2:6" x14ac:dyDescent="0.2">
      <c r="B734" s="4"/>
      <c r="F734" s="4"/>
    </row>
    <row r="735" spans="2:6" x14ac:dyDescent="0.2">
      <c r="B735" s="4"/>
      <c r="F735" s="4"/>
    </row>
    <row r="736" spans="2:6" x14ac:dyDescent="0.2">
      <c r="B736" s="4"/>
      <c r="F736" s="4"/>
    </row>
    <row r="737" spans="2:6" x14ac:dyDescent="0.2">
      <c r="B737" s="4"/>
      <c r="F737" s="4"/>
    </row>
    <row r="738" spans="2:6" x14ac:dyDescent="0.2">
      <c r="B738" s="4"/>
      <c r="F738" s="4"/>
    </row>
    <row r="739" spans="2:6" x14ac:dyDescent="0.2">
      <c r="B739" s="4"/>
      <c r="F739" s="4"/>
    </row>
    <row r="740" spans="2:6" x14ac:dyDescent="0.2">
      <c r="B740" s="4"/>
      <c r="F740" s="4"/>
    </row>
    <row r="741" spans="2:6" x14ac:dyDescent="0.2">
      <c r="B741" s="4"/>
      <c r="F741" s="4"/>
    </row>
    <row r="742" spans="2:6" x14ac:dyDescent="0.2">
      <c r="B742" s="4"/>
      <c r="F742" s="4"/>
    </row>
    <row r="743" spans="2:6" x14ac:dyDescent="0.2">
      <c r="B743" s="4"/>
      <c r="F743" s="4"/>
    </row>
    <row r="744" spans="2:6" x14ac:dyDescent="0.2">
      <c r="B744" s="4"/>
      <c r="F744" s="4"/>
    </row>
    <row r="745" spans="2:6" x14ac:dyDescent="0.2">
      <c r="B745" s="4"/>
      <c r="F745" s="4"/>
    </row>
    <row r="746" spans="2:6" x14ac:dyDescent="0.2">
      <c r="B746" s="4"/>
      <c r="F746" s="4"/>
    </row>
    <row r="747" spans="2:6" x14ac:dyDescent="0.2">
      <c r="B747" s="4"/>
      <c r="F747" s="4"/>
    </row>
    <row r="748" spans="2:6" x14ac:dyDescent="0.2">
      <c r="B748" s="4"/>
      <c r="F748" s="4"/>
    </row>
    <row r="749" spans="2:6" x14ac:dyDescent="0.2">
      <c r="B749" s="4"/>
      <c r="F749" s="4"/>
    </row>
    <row r="750" spans="2:6" x14ac:dyDescent="0.2">
      <c r="B750" s="4"/>
      <c r="F750" s="4"/>
    </row>
    <row r="751" spans="2:6" x14ac:dyDescent="0.2">
      <c r="B751" s="4"/>
      <c r="F751" s="4"/>
    </row>
    <row r="752" spans="2:6" x14ac:dyDescent="0.2">
      <c r="B752" s="4"/>
      <c r="F752" s="4"/>
    </row>
    <row r="753" spans="2:6" x14ac:dyDescent="0.2">
      <c r="B753" s="4"/>
      <c r="F753" s="4"/>
    </row>
    <row r="754" spans="2:6" x14ac:dyDescent="0.2">
      <c r="B754" s="4"/>
      <c r="F754" s="4"/>
    </row>
    <row r="755" spans="2:6" x14ac:dyDescent="0.2">
      <c r="B755" s="4"/>
      <c r="F755" s="4"/>
    </row>
    <row r="756" spans="2:6" x14ac:dyDescent="0.2">
      <c r="B756" s="4"/>
      <c r="F756" s="4"/>
    </row>
    <row r="757" spans="2:6" x14ac:dyDescent="0.2">
      <c r="B757" s="4"/>
      <c r="F757" s="4"/>
    </row>
    <row r="758" spans="2:6" x14ac:dyDescent="0.2">
      <c r="B758" s="4"/>
      <c r="F758" s="4"/>
    </row>
    <row r="759" spans="2:6" x14ac:dyDescent="0.2">
      <c r="B759" s="4"/>
      <c r="F759" s="4"/>
    </row>
    <row r="760" spans="2:6" x14ac:dyDescent="0.2">
      <c r="B760" s="4"/>
      <c r="F760" s="4"/>
    </row>
    <row r="761" spans="2:6" x14ac:dyDescent="0.2">
      <c r="B761" s="4"/>
      <c r="F761" s="4"/>
    </row>
    <row r="762" spans="2:6" x14ac:dyDescent="0.2">
      <c r="B762" s="4"/>
      <c r="F762" s="4"/>
    </row>
    <row r="763" spans="2:6" x14ac:dyDescent="0.2">
      <c r="B763" s="4"/>
      <c r="F763" s="4"/>
    </row>
    <row r="764" spans="2:6" x14ac:dyDescent="0.2">
      <c r="B764" s="4"/>
      <c r="F764" s="4"/>
    </row>
    <row r="765" spans="2:6" x14ac:dyDescent="0.2">
      <c r="B765" s="4"/>
      <c r="F765" s="4"/>
    </row>
    <row r="766" spans="2:6" x14ac:dyDescent="0.2">
      <c r="B766" s="4"/>
      <c r="F766" s="4"/>
    </row>
    <row r="767" spans="2:6" x14ac:dyDescent="0.2">
      <c r="B767" s="4"/>
      <c r="F767" s="4"/>
    </row>
    <row r="768" spans="2:6" x14ac:dyDescent="0.2">
      <c r="B768" s="4"/>
      <c r="F768" s="4"/>
    </row>
    <row r="769" spans="2:6" x14ac:dyDescent="0.2">
      <c r="B769" s="4"/>
      <c r="F769" s="4"/>
    </row>
    <row r="770" spans="2:6" x14ac:dyDescent="0.2">
      <c r="B770" s="4"/>
      <c r="F770" s="4"/>
    </row>
    <row r="771" spans="2:6" x14ac:dyDescent="0.2">
      <c r="B771" s="4"/>
      <c r="F771" s="4"/>
    </row>
    <row r="772" spans="2:6" x14ac:dyDescent="0.2">
      <c r="B772" s="4"/>
      <c r="F772" s="4"/>
    </row>
    <row r="773" spans="2:6" x14ac:dyDescent="0.2">
      <c r="B773" s="4"/>
      <c r="F773" s="4"/>
    </row>
    <row r="774" spans="2:6" x14ac:dyDescent="0.2">
      <c r="B774" s="4"/>
      <c r="F774" s="4"/>
    </row>
    <row r="775" spans="2:6" x14ac:dyDescent="0.2">
      <c r="B775" s="4"/>
      <c r="F775" s="4"/>
    </row>
    <row r="776" spans="2:6" x14ac:dyDescent="0.2">
      <c r="B776" s="4"/>
      <c r="F776" s="4"/>
    </row>
    <row r="777" spans="2:6" x14ac:dyDescent="0.2">
      <c r="B777" s="4"/>
      <c r="F777" s="4"/>
    </row>
    <row r="778" spans="2:6" x14ac:dyDescent="0.2">
      <c r="B778" s="4"/>
      <c r="F778" s="4"/>
    </row>
    <row r="779" spans="2:6" x14ac:dyDescent="0.2">
      <c r="B779" s="4"/>
      <c r="F779" s="4"/>
    </row>
    <row r="780" spans="2:6" x14ac:dyDescent="0.2">
      <c r="B780" s="4"/>
      <c r="F780" s="4"/>
    </row>
    <row r="781" spans="2:6" x14ac:dyDescent="0.2">
      <c r="B781" s="4"/>
      <c r="F781" s="4"/>
    </row>
    <row r="782" spans="2:6" x14ac:dyDescent="0.2">
      <c r="B782" s="4"/>
      <c r="F782" s="4"/>
    </row>
    <row r="783" spans="2:6" x14ac:dyDescent="0.2">
      <c r="B783" s="4"/>
      <c r="F783" s="4"/>
    </row>
    <row r="784" spans="2:6" x14ac:dyDescent="0.2">
      <c r="B784" s="4"/>
      <c r="F784" s="4"/>
    </row>
    <row r="785" spans="2:6" x14ac:dyDescent="0.2">
      <c r="B785" s="4"/>
      <c r="F785" s="4"/>
    </row>
    <row r="786" spans="2:6" x14ac:dyDescent="0.2">
      <c r="B786" s="4"/>
      <c r="F786" s="4"/>
    </row>
    <row r="787" spans="2:6" x14ac:dyDescent="0.2">
      <c r="B787" s="4"/>
      <c r="F787" s="4"/>
    </row>
    <row r="788" spans="2:6" x14ac:dyDescent="0.2">
      <c r="B788" s="4"/>
      <c r="F788" s="4"/>
    </row>
    <row r="789" spans="2:6" x14ac:dyDescent="0.2">
      <c r="B789" s="4"/>
      <c r="F789" s="4"/>
    </row>
    <row r="790" spans="2:6" x14ac:dyDescent="0.2">
      <c r="B790" s="4"/>
      <c r="F790" s="4"/>
    </row>
    <row r="791" spans="2:6" x14ac:dyDescent="0.2">
      <c r="B791" s="4"/>
      <c r="F791" s="4"/>
    </row>
    <row r="792" spans="2:6" x14ac:dyDescent="0.2">
      <c r="B792" s="4"/>
      <c r="F792" s="4"/>
    </row>
    <row r="793" spans="2:6" x14ac:dyDescent="0.2">
      <c r="B793" s="4"/>
      <c r="F793" s="4"/>
    </row>
    <row r="794" spans="2:6" x14ac:dyDescent="0.2">
      <c r="B794" s="4"/>
      <c r="F794" s="4"/>
    </row>
    <row r="795" spans="2:6" x14ac:dyDescent="0.2">
      <c r="B795" s="4"/>
      <c r="F795" s="4"/>
    </row>
    <row r="796" spans="2:6" x14ac:dyDescent="0.2">
      <c r="B796" s="4"/>
      <c r="F796" s="4"/>
    </row>
    <row r="797" spans="2:6" x14ac:dyDescent="0.2">
      <c r="B797" s="4"/>
      <c r="F797" s="4"/>
    </row>
    <row r="798" spans="2:6" x14ac:dyDescent="0.2">
      <c r="B798" s="4"/>
      <c r="F798" s="4"/>
    </row>
    <row r="799" spans="2:6" x14ac:dyDescent="0.2">
      <c r="B799" s="4"/>
      <c r="F799" s="4"/>
    </row>
    <row r="800" spans="2:6" x14ac:dyDescent="0.2">
      <c r="B800" s="4"/>
      <c r="F800" s="4"/>
    </row>
    <row r="801" spans="2:6" x14ac:dyDescent="0.2">
      <c r="B801" s="4"/>
      <c r="F801" s="4"/>
    </row>
    <row r="802" spans="2:6" x14ac:dyDescent="0.2">
      <c r="B802" s="4"/>
      <c r="F802" s="4"/>
    </row>
    <row r="803" spans="2:6" x14ac:dyDescent="0.2">
      <c r="B803" s="4"/>
      <c r="F803" s="4"/>
    </row>
    <row r="804" spans="2:6" x14ac:dyDescent="0.2">
      <c r="B804" s="4"/>
      <c r="F804" s="4"/>
    </row>
    <row r="805" spans="2:6" x14ac:dyDescent="0.2">
      <c r="B805" s="4"/>
      <c r="F805" s="4"/>
    </row>
    <row r="806" spans="2:6" x14ac:dyDescent="0.2">
      <c r="B806" s="4"/>
      <c r="F806" s="4"/>
    </row>
    <row r="807" spans="2:6" x14ac:dyDescent="0.2">
      <c r="B807" s="4"/>
      <c r="F807" s="4"/>
    </row>
    <row r="808" spans="2:6" x14ac:dyDescent="0.2">
      <c r="B808" s="4"/>
      <c r="F808" s="4"/>
    </row>
    <row r="809" spans="2:6" x14ac:dyDescent="0.2">
      <c r="B809" s="4"/>
      <c r="F809" s="4"/>
    </row>
    <row r="810" spans="2:6" x14ac:dyDescent="0.2">
      <c r="B810" s="4"/>
      <c r="F810" s="4"/>
    </row>
    <row r="811" spans="2:6" x14ac:dyDescent="0.2">
      <c r="B811" s="4"/>
      <c r="F811" s="4"/>
    </row>
    <row r="812" spans="2:6" x14ac:dyDescent="0.2">
      <c r="B812" s="4"/>
      <c r="F812" s="4"/>
    </row>
    <row r="813" spans="2:6" x14ac:dyDescent="0.2">
      <c r="B813" s="4"/>
      <c r="F813" s="4"/>
    </row>
    <row r="814" spans="2:6" x14ac:dyDescent="0.2">
      <c r="B814" s="4"/>
      <c r="F814" s="4"/>
    </row>
    <row r="815" spans="2:6" x14ac:dyDescent="0.2">
      <c r="B815" s="4"/>
      <c r="F815" s="4"/>
    </row>
    <row r="816" spans="2:6" x14ac:dyDescent="0.2">
      <c r="B816" s="4"/>
      <c r="F816" s="4"/>
    </row>
    <row r="817" spans="2:6" x14ac:dyDescent="0.2">
      <c r="B817" s="4"/>
      <c r="F817" s="4"/>
    </row>
    <row r="818" spans="2:6" x14ac:dyDescent="0.2">
      <c r="B818" s="4"/>
      <c r="F818" s="4"/>
    </row>
    <row r="819" spans="2:6" x14ac:dyDescent="0.2">
      <c r="B819" s="4"/>
      <c r="F819" s="4"/>
    </row>
    <row r="820" spans="2:6" x14ac:dyDescent="0.2">
      <c r="B820" s="4"/>
      <c r="F820" s="4"/>
    </row>
    <row r="821" spans="2:6" x14ac:dyDescent="0.2">
      <c r="B821" s="4"/>
      <c r="F821" s="4"/>
    </row>
    <row r="822" spans="2:6" x14ac:dyDescent="0.2">
      <c r="B822" s="4"/>
      <c r="F822" s="4"/>
    </row>
    <row r="823" spans="2:6" x14ac:dyDescent="0.2">
      <c r="B823" s="4"/>
      <c r="F823" s="4"/>
    </row>
    <row r="824" spans="2:6" x14ac:dyDescent="0.2">
      <c r="B824" s="4"/>
      <c r="F824" s="4"/>
    </row>
    <row r="825" spans="2:6" x14ac:dyDescent="0.2">
      <c r="B825" s="4"/>
      <c r="F825" s="4"/>
    </row>
    <row r="826" spans="2:6" x14ac:dyDescent="0.2">
      <c r="B826" s="4"/>
      <c r="F826" s="4"/>
    </row>
    <row r="827" spans="2:6" x14ac:dyDescent="0.2">
      <c r="B827" s="4"/>
      <c r="F827" s="4"/>
    </row>
    <row r="828" spans="2:6" x14ac:dyDescent="0.2">
      <c r="B828" s="4"/>
      <c r="F828" s="4"/>
    </row>
    <row r="829" spans="2:6" x14ac:dyDescent="0.2">
      <c r="B829" s="4"/>
      <c r="F829" s="4"/>
    </row>
    <row r="830" spans="2:6" x14ac:dyDescent="0.2">
      <c r="B830" s="4"/>
      <c r="F830" s="4"/>
    </row>
    <row r="831" spans="2:6" x14ac:dyDescent="0.2">
      <c r="B831" s="4"/>
      <c r="F831" s="4"/>
    </row>
    <row r="832" spans="2:6" x14ac:dyDescent="0.2">
      <c r="B832" s="4"/>
      <c r="F832" s="4"/>
    </row>
    <row r="833" spans="2:6" x14ac:dyDescent="0.2">
      <c r="B833" s="4"/>
      <c r="F833" s="4"/>
    </row>
    <row r="834" spans="2:6" x14ac:dyDescent="0.2">
      <c r="B834" s="4"/>
      <c r="F834" s="4"/>
    </row>
    <row r="835" spans="2:6" x14ac:dyDescent="0.2">
      <c r="B835" s="4"/>
      <c r="F835" s="4"/>
    </row>
    <row r="836" spans="2:6" x14ac:dyDescent="0.2">
      <c r="B836" s="4"/>
      <c r="F836" s="4"/>
    </row>
    <row r="837" spans="2:6" x14ac:dyDescent="0.2">
      <c r="B837" s="4"/>
      <c r="F837" s="4"/>
    </row>
    <row r="838" spans="2:6" x14ac:dyDescent="0.2">
      <c r="B838" s="4"/>
      <c r="F838" s="4"/>
    </row>
    <row r="839" spans="2:6" x14ac:dyDescent="0.2">
      <c r="B839" s="4"/>
      <c r="F839" s="4"/>
    </row>
    <row r="840" spans="2:6" x14ac:dyDescent="0.2">
      <c r="B840" s="4"/>
      <c r="F840" s="4"/>
    </row>
    <row r="841" spans="2:6" x14ac:dyDescent="0.2">
      <c r="B841" s="4"/>
      <c r="F841" s="4"/>
    </row>
    <row r="842" spans="2:6" x14ac:dyDescent="0.2">
      <c r="B842" s="4"/>
      <c r="F842" s="4"/>
    </row>
    <row r="843" spans="2:6" x14ac:dyDescent="0.2">
      <c r="B843" s="4"/>
      <c r="F843" s="4"/>
    </row>
    <row r="844" spans="2:6" x14ac:dyDescent="0.2">
      <c r="B844" s="4"/>
      <c r="F844" s="4"/>
    </row>
    <row r="845" spans="2:6" x14ac:dyDescent="0.2">
      <c r="B845" s="4"/>
      <c r="F845" s="4"/>
    </row>
    <row r="846" spans="2:6" x14ac:dyDescent="0.2">
      <c r="B846" s="4"/>
      <c r="F846" s="4"/>
    </row>
    <row r="847" spans="2:6" x14ac:dyDescent="0.2">
      <c r="B847" s="4"/>
      <c r="F847" s="4"/>
    </row>
    <row r="848" spans="2:6" x14ac:dyDescent="0.2">
      <c r="B848" s="4"/>
      <c r="F848" s="4"/>
    </row>
    <row r="849" spans="2:6" x14ac:dyDescent="0.2">
      <c r="B849" s="4"/>
      <c r="F849" s="4"/>
    </row>
    <row r="850" spans="2:6" x14ac:dyDescent="0.2">
      <c r="B850" s="4"/>
      <c r="F850" s="4"/>
    </row>
    <row r="851" spans="2:6" x14ac:dyDescent="0.2">
      <c r="B851" s="4"/>
      <c r="F851" s="4"/>
    </row>
    <row r="852" spans="2:6" x14ac:dyDescent="0.2">
      <c r="B852" s="4"/>
      <c r="F852" s="4"/>
    </row>
    <row r="853" spans="2:6" x14ac:dyDescent="0.2">
      <c r="B853" s="4"/>
      <c r="F853" s="4"/>
    </row>
    <row r="854" spans="2:6" x14ac:dyDescent="0.2">
      <c r="B854" s="4"/>
      <c r="F854" s="4"/>
    </row>
    <row r="855" spans="2:6" x14ac:dyDescent="0.2">
      <c r="B855" s="4"/>
      <c r="F855" s="4"/>
    </row>
    <row r="856" spans="2:6" x14ac:dyDescent="0.2">
      <c r="B856" s="4"/>
      <c r="F856" s="4"/>
    </row>
    <row r="857" spans="2:6" x14ac:dyDescent="0.2">
      <c r="B857" s="4"/>
      <c r="F857" s="4"/>
    </row>
    <row r="858" spans="2:6" x14ac:dyDescent="0.2">
      <c r="B858" s="4"/>
      <c r="F858" s="4"/>
    </row>
    <row r="859" spans="2:6" x14ac:dyDescent="0.2">
      <c r="B859" s="4"/>
      <c r="F859" s="4"/>
    </row>
    <row r="860" spans="2:6" x14ac:dyDescent="0.2">
      <c r="B860" s="4"/>
      <c r="F860" s="4"/>
    </row>
    <row r="861" spans="2:6" x14ac:dyDescent="0.2">
      <c r="B861" s="4"/>
      <c r="F861" s="4"/>
    </row>
    <row r="862" spans="2:6" x14ac:dyDescent="0.2">
      <c r="B862" s="4"/>
      <c r="F862" s="4"/>
    </row>
    <row r="863" spans="2:6" x14ac:dyDescent="0.2">
      <c r="B863" s="4"/>
      <c r="F863" s="4"/>
    </row>
    <row r="864" spans="2:6" x14ac:dyDescent="0.2">
      <c r="B864" s="4"/>
      <c r="F864" s="4"/>
    </row>
    <row r="865" spans="2:6" x14ac:dyDescent="0.2">
      <c r="B865" s="4"/>
      <c r="F865" s="4"/>
    </row>
    <row r="866" spans="2:6" x14ac:dyDescent="0.2">
      <c r="B866" s="4"/>
      <c r="F866" s="4"/>
    </row>
    <row r="867" spans="2:6" x14ac:dyDescent="0.2">
      <c r="B867" s="4"/>
      <c r="F867" s="4"/>
    </row>
    <row r="868" spans="2:6" x14ac:dyDescent="0.2">
      <c r="B868" s="4"/>
      <c r="F868" s="4"/>
    </row>
    <row r="869" spans="2:6" x14ac:dyDescent="0.2">
      <c r="B869" s="4"/>
      <c r="F869" s="4"/>
    </row>
    <row r="870" spans="2:6" x14ac:dyDescent="0.2">
      <c r="B870" s="4"/>
      <c r="F870" s="4"/>
    </row>
    <row r="871" spans="2:6" x14ac:dyDescent="0.2">
      <c r="B871" s="4"/>
      <c r="F871" s="4"/>
    </row>
    <row r="872" spans="2:6" x14ac:dyDescent="0.2">
      <c r="B872" s="4"/>
      <c r="F872" s="4"/>
    </row>
    <row r="873" spans="2:6" x14ac:dyDescent="0.2">
      <c r="B873" s="4"/>
      <c r="F873" s="4"/>
    </row>
    <row r="874" spans="2:6" x14ac:dyDescent="0.2">
      <c r="B874" s="4"/>
      <c r="F874" s="4"/>
    </row>
    <row r="875" spans="2:6" x14ac:dyDescent="0.2">
      <c r="B875" s="4"/>
      <c r="F875" s="4"/>
    </row>
    <row r="876" spans="2:6" x14ac:dyDescent="0.2">
      <c r="B876" s="4"/>
      <c r="F876" s="4"/>
    </row>
    <row r="877" spans="2:6" x14ac:dyDescent="0.2">
      <c r="B877" s="4"/>
      <c r="F877" s="4"/>
    </row>
    <row r="878" spans="2:6" x14ac:dyDescent="0.2">
      <c r="B878" s="4"/>
      <c r="F878" s="4"/>
    </row>
    <row r="879" spans="2:6" x14ac:dyDescent="0.2">
      <c r="B879" s="4"/>
      <c r="F879" s="4"/>
    </row>
    <row r="880" spans="2:6" x14ac:dyDescent="0.2">
      <c r="B880" s="4"/>
      <c r="F880" s="4"/>
    </row>
    <row r="881" spans="2:6" x14ac:dyDescent="0.2">
      <c r="B881" s="4"/>
      <c r="F881" s="4"/>
    </row>
    <row r="882" spans="2:6" x14ac:dyDescent="0.2">
      <c r="B882" s="4"/>
      <c r="F882" s="4"/>
    </row>
    <row r="883" spans="2:6" x14ac:dyDescent="0.2">
      <c r="B883" s="4"/>
      <c r="F883" s="4"/>
    </row>
    <row r="884" spans="2:6" x14ac:dyDescent="0.2">
      <c r="B884" s="4"/>
      <c r="F884" s="4"/>
    </row>
    <row r="885" spans="2:6" x14ac:dyDescent="0.2">
      <c r="B885" s="4"/>
      <c r="F885" s="4"/>
    </row>
    <row r="886" spans="2:6" x14ac:dyDescent="0.2">
      <c r="B886" s="4"/>
      <c r="F886" s="4"/>
    </row>
    <row r="887" spans="2:6" x14ac:dyDescent="0.2">
      <c r="B887" s="4"/>
      <c r="F887" s="4"/>
    </row>
    <row r="888" spans="2:6" x14ac:dyDescent="0.2">
      <c r="B888" s="4"/>
      <c r="F888" s="4"/>
    </row>
    <row r="889" spans="2:6" x14ac:dyDescent="0.2">
      <c r="B889" s="4"/>
      <c r="F889" s="4"/>
    </row>
    <row r="890" spans="2:6" x14ac:dyDescent="0.2">
      <c r="B890" s="4"/>
      <c r="F890" s="4"/>
    </row>
    <row r="891" spans="2:6" x14ac:dyDescent="0.2">
      <c r="B891" s="4"/>
      <c r="F891" s="4"/>
    </row>
    <row r="892" spans="2:6" x14ac:dyDescent="0.2">
      <c r="B892" s="4"/>
      <c r="F892" s="4"/>
    </row>
    <row r="893" spans="2:6" x14ac:dyDescent="0.2">
      <c r="B893" s="4"/>
      <c r="F893" s="4"/>
    </row>
    <row r="894" spans="2:6" x14ac:dyDescent="0.2">
      <c r="B894" s="4"/>
      <c r="F894" s="4"/>
    </row>
    <row r="895" spans="2:6" x14ac:dyDescent="0.2">
      <c r="B895" s="4"/>
      <c r="F895" s="4"/>
    </row>
    <row r="896" spans="2:6" x14ac:dyDescent="0.2">
      <c r="B896" s="4"/>
      <c r="F896" s="4"/>
    </row>
    <row r="897" spans="2:6" x14ac:dyDescent="0.2">
      <c r="B897" s="4"/>
      <c r="F897" s="4"/>
    </row>
    <row r="898" spans="2:6" x14ac:dyDescent="0.2">
      <c r="B898" s="4"/>
      <c r="F898" s="4"/>
    </row>
    <row r="899" spans="2:6" x14ac:dyDescent="0.2">
      <c r="B899" s="4"/>
      <c r="F899" s="4"/>
    </row>
    <row r="900" spans="2:6" x14ac:dyDescent="0.2">
      <c r="B900" s="4"/>
      <c r="F900" s="4"/>
    </row>
    <row r="901" spans="2:6" x14ac:dyDescent="0.2">
      <c r="B901" s="4"/>
      <c r="F901" s="4"/>
    </row>
    <row r="902" spans="2:6" x14ac:dyDescent="0.2">
      <c r="B902" s="4"/>
      <c r="F902" s="4"/>
    </row>
    <row r="903" spans="2:6" x14ac:dyDescent="0.2">
      <c r="B903" s="4"/>
      <c r="F903" s="4"/>
    </row>
    <row r="904" spans="2:6" x14ac:dyDescent="0.2">
      <c r="B904" s="4"/>
      <c r="F904" s="4"/>
    </row>
    <row r="905" spans="2:6" x14ac:dyDescent="0.2">
      <c r="B905" s="4"/>
      <c r="F905" s="4"/>
    </row>
    <row r="906" spans="2:6" x14ac:dyDescent="0.2">
      <c r="B906" s="4"/>
      <c r="F906" s="4"/>
    </row>
    <row r="907" spans="2:6" x14ac:dyDescent="0.2">
      <c r="B907" s="4"/>
      <c r="F907" s="4"/>
    </row>
    <row r="908" spans="2:6" x14ac:dyDescent="0.2">
      <c r="B908" s="4"/>
      <c r="F908" s="4"/>
    </row>
    <row r="909" spans="2:6" x14ac:dyDescent="0.2">
      <c r="B909" s="4"/>
      <c r="F909" s="4"/>
    </row>
    <row r="910" spans="2:6" x14ac:dyDescent="0.2">
      <c r="B910" s="4"/>
      <c r="F910" s="4"/>
    </row>
    <row r="911" spans="2:6" x14ac:dyDescent="0.2">
      <c r="B911" s="4"/>
      <c r="F911" s="4"/>
    </row>
    <row r="912" spans="2:6" x14ac:dyDescent="0.2">
      <c r="B912" s="4"/>
      <c r="F912" s="4"/>
    </row>
    <row r="913" spans="2:6" x14ac:dyDescent="0.2">
      <c r="B913" s="4"/>
      <c r="F913" s="4"/>
    </row>
    <row r="914" spans="2:6" x14ac:dyDescent="0.2">
      <c r="B914" s="4"/>
      <c r="F914" s="4"/>
    </row>
    <row r="915" spans="2:6" x14ac:dyDescent="0.2">
      <c r="B915" s="4"/>
      <c r="F915" s="4"/>
    </row>
    <row r="916" spans="2:6" x14ac:dyDescent="0.2">
      <c r="B916" s="4"/>
      <c r="F916" s="4"/>
    </row>
    <row r="917" spans="2:6" x14ac:dyDescent="0.2">
      <c r="B917" s="4"/>
      <c r="F917" s="4"/>
    </row>
    <row r="918" spans="2:6" x14ac:dyDescent="0.2">
      <c r="B918" s="4"/>
      <c r="F918" s="4"/>
    </row>
    <row r="919" spans="2:6" x14ac:dyDescent="0.2">
      <c r="B919" s="4"/>
      <c r="F919" s="4"/>
    </row>
    <row r="920" spans="2:6" x14ac:dyDescent="0.2">
      <c r="B920" s="4"/>
      <c r="F920" s="4"/>
    </row>
    <row r="921" spans="2:6" x14ac:dyDescent="0.2">
      <c r="B921" s="4"/>
      <c r="F921" s="4"/>
    </row>
    <row r="922" spans="2:6" x14ac:dyDescent="0.2">
      <c r="B922" s="4"/>
      <c r="F922" s="4"/>
    </row>
    <row r="923" spans="2:6" x14ac:dyDescent="0.2">
      <c r="B923" s="4"/>
      <c r="F923" s="4"/>
    </row>
    <row r="924" spans="2:6" x14ac:dyDescent="0.2">
      <c r="B924" s="4"/>
      <c r="F924" s="4"/>
    </row>
    <row r="925" spans="2:6" x14ac:dyDescent="0.2">
      <c r="B925" s="4"/>
      <c r="F925" s="4"/>
    </row>
    <row r="926" spans="2:6" x14ac:dyDescent="0.2">
      <c r="B926" s="4"/>
      <c r="F926" s="4"/>
    </row>
    <row r="927" spans="2:6" x14ac:dyDescent="0.2">
      <c r="B927" s="4"/>
      <c r="F927" s="4"/>
    </row>
    <row r="928" spans="2:6" x14ac:dyDescent="0.2">
      <c r="B928" s="4"/>
      <c r="F928" s="4"/>
    </row>
    <row r="929" spans="2:6" x14ac:dyDescent="0.2">
      <c r="B929" s="4"/>
      <c r="F929" s="4"/>
    </row>
    <row r="930" spans="2:6" x14ac:dyDescent="0.2">
      <c r="B930" s="4"/>
      <c r="F930" s="4"/>
    </row>
    <row r="931" spans="2:6" x14ac:dyDescent="0.2">
      <c r="B931" s="4"/>
      <c r="F931" s="4"/>
    </row>
    <row r="932" spans="2:6" x14ac:dyDescent="0.2">
      <c r="B932" s="4"/>
      <c r="F932" s="4"/>
    </row>
    <row r="933" spans="2:6" x14ac:dyDescent="0.2">
      <c r="B933" s="4"/>
      <c r="F933" s="4"/>
    </row>
    <row r="934" spans="2:6" x14ac:dyDescent="0.2">
      <c r="B934" s="4"/>
      <c r="F934" s="4"/>
    </row>
    <row r="935" spans="2:6" x14ac:dyDescent="0.2">
      <c r="B935" s="4"/>
      <c r="F935" s="4"/>
    </row>
    <row r="936" spans="2:6" x14ac:dyDescent="0.2">
      <c r="B936" s="4"/>
      <c r="F936" s="4"/>
    </row>
    <row r="937" spans="2:6" x14ac:dyDescent="0.2">
      <c r="B937" s="4"/>
      <c r="F937" s="4"/>
    </row>
    <row r="938" spans="2:6" x14ac:dyDescent="0.2">
      <c r="B938" s="4"/>
      <c r="F938" s="4"/>
    </row>
    <row r="939" spans="2:6" x14ac:dyDescent="0.2">
      <c r="B939" s="4"/>
      <c r="F939" s="4"/>
    </row>
    <row r="940" spans="2:6" x14ac:dyDescent="0.2">
      <c r="B940" s="4"/>
      <c r="F940" s="4"/>
    </row>
    <row r="941" spans="2:6" x14ac:dyDescent="0.2">
      <c r="B941" s="4"/>
      <c r="F941" s="4"/>
    </row>
    <row r="942" spans="2:6" x14ac:dyDescent="0.2">
      <c r="B942" s="4"/>
      <c r="F942" s="4"/>
    </row>
    <row r="943" spans="2:6" x14ac:dyDescent="0.2">
      <c r="B943" s="4"/>
      <c r="F943" s="4"/>
    </row>
    <row r="944" spans="2:6" x14ac:dyDescent="0.2">
      <c r="B944" s="4"/>
      <c r="F944" s="4"/>
    </row>
    <row r="945" spans="2:6" x14ac:dyDescent="0.2">
      <c r="B945" s="4"/>
      <c r="F945" s="4"/>
    </row>
    <row r="946" spans="2:6" x14ac:dyDescent="0.2">
      <c r="B946" s="4"/>
      <c r="F946" s="4"/>
    </row>
    <row r="947" spans="2:6" x14ac:dyDescent="0.2">
      <c r="B947" s="4"/>
      <c r="F947" s="4"/>
    </row>
    <row r="948" spans="2:6" x14ac:dyDescent="0.2">
      <c r="B948" s="4"/>
      <c r="F948" s="4"/>
    </row>
    <row r="949" spans="2:6" x14ac:dyDescent="0.2">
      <c r="B949" s="4"/>
      <c r="F949" s="4"/>
    </row>
    <row r="950" spans="2:6" x14ac:dyDescent="0.2">
      <c r="B950" s="4"/>
      <c r="F950" s="4"/>
    </row>
    <row r="951" spans="2:6" x14ac:dyDescent="0.2">
      <c r="B951" s="4"/>
      <c r="F951" s="4"/>
    </row>
    <row r="952" spans="2:6" x14ac:dyDescent="0.2">
      <c r="B952" s="4"/>
      <c r="F952" s="4"/>
    </row>
    <row r="953" spans="2:6" x14ac:dyDescent="0.2">
      <c r="B953" s="4"/>
      <c r="F953" s="4"/>
    </row>
    <row r="954" spans="2:6" x14ac:dyDescent="0.2">
      <c r="B954" s="4"/>
      <c r="F954" s="4"/>
    </row>
    <row r="955" spans="2:6" x14ac:dyDescent="0.2">
      <c r="B955" s="4"/>
      <c r="F955" s="4"/>
    </row>
    <row r="956" spans="2:6" x14ac:dyDescent="0.2">
      <c r="B956" s="4"/>
      <c r="F956" s="4"/>
    </row>
    <row r="957" spans="2:6" x14ac:dyDescent="0.2">
      <c r="B957" s="4"/>
      <c r="F957" s="4"/>
    </row>
    <row r="958" spans="2:6" x14ac:dyDescent="0.2">
      <c r="B958" s="4"/>
      <c r="F958" s="4"/>
    </row>
    <row r="959" spans="2:6" x14ac:dyDescent="0.2">
      <c r="B959" s="4"/>
      <c r="F959" s="4"/>
    </row>
    <row r="960" spans="2:6" x14ac:dyDescent="0.2">
      <c r="B960" s="4"/>
      <c r="F960" s="4"/>
    </row>
    <row r="961" spans="2:6" x14ac:dyDescent="0.2">
      <c r="B961" s="4"/>
      <c r="F961" s="4"/>
    </row>
    <row r="962" spans="2:6" x14ac:dyDescent="0.2">
      <c r="B962" s="4"/>
      <c r="F962" s="4"/>
    </row>
    <row r="963" spans="2:6" x14ac:dyDescent="0.2">
      <c r="B963" s="4"/>
      <c r="F963" s="4"/>
    </row>
    <row r="964" spans="2:6" x14ac:dyDescent="0.2">
      <c r="B964" s="4"/>
      <c r="F964" s="4"/>
    </row>
    <row r="965" spans="2:6" x14ac:dyDescent="0.2">
      <c r="B965" s="4"/>
      <c r="F965" s="4"/>
    </row>
    <row r="966" spans="2:6" x14ac:dyDescent="0.2">
      <c r="B966" s="4"/>
      <c r="F966" s="4"/>
    </row>
    <row r="967" spans="2:6" x14ac:dyDescent="0.2">
      <c r="B967" s="4"/>
      <c r="F967" s="4"/>
    </row>
    <row r="968" spans="2:6" x14ac:dyDescent="0.2">
      <c r="B968" s="4"/>
      <c r="F968" s="4"/>
    </row>
    <row r="969" spans="2:6" x14ac:dyDescent="0.2">
      <c r="B969" s="4"/>
      <c r="F969" s="4"/>
    </row>
    <row r="970" spans="2:6" x14ac:dyDescent="0.2">
      <c r="B970" s="4"/>
      <c r="F970" s="4"/>
    </row>
    <row r="971" spans="2:6" x14ac:dyDescent="0.2">
      <c r="B971" s="4"/>
      <c r="F971" s="4"/>
    </row>
    <row r="972" spans="2:6" x14ac:dyDescent="0.2">
      <c r="B972" s="4"/>
      <c r="F972" s="4"/>
    </row>
    <row r="973" spans="2:6" x14ac:dyDescent="0.2">
      <c r="B973" s="4"/>
      <c r="F973" s="4"/>
    </row>
    <row r="974" spans="2:6" x14ac:dyDescent="0.2">
      <c r="B974" s="4"/>
      <c r="F974" s="4"/>
    </row>
    <row r="975" spans="2:6" x14ac:dyDescent="0.2">
      <c r="B975" s="4"/>
      <c r="F975" s="4"/>
    </row>
    <row r="976" spans="2:6" x14ac:dyDescent="0.2">
      <c r="B976" s="4"/>
      <c r="F976" s="4"/>
    </row>
    <row r="977" spans="2:6" x14ac:dyDescent="0.2">
      <c r="B977" s="4"/>
      <c r="F977" s="4"/>
    </row>
    <row r="978" spans="2:6" x14ac:dyDescent="0.2">
      <c r="B978" s="4"/>
      <c r="F978" s="4"/>
    </row>
    <row r="979" spans="2:6" x14ac:dyDescent="0.2">
      <c r="B979" s="4"/>
      <c r="F979" s="4"/>
    </row>
    <row r="980" spans="2:6" x14ac:dyDescent="0.2">
      <c r="B980" s="4"/>
      <c r="F980" s="4"/>
    </row>
    <row r="981" spans="2:6" x14ac:dyDescent="0.2">
      <c r="B981" s="4"/>
      <c r="F981" s="4"/>
    </row>
    <row r="982" spans="2:6" x14ac:dyDescent="0.2">
      <c r="B982" s="4"/>
      <c r="F982" s="4"/>
    </row>
    <row r="983" spans="2:6" x14ac:dyDescent="0.2">
      <c r="B983" s="4"/>
      <c r="F983" s="4"/>
    </row>
    <row r="984" spans="2:6" x14ac:dyDescent="0.2">
      <c r="B984" s="4"/>
      <c r="F984" s="4"/>
    </row>
    <row r="985" spans="2:6" x14ac:dyDescent="0.2">
      <c r="B985" s="4"/>
      <c r="F985" s="4"/>
    </row>
    <row r="986" spans="2:6" x14ac:dyDescent="0.2">
      <c r="B986" s="4"/>
      <c r="F986" s="4"/>
    </row>
    <row r="987" spans="2:6" x14ac:dyDescent="0.2">
      <c r="B987" s="4"/>
      <c r="F987" s="4"/>
    </row>
    <row r="988" spans="2:6" x14ac:dyDescent="0.2">
      <c r="B988" s="4"/>
      <c r="F988" s="4"/>
    </row>
    <row r="989" spans="2:6" x14ac:dyDescent="0.2">
      <c r="B989" s="4"/>
      <c r="F989" s="4"/>
    </row>
    <row r="990" spans="2:6" x14ac:dyDescent="0.2">
      <c r="B990" s="4"/>
      <c r="F990" s="4"/>
    </row>
    <row r="991" spans="2:6" x14ac:dyDescent="0.2">
      <c r="B991" s="4"/>
      <c r="F991" s="4"/>
    </row>
    <row r="992" spans="2:6" x14ac:dyDescent="0.2">
      <c r="B992" s="4"/>
      <c r="F992" s="4"/>
    </row>
    <row r="993" spans="2:6" x14ac:dyDescent="0.2">
      <c r="B993" s="4"/>
      <c r="F993" s="4"/>
    </row>
    <row r="994" spans="2:6" x14ac:dyDescent="0.2">
      <c r="B994" s="4"/>
      <c r="F994" s="4"/>
    </row>
    <row r="995" spans="2:6" x14ac:dyDescent="0.2">
      <c r="B995" s="4"/>
      <c r="F995" s="4"/>
    </row>
    <row r="996" spans="2:6" x14ac:dyDescent="0.2">
      <c r="B996" s="4"/>
      <c r="F996" s="4"/>
    </row>
    <row r="997" spans="2:6" x14ac:dyDescent="0.2">
      <c r="B997" s="4"/>
      <c r="F997" s="4"/>
    </row>
    <row r="998" spans="2:6" x14ac:dyDescent="0.2">
      <c r="B998" s="4"/>
      <c r="F998" s="4"/>
    </row>
    <row r="999" spans="2:6" x14ac:dyDescent="0.2">
      <c r="B999" s="4"/>
      <c r="F999" s="4"/>
    </row>
    <row r="1000" spans="2:6" x14ac:dyDescent="0.2">
      <c r="B1000" s="4"/>
      <c r="F1000" s="4"/>
    </row>
    <row r="1001" spans="2:6" x14ac:dyDescent="0.2">
      <c r="B1001" s="4"/>
      <c r="F1001" s="4"/>
    </row>
    <row r="1002" spans="2:6" x14ac:dyDescent="0.2">
      <c r="B1002" s="4"/>
      <c r="F1002" s="4"/>
    </row>
    <row r="1003" spans="2:6" x14ac:dyDescent="0.2">
      <c r="B1003" s="4"/>
      <c r="F1003" s="4"/>
    </row>
    <row r="1004" spans="2:6" x14ac:dyDescent="0.2">
      <c r="B1004" s="4"/>
      <c r="F1004" s="4"/>
    </row>
    <row r="1005" spans="2:6" x14ac:dyDescent="0.2">
      <c r="B1005" s="4"/>
      <c r="F1005" s="4"/>
    </row>
    <row r="1006" spans="2:6" x14ac:dyDescent="0.2">
      <c r="B1006" s="4"/>
      <c r="F1006" s="4"/>
    </row>
    <row r="1007" spans="2:6" x14ac:dyDescent="0.2">
      <c r="B1007" s="4"/>
      <c r="F1007" s="4"/>
    </row>
    <row r="1008" spans="2:6" x14ac:dyDescent="0.2">
      <c r="B1008" s="4"/>
      <c r="F1008" s="4"/>
    </row>
    <row r="1009" spans="2:6" x14ac:dyDescent="0.2">
      <c r="B1009" s="4"/>
      <c r="F1009" s="4"/>
    </row>
    <row r="1010" spans="2:6" x14ac:dyDescent="0.2">
      <c r="B1010" s="4"/>
      <c r="F1010" s="4"/>
    </row>
    <row r="1011" spans="2:6" x14ac:dyDescent="0.2">
      <c r="B1011" s="4"/>
      <c r="F1011" s="4"/>
    </row>
    <row r="1012" spans="2:6" x14ac:dyDescent="0.2">
      <c r="B1012" s="4"/>
      <c r="F1012" s="4"/>
    </row>
    <row r="1013" spans="2:6" x14ac:dyDescent="0.2">
      <c r="B1013" s="4"/>
      <c r="F1013" s="4"/>
    </row>
    <row r="1014" spans="2:6" x14ac:dyDescent="0.2">
      <c r="B1014" s="4"/>
      <c r="F1014" s="4"/>
    </row>
    <row r="1015" spans="2:6" x14ac:dyDescent="0.2">
      <c r="B1015" s="4"/>
      <c r="F1015" s="4"/>
    </row>
    <row r="1016" spans="2:6" x14ac:dyDescent="0.2">
      <c r="B1016" s="4"/>
      <c r="F1016" s="4"/>
    </row>
    <row r="1017" spans="2:6" x14ac:dyDescent="0.2">
      <c r="B1017" s="4"/>
      <c r="F1017" s="4"/>
    </row>
    <row r="1018" spans="2:6" x14ac:dyDescent="0.2">
      <c r="B1018" s="4"/>
      <c r="F1018" s="4"/>
    </row>
    <row r="1019" spans="2:6" x14ac:dyDescent="0.2">
      <c r="B1019" s="4"/>
      <c r="F1019" s="4"/>
    </row>
    <row r="1020" spans="2:6" x14ac:dyDescent="0.2">
      <c r="B1020" s="4"/>
      <c r="F1020" s="4"/>
    </row>
    <row r="1021" spans="2:6" x14ac:dyDescent="0.2">
      <c r="B1021" s="4"/>
      <c r="F1021" s="4"/>
    </row>
    <row r="1022" spans="2:6" x14ac:dyDescent="0.2">
      <c r="B1022" s="4"/>
      <c r="F1022" s="4"/>
    </row>
    <row r="1023" spans="2:6" x14ac:dyDescent="0.2">
      <c r="B1023" s="4"/>
      <c r="F1023" s="4"/>
    </row>
    <row r="1024" spans="2:6" x14ac:dyDescent="0.2">
      <c r="B1024" s="4"/>
      <c r="F1024" s="4"/>
    </row>
    <row r="1025" spans="2:6" x14ac:dyDescent="0.2">
      <c r="B1025" s="4"/>
      <c r="F1025" s="4"/>
    </row>
    <row r="1026" spans="2:6" x14ac:dyDescent="0.2">
      <c r="B1026" s="4"/>
      <c r="F1026" s="4"/>
    </row>
    <row r="1027" spans="2:6" x14ac:dyDescent="0.2">
      <c r="B1027" s="4"/>
      <c r="F1027" s="4"/>
    </row>
    <row r="1028" spans="2:6" x14ac:dyDescent="0.2">
      <c r="B1028" s="4"/>
      <c r="F1028" s="4"/>
    </row>
    <row r="1029" spans="2:6" x14ac:dyDescent="0.2">
      <c r="B1029" s="4"/>
      <c r="F1029" s="4"/>
    </row>
    <row r="1030" spans="2:6" x14ac:dyDescent="0.2">
      <c r="B1030" s="4"/>
      <c r="F1030" s="4"/>
    </row>
    <row r="1031" spans="2:6" x14ac:dyDescent="0.2">
      <c r="B1031" s="4"/>
      <c r="F1031" s="4"/>
    </row>
    <row r="1032" spans="2:6" x14ac:dyDescent="0.2">
      <c r="B1032" s="4"/>
      <c r="F1032" s="4"/>
    </row>
    <row r="1033" spans="2:6" x14ac:dyDescent="0.2">
      <c r="B1033" s="4"/>
      <c r="F1033" s="4"/>
    </row>
    <row r="1034" spans="2:6" x14ac:dyDescent="0.2">
      <c r="B1034" s="4"/>
      <c r="F1034" s="4"/>
    </row>
    <row r="1035" spans="2:6" x14ac:dyDescent="0.2">
      <c r="B1035" s="4"/>
      <c r="F1035" s="4"/>
    </row>
    <row r="1036" spans="2:6" x14ac:dyDescent="0.2">
      <c r="B1036" s="4"/>
      <c r="F1036" s="4"/>
    </row>
    <row r="1037" spans="2:6" x14ac:dyDescent="0.2">
      <c r="B1037" s="4"/>
      <c r="F1037" s="4"/>
    </row>
    <row r="1038" spans="2:6" x14ac:dyDescent="0.2">
      <c r="B1038" s="4"/>
      <c r="F1038" s="4"/>
    </row>
    <row r="1039" spans="2:6" x14ac:dyDescent="0.2">
      <c r="B1039" s="4"/>
      <c r="F1039" s="4"/>
    </row>
    <row r="1040" spans="2:6" x14ac:dyDescent="0.2">
      <c r="B1040" s="4"/>
      <c r="F1040" s="4"/>
    </row>
    <row r="1041" spans="2:6" x14ac:dyDescent="0.2">
      <c r="B1041" s="4"/>
      <c r="F1041" s="4"/>
    </row>
    <row r="1042" spans="2:6" x14ac:dyDescent="0.2">
      <c r="B1042" s="4"/>
      <c r="F1042" s="4"/>
    </row>
    <row r="1043" spans="2:6" x14ac:dyDescent="0.2">
      <c r="B1043" s="4"/>
      <c r="F1043" s="4"/>
    </row>
    <row r="1044" spans="2:6" x14ac:dyDescent="0.2">
      <c r="B1044" s="4"/>
      <c r="F1044" s="4"/>
    </row>
    <row r="1045" spans="2:6" x14ac:dyDescent="0.2">
      <c r="B1045" s="4"/>
      <c r="F1045" s="4"/>
    </row>
    <row r="1046" spans="2:6" x14ac:dyDescent="0.2">
      <c r="B1046" s="4"/>
      <c r="F1046" s="4"/>
    </row>
    <row r="1047" spans="2:6" x14ac:dyDescent="0.2">
      <c r="B1047" s="4"/>
      <c r="F1047" s="4"/>
    </row>
    <row r="1048" spans="2:6" x14ac:dyDescent="0.2">
      <c r="B1048" s="4"/>
      <c r="F1048" s="4"/>
    </row>
    <row r="1049" spans="2:6" x14ac:dyDescent="0.2">
      <c r="B1049" s="4"/>
      <c r="F1049" s="4"/>
    </row>
    <row r="1050" spans="2:6" x14ac:dyDescent="0.2">
      <c r="B1050" s="4"/>
      <c r="F1050" s="4"/>
    </row>
    <row r="1051" spans="2:6" x14ac:dyDescent="0.2">
      <c r="B1051" s="4"/>
      <c r="F1051" s="4"/>
    </row>
    <row r="1052" spans="2:6" x14ac:dyDescent="0.2">
      <c r="B1052" s="4"/>
      <c r="F1052" s="4"/>
    </row>
    <row r="1053" spans="2:6" x14ac:dyDescent="0.2">
      <c r="B1053" s="4"/>
      <c r="F1053" s="4"/>
    </row>
    <row r="1054" spans="2:6" x14ac:dyDescent="0.2">
      <c r="B1054" s="4"/>
      <c r="F1054" s="4"/>
    </row>
    <row r="1055" spans="2:6" x14ac:dyDescent="0.2">
      <c r="B1055" s="4"/>
      <c r="F1055" s="4"/>
    </row>
    <row r="1056" spans="2:6" x14ac:dyDescent="0.2">
      <c r="B1056" s="4"/>
      <c r="F1056" s="4"/>
    </row>
    <row r="1057" spans="2:6" x14ac:dyDescent="0.2">
      <c r="B1057" s="4"/>
      <c r="F1057" s="4"/>
    </row>
    <row r="1058" spans="2:6" x14ac:dyDescent="0.2">
      <c r="B1058" s="4"/>
      <c r="F1058" s="4"/>
    </row>
    <row r="1059" spans="2:6" x14ac:dyDescent="0.2">
      <c r="B1059" s="4"/>
      <c r="F1059" s="4"/>
    </row>
    <row r="1060" spans="2:6" x14ac:dyDescent="0.2">
      <c r="B1060" s="4"/>
      <c r="F1060" s="4"/>
    </row>
    <row r="1061" spans="2:6" x14ac:dyDescent="0.2">
      <c r="B1061" s="4"/>
      <c r="F1061" s="4"/>
    </row>
    <row r="1062" spans="2:6" x14ac:dyDescent="0.2">
      <c r="B1062" s="4"/>
      <c r="F1062" s="4"/>
    </row>
    <row r="1063" spans="2:6" x14ac:dyDescent="0.2">
      <c r="B1063" s="4"/>
      <c r="F1063" s="4"/>
    </row>
    <row r="1064" spans="2:6" x14ac:dyDescent="0.2">
      <c r="B1064" s="4"/>
      <c r="F1064" s="4"/>
    </row>
    <row r="1065" spans="2:6" x14ac:dyDescent="0.2">
      <c r="B1065" s="4"/>
      <c r="F1065" s="4"/>
    </row>
    <row r="1066" spans="2:6" x14ac:dyDescent="0.2">
      <c r="B1066" s="4"/>
      <c r="F1066" s="4"/>
    </row>
    <row r="1067" spans="2:6" x14ac:dyDescent="0.2">
      <c r="B1067" s="4"/>
      <c r="F1067" s="4"/>
    </row>
    <row r="1068" spans="2:6" x14ac:dyDescent="0.2">
      <c r="B1068" s="4"/>
      <c r="F1068" s="4"/>
    </row>
    <row r="1069" spans="2:6" x14ac:dyDescent="0.2">
      <c r="B1069" s="4"/>
      <c r="F1069" s="4"/>
    </row>
    <row r="1070" spans="2:6" x14ac:dyDescent="0.2">
      <c r="B1070" s="4"/>
      <c r="F1070" s="4"/>
    </row>
    <row r="1071" spans="2:6" x14ac:dyDescent="0.2">
      <c r="B1071" s="4"/>
      <c r="F1071" s="4"/>
    </row>
    <row r="1072" spans="2:6" x14ac:dyDescent="0.2">
      <c r="B1072" s="4"/>
      <c r="F1072" s="4"/>
    </row>
    <row r="1073" spans="2:6" x14ac:dyDescent="0.2">
      <c r="B1073" s="4"/>
      <c r="F1073" s="4"/>
    </row>
    <row r="1074" spans="2:6" x14ac:dyDescent="0.2">
      <c r="B1074" s="4"/>
      <c r="F1074" s="4"/>
    </row>
    <row r="1075" spans="2:6" x14ac:dyDescent="0.2">
      <c r="B1075" s="4"/>
      <c r="F1075" s="4"/>
    </row>
    <row r="1076" spans="2:6" x14ac:dyDescent="0.2">
      <c r="B1076" s="4"/>
      <c r="F1076" s="4"/>
    </row>
    <row r="1077" spans="2:6" x14ac:dyDescent="0.2">
      <c r="B1077" s="4"/>
      <c r="F1077" s="4"/>
    </row>
    <row r="1078" spans="2:6" x14ac:dyDescent="0.2">
      <c r="B1078" s="4"/>
      <c r="F1078" s="4"/>
    </row>
    <row r="1079" spans="2:6" x14ac:dyDescent="0.2">
      <c r="B1079" s="4"/>
      <c r="F1079" s="4"/>
    </row>
    <row r="1080" spans="2:6" x14ac:dyDescent="0.2">
      <c r="B1080" s="4"/>
      <c r="F1080" s="4"/>
    </row>
    <row r="1081" spans="2:6" x14ac:dyDescent="0.2">
      <c r="B1081" s="4"/>
      <c r="F1081" s="4"/>
    </row>
    <row r="1082" spans="2:6" x14ac:dyDescent="0.2">
      <c r="B1082" s="4"/>
      <c r="F1082" s="4"/>
    </row>
    <row r="1083" spans="2:6" x14ac:dyDescent="0.2">
      <c r="B1083" s="4"/>
      <c r="F1083" s="4"/>
    </row>
    <row r="1084" spans="2:6" x14ac:dyDescent="0.2">
      <c r="B1084" s="4"/>
      <c r="F1084" s="4"/>
    </row>
    <row r="1085" spans="2:6" x14ac:dyDescent="0.2">
      <c r="B1085" s="4"/>
      <c r="F1085" s="4"/>
    </row>
    <row r="1086" spans="2:6" x14ac:dyDescent="0.2">
      <c r="B1086" s="4"/>
      <c r="F1086" s="4"/>
    </row>
    <row r="1087" spans="2:6" x14ac:dyDescent="0.2">
      <c r="B1087" s="4"/>
      <c r="F1087" s="4"/>
    </row>
    <row r="1088" spans="2:6" x14ac:dyDescent="0.2">
      <c r="B1088" s="4"/>
      <c r="F1088" s="4"/>
    </row>
    <row r="1089" spans="2:6" x14ac:dyDescent="0.2">
      <c r="B1089" s="4"/>
      <c r="F1089" s="4"/>
    </row>
    <row r="1090" spans="2:6" x14ac:dyDescent="0.2">
      <c r="B1090" s="4"/>
      <c r="F1090" s="4"/>
    </row>
    <row r="1091" spans="2:6" x14ac:dyDescent="0.2">
      <c r="B1091" s="4"/>
      <c r="F1091" s="4"/>
    </row>
    <row r="1092" spans="2:6" x14ac:dyDescent="0.2">
      <c r="B1092" s="4"/>
      <c r="F1092" s="4"/>
    </row>
    <row r="1093" spans="2:6" x14ac:dyDescent="0.2">
      <c r="B1093" s="4"/>
      <c r="F1093" s="4"/>
    </row>
    <row r="1094" spans="2:6" x14ac:dyDescent="0.2">
      <c r="B1094" s="4"/>
      <c r="F1094" s="4"/>
    </row>
    <row r="1095" spans="2:6" x14ac:dyDescent="0.2">
      <c r="B1095" s="4"/>
      <c r="F1095" s="4"/>
    </row>
    <row r="1096" spans="2:6" x14ac:dyDescent="0.2">
      <c r="B1096" s="4"/>
      <c r="F1096" s="4"/>
    </row>
    <row r="1097" spans="2:6" x14ac:dyDescent="0.2">
      <c r="B1097" s="4"/>
      <c r="F1097" s="4"/>
    </row>
    <row r="1098" spans="2:6" x14ac:dyDescent="0.2">
      <c r="B1098" s="4"/>
      <c r="F1098" s="4"/>
    </row>
    <row r="1099" spans="2:6" x14ac:dyDescent="0.2">
      <c r="B1099" s="4"/>
      <c r="F1099" s="4"/>
    </row>
    <row r="1100" spans="2:6" x14ac:dyDescent="0.2">
      <c r="B1100" s="4"/>
      <c r="F1100" s="4"/>
    </row>
    <row r="1101" spans="2:6" x14ac:dyDescent="0.2">
      <c r="B1101" s="4"/>
      <c r="F1101" s="4"/>
    </row>
    <row r="1102" spans="2:6" x14ac:dyDescent="0.2">
      <c r="B1102" s="4"/>
      <c r="F1102" s="4"/>
    </row>
    <row r="1103" spans="2:6" x14ac:dyDescent="0.2">
      <c r="B1103" s="4"/>
      <c r="F1103" s="4"/>
    </row>
    <row r="1104" spans="2:6" x14ac:dyDescent="0.2">
      <c r="B1104" s="4"/>
      <c r="F1104" s="4"/>
    </row>
    <row r="1105" spans="2:6" x14ac:dyDescent="0.2">
      <c r="B1105" s="4"/>
      <c r="F1105" s="4"/>
    </row>
    <row r="1106" spans="2:6" x14ac:dyDescent="0.2">
      <c r="B1106" s="4"/>
      <c r="F1106" s="4"/>
    </row>
    <row r="1107" spans="2:6" x14ac:dyDescent="0.2">
      <c r="B1107" s="4"/>
      <c r="F1107" s="4"/>
    </row>
    <row r="1108" spans="2:6" x14ac:dyDescent="0.2">
      <c r="B1108" s="4"/>
      <c r="F1108" s="4"/>
    </row>
    <row r="1109" spans="2:6" x14ac:dyDescent="0.2">
      <c r="B1109" s="4"/>
      <c r="F1109" s="4"/>
    </row>
    <row r="1110" spans="2:6" x14ac:dyDescent="0.2">
      <c r="B1110" s="4"/>
      <c r="F1110" s="4"/>
    </row>
    <row r="1111" spans="2:6" x14ac:dyDescent="0.2">
      <c r="B1111" s="4"/>
      <c r="F1111" s="4"/>
    </row>
    <row r="1112" spans="2:6" x14ac:dyDescent="0.2">
      <c r="B1112" s="4"/>
      <c r="F1112" s="4"/>
    </row>
    <row r="1113" spans="2:6" x14ac:dyDescent="0.2">
      <c r="B1113" s="4"/>
      <c r="F1113" s="4"/>
    </row>
    <row r="1114" spans="2:6" x14ac:dyDescent="0.2">
      <c r="B1114" s="4"/>
      <c r="F1114" s="4"/>
    </row>
    <row r="1115" spans="2:6" x14ac:dyDescent="0.2">
      <c r="B1115" s="4"/>
      <c r="F1115" s="4"/>
    </row>
    <row r="1116" spans="2:6" x14ac:dyDescent="0.2">
      <c r="B1116" s="4"/>
      <c r="F1116" s="4"/>
    </row>
    <row r="1117" spans="2:6" x14ac:dyDescent="0.2">
      <c r="B1117" s="4"/>
      <c r="F1117" s="4"/>
    </row>
    <row r="1118" spans="2:6" x14ac:dyDescent="0.2">
      <c r="B1118" s="4"/>
      <c r="F1118" s="4"/>
    </row>
    <row r="1119" spans="2:6" x14ac:dyDescent="0.2">
      <c r="B1119" s="4"/>
      <c r="F1119" s="4"/>
    </row>
    <row r="1120" spans="2:6" x14ac:dyDescent="0.2">
      <c r="B1120" s="4"/>
      <c r="F1120" s="4"/>
    </row>
    <row r="1121" spans="2:6" x14ac:dyDescent="0.2">
      <c r="B1121" s="4"/>
      <c r="F1121" s="4"/>
    </row>
    <row r="1122" spans="2:6" x14ac:dyDescent="0.2">
      <c r="B1122" s="4"/>
      <c r="F1122" s="4"/>
    </row>
    <row r="1123" spans="2:6" x14ac:dyDescent="0.2">
      <c r="B1123" s="4"/>
      <c r="F1123" s="4"/>
    </row>
    <row r="1124" spans="2:6" x14ac:dyDescent="0.2">
      <c r="B1124" s="4"/>
      <c r="F1124" s="4"/>
    </row>
    <row r="1125" spans="2:6" x14ac:dyDescent="0.2">
      <c r="B1125" s="4"/>
      <c r="F1125" s="4"/>
    </row>
    <row r="1126" spans="2:6" x14ac:dyDescent="0.2">
      <c r="B1126" s="4"/>
      <c r="F1126" s="4"/>
    </row>
    <row r="1127" spans="2:6" x14ac:dyDescent="0.2">
      <c r="B1127" s="4"/>
      <c r="F1127" s="4"/>
    </row>
    <row r="1128" spans="2:6" x14ac:dyDescent="0.2">
      <c r="B1128" s="4"/>
      <c r="F1128" s="4"/>
    </row>
    <row r="1129" spans="2:6" x14ac:dyDescent="0.2">
      <c r="B1129" s="4"/>
      <c r="F1129" s="4"/>
    </row>
    <row r="1130" spans="2:6" x14ac:dyDescent="0.2">
      <c r="B1130" s="4"/>
      <c r="F1130" s="4"/>
    </row>
    <row r="1131" spans="2:6" x14ac:dyDescent="0.2">
      <c r="B1131" s="4"/>
      <c r="F1131" s="4"/>
    </row>
    <row r="1132" spans="2:6" x14ac:dyDescent="0.2">
      <c r="B1132" s="4"/>
      <c r="F1132" s="4"/>
    </row>
    <row r="1133" spans="2:6" x14ac:dyDescent="0.2">
      <c r="B1133" s="4"/>
      <c r="F1133" s="4"/>
    </row>
    <row r="1134" spans="2:6" x14ac:dyDescent="0.2">
      <c r="B1134" s="4"/>
      <c r="F1134" s="4"/>
    </row>
    <row r="1135" spans="2:6" x14ac:dyDescent="0.2">
      <c r="B1135" s="4"/>
      <c r="F1135" s="4"/>
    </row>
    <row r="1136" spans="2:6" x14ac:dyDescent="0.2">
      <c r="B1136" s="4"/>
      <c r="F1136" s="4"/>
    </row>
    <row r="1137" spans="2:6" x14ac:dyDescent="0.2">
      <c r="B1137" s="4"/>
      <c r="F1137" s="4"/>
    </row>
    <row r="1138" spans="2:6" x14ac:dyDescent="0.2">
      <c r="B1138" s="4"/>
      <c r="F1138" s="4"/>
    </row>
    <row r="1139" spans="2:6" x14ac:dyDescent="0.2">
      <c r="B1139" s="4"/>
      <c r="F1139" s="4"/>
    </row>
  </sheetData>
  <phoneticPr fontId="0" type="noConversion"/>
  <hyperlinks>
    <hyperlink ref="P247" r:id="rId1" display="http://www.konkoly.hu/cgi-bin/IBVS?1053" xr:uid="{00000000-0004-0000-0100-000000000000}"/>
    <hyperlink ref="P248" r:id="rId2" display="http://www.konkoly.hu/cgi-bin/IBVS?1358" xr:uid="{00000000-0004-0000-0100-000001000000}"/>
    <hyperlink ref="P252" r:id="rId3" display="http://www.bav-astro.de/sfs/BAVM_link.php?BAVMnr=31" xr:uid="{00000000-0004-0000-0100-000002000000}"/>
    <hyperlink ref="P254" r:id="rId4" display="http://www.bav-astro.de/sfs/BAVM_link.php?BAVMnr=31" xr:uid="{00000000-0004-0000-0100-000003000000}"/>
    <hyperlink ref="P285" r:id="rId5" display="http://www.bav-astro.de/sfs/BAVM_link.php?BAVMnr=56" xr:uid="{00000000-0004-0000-0100-000004000000}"/>
    <hyperlink ref="P287" r:id="rId6" display="http://www.konkoly.hu/cgi-bin/IBVS?3615" xr:uid="{00000000-0004-0000-0100-000005000000}"/>
    <hyperlink ref="P288" r:id="rId7" display="http://www.konkoly.hu/cgi-bin/IBVS?3615" xr:uid="{00000000-0004-0000-0100-000006000000}"/>
    <hyperlink ref="P289" r:id="rId8" display="http://www.konkoly.hu/cgi-bin/IBVS?3615" xr:uid="{00000000-0004-0000-0100-000007000000}"/>
    <hyperlink ref="P291" r:id="rId9" display="http://www.konkoly.hu/cgi-bin/IBVS?3615" xr:uid="{00000000-0004-0000-0100-000008000000}"/>
    <hyperlink ref="P315" r:id="rId10" display="http://var.astro.cz/oejv/issues/oejv0060.pdf" xr:uid="{00000000-0004-0000-0100-000009000000}"/>
    <hyperlink ref="P318" r:id="rId11" display="http://var.astro.cz/oejv/issues/oejv0060.pdf" xr:uid="{00000000-0004-0000-0100-00000A000000}"/>
    <hyperlink ref="P319" r:id="rId12" display="http://var.astro.cz/oejv/issues/oejv0060.pdf" xr:uid="{00000000-0004-0000-0100-00000B000000}"/>
    <hyperlink ref="P329" r:id="rId13" display="http://www.bav-astro.de/sfs/BAVM_link.php?BAVMnr=132" xr:uid="{00000000-0004-0000-0100-00000C000000}"/>
    <hyperlink ref="P330" r:id="rId14" display="http://www.bav-astro.de/sfs/BAVM_link.php?BAVMnr=132" xr:uid="{00000000-0004-0000-0100-00000D000000}"/>
    <hyperlink ref="P332" r:id="rId15" display="http://vsolj.cetus-net.org/no40.pdf" xr:uid="{00000000-0004-0000-0100-00000E000000}"/>
    <hyperlink ref="P333" r:id="rId16" display="http://www.konkoly.hu/cgi-bin/IBVS?5809" xr:uid="{00000000-0004-0000-0100-00000F000000}"/>
    <hyperlink ref="P336" r:id="rId17" display="http://www.bav-astro.de/sfs/BAVM_link.php?BAVMnr=172" xr:uid="{00000000-0004-0000-0100-000010000000}"/>
    <hyperlink ref="P337" r:id="rId18" display="http://var.astro.cz/oejv/issues/oejv0074.pdf" xr:uid="{00000000-0004-0000-0100-000011000000}"/>
    <hyperlink ref="P338" r:id="rId19" display="http://www.bav-astro.de/sfs/BAVM_link.php?BAVMnr=172" xr:uid="{00000000-0004-0000-0100-000012000000}"/>
    <hyperlink ref="P339" r:id="rId20" display="http://vsolj.cetus-net.org/no42.pdf" xr:uid="{00000000-0004-0000-0100-000013000000}"/>
    <hyperlink ref="P340" r:id="rId21" display="http://www.bav-astro.de/sfs/BAVM_link.php?BAVMnr=183" xr:uid="{00000000-0004-0000-0100-000014000000}"/>
    <hyperlink ref="P342" r:id="rId22" display="http://www.konkoly.hu/cgi-bin/IBVS?6153" xr:uid="{00000000-0004-0000-0100-000015000000}"/>
    <hyperlink ref="P343" r:id="rId23" display="http://www.bav-astro.de/sfs/BAVM_link.php?BAVMnr=173" xr:uid="{00000000-0004-0000-0100-000016000000}"/>
    <hyperlink ref="P345" r:id="rId24" display="http://www.konkoly.hu/cgi-bin/IBVS?6153" xr:uid="{00000000-0004-0000-0100-000017000000}"/>
    <hyperlink ref="P348" r:id="rId25" display="http://www.bav-astro.de/sfs/BAVM_link.php?BAVMnr=178" xr:uid="{00000000-0004-0000-0100-000018000000}"/>
    <hyperlink ref="P349" r:id="rId26" display="http://www.bav-astro.de/sfs/BAVM_link.php?BAVMnr=178" xr:uid="{00000000-0004-0000-0100-000019000000}"/>
    <hyperlink ref="P350" r:id="rId27" display="http://www.bav-astro.de/sfs/BAVM_link.php?BAVMnr=178" xr:uid="{00000000-0004-0000-0100-00001A000000}"/>
    <hyperlink ref="P351" r:id="rId28" display="http://var.astro.cz/oejv/issues/oejv0074.pdf" xr:uid="{00000000-0004-0000-0100-00001B000000}"/>
    <hyperlink ref="P352" r:id="rId29" display="http://www.bav-astro.de/sfs/BAVM_link.php?BAVMnr=178" xr:uid="{00000000-0004-0000-0100-00001C000000}"/>
    <hyperlink ref="P354" r:id="rId30" display="http://www.bav-astro.de/sfs/BAVM_link.php?BAVMnr=183" xr:uid="{00000000-0004-0000-0100-00001D000000}"/>
    <hyperlink ref="P357" r:id="rId31" display="http://vsolj.cetus-net.org/no46.pdf" xr:uid="{00000000-0004-0000-0100-00001E000000}"/>
    <hyperlink ref="P358" r:id="rId32" display="http://www.aavso.org/sites/default/files/jaavso/v36n2/186.pdf" xr:uid="{00000000-0004-0000-0100-00001F000000}"/>
    <hyperlink ref="P359" r:id="rId33" display="http://www.bav-astro.de/sfs/BAVM_link.php?BAVMnr=203" xr:uid="{00000000-0004-0000-0100-000020000000}"/>
    <hyperlink ref="P360" r:id="rId34" display="http://www.aavso.org/sites/default/files/jaavso/v36n2/186.pdf" xr:uid="{00000000-0004-0000-0100-000021000000}"/>
    <hyperlink ref="P361" r:id="rId35" display="http://www.aavso.org/sites/default/files/jaavso/v37n1/44.pdf" xr:uid="{00000000-0004-0000-0100-000022000000}"/>
    <hyperlink ref="P364" r:id="rId36" display="http://www.bav-astro.de/sfs/BAVM_link.php?BAVMnr=212" xr:uid="{00000000-0004-0000-0100-000023000000}"/>
    <hyperlink ref="P365" r:id="rId37" display="http://www.bav-astro.de/sfs/BAVM_link.php?BAVMnr=212" xr:uid="{00000000-0004-0000-0100-000024000000}"/>
    <hyperlink ref="P367" r:id="rId38" display="http://vsolj.cetus-net.org/vsoljno51.pdf" xr:uid="{00000000-0004-0000-0100-000025000000}"/>
    <hyperlink ref="P368" r:id="rId39" display="http://www.bav-astro.de/sfs/BAVM_link.php?BAVMnr=225" xr:uid="{00000000-0004-0000-0100-000026000000}"/>
    <hyperlink ref="P369" r:id="rId40" display="http://www.bav-astro.de/sfs/BAVM_link.php?BAVMnr=231" xr:uid="{00000000-0004-0000-0100-000027000000}"/>
    <hyperlink ref="P372" r:id="rId41" display="http://www.bav-astro.de/sfs/BAVM_link.php?BAVMnr=234" xr:uid="{00000000-0004-0000-0100-000028000000}"/>
    <hyperlink ref="P373" r:id="rId42" display="http://www.bav-astro.de/sfs/BAVM_link.php?BAVMnr=234" xr:uid="{00000000-0004-0000-0100-000029000000}"/>
    <hyperlink ref="P375" r:id="rId43" display="http://www.konkoly.hu/cgi-bin/IBVS?6131" xr:uid="{00000000-0004-0000-0100-00002A000000}"/>
    <hyperlink ref="P374" r:id="rId44" display="http://www.bav-astro.de/sfs/BAVM_link.php?BAVMnr=238" xr:uid="{00000000-0004-0000-0100-00002B000000}"/>
    <hyperlink ref="P376" r:id="rId45" display="http://www.bav-astro.de/sfs/BAVM_link.php?BAVMnr=241" xr:uid="{00000000-0004-0000-0100-00002C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2023-08-06T08:43:39Z</dcterms:modified>
</cp:coreProperties>
</file>