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<sst xmlns="http://schemas.openxmlformats.org/spreadsheetml/2006/main" count="47" uniqueCount="44">
  <si>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</si>
  <si>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</si>
  <si>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</si>
  <si>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</si>
  <si>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</si>
  <si>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</si>
  <si>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</si>
  <si>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</si>
  <si>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</si>
  <si>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</si>
  <si>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</si>
  <si>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</si>
  <si>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</si>
  <si>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</si>
  <si>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</si>
  <si>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</si>
  <si>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</si>
  <si>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</si>
  <si>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</si>
  <si>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</si>
  <si>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</si>
  <si>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</si>
  <si>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</si>
  <si>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</si>
  <si>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</si>
  <si>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</si>
  <si>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</si>
  <si>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</si>
  <si>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</si>
  <si>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</si>
  <si>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</si>
  <si>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</si>
  <si>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</si>
  <si>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</si>
  <si>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</si>
  <si>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</si>
  <si>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</si>
  <si>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</si>
  <si>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</si>
  <si>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</si>
  <si>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</si>
  <si>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V1142 Cyg / GSC 2664-0032               </t>
  </si>
  <si>
    <t xml:space="preserve">EA/D      </t>
  </si>
  <si>
    <t>IBVS 5761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</si>
</sst>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V1142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0.0078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14408299"/>
        <c:axId val="62565828"/>
      </c:scatterChart>
      <c:val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crossBetween val="midCat"/>
        <c:dispUnits/>
      </c:valAx>
      <c:valAx>
        <c:axId val="6256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82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38100</xdr:rowOff>
    </xdr:from>
    <xdr:to>
      <xdr:col>16</xdr:col>
      <xdr:colOff>428625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038600" y="381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52504.7782</v>
      </c>
      <c r="G1" s="3">
        <v>5.7622605</v>
      </c>
      <c r="H1" s="3" t="s">
        <v>42</v>
      </c>
    </row>
    <row r="2" spans="1:4" ht="12.75">
      <c r="A2" t="s">
        <v>23</v>
      </c>
      <c r="B2" t="s">
        <v>42</v>
      </c>
      <c r="C2" s="3"/>
      <c r="D2" s="3"/>
    </row>
    <row r="3" ht="13.5" thickBot="1"/>
    <row r="4" spans="1:4" ht="14.25" thickBot="1" thickTop="1">
      <c r="A4" s="5" t="s">
        <v>40</v>
      </c>
      <c r="C4" s="8">
        <v>52504.7782</v>
      </c>
      <c r="D4" s="9">
        <v>5.7622605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52504.7782</v>
      </c>
    </row>
    <row r="8" spans="1:4" ht="12.75">
      <c r="A8" t="s">
        <v>2</v>
      </c>
      <c r="C8">
        <f>D4</f>
        <v>5.7622605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2.0250500931510916E-06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53939.58156873747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2"/>
      <c r="C16" s="19">
        <f>+C8+C12</f>
        <v>5.762262525050093</v>
      </c>
      <c r="D16" s="16" t="s">
        <v>33</v>
      </c>
      <c r="E16" s="17">
        <f>ROUND(2*(E15-C15)/C16,0)/2+1</f>
        <v>1035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44885.41911549765</v>
      </c>
    </row>
    <row r="18" spans="1:5" ht="14.25" thickBot="1" thickTop="1">
      <c r="A18" s="18" t="s">
        <v>4</v>
      </c>
      <c r="B18" s="12"/>
      <c r="C18" s="21">
        <f>+C15</f>
        <v>53939.58156873747</v>
      </c>
      <c r="D18" s="22">
        <f>+C16</f>
        <v>5.762262525050093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52504.7782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37486.2782</v>
      </c>
    </row>
    <row r="22" spans="1:17" ht="12.75">
      <c r="A22" s="29" t="s">
        <v>43</v>
      </c>
      <c r="B22" s="34" t="s">
        <v>37</v>
      </c>
      <c r="C22" s="29">
        <v>53942.4627</v>
      </c>
      <c r="D22" s="29">
        <v>0.0078</v>
      </c>
      <c r="E22">
        <f>+(C22-C$7)/C$8</f>
        <v>249.5000876826023</v>
      </c>
      <c r="F22">
        <f>ROUND(2*E22,0)/2</f>
        <v>249.5</v>
      </c>
      <c r="G22">
        <f>+C22-(C$7+F22*C$8)</f>
        <v>0.0005052499982411973</v>
      </c>
      <c r="I22">
        <f>+G22</f>
        <v>0.0005052499982411973</v>
      </c>
      <c r="O22">
        <f>+C$11+C$12*$F22</f>
        <v>0.0005052499982411973</v>
      </c>
      <c r="Q22" s="2">
        <f>+C22-15018.5</f>
        <v>38923.9627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2022-11-13T22:47:35Z</dcterms:modified>
  <cp:category/>
  <cp:version/>
  <cp:contentType/>
  <cp:contentStatus/>
</cp:coreProperties>
</file>