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<sst xmlns="http://schemas.openxmlformats.org/spreadsheetml/2006/main" count="56" uniqueCount="49">
  <si>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</si>
  <si>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</si>
  <si>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</si>
  <si>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</si>
  <si>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</si>
  <si>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</si>
  <si>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</si>
  <si>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</si>
  <si>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</si>
  <si>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</si>
  <si>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</si>
  <si>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</si>
  <si>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</si>
  <si>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</si>
  <si>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</si>
  <si>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</si>
  <si>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</si>
  <si>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</si>
  <si>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</si>
  <si>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</si>
  <si>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</si>
  <si>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</si>
  <si>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</si>
  <si>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</si>
  <si>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</si>
  <si>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</si>
  <si>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</si>
  <si>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</si>
  <si>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</si>
  <si>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</si>
  <si>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</si>
  <si>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</si>
  <si>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</si>
  <si>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</si>
  <si>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</si>
  <si>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</si>
  <si>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</si>
  <si>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</si>
  <si>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</si>
  <si>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</si>
  <si>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</si>
  <si>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</si>
  <si>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</si>
  <si>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V2281 Cyg / GSC 3543-1026</t>
  </si>
  <si>
    <t>EA</t>
  </si>
  <si>
    <t>IBVS 5060</t>
  </si>
  <si>
    <t>I</t>
  </si>
  <si>
    <t>II</t>
  </si>
  <si>
    <t>IBVS 6093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</si>
</sst>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V2281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0.0013</c:v>
                  </c:pt>
                  <c:pt idx="1">
                    <c:v>0.005</c:v>
                  </c:pt>
                  <c:pt idx="2">
                    <c:v>0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0.0013</c:v>
                  </c:pt>
                  <c:pt idx="1">
                    <c:v>0.005</c:v>
                  </c:pt>
                  <c:pt idx="2">
                    <c:v>0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0.0013</c:v>
                  </c:pt>
                  <c:pt idx="1">
                    <c:v>0.005</c:v>
                  </c:pt>
                  <c:pt idx="2">
                    <c:v>0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0.0013</c:v>
                  </c:pt>
                  <c:pt idx="1">
                    <c:v>0.005</c:v>
                  </c:pt>
                  <c:pt idx="2">
                    <c:v>0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0.0013</c:v>
                  </c:pt>
                  <c:pt idx="1">
                    <c:v>0.005</c:v>
                  </c:pt>
                  <c:pt idx="2">
                    <c:v>0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0.0013</c:v>
                  </c:pt>
                  <c:pt idx="1">
                    <c:v>0.005</c:v>
                  </c:pt>
                  <c:pt idx="2">
                    <c:v>0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0.0013</c:v>
                  </c:pt>
                  <c:pt idx="1">
                    <c:v>0.005</c:v>
                  </c:pt>
                  <c:pt idx="2">
                    <c:v>0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0.0013</c:v>
                  </c:pt>
                  <c:pt idx="1">
                    <c:v>0.005</c:v>
                  </c:pt>
                  <c:pt idx="2">
                    <c:v>0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0.0013</c:v>
                  </c:pt>
                  <c:pt idx="1">
                    <c:v>0.005</c:v>
                  </c:pt>
                  <c:pt idx="2">
                    <c:v>0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0.0013</c:v>
                  </c:pt>
                  <c:pt idx="1">
                    <c:v>0.005</c:v>
                  </c:pt>
                  <c:pt idx="2">
                    <c:v>0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0.0013</c:v>
                  </c:pt>
                  <c:pt idx="1">
                    <c:v>0.005</c:v>
                  </c:pt>
                  <c:pt idx="2">
                    <c:v>0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0.0013</c:v>
                  </c:pt>
                  <c:pt idx="1">
                    <c:v>0.005</c:v>
                  </c:pt>
                  <c:pt idx="2">
                    <c:v>0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0.0013</c:v>
                  </c:pt>
                  <c:pt idx="1">
                    <c:v>0.005</c:v>
                  </c:pt>
                  <c:pt idx="2">
                    <c:v>0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0.0013</c:v>
                  </c:pt>
                  <c:pt idx="1">
                    <c:v>0.005</c:v>
                  </c:pt>
                  <c:pt idx="2">
                    <c:v>0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1364862"/>
        <c:axId val="22167943"/>
      </c:scatterChart>
      <c:valAx>
        <c:axId val="11364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7943"/>
        <c:crosses val="autoZero"/>
        <c:crossBetween val="midCat"/>
        <c:dispUnits/>
      </c:valAx>
      <c:valAx>
        <c:axId val="22167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6486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54954.2845</v>
      </c>
      <c r="D7" s="30" t="s">
        <v>42</v>
      </c>
    </row>
    <row r="8" spans="1:4" ht="12.75">
      <c r="A8" t="s">
        <v>3</v>
      </c>
      <c r="C8" s="8">
        <v>1.073118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0.0016120263531364497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-1.2497382068970661E-05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59897.532521064815</v>
      </c>
    </row>
    <row r="15" spans="1:5" ht="12.75">
      <c r="A15" s="12" t="s">
        <v>17</v>
      </c>
      <c r="B15" s="10"/>
      <c r="C15" s="13">
        <f>(C7+C11)+(C8+C12)*INT(MAX(F21:F3533))</f>
        <v>56489.90008627262</v>
      </c>
      <c r="D15" s="14" t="s">
        <v>39</v>
      </c>
      <c r="E15" s="15">
        <f>ROUND(2*(E14-$C$7)/$C$8,0)/2+E13</f>
        <v>4607.5</v>
      </c>
    </row>
    <row r="16" spans="1:5" ht="12.75">
      <c r="A16" s="16" t="s">
        <v>4</v>
      </c>
      <c r="B16" s="10"/>
      <c r="C16" s="17">
        <f>+C8+C12</f>
        <v>1.073105502617931</v>
      </c>
      <c r="D16" s="14" t="s">
        <v>40</v>
      </c>
      <c r="E16" s="24">
        <f>ROUND(2*(E14-$C$15)/$C$16,0)/2+E13</f>
        <v>3176.5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44880.515548671814</v>
      </c>
    </row>
    <row r="18" spans="1:5" ht="14.25" thickBot="1" thickTop="1">
      <c r="A18" s="16" t="s">
        <v>5</v>
      </c>
      <c r="B18" s="10"/>
      <c r="C18" s="19">
        <f>+C15</f>
        <v>56489.90008627262</v>
      </c>
      <c r="D18" s="20">
        <f>+C16</f>
        <v>1.073105502617931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s="31" t="s">
        <v>45</v>
      </c>
      <c r="B21" s="32" t="s">
        <v>46</v>
      </c>
      <c r="C21" s="31">
        <v>51277.8307</v>
      </c>
      <c r="D21" s="31">
        <v>0.0013</v>
      </c>
      <c r="E21">
        <f>+(C21-C$7)/C$8</f>
        <v>-3425.954834417094</v>
      </c>
      <c r="F21">
        <f>ROUND(2*E21,0)/2</f>
        <v>-3426</v>
      </c>
      <c r="G21">
        <f>+C21-(C$7+F21*C$8)</f>
        <v>0.048468000000866596</v>
      </c>
      <c r="I21">
        <f>+G21</f>
        <v>0.048468000000866596</v>
      </c>
      <c r="O21">
        <f>+C$11+C$12*$F21</f>
        <v>0.04442805732142993</v>
      </c>
      <c r="Q21" s="2">
        <f>+C21-15018.5</f>
        <v>36259.3307</v>
      </c>
    </row>
    <row r="22" spans="1:17" ht="12.75">
      <c r="A22" s="31" t="s">
        <v>45</v>
      </c>
      <c r="B22" s="32" t="s">
        <v>47</v>
      </c>
      <c r="C22" s="31">
        <v>51312.699</v>
      </c>
      <c r="D22" s="31">
        <v>0.005</v>
      </c>
      <c r="E22">
        <f>+(C22-C$7)/C$8</f>
        <v>-3393.4623219440928</v>
      </c>
      <c r="F22">
        <f>ROUND(2*E22,0)/2</f>
        <v>-3393.5</v>
      </c>
      <c r="G22">
        <f>+C22-(C$7+F22*C$8)</f>
        <v>0.040433000001939945</v>
      </c>
      <c r="I22">
        <f>+G22</f>
        <v>0.040433000001939945</v>
      </c>
      <c r="O22">
        <f>+C$11+C$12*$F22</f>
        <v>0.044021892404188384</v>
      </c>
      <c r="Q22" s="2">
        <f>+C22-15018.5</f>
        <v>36294.199</v>
      </c>
    </row>
    <row r="23" spans="1:17" ht="12.75">
      <c r="A23" t="s">
        <v>42</v>
      </c>
      <c r="C23" s="8">
        <v>54954.2845</v>
      </c>
      <c r="D23" s="8" t="s">
        <v>13</v>
      </c>
      <c r="E23">
        <f>+(C23-C$7)/C$8</f>
        <v>0</v>
      </c>
      <c r="F23">
        <f>ROUND(2*E23,0)/2</f>
        <v>0</v>
      </c>
      <c r="G23">
        <f>+C23-(C$7+F23*C$8)</f>
        <v>0</v>
      </c>
      <c r="H23">
        <f>+G23</f>
        <v>0</v>
      </c>
      <c r="O23">
        <f>+C$11+C$12*$F23</f>
        <v>0.0016120263531364497</v>
      </c>
      <c r="Q23" s="2">
        <f>+C23-15018.5</f>
        <v>39935.7845</v>
      </c>
    </row>
    <row r="24" spans="1:17" ht="12.75">
      <c r="A24" s="33" t="s">
        <v>48</v>
      </c>
      <c r="B24" s="34" t="s">
        <v>46</v>
      </c>
      <c r="C24" s="33">
        <v>56490.4378</v>
      </c>
      <c r="D24" s="33">
        <v>0.0003</v>
      </c>
      <c r="E24">
        <f>+(C24-C$7)/C$8</f>
        <v>1431.4859130123602</v>
      </c>
      <c r="F24">
        <f>ROUND(2*E24,0)/2</f>
        <v>1431.5</v>
      </c>
      <c r="G24">
        <f>+C24-(C$7+F24*C$8)</f>
        <v>-0.015117000002646819</v>
      </c>
      <c r="H24">
        <f>+G24</f>
        <v>-0.015117000002646819</v>
      </c>
      <c r="O24">
        <f>+C$11+C$12*$F24</f>
        <v>-0.016277976078595054</v>
      </c>
      <c r="Q24" s="2">
        <f>+C24-15018.5</f>
        <v>41471.9378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2022-11-13T23:46:49Z</dcterms:modified>
  <cp:category/>
  <cp:version/>
  <cp:contentType/>
  <cp:contentStatus/>
</cp:coreProperties>
</file>