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69F1514-FC3D-4BF8-8F22-D838265AE1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33" i="1" l="1"/>
  <c r="F233" i="1" s="1"/>
  <c r="G233" i="1" s="1"/>
  <c r="K233" i="1" s="1"/>
  <c r="Q233" i="1"/>
  <c r="E234" i="1"/>
  <c r="F234" i="1" s="1"/>
  <c r="G234" i="1" s="1"/>
  <c r="K234" i="1" s="1"/>
  <c r="Q234" i="1"/>
  <c r="E232" i="1"/>
  <c r="F232" i="1" s="1"/>
  <c r="G232" i="1" s="1"/>
  <c r="K232" i="1" s="1"/>
  <c r="Q232" i="1"/>
  <c r="Q229" i="1"/>
  <c r="Q230" i="1"/>
  <c r="Q231" i="1"/>
  <c r="Q224" i="1"/>
  <c r="Q225" i="1"/>
  <c r="Q226" i="1"/>
  <c r="Q227" i="1"/>
  <c r="Q228" i="1"/>
  <c r="Q220" i="1"/>
  <c r="Q223" i="1"/>
  <c r="Q222" i="1"/>
  <c r="D9" i="1"/>
  <c r="C9" i="1"/>
  <c r="Q219" i="1"/>
  <c r="Q221" i="1"/>
  <c r="Q217" i="1"/>
  <c r="C7" i="1"/>
  <c r="C8" i="1"/>
  <c r="E74" i="1" s="1"/>
  <c r="F74" i="1" s="1"/>
  <c r="G74" i="1" s="1"/>
  <c r="I74" i="1" s="1"/>
  <c r="Q218" i="1"/>
  <c r="E112" i="1"/>
  <c r="F112" i="1" s="1"/>
  <c r="G112" i="1" s="1"/>
  <c r="J112" i="1" s="1"/>
  <c r="E122" i="1"/>
  <c r="F122" i="1" s="1"/>
  <c r="G122" i="1" s="1"/>
  <c r="I122" i="1" s="1"/>
  <c r="E139" i="1"/>
  <c r="E151" i="1"/>
  <c r="F151" i="1" s="1"/>
  <c r="G151" i="1" s="1"/>
  <c r="I151" i="1" s="1"/>
  <c r="E195" i="1"/>
  <c r="F195" i="1" s="1"/>
  <c r="E177" i="1"/>
  <c r="F177" i="1" s="1"/>
  <c r="G177" i="1" s="1"/>
  <c r="J177" i="1" s="1"/>
  <c r="E168" i="1"/>
  <c r="F168" i="1" s="1"/>
  <c r="G168" i="1" s="1"/>
  <c r="J168" i="1" s="1"/>
  <c r="E171" i="1"/>
  <c r="F171" i="1" s="1"/>
  <c r="G171" i="1" s="1"/>
  <c r="J171" i="1" s="1"/>
  <c r="E191" i="1"/>
  <c r="F191" i="1" s="1"/>
  <c r="Q207" i="1"/>
  <c r="Q198" i="1"/>
  <c r="Q196" i="1"/>
  <c r="Q194" i="1"/>
  <c r="Q190" i="1"/>
  <c r="Q189" i="1"/>
  <c r="Q188" i="1"/>
  <c r="Q187" i="1"/>
  <c r="Q186" i="1"/>
  <c r="Q185" i="1"/>
  <c r="Q181" i="1"/>
  <c r="Q180" i="1"/>
  <c r="Q176" i="1"/>
  <c r="Q175" i="1"/>
  <c r="Q155" i="1"/>
  <c r="Q154" i="1"/>
  <c r="Q153" i="1"/>
  <c r="Q152" i="1"/>
  <c r="Q146" i="1"/>
  <c r="Q145" i="1"/>
  <c r="Q144" i="1"/>
  <c r="Q143" i="1"/>
  <c r="Q120" i="1"/>
  <c r="G204" i="2"/>
  <c r="C204" i="2" s="1"/>
  <c r="G175" i="2"/>
  <c r="C175" i="2"/>
  <c r="G174" i="2"/>
  <c r="C174" i="2" s="1"/>
  <c r="G173" i="2"/>
  <c r="C173" i="2" s="1"/>
  <c r="G172" i="2"/>
  <c r="C172" i="2" s="1"/>
  <c r="G171" i="2"/>
  <c r="C171" i="2"/>
  <c r="G170" i="2"/>
  <c r="C170" i="2" s="1"/>
  <c r="G169" i="2"/>
  <c r="C169" i="2"/>
  <c r="G203" i="2"/>
  <c r="C203" i="2"/>
  <c r="G168" i="2"/>
  <c r="C168" i="2" s="1"/>
  <c r="G167" i="2"/>
  <c r="C167" i="2" s="1"/>
  <c r="G166" i="2"/>
  <c r="C166" i="2"/>
  <c r="G165" i="2"/>
  <c r="C165" i="2"/>
  <c r="G202" i="2"/>
  <c r="C202" i="2" s="1"/>
  <c r="E202" i="2" s="1"/>
  <c r="G201" i="2"/>
  <c r="C201" i="2"/>
  <c r="E201" i="2"/>
  <c r="G200" i="2"/>
  <c r="C200" i="2"/>
  <c r="E200" i="2"/>
  <c r="G164" i="2"/>
  <c r="C164" i="2" s="1"/>
  <c r="G199" i="2"/>
  <c r="C199" i="2"/>
  <c r="G163" i="2"/>
  <c r="C163" i="2" s="1"/>
  <c r="G198" i="2"/>
  <c r="C198" i="2"/>
  <c r="G162" i="2"/>
  <c r="C162" i="2" s="1"/>
  <c r="E162" i="2" s="1"/>
  <c r="G197" i="2"/>
  <c r="C197" i="2"/>
  <c r="G161" i="2"/>
  <c r="C161" i="2"/>
  <c r="G196" i="2"/>
  <c r="C196" i="2" s="1"/>
  <c r="E196" i="2" s="1"/>
  <c r="G195" i="2"/>
  <c r="C195" i="2"/>
  <c r="E195" i="2"/>
  <c r="G194" i="2"/>
  <c r="C194" i="2"/>
  <c r="G193" i="2"/>
  <c r="C193" i="2" s="1"/>
  <c r="G192" i="2"/>
  <c r="C192" i="2"/>
  <c r="G191" i="2"/>
  <c r="C191" i="2"/>
  <c r="G190" i="2"/>
  <c r="C190" i="2"/>
  <c r="G189" i="2"/>
  <c r="C189" i="2" s="1"/>
  <c r="G160" i="2"/>
  <c r="C160" i="2"/>
  <c r="G159" i="2"/>
  <c r="C159" i="2"/>
  <c r="G158" i="2"/>
  <c r="C158" i="2"/>
  <c r="G188" i="2"/>
  <c r="C188" i="2" s="1"/>
  <c r="G187" i="2"/>
  <c r="C187" i="2"/>
  <c r="G157" i="2"/>
  <c r="C157" i="2"/>
  <c r="G156" i="2"/>
  <c r="C156" i="2"/>
  <c r="G155" i="2"/>
  <c r="C155" i="2"/>
  <c r="E155" i="2" s="1"/>
  <c r="G186" i="2"/>
  <c r="C186" i="2"/>
  <c r="G185" i="2"/>
  <c r="C185" i="2"/>
  <c r="G154" i="2"/>
  <c r="C154" i="2" s="1"/>
  <c r="G153" i="2"/>
  <c r="C153" i="2" s="1"/>
  <c r="G152" i="2"/>
  <c r="C152" i="2" s="1"/>
  <c r="G151" i="2"/>
  <c r="C151" i="2" s="1"/>
  <c r="G150" i="2"/>
  <c r="C150" i="2"/>
  <c r="G149" i="2"/>
  <c r="C149" i="2"/>
  <c r="G148" i="2"/>
  <c r="C148" i="2"/>
  <c r="G147" i="2"/>
  <c r="C147" i="2"/>
  <c r="G146" i="2"/>
  <c r="C146" i="2"/>
  <c r="G145" i="2"/>
  <c r="C145" i="2" s="1"/>
  <c r="G144" i="2"/>
  <c r="C144" i="2"/>
  <c r="G143" i="2"/>
  <c r="C143" i="2" s="1"/>
  <c r="G142" i="2"/>
  <c r="C142" i="2" s="1"/>
  <c r="G141" i="2"/>
  <c r="C141" i="2"/>
  <c r="G140" i="2"/>
  <c r="C140" i="2"/>
  <c r="G139" i="2"/>
  <c r="C139" i="2"/>
  <c r="G138" i="2"/>
  <c r="C138" i="2"/>
  <c r="G137" i="2"/>
  <c r="C137" i="2" s="1"/>
  <c r="G136" i="2"/>
  <c r="C136" i="2"/>
  <c r="G135" i="2"/>
  <c r="C135" i="2"/>
  <c r="G184" i="2"/>
  <c r="C184" i="2" s="1"/>
  <c r="G183" i="2"/>
  <c r="C183" i="2" s="1"/>
  <c r="G182" i="2"/>
  <c r="C182" i="2"/>
  <c r="G181" i="2"/>
  <c r="C181" i="2"/>
  <c r="G134" i="2"/>
  <c r="C134" i="2" s="1"/>
  <c r="G133" i="2"/>
  <c r="C133" i="2"/>
  <c r="G132" i="2"/>
  <c r="C132" i="2" s="1"/>
  <c r="G131" i="2"/>
  <c r="C131" i="2"/>
  <c r="G130" i="2"/>
  <c r="C130" i="2"/>
  <c r="G180" i="2"/>
  <c r="C180" i="2"/>
  <c r="G179" i="2"/>
  <c r="C179" i="2"/>
  <c r="G178" i="2"/>
  <c r="C178" i="2" s="1"/>
  <c r="G177" i="2"/>
  <c r="C177" i="2" s="1"/>
  <c r="G129" i="2"/>
  <c r="C129" i="2"/>
  <c r="G128" i="2"/>
  <c r="C128" i="2"/>
  <c r="G127" i="2"/>
  <c r="C127" i="2"/>
  <c r="G126" i="2"/>
  <c r="C126" i="2"/>
  <c r="G125" i="2"/>
  <c r="C125" i="2" s="1"/>
  <c r="G124" i="2"/>
  <c r="C124" i="2"/>
  <c r="G123" i="2"/>
  <c r="C123" i="2"/>
  <c r="G122" i="2"/>
  <c r="C122" i="2"/>
  <c r="G121" i="2"/>
  <c r="C121" i="2"/>
  <c r="G120" i="2"/>
  <c r="C120" i="2" s="1"/>
  <c r="G119" i="2"/>
  <c r="C119" i="2"/>
  <c r="G118" i="2"/>
  <c r="C118" i="2"/>
  <c r="G117" i="2"/>
  <c r="C117" i="2"/>
  <c r="G116" i="2"/>
  <c r="C116" i="2"/>
  <c r="G115" i="2"/>
  <c r="C115" i="2" s="1"/>
  <c r="G114" i="2"/>
  <c r="C114" i="2"/>
  <c r="G113" i="2"/>
  <c r="C113" i="2" s="1"/>
  <c r="G112" i="2"/>
  <c r="C112" i="2" s="1"/>
  <c r="G111" i="2"/>
  <c r="C111" i="2" s="1"/>
  <c r="G110" i="2"/>
  <c r="C110" i="2" s="1"/>
  <c r="G109" i="2"/>
  <c r="C109" i="2"/>
  <c r="G108" i="2"/>
  <c r="C108" i="2"/>
  <c r="G107" i="2"/>
  <c r="C107" i="2" s="1"/>
  <c r="G176" i="2"/>
  <c r="C176" i="2"/>
  <c r="G106" i="2"/>
  <c r="C106" i="2"/>
  <c r="G105" i="2"/>
  <c r="C105" i="2"/>
  <c r="G104" i="2"/>
  <c r="C104" i="2"/>
  <c r="G103" i="2"/>
  <c r="C103" i="2"/>
  <c r="G102" i="2"/>
  <c r="C102" i="2" s="1"/>
  <c r="G101" i="2"/>
  <c r="C101" i="2"/>
  <c r="G100" i="2"/>
  <c r="C100" i="2"/>
  <c r="G99" i="2"/>
  <c r="C99" i="2" s="1"/>
  <c r="G98" i="2"/>
  <c r="C98" i="2"/>
  <c r="G97" i="2"/>
  <c r="C97" i="2" s="1"/>
  <c r="G96" i="2"/>
  <c r="C96" i="2"/>
  <c r="G95" i="2"/>
  <c r="C95" i="2" s="1"/>
  <c r="G94" i="2"/>
  <c r="C94" i="2"/>
  <c r="G93" i="2"/>
  <c r="C93" i="2"/>
  <c r="G92" i="2"/>
  <c r="C92" i="2"/>
  <c r="G91" i="2"/>
  <c r="C91" i="2"/>
  <c r="G90" i="2"/>
  <c r="C90" i="2"/>
  <c r="G89" i="2"/>
  <c r="C89" i="2" s="1"/>
  <c r="G88" i="2"/>
  <c r="C88" i="2" s="1"/>
  <c r="G87" i="2"/>
  <c r="C87" i="2"/>
  <c r="G86" i="2"/>
  <c r="C86" i="2"/>
  <c r="G85" i="2"/>
  <c r="C85" i="2" s="1"/>
  <c r="G84" i="2"/>
  <c r="C84" i="2" s="1"/>
  <c r="G83" i="2"/>
  <c r="C83" i="2"/>
  <c r="G82" i="2"/>
  <c r="C82" i="2" s="1"/>
  <c r="G81" i="2"/>
  <c r="C81" i="2"/>
  <c r="G80" i="2"/>
  <c r="C80" i="2"/>
  <c r="G79" i="2"/>
  <c r="C79" i="2"/>
  <c r="G78" i="2"/>
  <c r="C78" i="2"/>
  <c r="G77" i="2"/>
  <c r="C77" i="2"/>
  <c r="G76" i="2"/>
  <c r="C76" i="2" s="1"/>
  <c r="G75" i="2"/>
  <c r="C75" i="2" s="1"/>
  <c r="G74" i="2"/>
  <c r="C74" i="2" s="1"/>
  <c r="G73" i="2"/>
  <c r="C73" i="2"/>
  <c r="G72" i="2"/>
  <c r="C72" i="2" s="1"/>
  <c r="G71" i="2"/>
  <c r="C71" i="2" s="1"/>
  <c r="G70" i="2"/>
  <c r="C70" i="2"/>
  <c r="G69" i="2"/>
  <c r="C69" i="2"/>
  <c r="G68" i="2"/>
  <c r="C68" i="2"/>
  <c r="G67" i="2"/>
  <c r="C67" i="2" s="1"/>
  <c r="G66" i="2"/>
  <c r="C66" i="2"/>
  <c r="G65" i="2"/>
  <c r="C65" i="2"/>
  <c r="G64" i="2"/>
  <c r="C64" i="2"/>
  <c r="G63" i="2"/>
  <c r="C63" i="2" s="1"/>
  <c r="G62" i="2"/>
  <c r="C62" i="2" s="1"/>
  <c r="G61" i="2"/>
  <c r="C61" i="2"/>
  <c r="G60" i="2"/>
  <c r="C60" i="2" s="1"/>
  <c r="G59" i="2"/>
  <c r="C59" i="2" s="1"/>
  <c r="G58" i="2"/>
  <c r="C58" i="2" s="1"/>
  <c r="G57" i="2"/>
  <c r="C57" i="2" s="1"/>
  <c r="G56" i="2"/>
  <c r="C56" i="2"/>
  <c r="G55" i="2"/>
  <c r="C55" i="2" s="1"/>
  <c r="G54" i="2"/>
  <c r="C54" i="2"/>
  <c r="G53" i="2"/>
  <c r="C53" i="2"/>
  <c r="G52" i="2"/>
  <c r="C52" i="2" s="1"/>
  <c r="G51" i="2"/>
  <c r="C51" i="2" s="1"/>
  <c r="G50" i="2"/>
  <c r="C50" i="2"/>
  <c r="G49" i="2"/>
  <c r="C49" i="2"/>
  <c r="G48" i="2"/>
  <c r="C48" i="2" s="1"/>
  <c r="G47" i="2"/>
  <c r="C47" i="2"/>
  <c r="G46" i="2"/>
  <c r="C46" i="2"/>
  <c r="G45" i="2"/>
  <c r="C45" i="2" s="1"/>
  <c r="G44" i="2"/>
  <c r="C44" i="2" s="1"/>
  <c r="G43" i="2"/>
  <c r="C43" i="2" s="1"/>
  <c r="G42" i="2"/>
  <c r="C42" i="2"/>
  <c r="G41" i="2"/>
  <c r="C41" i="2"/>
  <c r="G40" i="2"/>
  <c r="C40" i="2"/>
  <c r="G39" i="2"/>
  <c r="C39" i="2"/>
  <c r="G38" i="2"/>
  <c r="C38" i="2" s="1"/>
  <c r="G37" i="2"/>
  <c r="C37" i="2" s="1"/>
  <c r="G36" i="2"/>
  <c r="C36" i="2"/>
  <c r="G35" i="2"/>
  <c r="C35" i="2"/>
  <c r="G34" i="2"/>
  <c r="C34" i="2" s="1"/>
  <c r="G33" i="2"/>
  <c r="C33" i="2"/>
  <c r="G32" i="2"/>
  <c r="C32" i="2" s="1"/>
  <c r="G31" i="2"/>
  <c r="C31" i="2"/>
  <c r="G30" i="2"/>
  <c r="C30" i="2"/>
  <c r="G29" i="2"/>
  <c r="C29" i="2"/>
  <c r="G28" i="2"/>
  <c r="C28" i="2" s="1"/>
  <c r="G27" i="2"/>
  <c r="C27" i="2"/>
  <c r="G26" i="2"/>
  <c r="C26" i="2"/>
  <c r="G25" i="2"/>
  <c r="C25" i="2"/>
  <c r="G24" i="2"/>
  <c r="C24" i="2" s="1"/>
  <c r="G23" i="2"/>
  <c r="C23" i="2" s="1"/>
  <c r="G22" i="2"/>
  <c r="C22" i="2" s="1"/>
  <c r="G21" i="2"/>
  <c r="C21" i="2"/>
  <c r="G20" i="2"/>
  <c r="C20" i="2"/>
  <c r="G19" i="2"/>
  <c r="C19" i="2" s="1"/>
  <c r="G18" i="2"/>
  <c r="C18" i="2"/>
  <c r="G17" i="2"/>
  <c r="C17" i="2" s="1"/>
  <c r="G16" i="2"/>
  <c r="C16" i="2"/>
  <c r="G15" i="2"/>
  <c r="C15" i="2" s="1"/>
  <c r="G14" i="2"/>
  <c r="C14" i="2" s="1"/>
  <c r="G13" i="2"/>
  <c r="C13" i="2" s="1"/>
  <c r="G12" i="2"/>
  <c r="C12" i="2" s="1"/>
  <c r="G11" i="2"/>
  <c r="C11" i="2"/>
  <c r="A200" i="2"/>
  <c r="H200" i="2"/>
  <c r="B200" i="2" s="1"/>
  <c r="D200" i="2"/>
  <c r="A201" i="2"/>
  <c r="H201" i="2"/>
  <c r="B201" i="2"/>
  <c r="D201" i="2"/>
  <c r="A202" i="2"/>
  <c r="H202" i="2"/>
  <c r="B202" i="2" s="1"/>
  <c r="D202" i="2"/>
  <c r="A165" i="2"/>
  <c r="H165" i="2"/>
  <c r="B165" i="2"/>
  <c r="D165" i="2"/>
  <c r="A166" i="2"/>
  <c r="H166" i="2"/>
  <c r="B166" i="2" s="1"/>
  <c r="D166" i="2"/>
  <c r="A167" i="2"/>
  <c r="H167" i="2"/>
  <c r="B167" i="2" s="1"/>
  <c r="D167" i="2"/>
  <c r="A168" i="2"/>
  <c r="H168" i="2"/>
  <c r="B168" i="2" s="1"/>
  <c r="D168" i="2"/>
  <c r="A203" i="2"/>
  <c r="H203" i="2"/>
  <c r="B203" i="2"/>
  <c r="D203" i="2"/>
  <c r="A169" i="2"/>
  <c r="H169" i="2"/>
  <c r="B169" i="2" s="1"/>
  <c r="D169" i="2"/>
  <c r="A170" i="2"/>
  <c r="H170" i="2"/>
  <c r="B170" i="2"/>
  <c r="D170" i="2"/>
  <c r="A171" i="2"/>
  <c r="H171" i="2"/>
  <c r="B171" i="2" s="1"/>
  <c r="D171" i="2"/>
  <c r="A172" i="2"/>
  <c r="H172" i="2"/>
  <c r="B172" i="2" s="1"/>
  <c r="D172" i="2"/>
  <c r="A173" i="2"/>
  <c r="H173" i="2"/>
  <c r="B173" i="2" s="1"/>
  <c r="D173" i="2"/>
  <c r="A174" i="2"/>
  <c r="H174" i="2"/>
  <c r="B174" i="2"/>
  <c r="D174" i="2"/>
  <c r="A175" i="2"/>
  <c r="H175" i="2"/>
  <c r="B175" i="2" s="1"/>
  <c r="D175" i="2"/>
  <c r="A204" i="2"/>
  <c r="H204" i="2"/>
  <c r="B204" i="2" s="1"/>
  <c r="D204" i="2"/>
  <c r="H164" i="2"/>
  <c r="B164" i="2" s="1"/>
  <c r="D164" i="2"/>
  <c r="A164" i="2"/>
  <c r="H199" i="2"/>
  <c r="D199" i="2"/>
  <c r="B199" i="2"/>
  <c r="A199" i="2"/>
  <c r="H163" i="2"/>
  <c r="B163" i="2" s="1"/>
  <c r="D163" i="2"/>
  <c r="A163" i="2"/>
  <c r="H198" i="2"/>
  <c r="D198" i="2"/>
  <c r="B198" i="2"/>
  <c r="A198" i="2"/>
  <c r="H162" i="2"/>
  <c r="B162" i="2" s="1"/>
  <c r="D162" i="2"/>
  <c r="A162" i="2"/>
  <c r="H197" i="2"/>
  <c r="D197" i="2"/>
  <c r="B197" i="2"/>
  <c r="A197" i="2"/>
  <c r="H161" i="2"/>
  <c r="B161" i="2" s="1"/>
  <c r="D161" i="2"/>
  <c r="A161" i="2"/>
  <c r="H196" i="2"/>
  <c r="D196" i="2"/>
  <c r="B196" i="2"/>
  <c r="A196" i="2"/>
  <c r="H195" i="2"/>
  <c r="B195" i="2" s="1"/>
  <c r="D195" i="2"/>
  <c r="A195" i="2"/>
  <c r="H194" i="2"/>
  <c r="D194" i="2"/>
  <c r="B194" i="2"/>
  <c r="A194" i="2"/>
  <c r="H193" i="2"/>
  <c r="B193" i="2" s="1"/>
  <c r="D193" i="2"/>
  <c r="A193" i="2"/>
  <c r="H192" i="2"/>
  <c r="B192" i="2" s="1"/>
  <c r="D192" i="2"/>
  <c r="A192" i="2"/>
  <c r="H191" i="2"/>
  <c r="B191" i="2" s="1"/>
  <c r="D191" i="2"/>
  <c r="A191" i="2"/>
  <c r="H190" i="2"/>
  <c r="B190" i="2" s="1"/>
  <c r="D190" i="2"/>
  <c r="A190" i="2"/>
  <c r="H189" i="2"/>
  <c r="B189" i="2" s="1"/>
  <c r="D189" i="2"/>
  <c r="A189" i="2"/>
  <c r="H160" i="2"/>
  <c r="B160" i="2" s="1"/>
  <c r="D160" i="2"/>
  <c r="A160" i="2"/>
  <c r="H159" i="2"/>
  <c r="B159" i="2" s="1"/>
  <c r="D159" i="2"/>
  <c r="A159" i="2"/>
  <c r="H158" i="2"/>
  <c r="D158" i="2"/>
  <c r="B158" i="2"/>
  <c r="A158" i="2"/>
  <c r="H188" i="2"/>
  <c r="B188" i="2" s="1"/>
  <c r="D188" i="2"/>
  <c r="A188" i="2"/>
  <c r="H187" i="2"/>
  <c r="B187" i="2" s="1"/>
  <c r="D187" i="2"/>
  <c r="A187" i="2"/>
  <c r="H157" i="2"/>
  <c r="B157" i="2" s="1"/>
  <c r="D157" i="2"/>
  <c r="A157" i="2"/>
  <c r="H156" i="2"/>
  <c r="B156" i="2" s="1"/>
  <c r="D156" i="2"/>
  <c r="A156" i="2"/>
  <c r="H155" i="2"/>
  <c r="B155" i="2" s="1"/>
  <c r="D155" i="2"/>
  <c r="A155" i="2"/>
  <c r="H186" i="2"/>
  <c r="D186" i="2"/>
  <c r="B186" i="2"/>
  <c r="A186" i="2"/>
  <c r="H185" i="2"/>
  <c r="B185" i="2" s="1"/>
  <c r="D185" i="2"/>
  <c r="A185" i="2"/>
  <c r="H154" i="2"/>
  <c r="D154" i="2"/>
  <c r="B154" i="2"/>
  <c r="A154" i="2"/>
  <c r="H153" i="2"/>
  <c r="B153" i="2" s="1"/>
  <c r="D153" i="2"/>
  <c r="A153" i="2"/>
  <c r="H152" i="2"/>
  <c r="B152" i="2" s="1"/>
  <c r="D152" i="2"/>
  <c r="A152" i="2"/>
  <c r="H151" i="2"/>
  <c r="B151" i="2" s="1"/>
  <c r="D151" i="2"/>
  <c r="A151" i="2"/>
  <c r="H150" i="2"/>
  <c r="B150" i="2" s="1"/>
  <c r="D150" i="2"/>
  <c r="A150" i="2"/>
  <c r="H149" i="2"/>
  <c r="B149" i="2" s="1"/>
  <c r="D149" i="2"/>
  <c r="A149" i="2"/>
  <c r="H148" i="2"/>
  <c r="B148" i="2" s="1"/>
  <c r="D148" i="2"/>
  <c r="A148" i="2"/>
  <c r="H147" i="2"/>
  <c r="B147" i="2" s="1"/>
  <c r="D147" i="2"/>
  <c r="A147" i="2"/>
  <c r="H146" i="2"/>
  <c r="D146" i="2"/>
  <c r="B146" i="2"/>
  <c r="A146" i="2"/>
  <c r="H145" i="2"/>
  <c r="B145" i="2" s="1"/>
  <c r="D145" i="2"/>
  <c r="A145" i="2"/>
  <c r="H144" i="2"/>
  <c r="B144" i="2" s="1"/>
  <c r="D144" i="2"/>
  <c r="A144" i="2"/>
  <c r="H143" i="2"/>
  <c r="B143" i="2" s="1"/>
  <c r="D143" i="2"/>
  <c r="A143" i="2"/>
  <c r="H142" i="2"/>
  <c r="B142" i="2" s="1"/>
  <c r="D142" i="2"/>
  <c r="A142" i="2"/>
  <c r="H141" i="2"/>
  <c r="B141" i="2" s="1"/>
  <c r="D141" i="2"/>
  <c r="A141" i="2"/>
  <c r="H140" i="2"/>
  <c r="D140" i="2"/>
  <c r="B140" i="2"/>
  <c r="A140" i="2"/>
  <c r="H139" i="2"/>
  <c r="B139" i="2" s="1"/>
  <c r="D139" i="2"/>
  <c r="A139" i="2"/>
  <c r="H138" i="2"/>
  <c r="D138" i="2"/>
  <c r="B138" i="2"/>
  <c r="A138" i="2"/>
  <c r="H137" i="2"/>
  <c r="B137" i="2" s="1"/>
  <c r="D137" i="2"/>
  <c r="A137" i="2"/>
  <c r="H136" i="2"/>
  <c r="B136" i="2" s="1"/>
  <c r="D136" i="2"/>
  <c r="A136" i="2"/>
  <c r="H135" i="2"/>
  <c r="B135" i="2" s="1"/>
  <c r="D135" i="2"/>
  <c r="A135" i="2"/>
  <c r="H184" i="2"/>
  <c r="B184" i="2" s="1"/>
  <c r="D184" i="2"/>
  <c r="A184" i="2"/>
  <c r="H183" i="2"/>
  <c r="B183" i="2" s="1"/>
  <c r="D183" i="2"/>
  <c r="A183" i="2"/>
  <c r="H182" i="2"/>
  <c r="B182" i="2" s="1"/>
  <c r="D182" i="2"/>
  <c r="A182" i="2"/>
  <c r="H181" i="2"/>
  <c r="B181" i="2" s="1"/>
  <c r="D181" i="2"/>
  <c r="A181" i="2"/>
  <c r="H134" i="2"/>
  <c r="D134" i="2"/>
  <c r="B134" i="2"/>
  <c r="A134" i="2"/>
  <c r="H133" i="2"/>
  <c r="B133" i="2" s="1"/>
  <c r="D133" i="2"/>
  <c r="A133" i="2"/>
  <c r="H132" i="2"/>
  <c r="B132" i="2" s="1"/>
  <c r="D132" i="2"/>
  <c r="A132" i="2"/>
  <c r="H131" i="2"/>
  <c r="B131" i="2" s="1"/>
  <c r="D131" i="2"/>
  <c r="A131" i="2"/>
  <c r="H130" i="2"/>
  <c r="B130" i="2" s="1"/>
  <c r="D130" i="2"/>
  <c r="A130" i="2"/>
  <c r="H180" i="2"/>
  <c r="B180" i="2" s="1"/>
  <c r="D180" i="2"/>
  <c r="A180" i="2"/>
  <c r="H179" i="2"/>
  <c r="D179" i="2"/>
  <c r="B179" i="2"/>
  <c r="A179" i="2"/>
  <c r="H178" i="2"/>
  <c r="B178" i="2" s="1"/>
  <c r="D178" i="2"/>
  <c r="A178" i="2"/>
  <c r="H177" i="2"/>
  <c r="D177" i="2"/>
  <c r="B177" i="2"/>
  <c r="A177" i="2"/>
  <c r="H129" i="2"/>
  <c r="B129" i="2" s="1"/>
  <c r="D129" i="2"/>
  <c r="A129" i="2"/>
  <c r="H128" i="2"/>
  <c r="B128" i="2" s="1"/>
  <c r="D128" i="2"/>
  <c r="A128" i="2"/>
  <c r="H127" i="2"/>
  <c r="B127" i="2" s="1"/>
  <c r="D127" i="2"/>
  <c r="A127" i="2"/>
  <c r="H126" i="2"/>
  <c r="B126" i="2" s="1"/>
  <c r="D126" i="2"/>
  <c r="A126" i="2"/>
  <c r="H125" i="2"/>
  <c r="B125" i="2" s="1"/>
  <c r="D125" i="2"/>
  <c r="A125" i="2"/>
  <c r="H124" i="2"/>
  <c r="B124" i="2" s="1"/>
  <c r="D124" i="2"/>
  <c r="A124" i="2"/>
  <c r="H123" i="2"/>
  <c r="B123" i="2" s="1"/>
  <c r="D123" i="2"/>
  <c r="A123" i="2"/>
  <c r="H122" i="2"/>
  <c r="B122" i="2" s="1"/>
  <c r="D122" i="2"/>
  <c r="A122" i="2"/>
  <c r="H121" i="2"/>
  <c r="B121" i="2" s="1"/>
  <c r="D121" i="2"/>
  <c r="A121" i="2"/>
  <c r="H120" i="2"/>
  <c r="B120" i="2" s="1"/>
  <c r="D120" i="2"/>
  <c r="A120" i="2"/>
  <c r="H119" i="2"/>
  <c r="B119" i="2" s="1"/>
  <c r="D119" i="2"/>
  <c r="A119" i="2"/>
  <c r="H118" i="2"/>
  <c r="B118" i="2" s="1"/>
  <c r="D118" i="2"/>
  <c r="A118" i="2"/>
  <c r="H117" i="2"/>
  <c r="B117" i="2" s="1"/>
  <c r="D117" i="2"/>
  <c r="A117" i="2"/>
  <c r="H116" i="2"/>
  <c r="B116" i="2" s="1"/>
  <c r="D116" i="2"/>
  <c r="A116" i="2"/>
  <c r="H115" i="2"/>
  <c r="B115" i="2" s="1"/>
  <c r="D115" i="2"/>
  <c r="A115" i="2"/>
  <c r="H114" i="2"/>
  <c r="B114" i="2" s="1"/>
  <c r="D114" i="2"/>
  <c r="A114" i="2"/>
  <c r="H113" i="2"/>
  <c r="B113" i="2" s="1"/>
  <c r="D113" i="2"/>
  <c r="A113" i="2"/>
  <c r="H112" i="2"/>
  <c r="B112" i="2" s="1"/>
  <c r="D112" i="2"/>
  <c r="A112" i="2"/>
  <c r="H111" i="2"/>
  <c r="B111" i="2" s="1"/>
  <c r="D111" i="2"/>
  <c r="A111" i="2"/>
  <c r="H110" i="2"/>
  <c r="B110" i="2" s="1"/>
  <c r="D110" i="2"/>
  <c r="A110" i="2"/>
  <c r="H109" i="2"/>
  <c r="B109" i="2" s="1"/>
  <c r="D109" i="2"/>
  <c r="A109" i="2"/>
  <c r="H108" i="2"/>
  <c r="B108" i="2" s="1"/>
  <c r="D108" i="2"/>
  <c r="A108" i="2"/>
  <c r="H107" i="2"/>
  <c r="B107" i="2" s="1"/>
  <c r="D107" i="2"/>
  <c r="A107" i="2"/>
  <c r="H176" i="2"/>
  <c r="B176" i="2" s="1"/>
  <c r="D176" i="2"/>
  <c r="A176" i="2"/>
  <c r="H106" i="2"/>
  <c r="B106" i="2" s="1"/>
  <c r="D106" i="2"/>
  <c r="A106" i="2"/>
  <c r="H105" i="2"/>
  <c r="B105" i="2" s="1"/>
  <c r="D105" i="2"/>
  <c r="A105" i="2"/>
  <c r="H104" i="2"/>
  <c r="B104" i="2" s="1"/>
  <c r="D104" i="2"/>
  <c r="A104" i="2"/>
  <c r="H103" i="2"/>
  <c r="B103" i="2" s="1"/>
  <c r="D103" i="2"/>
  <c r="A103" i="2"/>
  <c r="H102" i="2"/>
  <c r="B102" i="2" s="1"/>
  <c r="D102" i="2"/>
  <c r="A102" i="2"/>
  <c r="H101" i="2"/>
  <c r="B101" i="2" s="1"/>
  <c r="D101" i="2"/>
  <c r="A101" i="2"/>
  <c r="H100" i="2"/>
  <c r="B100" i="2" s="1"/>
  <c r="D100" i="2"/>
  <c r="A100" i="2"/>
  <c r="H99" i="2"/>
  <c r="B99" i="2" s="1"/>
  <c r="D99" i="2"/>
  <c r="A99" i="2"/>
  <c r="H98" i="2"/>
  <c r="B98" i="2" s="1"/>
  <c r="D98" i="2"/>
  <c r="A98" i="2"/>
  <c r="H97" i="2"/>
  <c r="B97" i="2" s="1"/>
  <c r="D97" i="2"/>
  <c r="A97" i="2"/>
  <c r="H96" i="2"/>
  <c r="B96" i="2" s="1"/>
  <c r="D96" i="2"/>
  <c r="A96" i="2"/>
  <c r="H95" i="2"/>
  <c r="B95" i="2" s="1"/>
  <c r="D95" i="2"/>
  <c r="A95" i="2"/>
  <c r="H94" i="2"/>
  <c r="B94" i="2" s="1"/>
  <c r="D94" i="2"/>
  <c r="A94" i="2"/>
  <c r="H93" i="2"/>
  <c r="B93" i="2" s="1"/>
  <c r="D93" i="2"/>
  <c r="A93" i="2"/>
  <c r="H92" i="2"/>
  <c r="B92" i="2" s="1"/>
  <c r="D92" i="2"/>
  <c r="A92" i="2"/>
  <c r="H91" i="2"/>
  <c r="B91" i="2" s="1"/>
  <c r="D91" i="2"/>
  <c r="A91" i="2"/>
  <c r="H90" i="2"/>
  <c r="B90" i="2" s="1"/>
  <c r="D90" i="2"/>
  <c r="A90" i="2"/>
  <c r="H89" i="2"/>
  <c r="B89" i="2" s="1"/>
  <c r="D89" i="2"/>
  <c r="A89" i="2"/>
  <c r="H88" i="2"/>
  <c r="B88" i="2" s="1"/>
  <c r="D88" i="2"/>
  <c r="A88" i="2"/>
  <c r="H87" i="2"/>
  <c r="B87" i="2" s="1"/>
  <c r="D87" i="2"/>
  <c r="A87" i="2"/>
  <c r="H86" i="2"/>
  <c r="B86" i="2" s="1"/>
  <c r="D86" i="2"/>
  <c r="A86" i="2"/>
  <c r="H85" i="2"/>
  <c r="B85" i="2" s="1"/>
  <c r="D85" i="2"/>
  <c r="A85" i="2"/>
  <c r="H84" i="2"/>
  <c r="B84" i="2" s="1"/>
  <c r="D84" i="2"/>
  <c r="A84" i="2"/>
  <c r="H83" i="2"/>
  <c r="B83" i="2" s="1"/>
  <c r="D83" i="2"/>
  <c r="A83" i="2"/>
  <c r="H82" i="2"/>
  <c r="B82" i="2" s="1"/>
  <c r="F82" i="2"/>
  <c r="D82" i="2" s="1"/>
  <c r="A82" i="2"/>
  <c r="H81" i="2"/>
  <c r="B81" i="2" s="1"/>
  <c r="F81" i="2"/>
  <c r="D81" i="2"/>
  <c r="A81" i="2"/>
  <c r="H80" i="2"/>
  <c r="F80" i="2"/>
  <c r="D80" i="2" s="1"/>
  <c r="B80" i="2"/>
  <c r="A80" i="2"/>
  <c r="H79" i="2"/>
  <c r="B79" i="2"/>
  <c r="F79" i="2"/>
  <c r="D79" i="2" s="1"/>
  <c r="A79" i="2"/>
  <c r="H78" i="2"/>
  <c r="F78" i="2"/>
  <c r="D78" i="2" s="1"/>
  <c r="B78" i="2"/>
  <c r="A78" i="2"/>
  <c r="H77" i="2"/>
  <c r="B77" i="2" s="1"/>
  <c r="D77" i="2"/>
  <c r="A77" i="2"/>
  <c r="H76" i="2"/>
  <c r="B76" i="2" s="1"/>
  <c r="D76" i="2"/>
  <c r="A76" i="2"/>
  <c r="H75" i="2"/>
  <c r="B75" i="2" s="1"/>
  <c r="D75" i="2"/>
  <c r="A75" i="2"/>
  <c r="H74" i="2"/>
  <c r="B74" i="2" s="1"/>
  <c r="D74" i="2"/>
  <c r="A74" i="2"/>
  <c r="H73" i="2"/>
  <c r="B73" i="2" s="1"/>
  <c r="D73" i="2"/>
  <c r="A73" i="2"/>
  <c r="H72" i="2"/>
  <c r="B72" i="2" s="1"/>
  <c r="D72" i="2"/>
  <c r="A72" i="2"/>
  <c r="H71" i="2"/>
  <c r="B71" i="2" s="1"/>
  <c r="D71" i="2"/>
  <c r="A71" i="2"/>
  <c r="H70" i="2"/>
  <c r="B70" i="2" s="1"/>
  <c r="D70" i="2"/>
  <c r="A70" i="2"/>
  <c r="H69" i="2"/>
  <c r="B69" i="2" s="1"/>
  <c r="D69" i="2"/>
  <c r="A69" i="2"/>
  <c r="H68" i="2"/>
  <c r="B68" i="2" s="1"/>
  <c r="D68" i="2"/>
  <c r="A68" i="2"/>
  <c r="H67" i="2"/>
  <c r="B67" i="2" s="1"/>
  <c r="D67" i="2"/>
  <c r="A67" i="2"/>
  <c r="H66" i="2"/>
  <c r="B66" i="2" s="1"/>
  <c r="D66" i="2"/>
  <c r="A66" i="2"/>
  <c r="H65" i="2"/>
  <c r="B65" i="2" s="1"/>
  <c r="D65" i="2"/>
  <c r="A65" i="2"/>
  <c r="H64" i="2"/>
  <c r="B64" i="2" s="1"/>
  <c r="D64" i="2"/>
  <c r="A64" i="2"/>
  <c r="H63" i="2"/>
  <c r="B63" i="2" s="1"/>
  <c r="D63" i="2"/>
  <c r="A63" i="2"/>
  <c r="H62" i="2"/>
  <c r="B62" i="2" s="1"/>
  <c r="D62" i="2"/>
  <c r="A62" i="2"/>
  <c r="H61" i="2"/>
  <c r="B61" i="2" s="1"/>
  <c r="D61" i="2"/>
  <c r="A61" i="2"/>
  <c r="H60" i="2"/>
  <c r="B60" i="2" s="1"/>
  <c r="D60" i="2"/>
  <c r="A60" i="2"/>
  <c r="H59" i="2"/>
  <c r="B59" i="2" s="1"/>
  <c r="D59" i="2"/>
  <c r="A59" i="2"/>
  <c r="H58" i="2"/>
  <c r="B58" i="2" s="1"/>
  <c r="D58" i="2"/>
  <c r="A58" i="2"/>
  <c r="H57" i="2"/>
  <c r="B57" i="2" s="1"/>
  <c r="D57" i="2"/>
  <c r="A57" i="2"/>
  <c r="H56" i="2"/>
  <c r="B56" i="2" s="1"/>
  <c r="D56" i="2"/>
  <c r="A56" i="2"/>
  <c r="H55" i="2"/>
  <c r="B55" i="2" s="1"/>
  <c r="D55" i="2"/>
  <c r="A55" i="2"/>
  <c r="H54" i="2"/>
  <c r="B54" i="2" s="1"/>
  <c r="D54" i="2"/>
  <c r="A54" i="2"/>
  <c r="H53" i="2"/>
  <c r="B53" i="2" s="1"/>
  <c r="D53" i="2"/>
  <c r="A53" i="2"/>
  <c r="H52" i="2"/>
  <c r="B52" i="2" s="1"/>
  <c r="D52" i="2"/>
  <c r="A52" i="2"/>
  <c r="H51" i="2"/>
  <c r="B51" i="2" s="1"/>
  <c r="D51" i="2"/>
  <c r="A51" i="2"/>
  <c r="H50" i="2"/>
  <c r="B50" i="2" s="1"/>
  <c r="D50" i="2"/>
  <c r="A50" i="2"/>
  <c r="H49" i="2"/>
  <c r="B49" i="2" s="1"/>
  <c r="D49" i="2"/>
  <c r="A49" i="2"/>
  <c r="H48" i="2"/>
  <c r="B48" i="2" s="1"/>
  <c r="D48" i="2"/>
  <c r="A48" i="2"/>
  <c r="H47" i="2"/>
  <c r="B47" i="2" s="1"/>
  <c r="D47" i="2"/>
  <c r="A47" i="2"/>
  <c r="H46" i="2"/>
  <c r="B46" i="2" s="1"/>
  <c r="D46" i="2"/>
  <c r="A46" i="2"/>
  <c r="H45" i="2"/>
  <c r="B45" i="2" s="1"/>
  <c r="D45" i="2"/>
  <c r="A45" i="2"/>
  <c r="H44" i="2"/>
  <c r="B44" i="2" s="1"/>
  <c r="D44" i="2"/>
  <c r="A44" i="2"/>
  <c r="H43" i="2"/>
  <c r="B43" i="2" s="1"/>
  <c r="D43" i="2"/>
  <c r="A43" i="2"/>
  <c r="H42" i="2"/>
  <c r="B42" i="2" s="1"/>
  <c r="D42" i="2"/>
  <c r="A42" i="2"/>
  <c r="H41" i="2"/>
  <c r="B41" i="2" s="1"/>
  <c r="D41" i="2"/>
  <c r="A41" i="2"/>
  <c r="H40" i="2"/>
  <c r="B40" i="2" s="1"/>
  <c r="D40" i="2"/>
  <c r="A40" i="2"/>
  <c r="H39" i="2"/>
  <c r="B39" i="2" s="1"/>
  <c r="D39" i="2"/>
  <c r="A39" i="2"/>
  <c r="H38" i="2"/>
  <c r="B38" i="2" s="1"/>
  <c r="D38" i="2"/>
  <c r="A38" i="2"/>
  <c r="H37" i="2"/>
  <c r="B37" i="2" s="1"/>
  <c r="D37" i="2"/>
  <c r="A37" i="2"/>
  <c r="H36" i="2"/>
  <c r="B36" i="2" s="1"/>
  <c r="D36" i="2"/>
  <c r="A36" i="2"/>
  <c r="H35" i="2"/>
  <c r="B35" i="2" s="1"/>
  <c r="D35" i="2"/>
  <c r="A35" i="2"/>
  <c r="H34" i="2"/>
  <c r="B34" i="2" s="1"/>
  <c r="D34" i="2"/>
  <c r="A34" i="2"/>
  <c r="H33" i="2"/>
  <c r="B33" i="2" s="1"/>
  <c r="D33" i="2"/>
  <c r="A33" i="2"/>
  <c r="H32" i="2"/>
  <c r="B32" i="2" s="1"/>
  <c r="D32" i="2"/>
  <c r="A32" i="2"/>
  <c r="H31" i="2"/>
  <c r="B31" i="2" s="1"/>
  <c r="D31" i="2"/>
  <c r="A31" i="2"/>
  <c r="H30" i="2"/>
  <c r="B30" i="2" s="1"/>
  <c r="D30" i="2"/>
  <c r="A30" i="2"/>
  <c r="H29" i="2"/>
  <c r="B29" i="2" s="1"/>
  <c r="D29" i="2"/>
  <c r="A29" i="2"/>
  <c r="H28" i="2"/>
  <c r="B28" i="2" s="1"/>
  <c r="D28" i="2"/>
  <c r="A28" i="2"/>
  <c r="H27" i="2"/>
  <c r="B27" i="2" s="1"/>
  <c r="D27" i="2"/>
  <c r="A27" i="2"/>
  <c r="H26" i="2"/>
  <c r="B26" i="2" s="1"/>
  <c r="D26" i="2"/>
  <c r="A26" i="2"/>
  <c r="H25" i="2"/>
  <c r="B25" i="2" s="1"/>
  <c r="D25" i="2"/>
  <c r="A25" i="2"/>
  <c r="H24" i="2"/>
  <c r="B24" i="2" s="1"/>
  <c r="D24" i="2"/>
  <c r="A24" i="2"/>
  <c r="H23" i="2"/>
  <c r="B23" i="2" s="1"/>
  <c r="D23" i="2"/>
  <c r="A23" i="2"/>
  <c r="H22" i="2"/>
  <c r="B22" i="2" s="1"/>
  <c r="D22" i="2"/>
  <c r="A22" i="2"/>
  <c r="H21" i="2"/>
  <c r="B21" i="2" s="1"/>
  <c r="D21" i="2"/>
  <c r="A21" i="2"/>
  <c r="H20" i="2"/>
  <c r="B20" i="2" s="1"/>
  <c r="D20" i="2"/>
  <c r="A20" i="2"/>
  <c r="H19" i="2"/>
  <c r="B19" i="2" s="1"/>
  <c r="D19" i="2"/>
  <c r="A19" i="2"/>
  <c r="H18" i="2"/>
  <c r="B18" i="2" s="1"/>
  <c r="D18" i="2"/>
  <c r="A18" i="2"/>
  <c r="H17" i="2"/>
  <c r="B17" i="2" s="1"/>
  <c r="D17" i="2"/>
  <c r="A17" i="2"/>
  <c r="H16" i="2"/>
  <c r="B16" i="2" s="1"/>
  <c r="D16" i="2"/>
  <c r="A16" i="2"/>
  <c r="H15" i="2"/>
  <c r="B15" i="2" s="1"/>
  <c r="D15" i="2"/>
  <c r="A15" i="2"/>
  <c r="H14" i="2"/>
  <c r="B14" i="2" s="1"/>
  <c r="D14" i="2"/>
  <c r="A14" i="2"/>
  <c r="H13" i="2"/>
  <c r="B13" i="2" s="1"/>
  <c r="D13" i="2"/>
  <c r="A13" i="2"/>
  <c r="H12" i="2"/>
  <c r="B12" i="2" s="1"/>
  <c r="D12" i="2"/>
  <c r="A12" i="2"/>
  <c r="H11" i="2"/>
  <c r="B11" i="2" s="1"/>
  <c r="D11" i="2"/>
  <c r="A11" i="2"/>
  <c r="Q216" i="1"/>
  <c r="Q209" i="1"/>
  <c r="Q214" i="1"/>
  <c r="Q215" i="1"/>
  <c r="Q205" i="1"/>
  <c r="Q206" i="1"/>
  <c r="Q213" i="1"/>
  <c r="Q212" i="1"/>
  <c r="Q211" i="1"/>
  <c r="Q210" i="1"/>
  <c r="Q208" i="1"/>
  <c r="Q199" i="1"/>
  <c r="Q203" i="1"/>
  <c r="Q62" i="1"/>
  <c r="Q32" i="1"/>
  <c r="F16" i="1"/>
  <c r="C17" i="1"/>
  <c r="Q204" i="1"/>
  <c r="Q159" i="1"/>
  <c r="Q160" i="1"/>
  <c r="Q164" i="1"/>
  <c r="Q191" i="1"/>
  <c r="Q192" i="1"/>
  <c r="Q200" i="1"/>
  <c r="Q201" i="1"/>
  <c r="Q202" i="1"/>
  <c r="Q197" i="1"/>
  <c r="Q195" i="1"/>
  <c r="Q22" i="1"/>
  <c r="Q23" i="1"/>
  <c r="Q24" i="1"/>
  <c r="Q25" i="1"/>
  <c r="Q26" i="1"/>
  <c r="Q27" i="1"/>
  <c r="Q28" i="1"/>
  <c r="Q63" i="1"/>
  <c r="Q29" i="1"/>
  <c r="Q30" i="1"/>
  <c r="Q31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7" i="1"/>
  <c r="Q148" i="1"/>
  <c r="Q149" i="1"/>
  <c r="Q150" i="1"/>
  <c r="Q151" i="1"/>
  <c r="Q156" i="1"/>
  <c r="Q157" i="1"/>
  <c r="Q158" i="1"/>
  <c r="Q161" i="1"/>
  <c r="Q162" i="1"/>
  <c r="Q163" i="1"/>
  <c r="Q165" i="1"/>
  <c r="Q166" i="1"/>
  <c r="Q167" i="1"/>
  <c r="Q168" i="1"/>
  <c r="Q169" i="1"/>
  <c r="Q170" i="1"/>
  <c r="Q171" i="1"/>
  <c r="Q172" i="1"/>
  <c r="Q174" i="1"/>
  <c r="Q173" i="1"/>
  <c r="Q177" i="1"/>
  <c r="Q178" i="1"/>
  <c r="Q179" i="1"/>
  <c r="Q182" i="1"/>
  <c r="Q183" i="1"/>
  <c r="Q184" i="1"/>
  <c r="Q193" i="1"/>
  <c r="Q21" i="1"/>
  <c r="E110" i="1"/>
  <c r="E97" i="2" s="1"/>
  <c r="E100" i="1"/>
  <c r="F100" i="1" s="1"/>
  <c r="G100" i="1" s="1"/>
  <c r="I100" i="1" s="1"/>
  <c r="E86" i="1"/>
  <c r="F86" i="1" s="1"/>
  <c r="G86" i="1" s="1"/>
  <c r="I86" i="1" s="1"/>
  <c r="E81" i="1"/>
  <c r="E69" i="2" s="1"/>
  <c r="F81" i="1"/>
  <c r="G81" i="1"/>
  <c r="I81" i="1" s="1"/>
  <c r="E73" i="1"/>
  <c r="F73" i="1" s="1"/>
  <c r="G73" i="1" s="1"/>
  <c r="I73" i="1" s="1"/>
  <c r="E188" i="1"/>
  <c r="F188" i="1" s="1"/>
  <c r="G188" i="1" s="1"/>
  <c r="I188" i="1" s="1"/>
  <c r="E181" i="1"/>
  <c r="F181" i="1" s="1"/>
  <c r="G181" i="1" s="1"/>
  <c r="I181" i="1" s="1"/>
  <c r="E155" i="1"/>
  <c r="F155" i="1" s="1"/>
  <c r="G155" i="1"/>
  <c r="I155" i="1" s="1"/>
  <c r="E120" i="1"/>
  <c r="E67" i="1"/>
  <c r="F67" i="1" s="1"/>
  <c r="G67" i="1" s="1"/>
  <c r="I67" i="1" s="1"/>
  <c r="E66" i="1"/>
  <c r="F66" i="1" s="1"/>
  <c r="G66" i="1" s="1"/>
  <c r="I66" i="1" s="1"/>
  <c r="E65" i="1"/>
  <c r="E53" i="2" s="1"/>
  <c r="E52" i="1"/>
  <c r="E41" i="2" s="1"/>
  <c r="E51" i="1"/>
  <c r="E48" i="1"/>
  <c r="F48" i="1" s="1"/>
  <c r="G48" i="1" s="1"/>
  <c r="H48" i="1" s="1"/>
  <c r="E47" i="1"/>
  <c r="F47" i="1" s="1"/>
  <c r="G47" i="1" s="1"/>
  <c r="H47" i="1" s="1"/>
  <c r="E46" i="1"/>
  <c r="E45" i="1"/>
  <c r="F45" i="1" s="1"/>
  <c r="G45" i="1" s="1"/>
  <c r="H45" i="1" s="1"/>
  <c r="E44" i="1"/>
  <c r="E42" i="1"/>
  <c r="F42" i="1" s="1"/>
  <c r="G42" i="1" s="1"/>
  <c r="H42" i="1" s="1"/>
  <c r="E41" i="1"/>
  <c r="E40" i="1"/>
  <c r="F40" i="1" s="1"/>
  <c r="G40" i="1" s="1"/>
  <c r="H40" i="1" s="1"/>
  <c r="E39" i="1"/>
  <c r="F39" i="1" s="1"/>
  <c r="G39" i="1" s="1"/>
  <c r="H39" i="1" s="1"/>
  <c r="E38" i="1"/>
  <c r="E37" i="1"/>
  <c r="F37" i="1" s="1"/>
  <c r="G37" i="1" s="1"/>
  <c r="H37" i="1" s="1"/>
  <c r="E34" i="1"/>
  <c r="F34" i="1" s="1"/>
  <c r="G34" i="1" s="1"/>
  <c r="H34" i="1" s="1"/>
  <c r="E33" i="1"/>
  <c r="F33" i="1" s="1"/>
  <c r="G33" i="1" s="1"/>
  <c r="H33" i="1" s="1"/>
  <c r="E32" i="1"/>
  <c r="F32" i="1" s="1"/>
  <c r="G32" i="1" s="1"/>
  <c r="H32" i="1" s="1"/>
  <c r="E31" i="1"/>
  <c r="F31" i="1" s="1"/>
  <c r="G31" i="1" s="1"/>
  <c r="H31" i="1" s="1"/>
  <c r="E185" i="1"/>
  <c r="E189" i="2" s="1"/>
  <c r="E175" i="1"/>
  <c r="E185" i="2" s="1"/>
  <c r="E152" i="1"/>
  <c r="E181" i="2" s="1"/>
  <c r="E60" i="1"/>
  <c r="F60" i="1" s="1"/>
  <c r="G60" i="1" s="1"/>
  <c r="H60" i="1" s="1"/>
  <c r="E59" i="1"/>
  <c r="F59" i="1" s="1"/>
  <c r="G59" i="1" s="1"/>
  <c r="H59" i="1" s="1"/>
  <c r="E58" i="1"/>
  <c r="F58" i="1" s="1"/>
  <c r="G58" i="1" s="1"/>
  <c r="H58" i="1" s="1"/>
  <c r="E57" i="1"/>
  <c r="E46" i="2" s="1"/>
  <c r="F57" i="1"/>
  <c r="G57" i="1" s="1"/>
  <c r="H57" i="1" s="1"/>
  <c r="E47" i="2"/>
  <c r="E29" i="2"/>
  <c r="F65" i="1"/>
  <c r="G65" i="1" s="1"/>
  <c r="I65" i="1" s="1"/>
  <c r="E37" i="2"/>
  <c r="F139" i="1"/>
  <c r="G139" i="1" s="1"/>
  <c r="I139" i="1" s="1"/>
  <c r="E126" i="2"/>
  <c r="E161" i="2"/>
  <c r="E147" i="2"/>
  <c r="E200" i="1"/>
  <c r="F200" i="1"/>
  <c r="G200" i="1" s="1"/>
  <c r="K200" i="1" s="1"/>
  <c r="E203" i="1"/>
  <c r="F203" i="1" s="1"/>
  <c r="G203" i="1" s="1"/>
  <c r="K203" i="1" s="1"/>
  <c r="E204" i="1"/>
  <c r="F204" i="1" s="1"/>
  <c r="G204" i="1" s="1"/>
  <c r="K204" i="1" s="1"/>
  <c r="E62" i="1"/>
  <c r="E23" i="1"/>
  <c r="F23" i="1" s="1"/>
  <c r="G23" i="1" s="1"/>
  <c r="H23" i="1" s="1"/>
  <c r="E157" i="1"/>
  <c r="E136" i="2" s="1"/>
  <c r="E141" i="1"/>
  <c r="F141" i="1" s="1"/>
  <c r="G141" i="1" s="1"/>
  <c r="I141" i="1"/>
  <c r="E133" i="1"/>
  <c r="F133" i="1" s="1"/>
  <c r="G133" i="1" s="1"/>
  <c r="I133" i="1" s="1"/>
  <c r="E125" i="1"/>
  <c r="F125" i="1" s="1"/>
  <c r="G125" i="1" s="1"/>
  <c r="I125" i="1" s="1"/>
  <c r="E102" i="1"/>
  <c r="F102" i="1" s="1"/>
  <c r="G102" i="1" s="1"/>
  <c r="I102" i="1" s="1"/>
  <c r="E108" i="1"/>
  <c r="E113" i="1"/>
  <c r="F113" i="1" s="1"/>
  <c r="G113" i="1" s="1"/>
  <c r="I113" i="1" s="1"/>
  <c r="E94" i="1"/>
  <c r="E82" i="1"/>
  <c r="E70" i="2" s="1"/>
  <c r="E173" i="1"/>
  <c r="F173" i="1" s="1"/>
  <c r="G173" i="1" s="1"/>
  <c r="I173" i="1" s="1"/>
  <c r="E194" i="1"/>
  <c r="F194" i="1" s="1"/>
  <c r="G194" i="1" s="1"/>
  <c r="I194" i="1" s="1"/>
  <c r="E187" i="1"/>
  <c r="E191" i="2" s="1"/>
  <c r="E180" i="1"/>
  <c r="E187" i="2" s="1"/>
  <c r="E154" i="1"/>
  <c r="F154" i="1" s="1"/>
  <c r="G154" i="1" s="1"/>
  <c r="I154" i="1" s="1"/>
  <c r="E145" i="1"/>
  <c r="E216" i="1"/>
  <c r="F216" i="1" s="1"/>
  <c r="G216" i="1" s="1"/>
  <c r="J216" i="1" s="1"/>
  <c r="E208" i="1"/>
  <c r="F208" i="1"/>
  <c r="G208" i="1" s="1"/>
  <c r="K208" i="1" s="1"/>
  <c r="E160" i="1"/>
  <c r="F160" i="1" s="1"/>
  <c r="E184" i="1"/>
  <c r="E160" i="2" s="1"/>
  <c r="E167" i="1"/>
  <c r="F167" i="1" s="1"/>
  <c r="G167" i="1" s="1"/>
  <c r="J167" i="1"/>
  <c r="E71" i="1"/>
  <c r="E59" i="2" s="1"/>
  <c r="E193" i="1"/>
  <c r="F193" i="1" s="1"/>
  <c r="G193" i="1" s="1"/>
  <c r="K193" i="1" s="1"/>
  <c r="E28" i="1"/>
  <c r="E18" i="2" s="1"/>
  <c r="E63" i="1"/>
  <c r="F63" i="1" s="1"/>
  <c r="G63" i="1" s="1"/>
  <c r="H63" i="1" s="1"/>
  <c r="E150" i="1"/>
  <c r="F150" i="1"/>
  <c r="G150" i="1" s="1"/>
  <c r="I150" i="1" s="1"/>
  <c r="E138" i="1"/>
  <c r="F138" i="1" s="1"/>
  <c r="G138" i="1" s="1"/>
  <c r="I138" i="1"/>
  <c r="E130" i="1"/>
  <c r="F130" i="1" s="1"/>
  <c r="G130" i="1" s="1"/>
  <c r="I130" i="1" s="1"/>
  <c r="E117" i="1"/>
  <c r="E83" i="1"/>
  <c r="F83" i="1" s="1"/>
  <c r="G83" i="1"/>
  <c r="I83" i="1" s="1"/>
  <c r="E158" i="1"/>
  <c r="F158" i="1" s="1"/>
  <c r="G158" i="1" s="1"/>
  <c r="I158" i="1" s="1"/>
  <c r="E106" i="1"/>
  <c r="E89" i="1"/>
  <c r="F89" i="1" s="1"/>
  <c r="G89" i="1" s="1"/>
  <c r="I89" i="1" s="1"/>
  <c r="E78" i="1"/>
  <c r="E66" i="2" s="1"/>
  <c r="E54" i="1"/>
  <c r="E222" i="1"/>
  <c r="F222" i="1" s="1"/>
  <c r="G222" i="1" s="1"/>
  <c r="K222" i="1" s="1"/>
  <c r="E213" i="1"/>
  <c r="E172" i="2" s="1"/>
  <c r="E205" i="1"/>
  <c r="E167" i="2" s="1"/>
  <c r="E192" i="1"/>
  <c r="F192" i="1" s="1"/>
  <c r="E159" i="1"/>
  <c r="E183" i="1"/>
  <c r="F183" i="1" s="1"/>
  <c r="G183" i="1" s="1"/>
  <c r="J183" i="1" s="1"/>
  <c r="E199" i="1"/>
  <c r="F199" i="1" s="1"/>
  <c r="G199" i="1" s="1"/>
  <c r="K199" i="1" s="1"/>
  <c r="E197" i="1"/>
  <c r="E163" i="2" s="1"/>
  <c r="E30" i="1"/>
  <c r="F30" i="1" s="1"/>
  <c r="G30" i="1" s="1"/>
  <c r="H30" i="1" s="1"/>
  <c r="E22" i="1"/>
  <c r="F22" i="1" s="1"/>
  <c r="G22" i="1" s="1"/>
  <c r="H22" i="1" s="1"/>
  <c r="E156" i="1"/>
  <c r="F156" i="1" s="1"/>
  <c r="G156" i="1" s="1"/>
  <c r="I156" i="1"/>
  <c r="E140" i="1"/>
  <c r="E132" i="1"/>
  <c r="E119" i="2" s="1"/>
  <c r="F132" i="1"/>
  <c r="G132" i="1" s="1"/>
  <c r="I132" i="1" s="1"/>
  <c r="E124" i="1"/>
  <c r="E110" i="2" s="1"/>
  <c r="E101" i="1"/>
  <c r="F101" i="1" s="1"/>
  <c r="G101" i="1" s="1"/>
  <c r="I101" i="1" s="1"/>
  <c r="E107" i="1"/>
  <c r="F107" i="1" s="1"/>
  <c r="G107" i="1" s="1"/>
  <c r="J107" i="1" s="1"/>
  <c r="E111" i="1"/>
  <c r="F111" i="1" s="1"/>
  <c r="G111" i="1" s="1"/>
  <c r="I111" i="1" s="1"/>
  <c r="E93" i="1"/>
  <c r="F93" i="1" s="1"/>
  <c r="G93" i="1" s="1"/>
  <c r="I93" i="1" s="1"/>
  <c r="E80" i="1"/>
  <c r="F80" i="1" s="1"/>
  <c r="G80" i="1" s="1"/>
  <c r="I80" i="1" s="1"/>
  <c r="E215" i="1"/>
  <c r="E207" i="1"/>
  <c r="E203" i="2" s="1"/>
  <c r="E182" i="1"/>
  <c r="E158" i="2" s="1"/>
  <c r="E165" i="1"/>
  <c r="F165" i="1" s="1"/>
  <c r="G165" i="1"/>
  <c r="J165" i="1" s="1"/>
  <c r="E178" i="1"/>
  <c r="E156" i="2" s="1"/>
  <c r="F178" i="1"/>
  <c r="G178" i="1" s="1"/>
  <c r="J178" i="1" s="1"/>
  <c r="G195" i="1"/>
  <c r="J195" i="1" s="1"/>
  <c r="E64" i="1"/>
  <c r="E27" i="1"/>
  <c r="E17" i="2" s="1"/>
  <c r="E69" i="1"/>
  <c r="F69" i="1" s="1"/>
  <c r="G69" i="1" s="1"/>
  <c r="I69" i="1" s="1"/>
  <c r="E149" i="1"/>
  <c r="E132" i="2" s="1"/>
  <c r="E137" i="1"/>
  <c r="F137" i="1" s="1"/>
  <c r="G137" i="1" s="1"/>
  <c r="I137" i="1" s="1"/>
  <c r="E129" i="1"/>
  <c r="E116" i="1"/>
  <c r="F116" i="1" s="1"/>
  <c r="G116" i="1" s="1"/>
  <c r="I116" i="1" s="1"/>
  <c r="E174" i="1"/>
  <c r="F174" i="1" s="1"/>
  <c r="G174" i="1" s="1"/>
  <c r="I174" i="1" s="1"/>
  <c r="E121" i="1"/>
  <c r="E107" i="2" s="1"/>
  <c r="E103" i="1"/>
  <c r="F103" i="1" s="1"/>
  <c r="G103" i="1" s="1"/>
  <c r="I103" i="1" s="1"/>
  <c r="E88" i="1"/>
  <c r="E76" i="1"/>
  <c r="E64" i="2" s="1"/>
  <c r="E198" i="1"/>
  <c r="E190" i="1"/>
  <c r="F190" i="1" s="1"/>
  <c r="G190" i="1" s="1"/>
  <c r="I190" i="1" s="1"/>
  <c r="E186" i="1"/>
  <c r="E190" i="2" s="1"/>
  <c r="E176" i="1"/>
  <c r="F176" i="1" s="1"/>
  <c r="G176" i="1" s="1"/>
  <c r="I176" i="1" s="1"/>
  <c r="E153" i="1"/>
  <c r="E182" i="2" s="1"/>
  <c r="E144" i="1"/>
  <c r="F144" i="1" s="1"/>
  <c r="G144" i="1"/>
  <c r="I144" i="1" s="1"/>
  <c r="E221" i="1"/>
  <c r="F221" i="1" s="1"/>
  <c r="G221" i="1" s="1"/>
  <c r="K221" i="1" s="1"/>
  <c r="E212" i="1"/>
  <c r="E217" i="1"/>
  <c r="F217" i="1" s="1"/>
  <c r="G217" i="1" s="1"/>
  <c r="K217" i="1" s="1"/>
  <c r="E209" i="1"/>
  <c r="F209" i="1" s="1"/>
  <c r="G209" i="1" s="1"/>
  <c r="K209" i="1" s="1"/>
  <c r="E51" i="2"/>
  <c r="F62" i="1"/>
  <c r="G62" i="1" s="1"/>
  <c r="J62" i="1" s="1"/>
  <c r="E164" i="2"/>
  <c r="E89" i="2"/>
  <c r="E68" i="2"/>
  <c r="F159" i="1"/>
  <c r="E138" i="2"/>
  <c r="F78" i="1"/>
  <c r="G78" i="1" s="1"/>
  <c r="I78" i="1" s="1"/>
  <c r="E139" i="2"/>
  <c r="E133" i="2"/>
  <c r="E146" i="2"/>
  <c r="E90" i="2"/>
  <c r="F94" i="1"/>
  <c r="G94" i="1" s="1"/>
  <c r="I94" i="1" s="1"/>
  <c r="E82" i="2"/>
  <c r="E117" i="2"/>
  <c r="F124" i="1"/>
  <c r="G124" i="1" s="1"/>
  <c r="I124" i="1" s="1"/>
  <c r="F215" i="1"/>
  <c r="G215" i="1" s="1"/>
  <c r="K215" i="1" s="1"/>
  <c r="E174" i="2"/>
  <c r="F205" i="1"/>
  <c r="G205" i="1" s="1"/>
  <c r="K205" i="1" s="1"/>
  <c r="F117" i="1"/>
  <c r="G117" i="1" s="1"/>
  <c r="I117" i="1"/>
  <c r="E104" i="2"/>
  <c r="E179" i="2"/>
  <c r="F145" i="1"/>
  <c r="G145" i="1" s="1"/>
  <c r="I145" i="1" s="1"/>
  <c r="E98" i="2" l="1"/>
  <c r="E103" i="2"/>
  <c r="E71" i="2"/>
  <c r="F28" i="1"/>
  <c r="G28" i="1" s="1"/>
  <c r="H28" i="1" s="1"/>
  <c r="E154" i="2"/>
  <c r="E116" i="2"/>
  <c r="E22" i="2"/>
  <c r="E56" i="1"/>
  <c r="F152" i="1"/>
  <c r="G152" i="1" s="1"/>
  <c r="I152" i="1" s="1"/>
  <c r="E53" i="1"/>
  <c r="E36" i="1"/>
  <c r="E43" i="1"/>
  <c r="E50" i="1"/>
  <c r="E146" i="1"/>
  <c r="E180" i="2" s="1"/>
  <c r="E77" i="1"/>
  <c r="F77" i="1" s="1"/>
  <c r="G77" i="1" s="1"/>
  <c r="I77" i="1" s="1"/>
  <c r="E96" i="1"/>
  <c r="E104" i="1"/>
  <c r="F104" i="1" s="1"/>
  <c r="G104" i="1" s="1"/>
  <c r="I104" i="1" s="1"/>
  <c r="E72" i="1"/>
  <c r="F72" i="1" s="1"/>
  <c r="G72" i="1" s="1"/>
  <c r="I72" i="1" s="1"/>
  <c r="E152" i="2"/>
  <c r="E186" i="2"/>
  <c r="E111" i="2"/>
  <c r="E165" i="2"/>
  <c r="E81" i="2"/>
  <c r="E74" i="2"/>
  <c r="F185" i="1"/>
  <c r="G185" i="1" s="1"/>
  <c r="I185" i="1" s="1"/>
  <c r="F17" i="1"/>
  <c r="E60" i="2"/>
  <c r="E108" i="2"/>
  <c r="E153" i="2"/>
  <c r="E164" i="1"/>
  <c r="F164" i="1" s="1"/>
  <c r="E179" i="1"/>
  <c r="F179" i="1" s="1"/>
  <c r="G179" i="1" s="1"/>
  <c r="J179" i="1" s="1"/>
  <c r="E29" i="1"/>
  <c r="E131" i="1"/>
  <c r="F131" i="1" s="1"/>
  <c r="G131" i="1" s="1"/>
  <c r="I131" i="1" s="1"/>
  <c r="E230" i="1"/>
  <c r="F230" i="1" s="1"/>
  <c r="E194" i="2"/>
  <c r="F82" i="1"/>
  <c r="G82" i="1" s="1"/>
  <c r="I82" i="1" s="1"/>
  <c r="E14" i="2"/>
  <c r="E105" i="2"/>
  <c r="E61" i="1"/>
  <c r="F61" i="1" s="1"/>
  <c r="G61" i="1" s="1"/>
  <c r="I61" i="1" s="1"/>
  <c r="E170" i="1"/>
  <c r="E151" i="2" s="1"/>
  <c r="E26" i="1"/>
  <c r="F26" i="1" s="1"/>
  <c r="G26" i="1" s="1"/>
  <c r="H26" i="1" s="1"/>
  <c r="E126" i="1"/>
  <c r="F126" i="1" s="1"/>
  <c r="G126" i="1" s="1"/>
  <c r="I126" i="1" s="1"/>
  <c r="E118" i="1"/>
  <c r="F118" i="1" s="1"/>
  <c r="G118" i="1" s="1"/>
  <c r="I118" i="1" s="1"/>
  <c r="F213" i="1"/>
  <c r="G213" i="1" s="1"/>
  <c r="K213" i="1" s="1"/>
  <c r="E144" i="2"/>
  <c r="E184" i="2"/>
  <c r="E15" i="2"/>
  <c r="E109" i="2"/>
  <c r="E134" i="2"/>
  <c r="E166" i="1"/>
  <c r="F166" i="1" s="1"/>
  <c r="G166" i="1" s="1"/>
  <c r="J166" i="1" s="1"/>
  <c r="E70" i="1"/>
  <c r="F70" i="1" s="1"/>
  <c r="G70" i="1" s="1"/>
  <c r="I70" i="1" s="1"/>
  <c r="E25" i="1"/>
  <c r="F25" i="1" s="1"/>
  <c r="G25" i="1" s="1"/>
  <c r="H25" i="1" s="1"/>
  <c r="E99" i="1"/>
  <c r="F99" i="1" s="1"/>
  <c r="G99" i="1" s="1"/>
  <c r="I99" i="1" s="1"/>
  <c r="E228" i="1"/>
  <c r="F228" i="1" s="1"/>
  <c r="E100" i="2"/>
  <c r="E31" i="2"/>
  <c r="E23" i="2"/>
  <c r="E48" i="2"/>
  <c r="E143" i="1"/>
  <c r="E177" i="2" s="1"/>
  <c r="E189" i="1"/>
  <c r="E35" i="1"/>
  <c r="F35" i="1" s="1"/>
  <c r="G35" i="1" s="1"/>
  <c r="H35" i="1" s="1"/>
  <c r="E49" i="1"/>
  <c r="E55" i="1"/>
  <c r="F55" i="1" s="1"/>
  <c r="G55" i="1" s="1"/>
  <c r="H55" i="1" s="1"/>
  <c r="E196" i="1"/>
  <c r="E90" i="1"/>
  <c r="E62" i="2"/>
  <c r="E87" i="2"/>
  <c r="E92" i="2"/>
  <c r="E202" i="1"/>
  <c r="F202" i="1" s="1"/>
  <c r="G202" i="1" s="1"/>
  <c r="K202" i="1" s="1"/>
  <c r="E172" i="1"/>
  <c r="F172" i="1" s="1"/>
  <c r="G172" i="1" s="1"/>
  <c r="J172" i="1" s="1"/>
  <c r="E24" i="1"/>
  <c r="F24" i="1" s="1"/>
  <c r="G24" i="1" s="1"/>
  <c r="H24" i="1" s="1"/>
  <c r="E123" i="1"/>
  <c r="F123" i="1" s="1"/>
  <c r="G123" i="1" s="1"/>
  <c r="I123" i="1" s="1"/>
  <c r="E201" i="1"/>
  <c r="F201" i="1" s="1"/>
  <c r="G201" i="1" s="1"/>
  <c r="K201" i="1" s="1"/>
  <c r="E169" i="1"/>
  <c r="E21" i="1"/>
  <c r="F21" i="1" s="1"/>
  <c r="G21" i="1" s="1"/>
  <c r="H21" i="1" s="1"/>
  <c r="E79" i="1"/>
  <c r="E229" i="1"/>
  <c r="F229" i="1" s="1"/>
  <c r="G229" i="1" s="1"/>
  <c r="K229" i="1" s="1"/>
  <c r="F187" i="1"/>
  <c r="G187" i="1" s="1"/>
  <c r="I187" i="1" s="1"/>
  <c r="E12" i="2"/>
  <c r="E183" i="2"/>
  <c r="E77" i="2"/>
  <c r="F27" i="1"/>
  <c r="G27" i="1" s="1"/>
  <c r="H27" i="1" s="1"/>
  <c r="F197" i="1"/>
  <c r="G197" i="1" s="1"/>
  <c r="J197" i="1" s="1"/>
  <c r="F184" i="1"/>
  <c r="G184" i="1" s="1"/>
  <c r="J184" i="1" s="1"/>
  <c r="F157" i="1"/>
  <c r="G157" i="1" s="1"/>
  <c r="I157" i="1" s="1"/>
  <c r="E192" i="2"/>
  <c r="E36" i="2"/>
  <c r="F52" i="1"/>
  <c r="G52" i="1" s="1"/>
  <c r="H52" i="1" s="1"/>
  <c r="F110" i="1"/>
  <c r="G110" i="1" s="1"/>
  <c r="I110" i="1" s="1"/>
  <c r="F180" i="1"/>
  <c r="G180" i="1" s="1"/>
  <c r="I180" i="1" s="1"/>
  <c r="E13" i="2"/>
  <c r="E65" i="2"/>
  <c r="E16" i="2"/>
  <c r="F71" i="1"/>
  <c r="G71" i="1" s="1"/>
  <c r="I71" i="1" s="1"/>
  <c r="E21" i="2"/>
  <c r="E55" i="2"/>
  <c r="F121" i="1"/>
  <c r="G121" i="1" s="1"/>
  <c r="I121" i="1" s="1"/>
  <c r="E166" i="2"/>
  <c r="E57" i="2"/>
  <c r="F153" i="1"/>
  <c r="G153" i="1" s="1"/>
  <c r="I153" i="1" s="1"/>
  <c r="E61" i="2"/>
  <c r="E28" i="2"/>
  <c r="F175" i="1"/>
  <c r="G175" i="1" s="1"/>
  <c r="I175" i="1" s="1"/>
  <c r="E99" i="2"/>
  <c r="E137" i="2"/>
  <c r="E159" i="2"/>
  <c r="F186" i="1"/>
  <c r="G186" i="1" s="1"/>
  <c r="I186" i="1" s="1"/>
  <c r="E120" i="2"/>
  <c r="E188" i="2"/>
  <c r="E54" i="2"/>
  <c r="E118" i="2"/>
  <c r="E124" i="2"/>
  <c r="F143" i="1"/>
  <c r="G143" i="1" s="1"/>
  <c r="I143" i="1" s="1"/>
  <c r="E88" i="2"/>
  <c r="E34" i="2"/>
  <c r="E143" i="2"/>
  <c r="E33" i="2"/>
  <c r="F44" i="1"/>
  <c r="G44" i="1" s="1"/>
  <c r="H44" i="1" s="1"/>
  <c r="F88" i="1"/>
  <c r="G88" i="1" s="1"/>
  <c r="I88" i="1" s="1"/>
  <c r="E76" i="2"/>
  <c r="F64" i="1"/>
  <c r="G64" i="1" s="1"/>
  <c r="J64" i="1" s="1"/>
  <c r="E52" i="2"/>
  <c r="F41" i="1"/>
  <c r="G41" i="1" s="1"/>
  <c r="H41" i="1" s="1"/>
  <c r="E30" i="2"/>
  <c r="F49" i="1"/>
  <c r="G49" i="1" s="1"/>
  <c r="H49" i="1" s="1"/>
  <c r="E38" i="2"/>
  <c r="F149" i="1"/>
  <c r="G149" i="1" s="1"/>
  <c r="I149" i="1" s="1"/>
  <c r="E175" i="2"/>
  <c r="F106" i="1"/>
  <c r="G106" i="1" s="1"/>
  <c r="I106" i="1" s="1"/>
  <c r="E94" i="2"/>
  <c r="F212" i="1"/>
  <c r="G212" i="1" s="1"/>
  <c r="J212" i="1" s="1"/>
  <c r="E171" i="2"/>
  <c r="F129" i="1"/>
  <c r="G129" i="1" s="1"/>
  <c r="I129" i="1" s="1"/>
  <c r="E115" i="2"/>
  <c r="E27" i="2"/>
  <c r="F38" i="1"/>
  <c r="G38" i="1" s="1"/>
  <c r="H38" i="1" s="1"/>
  <c r="F207" i="1"/>
  <c r="G207" i="1" s="1"/>
  <c r="K207" i="1" s="1"/>
  <c r="E127" i="2"/>
  <c r="F140" i="1"/>
  <c r="G140" i="1" s="1"/>
  <c r="I140" i="1" s="1"/>
  <c r="F54" i="1"/>
  <c r="G54" i="1" s="1"/>
  <c r="H54" i="1" s="1"/>
  <c r="E43" i="2"/>
  <c r="E197" i="2"/>
  <c r="F76" i="1"/>
  <c r="G76" i="1" s="1"/>
  <c r="I76" i="1" s="1"/>
  <c r="F108" i="1"/>
  <c r="G108" i="1" s="1"/>
  <c r="J108" i="1" s="1"/>
  <c r="E95" i="2"/>
  <c r="F56" i="1"/>
  <c r="G56" i="1" s="1"/>
  <c r="H56" i="1" s="1"/>
  <c r="E45" i="2"/>
  <c r="E91" i="2"/>
  <c r="F120" i="1"/>
  <c r="G120" i="1" s="1"/>
  <c r="K120" i="1" s="1"/>
  <c r="E176" i="2"/>
  <c r="E49" i="2"/>
  <c r="E35" i="2"/>
  <c r="F46" i="1"/>
  <c r="G46" i="1" s="1"/>
  <c r="H46" i="1" s="1"/>
  <c r="E125" i="2"/>
  <c r="F182" i="1"/>
  <c r="G182" i="1" s="1"/>
  <c r="J182" i="1" s="1"/>
  <c r="E20" i="2"/>
  <c r="E199" i="2"/>
  <c r="F198" i="1"/>
  <c r="G198" i="1" s="1"/>
  <c r="K198" i="1" s="1"/>
  <c r="E128" i="2"/>
  <c r="E135" i="2"/>
  <c r="F51" i="1"/>
  <c r="G51" i="1" s="1"/>
  <c r="H51" i="1" s="1"/>
  <c r="E40" i="2"/>
  <c r="E178" i="2"/>
  <c r="E26" i="2"/>
  <c r="E44" i="2"/>
  <c r="E50" i="2"/>
  <c r="E112" i="2"/>
  <c r="E150" i="2"/>
  <c r="F170" i="1"/>
  <c r="G170" i="1" s="1"/>
  <c r="J170" i="1" s="1"/>
  <c r="E24" i="2"/>
  <c r="E148" i="2"/>
  <c r="E161" i="1"/>
  <c r="E142" i="1"/>
  <c r="F142" i="1" s="1"/>
  <c r="G142" i="1" s="1"/>
  <c r="I142" i="1" s="1"/>
  <c r="E134" i="1"/>
  <c r="F134" i="1" s="1"/>
  <c r="G134" i="1" s="1"/>
  <c r="I134" i="1" s="1"/>
  <c r="E105" i="1"/>
  <c r="E119" i="1"/>
  <c r="E91" i="1"/>
  <c r="F91" i="1" s="1"/>
  <c r="G91" i="1" s="1"/>
  <c r="I91" i="1" s="1"/>
  <c r="E84" i="1"/>
  <c r="F84" i="1" s="1"/>
  <c r="G84" i="1" s="1"/>
  <c r="I84" i="1" s="1"/>
  <c r="E223" i="1"/>
  <c r="F223" i="1" s="1"/>
  <c r="G223" i="1" s="1"/>
  <c r="K223" i="1" s="1"/>
  <c r="E211" i="1"/>
  <c r="F211" i="1" s="1"/>
  <c r="G211" i="1" s="1"/>
  <c r="J211" i="1" s="1"/>
  <c r="E225" i="1"/>
  <c r="F225" i="1" s="1"/>
  <c r="G225" i="1" s="1"/>
  <c r="K225" i="1" s="1"/>
  <c r="E219" i="1"/>
  <c r="F219" i="1" s="1"/>
  <c r="G219" i="1" s="1"/>
  <c r="K219" i="1" s="1"/>
  <c r="E210" i="1"/>
  <c r="E231" i="1"/>
  <c r="F231" i="1" s="1"/>
  <c r="G231" i="1" s="1"/>
  <c r="K231" i="1" s="1"/>
  <c r="E226" i="1"/>
  <c r="F226" i="1" s="1"/>
  <c r="G226" i="1" s="1"/>
  <c r="K226" i="1" s="1"/>
  <c r="E68" i="1"/>
  <c r="F68" i="1" s="1"/>
  <c r="G68" i="1" s="1"/>
  <c r="I68" i="1" s="1"/>
  <c r="E148" i="1"/>
  <c r="F148" i="1" s="1"/>
  <c r="G148" i="1" s="1"/>
  <c r="I148" i="1" s="1"/>
  <c r="E136" i="1"/>
  <c r="F136" i="1" s="1"/>
  <c r="G136" i="1" s="1"/>
  <c r="I136" i="1" s="1"/>
  <c r="E95" i="1"/>
  <c r="F95" i="1" s="1"/>
  <c r="G95" i="1" s="1"/>
  <c r="I95" i="1" s="1"/>
  <c r="E114" i="1"/>
  <c r="E98" i="1"/>
  <c r="F98" i="1" s="1"/>
  <c r="G98" i="1" s="1"/>
  <c r="I98" i="1" s="1"/>
  <c r="E87" i="1"/>
  <c r="F87" i="1" s="1"/>
  <c r="G87" i="1" s="1"/>
  <c r="I87" i="1" s="1"/>
  <c r="E218" i="1"/>
  <c r="E206" i="1"/>
  <c r="G227" i="1"/>
  <c r="K227" i="1" s="1"/>
  <c r="E128" i="1"/>
  <c r="F128" i="1" s="1"/>
  <c r="G128" i="1" s="1"/>
  <c r="I128" i="1" s="1"/>
  <c r="E92" i="1"/>
  <c r="E75" i="1"/>
  <c r="F75" i="1" s="1"/>
  <c r="G75" i="1" s="1"/>
  <c r="I75" i="1" s="1"/>
  <c r="E220" i="1"/>
  <c r="F220" i="1" s="1"/>
  <c r="G220" i="1" s="1"/>
  <c r="K220" i="1" s="1"/>
  <c r="E224" i="1"/>
  <c r="F224" i="1" s="1"/>
  <c r="G224" i="1" s="1"/>
  <c r="K224" i="1" s="1"/>
  <c r="G230" i="1"/>
  <c r="K230" i="1" s="1"/>
  <c r="E162" i="1"/>
  <c r="E147" i="1"/>
  <c r="F147" i="1" s="1"/>
  <c r="G147" i="1" s="1"/>
  <c r="I147" i="1" s="1"/>
  <c r="E135" i="1"/>
  <c r="F135" i="1" s="1"/>
  <c r="G135" i="1" s="1"/>
  <c r="I135" i="1" s="1"/>
  <c r="E115" i="1"/>
  <c r="F115" i="1" s="1"/>
  <c r="G115" i="1" s="1"/>
  <c r="I115" i="1" s="1"/>
  <c r="E109" i="1"/>
  <c r="F109" i="1" s="1"/>
  <c r="G109" i="1" s="1"/>
  <c r="I109" i="1" s="1"/>
  <c r="E97" i="1"/>
  <c r="F97" i="1" s="1"/>
  <c r="G97" i="1" s="1"/>
  <c r="I97" i="1" s="1"/>
  <c r="E85" i="1"/>
  <c r="F85" i="1" s="1"/>
  <c r="G85" i="1" s="1"/>
  <c r="I85" i="1" s="1"/>
  <c r="E214" i="1"/>
  <c r="E227" i="1"/>
  <c r="F227" i="1" s="1"/>
  <c r="E127" i="1"/>
  <c r="F127" i="1" s="1"/>
  <c r="G127" i="1" s="1"/>
  <c r="I127" i="1" s="1"/>
  <c r="E163" i="1"/>
  <c r="F163" i="1" s="1"/>
  <c r="G163" i="1" s="1"/>
  <c r="I163" i="1" s="1"/>
  <c r="G228" i="1"/>
  <c r="K228" i="1" s="1"/>
  <c r="F169" i="1" l="1"/>
  <c r="G169" i="1" s="1"/>
  <c r="J169" i="1" s="1"/>
  <c r="E149" i="2"/>
  <c r="F196" i="1"/>
  <c r="G196" i="1" s="1"/>
  <c r="K196" i="1" s="1"/>
  <c r="E198" i="2"/>
  <c r="F50" i="1"/>
  <c r="G50" i="1" s="1"/>
  <c r="H50" i="1" s="1"/>
  <c r="E39" i="2"/>
  <c r="E157" i="2"/>
  <c r="F43" i="1"/>
  <c r="G43" i="1" s="1"/>
  <c r="H43" i="1" s="1"/>
  <c r="E32" i="2"/>
  <c r="E145" i="2"/>
  <c r="E25" i="2"/>
  <c r="F36" i="1"/>
  <c r="G36" i="1" s="1"/>
  <c r="H36" i="1" s="1"/>
  <c r="F146" i="1"/>
  <c r="G146" i="1" s="1"/>
  <c r="I146" i="1" s="1"/>
  <c r="F53" i="1"/>
  <c r="G53" i="1" s="1"/>
  <c r="H53" i="1" s="1"/>
  <c r="E42" i="2"/>
  <c r="E73" i="2"/>
  <c r="F79" i="1"/>
  <c r="G79" i="1" s="1"/>
  <c r="I79" i="1" s="1"/>
  <c r="E67" i="2"/>
  <c r="E193" i="2"/>
  <c r="F189" i="1"/>
  <c r="G189" i="1" s="1"/>
  <c r="I189" i="1" s="1"/>
  <c r="F29" i="1"/>
  <c r="G29" i="1" s="1"/>
  <c r="H29" i="1" s="1"/>
  <c r="E19" i="2"/>
  <c r="E11" i="2"/>
  <c r="F90" i="1"/>
  <c r="G90" i="1" s="1"/>
  <c r="I90" i="1" s="1"/>
  <c r="E78" i="2"/>
  <c r="F96" i="1"/>
  <c r="G96" i="1" s="1"/>
  <c r="I96" i="1" s="1"/>
  <c r="E84" i="2"/>
  <c r="E58" i="2"/>
  <c r="E114" i="2"/>
  <c r="E96" i="2"/>
  <c r="E79" i="2"/>
  <c r="E63" i="2"/>
  <c r="E123" i="2"/>
  <c r="E113" i="2"/>
  <c r="E85" i="2"/>
  <c r="F161" i="1"/>
  <c r="G161" i="1" s="1"/>
  <c r="I161" i="1" s="1"/>
  <c r="E140" i="2"/>
  <c r="F162" i="1"/>
  <c r="G162" i="1" s="1"/>
  <c r="I162" i="1" s="1"/>
  <c r="E141" i="2"/>
  <c r="F206" i="1"/>
  <c r="G206" i="1" s="1"/>
  <c r="K206" i="1" s="1"/>
  <c r="E168" i="2"/>
  <c r="E170" i="2"/>
  <c r="E56" i="2"/>
  <c r="E130" i="2"/>
  <c r="E75" i="2"/>
  <c r="F214" i="1"/>
  <c r="G214" i="1" s="1"/>
  <c r="K214" i="1" s="1"/>
  <c r="E173" i="2"/>
  <c r="F218" i="1"/>
  <c r="G218" i="1" s="1"/>
  <c r="K218" i="1" s="1"/>
  <c r="E204" i="2"/>
  <c r="E131" i="2"/>
  <c r="E129" i="2"/>
  <c r="E83" i="2"/>
  <c r="E102" i="2"/>
  <c r="F119" i="1"/>
  <c r="G119" i="1" s="1"/>
  <c r="I119" i="1" s="1"/>
  <c r="E106" i="2"/>
  <c r="E86" i="2"/>
  <c r="F114" i="1"/>
  <c r="G114" i="1" s="1"/>
  <c r="I114" i="1" s="1"/>
  <c r="E101" i="2"/>
  <c r="F210" i="1"/>
  <c r="G210" i="1" s="1"/>
  <c r="K210" i="1" s="1"/>
  <c r="E169" i="2"/>
  <c r="F105" i="1"/>
  <c r="G105" i="1" s="1"/>
  <c r="E93" i="2"/>
  <c r="E72" i="2"/>
  <c r="F92" i="1"/>
  <c r="G92" i="1" s="1"/>
  <c r="J92" i="1" s="1"/>
  <c r="E80" i="2"/>
  <c r="E142" i="2"/>
  <c r="E122" i="2"/>
  <c r="E121" i="2"/>
  <c r="C11" i="1"/>
  <c r="C12" i="1"/>
  <c r="O234" i="1" l="1"/>
  <c r="O233" i="1"/>
  <c r="O232" i="1"/>
  <c r="O229" i="1"/>
  <c r="C16" i="1"/>
  <c r="D18" i="1" s="1"/>
  <c r="O36" i="1"/>
  <c r="O25" i="1"/>
  <c r="O188" i="1"/>
  <c r="O214" i="1"/>
  <c r="O114" i="1"/>
  <c r="O58" i="1"/>
  <c r="O89" i="1"/>
  <c r="O202" i="1"/>
  <c r="O138" i="1"/>
  <c r="O51" i="1"/>
  <c r="O179" i="1"/>
  <c r="O172" i="1"/>
  <c r="O210" i="1"/>
  <c r="O120" i="1"/>
  <c r="O104" i="1"/>
  <c r="O106" i="1"/>
  <c r="O94" i="1"/>
  <c r="O65" i="1"/>
  <c r="O213" i="1"/>
  <c r="O105" i="1"/>
  <c r="O158" i="1"/>
  <c r="O178" i="1"/>
  <c r="O101" i="1"/>
  <c r="O151" i="1"/>
  <c r="O88" i="1"/>
  <c r="O90" i="1"/>
  <c r="O72" i="1"/>
  <c r="O66" i="1"/>
  <c r="O33" i="1"/>
  <c r="O82" i="1"/>
  <c r="O24" i="1"/>
  <c r="C15" i="1"/>
  <c r="O137" i="1"/>
  <c r="O152" i="1"/>
  <c r="O155" i="1"/>
  <c r="O148" i="1"/>
  <c r="O187" i="1"/>
  <c r="O147" i="1"/>
  <c r="O157" i="1"/>
  <c r="O57" i="1"/>
  <c r="O192" i="1"/>
  <c r="O208" i="1"/>
  <c r="O121" i="1"/>
  <c r="O183" i="1"/>
  <c r="O117" i="1"/>
  <c r="O204" i="1"/>
  <c r="O175" i="1"/>
  <c r="O77" i="1"/>
  <c r="O91" i="1"/>
  <c r="O35" i="1"/>
  <c r="O203" i="1"/>
  <c r="O160" i="1"/>
  <c r="O113" i="1"/>
  <c r="O231" i="1"/>
  <c r="O52" i="1"/>
  <c r="O199" i="1"/>
  <c r="O111" i="1"/>
  <c r="O128" i="1"/>
  <c r="O116" i="1"/>
  <c r="O168" i="1"/>
  <c r="O127" i="1"/>
  <c r="O40" i="1"/>
  <c r="O142" i="1"/>
  <c r="O185" i="1"/>
  <c r="O136" i="1"/>
  <c r="O190" i="1"/>
  <c r="O149" i="1"/>
  <c r="O126" i="1"/>
  <c r="O153" i="1"/>
  <c r="O162" i="1"/>
  <c r="O43" i="1"/>
  <c r="O189" i="1"/>
  <c r="O207" i="1"/>
  <c r="O27" i="1"/>
  <c r="O140" i="1"/>
  <c r="O34" i="1"/>
  <c r="O87" i="1"/>
  <c r="O218" i="1"/>
  <c r="O141" i="1"/>
  <c r="O221" i="1"/>
  <c r="O76" i="1"/>
  <c r="O71" i="1"/>
  <c r="O206" i="1"/>
  <c r="O37" i="1"/>
  <c r="O196" i="1"/>
  <c r="O97" i="1"/>
  <c r="O170" i="1"/>
  <c r="O150" i="1"/>
  <c r="O98" i="1"/>
  <c r="O130" i="1"/>
  <c r="O45" i="1"/>
  <c r="O74" i="1"/>
  <c r="O161" i="1"/>
  <c r="O112" i="1"/>
  <c r="O223" i="1"/>
  <c r="O41" i="1"/>
  <c r="O80" i="1"/>
  <c r="O135" i="1"/>
  <c r="O93" i="1"/>
  <c r="O46" i="1"/>
  <c r="O171" i="1"/>
  <c r="O197" i="1"/>
  <c r="O193" i="1"/>
  <c r="O165" i="1"/>
  <c r="O194" i="1"/>
  <c r="O184" i="1"/>
  <c r="O125" i="1"/>
  <c r="O81" i="1"/>
  <c r="O63" i="1"/>
  <c r="O48" i="1"/>
  <c r="O30" i="1"/>
  <c r="O166" i="1"/>
  <c r="O159" i="1"/>
  <c r="O201" i="1"/>
  <c r="O42" i="1"/>
  <c r="O83" i="1"/>
  <c r="O209" i="1"/>
  <c r="O224" i="1"/>
  <c r="O54" i="1"/>
  <c r="O44" i="1"/>
  <c r="O47" i="1"/>
  <c r="O123" i="1"/>
  <c r="O146" i="1"/>
  <c r="O182" i="1"/>
  <c r="O29" i="1"/>
  <c r="O92" i="1"/>
  <c r="O55" i="1"/>
  <c r="O67" i="1"/>
  <c r="O156" i="1"/>
  <c r="O212" i="1"/>
  <c r="O174" i="1"/>
  <c r="O222" i="1"/>
  <c r="O96" i="1"/>
  <c r="O198" i="1"/>
  <c r="O143" i="1"/>
  <c r="O186" i="1"/>
  <c r="O181" i="1"/>
  <c r="O173" i="1"/>
  <c r="O110" i="1"/>
  <c r="O225" i="1"/>
  <c r="O176" i="1"/>
  <c r="O107" i="1"/>
  <c r="O60" i="1"/>
  <c r="O211" i="1"/>
  <c r="O200" i="1"/>
  <c r="O108" i="1"/>
  <c r="O69" i="1"/>
  <c r="O79" i="1"/>
  <c r="O154" i="1"/>
  <c r="O195" i="1"/>
  <c r="O38" i="1"/>
  <c r="O78" i="1"/>
  <c r="O59" i="1"/>
  <c r="O115" i="1"/>
  <c r="O131" i="1"/>
  <c r="O132" i="1"/>
  <c r="O73" i="1"/>
  <c r="O139" i="1"/>
  <c r="O227" i="1"/>
  <c r="O119" i="1"/>
  <c r="O26" i="1"/>
  <c r="O167" i="1"/>
  <c r="O219" i="1"/>
  <c r="O102" i="1"/>
  <c r="O216" i="1"/>
  <c r="O64" i="1"/>
  <c r="O100" i="1"/>
  <c r="O85" i="1"/>
  <c r="O86" i="1"/>
  <c r="O62" i="1"/>
  <c r="O134" i="1"/>
  <c r="O49" i="1"/>
  <c r="O118" i="1"/>
  <c r="O28" i="1"/>
  <c r="O21" i="1"/>
  <c r="O133" i="1"/>
  <c r="O75" i="1"/>
  <c r="O177" i="1"/>
  <c r="O70" i="1"/>
  <c r="O230" i="1"/>
  <c r="O31" i="1"/>
  <c r="O103" i="1"/>
  <c r="O191" i="1"/>
  <c r="O228" i="1"/>
  <c r="O109" i="1"/>
  <c r="O56" i="1"/>
  <c r="O129" i="1"/>
  <c r="O220" i="1"/>
  <c r="O22" i="1"/>
  <c r="O163" i="1"/>
  <c r="O145" i="1"/>
  <c r="O205" i="1"/>
  <c r="O217" i="1"/>
  <c r="O39" i="1"/>
  <c r="O68" i="1"/>
  <c r="O144" i="1"/>
  <c r="O84" i="1"/>
  <c r="O23" i="1"/>
  <c r="O215" i="1"/>
  <c r="O226" i="1"/>
  <c r="O180" i="1"/>
  <c r="O61" i="1"/>
  <c r="O95" i="1"/>
  <c r="O122" i="1"/>
  <c r="O50" i="1"/>
  <c r="O99" i="1"/>
  <c r="O124" i="1"/>
  <c r="O32" i="1"/>
  <c r="O53" i="1"/>
  <c r="O164" i="1"/>
  <c r="O169" i="1"/>
  <c r="I105" i="1"/>
  <c r="F18" i="1" l="1"/>
  <c r="F19" i="1" s="1"/>
  <c r="C18" i="1"/>
</calcChain>
</file>

<file path=xl/sharedStrings.xml><?xml version="1.0" encoding="utf-8"?>
<sst xmlns="http://schemas.openxmlformats.org/spreadsheetml/2006/main" count="1744" uniqueCount="710">
  <si>
    <t>VSB-063</t>
  </si>
  <si>
    <t>IBVS 6244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</si>
  <si>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</si>
  <si>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</si>
  <si>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</si>
  <si>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</si>
  <si>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</si>
  <si>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</si>
  <si>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</si>
  <si>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</si>
  <si>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</si>
  <si>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</si>
  <si>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</si>
  <si>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</si>
  <si>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</si>
  <si>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</si>
  <si>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</si>
  <si>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</si>
  <si>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</si>
  <si>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</si>
  <si>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</si>
  <si>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</si>
  <si>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</si>
  <si>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</si>
  <si>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</si>
  <si>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</si>
  <si>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</si>
  <si>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</si>
  <si>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</si>
  <si>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</si>
  <si>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EA/SD:</t>
  </si>
  <si>
    <t>H.Bauernfeind VB 7.72</t>
  </si>
  <si>
    <t>W.Strohmeier VB 5.8</t>
  </si>
  <si>
    <t>T.G.Nikulina BTAD 35.48</t>
  </si>
  <si>
    <t>T.T.Gough JBAA 85.445</t>
  </si>
  <si>
    <t>D.E.Beesley JBAA 85.445</t>
  </si>
  <si>
    <t>JAAVSO 7,28</t>
  </si>
  <si>
    <t>JAAVS0 7,28</t>
  </si>
  <si>
    <t>AAVSO 2</t>
  </si>
  <si>
    <t>BBSAG Bull.46</t>
  </si>
  <si>
    <t>BAAVSS 61,14</t>
  </si>
  <si>
    <t>BRNO 27</t>
  </si>
  <si>
    <t>BAAVSS 64,21</t>
  </si>
  <si>
    <t>BAAVSS 67,7</t>
  </si>
  <si>
    <t>BAAVSS 70</t>
  </si>
  <si>
    <t>BRNO 30</t>
  </si>
  <si>
    <t>BAV-M 56</t>
  </si>
  <si>
    <t>BRNO 31</t>
  </si>
  <si>
    <t>BBSAG Bull.113</t>
  </si>
  <si>
    <t>M.Vetrovcova BRNO 32</t>
  </si>
  <si>
    <t>P.Sobotka BRNO 32</t>
  </si>
  <si>
    <t>M.Rottenborn BRNO 32</t>
  </si>
  <si>
    <t>J.Minar BRNO 32</t>
  </si>
  <si>
    <t>M.Netolicky BRNO 32</t>
  </si>
  <si>
    <t>A.Dedoch BBS 113</t>
  </si>
  <si>
    <t>J.Cechal BRNO 32</t>
  </si>
  <si>
    <t>R.Polloczek BRNO 32</t>
  </si>
  <si>
    <t>IBVS 5592</t>
  </si>
  <si>
    <t>Krajci</t>
  </si>
  <si>
    <t>BH Dra / GSC 3927-1605</t>
  </si>
  <si>
    <t>IBVS 5657</t>
  </si>
  <si>
    <t># of data points:</t>
  </si>
  <si>
    <t>IBVS 5731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</si>
  <si>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</si>
  <si>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</si>
  <si>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</si>
  <si>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</si>
  <si>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</si>
  <si>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</si>
  <si>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OEJV 0060</t>
  </si>
  <si>
    <t>vis</t>
  </si>
  <si>
    <t>OEJV 0074</t>
  </si>
  <si>
    <t>I</t>
  </si>
  <si>
    <t>OEJV 0094</t>
  </si>
  <si>
    <t>IBVS 5938</t>
  </si>
  <si>
    <t>Add cycle</t>
  </si>
  <si>
    <t>Old Cycle</t>
  </si>
  <si>
    <t>IBVS 0504</t>
  </si>
  <si>
    <t>pg</t>
  </si>
  <si>
    <t>PE</t>
  </si>
  <si>
    <t>JAVSO..36..186</t>
  </si>
  <si>
    <t>JAVSO..37...44</t>
  </si>
  <si>
    <t>2013JAVSO..41..122</t>
  </si>
  <si>
    <t>OEJV 0160</t>
  </si>
  <si>
    <t>IBVS 6084</t>
  </si>
  <si>
    <t>IBVS 6114</t>
  </si>
  <si>
    <t>II</t>
  </si>
  <si>
    <t>IBVS 6118</t>
  </si>
  <si>
    <t>IBVS 6149</t>
  </si>
  <si>
    <t>OEJV 0165</t>
  </si>
  <si>
    <t>OEJV 0172</t>
  </si>
  <si>
    <t>Minima from the Lichtenknecker Database of the BAV</t>
  </si>
  <si>
    <t>C</t>
  </si>
  <si>
    <t>CCD</t>
  </si>
  <si>
    <t>E</t>
  </si>
  <si>
    <t>http://www.bav-astro.de/LkDB/index.php?lang=en&amp;sprache_dial=en</t>
  </si>
  <si>
    <t>F</t>
  </si>
  <si>
    <t>P</t>
  </si>
  <si>
    <t>V</t>
  </si>
  <si>
    <t> -0.003 </t>
  </si>
  <si>
    <t>F </t>
  </si>
  <si>
    <t>2416860.927 </t>
  </si>
  <si>
    <t> 15.01.1905 10:14 </t>
  </si>
  <si>
    <t> 0.017 </t>
  </si>
  <si>
    <t>P </t>
  </si>
  <si>
    <t> H.Bauernfeind </t>
  </si>
  <si>
    <t> VB 7.72 </t>
  </si>
  <si>
    <t>2417318.841 </t>
  </si>
  <si>
    <t> 18.04.1906 08:11 </t>
  </si>
  <si>
    <t> -0.013 </t>
  </si>
  <si>
    <t>2418185.675 </t>
  </si>
  <si>
    <t> 01.09.1908 04:12 </t>
  </si>
  <si>
    <t> -0.002 </t>
  </si>
  <si>
    <t>2419310.526 </t>
  </si>
  <si>
    <t> 01.10.1911 00:37 </t>
  </si>
  <si>
    <t> -0.021 </t>
  </si>
  <si>
    <t>2420384.530 </t>
  </si>
  <si>
    <t> 09.09.1914 00:43 </t>
  </si>
  <si>
    <t> -0.005 </t>
  </si>
  <si>
    <t>2420549.922 </t>
  </si>
  <si>
    <t> 21.02.1915 10:07 </t>
  </si>
  <si>
    <t> 0.018 </t>
  </si>
  <si>
    <t>2421336.744 </t>
  </si>
  <si>
    <t> 18.04.1917 05:51 </t>
  </si>
  <si>
    <t> -0.024 </t>
  </si>
  <si>
    <t>2421467.546 </t>
  </si>
  <si>
    <t> 27.08.1917 01:06 </t>
  </si>
  <si>
    <t> -0.064 </t>
  </si>
  <si>
    <t>2422072.773 </t>
  </si>
  <si>
    <t> 24.04.1919 06:33 </t>
  </si>
  <si>
    <t> 0.023 </t>
  </si>
  <si>
    <t>2422968.610 </t>
  </si>
  <si>
    <t> 06.10.1921 02:38 </t>
  </si>
  <si>
    <t> -0.039 </t>
  </si>
  <si>
    <t>2425774.465 </t>
  </si>
  <si>
    <t> 11.06.1929 23:09 </t>
  </si>
  <si>
    <t> -0.000 </t>
  </si>
  <si>
    <t> W.Strohmeier </t>
  </si>
  <si>
    <t> VB 5.8 </t>
  </si>
  <si>
    <t>2425801.731 </t>
  </si>
  <si>
    <t> 09.07.1929 05:32 </t>
  </si>
  <si>
    <t> 0.007 </t>
  </si>
  <si>
    <t>2425903.499 </t>
  </si>
  <si>
    <t> 18.10.1929 23:58 </t>
  </si>
  <si>
    <t> 0.010 </t>
  </si>
  <si>
    <t>2426170.638 </t>
  </si>
  <si>
    <t> 13.07.1930 03:18 </t>
  </si>
  <si>
    <t> 0.015 </t>
  </si>
  <si>
    <t>2426181.607 </t>
  </si>
  <si>
    <t> 24.07.1930 02:34 </t>
  </si>
  <si>
    <t> 0.081 </t>
  </si>
  <si>
    <t>2426261.493 </t>
  </si>
  <si>
    <t> 11.10.1930 23:49 </t>
  </si>
  <si>
    <t> 0.008 </t>
  </si>
  <si>
    <t>2426439.610 </t>
  </si>
  <si>
    <t> 08.04.1931 02:38 </t>
  </si>
  <si>
    <t> 0.036 </t>
  </si>
  <si>
    <t>2426630.380 </t>
  </si>
  <si>
    <t> 15.10.1931 21:07 </t>
  </si>
  <si>
    <t> -0.004 </t>
  </si>
  <si>
    <t>2427624.402 </t>
  </si>
  <si>
    <t> 05.07.1934 21:38 </t>
  </si>
  <si>
    <t> -0.012 </t>
  </si>
  <si>
    <t>2427938.769 </t>
  </si>
  <si>
    <t> 16.05.1935 06:27 </t>
  </si>
  <si>
    <t> -0.027 </t>
  </si>
  <si>
    <t>2427982.433 </t>
  </si>
  <si>
    <t> 28.06.1935 22:23 </t>
  </si>
  <si>
    <t>2428438.510 </t>
  </si>
  <si>
    <t> 27.09.1936 00:14 </t>
  </si>
  <si>
    <t>2428438.525 </t>
  </si>
  <si>
    <t> 27.09.1936 00:36 </t>
  </si>
  <si>
    <t>2428460.315 </t>
  </si>
  <si>
    <t> 18.10.1936 19:33 </t>
  </si>
  <si>
    <t> -0.029 </t>
  </si>
  <si>
    <t>2428727.496 </t>
  </si>
  <si>
    <t> 12.07.1937 23:54 </t>
  </si>
  <si>
    <t>2428796.553 </t>
  </si>
  <si>
    <t> 20.09.1937 01:16 </t>
  </si>
  <si>
    <t> 0.020 </t>
  </si>
  <si>
    <t>2428965.552 </t>
  </si>
  <si>
    <t> 08.03.1938 01:14 </t>
  </si>
  <si>
    <t> 0.016 </t>
  </si>
  <si>
    <t>2429045.542 </t>
  </si>
  <si>
    <t> 27.05.1938 01:00 </t>
  </si>
  <si>
    <t> 0.048 </t>
  </si>
  <si>
    <t>2429052.772 </t>
  </si>
  <si>
    <t> 03.06.1938 06:31 </t>
  </si>
  <si>
    <t> 0.009 </t>
  </si>
  <si>
    <t>2429352.631 </t>
  </si>
  <si>
    <t> 30.03.1939 03:08 </t>
  </si>
  <si>
    <t>2429512.566 </t>
  </si>
  <si>
    <t> 06.09.1939 01:35 </t>
  </si>
  <si>
    <t> 0.041 </t>
  </si>
  <si>
    <t>2430504.711 </t>
  </si>
  <si>
    <t> 25.05.1942 05:03 </t>
  </si>
  <si>
    <t> -0.026 </t>
  </si>
  <si>
    <t>2431638.652 </t>
  </si>
  <si>
    <t> 02.07.1945 03:38 </t>
  </si>
  <si>
    <t> -0.042 </t>
  </si>
  <si>
    <t>2431987.663 </t>
  </si>
  <si>
    <t> 16.06.1946 03:54 </t>
  </si>
  <si>
    <t> 0.059 </t>
  </si>
  <si>
    <t>2432067.571 </t>
  </si>
  <si>
    <t> 04.09.1946 01:42 </t>
  </si>
  <si>
    <t>2432968.910 </t>
  </si>
  <si>
    <t> 21.02.1949 09:50 </t>
  </si>
  <si>
    <t>2433130.596 </t>
  </si>
  <si>
    <t> 02.08.1949 02:18 </t>
  </si>
  <si>
    <t> -0.051 </t>
  </si>
  <si>
    <t>2433488.583 </t>
  </si>
  <si>
    <t> 26.07.1950 01:59 </t>
  </si>
  <si>
    <t> -0.060 </t>
  </si>
  <si>
    <t>2433835.691 </t>
  </si>
  <si>
    <t> 08.07.1951 04:35 </t>
  </si>
  <si>
    <t> -0.044 </t>
  </si>
  <si>
    <t>2434291.847 </t>
  </si>
  <si>
    <t> 06.10.1952 08:19 </t>
  </si>
  <si>
    <t> -0.015 </t>
  </si>
  <si>
    <t> T.G.Nikulina </t>
  </si>
  <si>
    <t> BTAD 35.48 </t>
  </si>
  <si>
    <t>2440019.7882 </t>
  </si>
  <si>
    <t> 12.06.1968 06:55 </t>
  </si>
  <si>
    <t> -0.0100 </t>
  </si>
  <si>
    <t>E </t>
  </si>
  <si>
    <t>?</t>
  </si>
  <si>
    <t> E.W.Burke jr. </t>
  </si>
  <si>
    <t>IBVS 504 </t>
  </si>
  <si>
    <t>2440397.7989 </t>
  </si>
  <si>
    <t> 25.06.1969 07:10 </t>
  </si>
  <si>
    <t> 0.0151 </t>
  </si>
  <si>
    <t>2441927.880 </t>
  </si>
  <si>
    <t> 02.09.1973 09:07 </t>
  </si>
  <si>
    <t> -0.019 </t>
  </si>
  <si>
    <t>V </t>
  </si>
  <si>
    <t> T.T.Gough </t>
  </si>
  <si>
    <t> JBAA 85.445 </t>
  </si>
  <si>
    <t>2441936.970 </t>
  </si>
  <si>
    <t> 11.09.1973 11:16 </t>
  </si>
  <si>
    <t>2441938.805 </t>
  </si>
  <si>
    <t> 13.09.1973 07:19 </t>
  </si>
  <si>
    <t> 0.003 </t>
  </si>
  <si>
    <t>2442278.628 </t>
  </si>
  <si>
    <t> 19.08.1974 03:04 </t>
  </si>
  <si>
    <t> 0.002 </t>
  </si>
  <si>
    <t> D.E.Beesley </t>
  </si>
  <si>
    <t>2442309.529 </t>
  </si>
  <si>
    <t> 19.09.1974 00:41 </t>
  </si>
  <si>
    <t>2442576.662 </t>
  </si>
  <si>
    <t> 13.06.1975 03:53 </t>
  </si>
  <si>
    <t> M.Baldwin </t>
  </si>
  <si>
    <t> AVSJ 7.35 </t>
  </si>
  <si>
    <t>2442665.716 </t>
  </si>
  <si>
    <t> 10.09.1975 05:11 </t>
  </si>
  <si>
    <t>2443301.728 </t>
  </si>
  <si>
    <t> 07.06.1977 05:28 </t>
  </si>
  <si>
    <t> G.Samolyk </t>
  </si>
  <si>
    <t> AOEB 2 </t>
  </si>
  <si>
    <t>2443350.803 </t>
  </si>
  <si>
    <t> 26.07.1977 07:16 </t>
  </si>
  <si>
    <t>2443599.749 </t>
  </si>
  <si>
    <t> 01.04.1978 05:58 </t>
  </si>
  <si>
    <t> -0.009 </t>
  </si>
  <si>
    <t>2443630.657 </t>
  </si>
  <si>
    <t> 02.05.1978 03:46 </t>
  </si>
  <si>
    <t> 0.006 </t>
  </si>
  <si>
    <t>2443639.719 </t>
  </si>
  <si>
    <t> 11.05.1978 05:15 </t>
  </si>
  <si>
    <t> -0.018 </t>
  </si>
  <si>
    <t>2443659.736 </t>
  </si>
  <si>
    <t> 31.05.1978 05:39 </t>
  </si>
  <si>
    <t> D.Ruokonen </t>
  </si>
  <si>
    <t>2443670.631 </t>
  </si>
  <si>
    <t> 11.06.1978 03:08 </t>
  </si>
  <si>
    <t> 0.001 </t>
  </si>
  <si>
    <t>2443728.790 </t>
  </si>
  <si>
    <t> 08.08.1978 06:57 </t>
  </si>
  <si>
    <t>2444046.794 </t>
  </si>
  <si>
    <t> 22.06.1979 07:03 </t>
  </si>
  <si>
    <t>2444057.704 </t>
  </si>
  <si>
    <t> 03.07.1979 04:53 </t>
  </si>
  <si>
    <t>2444126.750 </t>
  </si>
  <si>
    <t> 10.09.1979 06:00 </t>
  </si>
  <si>
    <t> -0.007 </t>
  </si>
  <si>
    <t> M.Heifner </t>
  </si>
  <si>
    <t>2444130.361 </t>
  </si>
  <si>
    <t> 13.09.1979 20:39 </t>
  </si>
  <si>
    <t> -0.031 </t>
  </si>
  <si>
    <t> C.Pampaloni </t>
  </si>
  <si>
    <t> BBS 46 </t>
  </si>
  <si>
    <t>2444217.633 </t>
  </si>
  <si>
    <t> 10.12.1979 03:11 </t>
  </si>
  <si>
    <t> 0.014 </t>
  </si>
  <si>
    <t>2444444.769 </t>
  </si>
  <si>
    <t> 24.07.1980 06:27 </t>
  </si>
  <si>
    <t> G.Hanson </t>
  </si>
  <si>
    <t>2444484.745 </t>
  </si>
  <si>
    <t> 02.09.1980 05:52 </t>
  </si>
  <si>
    <t> -0.008 </t>
  </si>
  <si>
    <t>2444704.651 </t>
  </si>
  <si>
    <t> 10.04.1981 03:37 </t>
  </si>
  <si>
    <t> 0.012 </t>
  </si>
  <si>
    <t>2444753.693 </t>
  </si>
  <si>
    <t> 29.05.1981 04:37 </t>
  </si>
  <si>
    <t>2444853.644 </t>
  </si>
  <si>
    <t> 06.09.1981 03:27 </t>
  </si>
  <si>
    <t>2445131.680 </t>
  </si>
  <si>
    <t> 11.06.1982 04:19 </t>
  </si>
  <si>
    <t> -0.010 </t>
  </si>
  <si>
    <t>2445291.622 </t>
  </si>
  <si>
    <t> 18.11.1982 02:55 </t>
  </si>
  <si>
    <t>2445980.352 </t>
  </si>
  <si>
    <t> 06.10.1984 20:26 </t>
  </si>
  <si>
    <t> 0.011 </t>
  </si>
  <si>
    <t> M.D.Taylor </t>
  </si>
  <si>
    <t> VSSC 61.18 </t>
  </si>
  <si>
    <t>2446007.587 </t>
  </si>
  <si>
    <t> 03.11.1984 02:05 </t>
  </si>
  <si>
    <t>2446027.589 </t>
  </si>
  <si>
    <t> 23.11.1984 02:08 </t>
  </si>
  <si>
    <t> 0.000 </t>
  </si>
  <si>
    <t>2446167.515 </t>
  </si>
  <si>
    <t> 12.04.1985 00:21 </t>
  </si>
  <si>
    <t> -0.001 </t>
  </si>
  <si>
    <t> J.Silhan </t>
  </si>
  <si>
    <t> BRNO 27 </t>
  </si>
  <si>
    <t>2446185.688 </t>
  </si>
  <si>
    <t> 30.04.1985 04:30 </t>
  </si>
  <si>
    <t>2446225.678 </t>
  </si>
  <si>
    <t> 09.06.1985 04:16 </t>
  </si>
  <si>
    <t> D.Williams </t>
  </si>
  <si>
    <t>2446254.752 </t>
  </si>
  <si>
    <t> 08.07.1985 06:02 </t>
  </si>
  <si>
    <t>2446265.651 </t>
  </si>
  <si>
    <t> 19.07.1985 03:37 </t>
  </si>
  <si>
    <t> 0.004 </t>
  </si>
  <si>
    <t>2446274.731 </t>
  </si>
  <si>
    <t> 28.07.1985 05:32 </t>
  </si>
  <si>
    <t>2446298.342 </t>
  </si>
  <si>
    <t> 20.08.1985 20:12 </t>
  </si>
  <si>
    <t> M.Zejda </t>
  </si>
  <si>
    <t>2446298.355 </t>
  </si>
  <si>
    <t> 20.08.1985 20:31 </t>
  </si>
  <si>
    <t> M.Lenz </t>
  </si>
  <si>
    <t>2446305.618 </t>
  </si>
  <si>
    <t> 28.08.1985 02:49 </t>
  </si>
  <si>
    <t>2446327.422 </t>
  </si>
  <si>
    <t> 18.09.1985 22:07 </t>
  </si>
  <si>
    <t> -0.011 </t>
  </si>
  <si>
    <t>2446327.433 </t>
  </si>
  <si>
    <t> 18.09.1985 22:23 </t>
  </si>
  <si>
    <t> P.Troubil </t>
  </si>
  <si>
    <t>2446354.686 </t>
  </si>
  <si>
    <t> 16.10.1985 04:27 </t>
  </si>
  <si>
    <t> -0.006 </t>
  </si>
  <si>
    <t>2446418.2919 </t>
  </si>
  <si>
    <t> 18.12.1985 19:00 </t>
  </si>
  <si>
    <t> -0.0033 </t>
  </si>
  <si>
    <t> J.Ells </t>
  </si>
  <si>
    <t> VSSC 67.9 </t>
  </si>
  <si>
    <t>2446712.682 </t>
  </si>
  <si>
    <t> 09.10.1986 04:22 </t>
  </si>
  <si>
    <t>2446723.572 </t>
  </si>
  <si>
    <t> 20.10.1986 01:43 </t>
  </si>
  <si>
    <t>2446850.790 </t>
  </si>
  <si>
    <t> 24.02.1987 06:57 </t>
  </si>
  <si>
    <t>2447043.4230 </t>
  </si>
  <si>
    <t> 04.09.1987 22:09 </t>
  </si>
  <si>
    <t> -0.0023 </t>
  </si>
  <si>
    <t> VSSC 70.20 </t>
  </si>
  <si>
    <t>2447081.572 </t>
  </si>
  <si>
    <t> 13.10.1987 01:43 </t>
  </si>
  <si>
    <t>2447299.638 </t>
  </si>
  <si>
    <t> 18.05.1988 03:18 </t>
  </si>
  <si>
    <t>2447381.435 </t>
  </si>
  <si>
    <t> 07.08.1988 22:26 </t>
  </si>
  <si>
    <t> M.Tichy </t>
  </si>
  <si>
    <t> BRNO 30 </t>
  </si>
  <si>
    <t>2447381.441 </t>
  </si>
  <si>
    <t> 07.08.1988 22:35 </t>
  </si>
  <si>
    <t> P.Lutcha </t>
  </si>
  <si>
    <t>2447381.453 </t>
  </si>
  <si>
    <t> 07.08.1988 22:52 </t>
  </si>
  <si>
    <t> 0.021 </t>
  </si>
  <si>
    <t> P.Hajek </t>
  </si>
  <si>
    <t>2447401.406 </t>
  </si>
  <si>
    <t> 27.08.1988 21:44 </t>
  </si>
  <si>
    <t>2447492.269 </t>
  </si>
  <si>
    <t> 26.11.1988 18:27 </t>
  </si>
  <si>
    <t> -0.014 </t>
  </si>
  <si>
    <t>2447659.4633 </t>
  </si>
  <si>
    <t> 12.05.1989 23:07 </t>
  </si>
  <si>
    <t> -0.0058 </t>
  </si>
  <si>
    <t> VSSC 73 </t>
  </si>
  <si>
    <t>2447706.717 </t>
  </si>
  <si>
    <t> 29.06.1989 05:12 </t>
  </si>
  <si>
    <t>2447770.334 </t>
  </si>
  <si>
    <t> 31.08.1989 20:00 </t>
  </si>
  <si>
    <t> 0.013 </t>
  </si>
  <si>
    <t> R.Schertler </t>
  </si>
  <si>
    <t>BAVM 56 </t>
  </si>
  <si>
    <t>2447779.409 </t>
  </si>
  <si>
    <t> 09.09.1989 21:48 </t>
  </si>
  <si>
    <t> S.Soltes </t>
  </si>
  <si>
    <t>2448017.463 </t>
  </si>
  <si>
    <t> 05.05.1990 23:06 </t>
  </si>
  <si>
    <t> F.Hroch </t>
  </si>
  <si>
    <t> BRNO 31 </t>
  </si>
  <si>
    <t>2448017.464 </t>
  </si>
  <si>
    <t> 05.05.1990 23:08 </t>
  </si>
  <si>
    <t> V.Simon </t>
  </si>
  <si>
    <t>2448097.424 </t>
  </si>
  <si>
    <t> 24.07.1990 22:10 </t>
  </si>
  <si>
    <t> A.Dedoch </t>
  </si>
  <si>
    <t>2448117.422 </t>
  </si>
  <si>
    <t> 13.08.1990 22:07 </t>
  </si>
  <si>
    <t> V.Jelinek </t>
  </si>
  <si>
    <t>2448117.431 </t>
  </si>
  <si>
    <t> 13.08.1990 22:20 </t>
  </si>
  <si>
    <t> J.Dvorak B. </t>
  </si>
  <si>
    <t>2448475.402 </t>
  </si>
  <si>
    <t> 06.08.1991 21:38 </t>
  </si>
  <si>
    <t>2448475.403 </t>
  </si>
  <si>
    <t> 06.08.1991 21:40 </t>
  </si>
  <si>
    <t>2448475.422 </t>
  </si>
  <si>
    <t> 06.08.1991 22:07 </t>
  </si>
  <si>
    <t> M.Vrastak </t>
  </si>
  <si>
    <t>2448475.423 </t>
  </si>
  <si>
    <t> 06.08.1991 22:09 </t>
  </si>
  <si>
    <t> K.Koss </t>
  </si>
  <si>
    <t>2448484.482 </t>
  </si>
  <si>
    <t> 15.08.1991 23:34 </t>
  </si>
  <si>
    <t> Ma.Kolarik </t>
  </si>
  <si>
    <t>2448484.483 </t>
  </si>
  <si>
    <t> 15.08.1991 23:35 </t>
  </si>
  <si>
    <t> T.Cervinka </t>
  </si>
  <si>
    <t>2448484.503 </t>
  </si>
  <si>
    <t> 16.08.1991 00:04 </t>
  </si>
  <si>
    <t> J.Zahajsky </t>
  </si>
  <si>
    <t>2448555.362 </t>
  </si>
  <si>
    <t> 25.10.1991 20:41 </t>
  </si>
  <si>
    <t> J.Polak </t>
  </si>
  <si>
    <t>2448555.364 </t>
  </si>
  <si>
    <t> 25.10.1991 20:44 </t>
  </si>
  <si>
    <t> A.Kratochvil </t>
  </si>
  <si>
    <t>2448555.367 </t>
  </si>
  <si>
    <t> 25.10.1991 20:48 </t>
  </si>
  <si>
    <t> P.Masek </t>
  </si>
  <si>
    <t>2448555.383 </t>
  </si>
  <si>
    <t> 25.10.1991 21:11 </t>
  </si>
  <si>
    <t> M.Zibar </t>
  </si>
  <si>
    <t>2448773.442 </t>
  </si>
  <si>
    <t> 30.05.1992 22:36 </t>
  </si>
  <si>
    <t>2448773.450 </t>
  </si>
  <si>
    <t> 30.05.1992 22:48 </t>
  </si>
  <si>
    <t>2448773.457 </t>
  </si>
  <si>
    <t> 30.05.1992 22:58 </t>
  </si>
  <si>
    <t>2448833.433 </t>
  </si>
  <si>
    <t> 29.07.1992 22:23 </t>
  </si>
  <si>
    <t> 0.028 </t>
  </si>
  <si>
    <t>2448833.435 </t>
  </si>
  <si>
    <t> 29.07.1992 22:26 </t>
  </si>
  <si>
    <t> 0.030 </t>
  </si>
  <si>
    <t>2448833.436 </t>
  </si>
  <si>
    <t> 29.07.1992 22:27 </t>
  </si>
  <si>
    <t> 0.031 </t>
  </si>
  <si>
    <t>2448833.449 </t>
  </si>
  <si>
    <t> 29.07.1992 22:46 </t>
  </si>
  <si>
    <t> 0.044 </t>
  </si>
  <si>
    <t>2449060.552 </t>
  </si>
  <si>
    <t> 14.03.1993 01:14 </t>
  </si>
  <si>
    <t>2449569.385 </t>
  </si>
  <si>
    <t> 04.08.1994 21:14 </t>
  </si>
  <si>
    <t> L.Smahel </t>
  </si>
  <si>
    <t>2449569.386 </t>
  </si>
  <si>
    <t> 04.08.1994 21:15 </t>
  </si>
  <si>
    <t> M.Rottenborn </t>
  </si>
  <si>
    <t>2449569.391 </t>
  </si>
  <si>
    <t> 04.08.1994 21:23 </t>
  </si>
  <si>
    <t> J.Kucera </t>
  </si>
  <si>
    <t>2449569.393 </t>
  </si>
  <si>
    <t> 04.08.1994 21:25 </t>
  </si>
  <si>
    <t>2449569.413 </t>
  </si>
  <si>
    <t> 04.08.1994 21:54 </t>
  </si>
  <si>
    <t> 0.026 </t>
  </si>
  <si>
    <t> J.Vesely </t>
  </si>
  <si>
    <t>2449569.428 </t>
  </si>
  <si>
    <t> 04.08.1994 22:16 </t>
  </si>
  <si>
    <t> J.Jira </t>
  </si>
  <si>
    <t>2449569.432 </t>
  </si>
  <si>
    <t> 04.08.1994 22:22 </t>
  </si>
  <si>
    <t> 0.045 </t>
  </si>
  <si>
    <t>2449569.435 </t>
  </si>
  <si>
    <t> 04.08.1994 22:26 </t>
  </si>
  <si>
    <t> M.Vetrovcova </t>
  </si>
  <si>
    <t>2449578.477 </t>
  </si>
  <si>
    <t> 13.08.1994 23:26 </t>
  </si>
  <si>
    <t>2449578.478 </t>
  </si>
  <si>
    <t> 13.08.1994 23:28 </t>
  </si>
  <si>
    <t> 0.005 </t>
  </si>
  <si>
    <t>2449616.630 </t>
  </si>
  <si>
    <t> 21.09.1994 03:07 </t>
  </si>
  <si>
    <t>2449618.452 </t>
  </si>
  <si>
    <t> 22.09.1994 22:50 </t>
  </si>
  <si>
    <t> P.Molik </t>
  </si>
  <si>
    <t>OEJV 0060 </t>
  </si>
  <si>
    <t>2449658.427 </t>
  </si>
  <si>
    <t> 01.11.1994 22:14 </t>
  </si>
  <si>
    <t>2449658.431 </t>
  </si>
  <si>
    <t> 01.11.1994 22:20 </t>
  </si>
  <si>
    <t> T.Hynek </t>
  </si>
  <si>
    <t>2449660.248 </t>
  </si>
  <si>
    <t> 03.11.1994 17:57 </t>
  </si>
  <si>
    <t>2449807.440 </t>
  </si>
  <si>
    <t> 30.03.1995 22:33 </t>
  </si>
  <si>
    <t> M.Martignoni </t>
  </si>
  <si>
    <t> BBS 113 </t>
  </si>
  <si>
    <t>2449896.486 </t>
  </si>
  <si>
    <t> 27.06.1995 23:39 </t>
  </si>
  <si>
    <t>2449907.3968 </t>
  </si>
  <si>
    <t> 08.07.1995 21:31 </t>
  </si>
  <si>
    <t> 0.0035 </t>
  </si>
  <si>
    <t> BRNO 32 </t>
  </si>
  <si>
    <t>2449936.4470 </t>
  </si>
  <si>
    <t> 06.08.1995 22:43 </t>
  </si>
  <si>
    <t> -0.0221 </t>
  </si>
  <si>
    <t> P.Sobotka </t>
  </si>
  <si>
    <t>2450194.5066 </t>
  </si>
  <si>
    <t> 21.04.1996 00:09 </t>
  </si>
  <si>
    <t> -0.0104 </t>
  </si>
  <si>
    <t>2450194.5101 </t>
  </si>
  <si>
    <t> 21.04.1996 00:14 </t>
  </si>
  <si>
    <t> -0.0069 </t>
  </si>
  <si>
    <t>2450194.5115 </t>
  </si>
  <si>
    <t> 21.04.1996 00:16 </t>
  </si>
  <si>
    <t> -0.0055 </t>
  </si>
  <si>
    <t> J.Minar </t>
  </si>
  <si>
    <t>2450194.5184 </t>
  </si>
  <si>
    <t> 21.04.1996 00:26 </t>
  </si>
  <si>
    <t> 0.0014 </t>
  </si>
  <si>
    <t> L.Honzik </t>
  </si>
  <si>
    <t> M.Netolicky </t>
  </si>
  <si>
    <t>2450314.4269 </t>
  </si>
  <si>
    <t> 18.08.1996 22:14 </t>
  </si>
  <si>
    <t> -0.0278 </t>
  </si>
  <si>
    <t>2450325.3574 </t>
  </si>
  <si>
    <t> 29.08.1996 20:34 </t>
  </si>
  <si>
    <t> -0.0007 </t>
  </si>
  <si>
    <t>2450325.359 </t>
  </si>
  <si>
    <t> 29.08.1996 20:36 </t>
  </si>
  <si>
    <t>2450539.789 </t>
  </si>
  <si>
    <t> 01.04.1997 06:56 </t>
  </si>
  <si>
    <t> AOEB 10 </t>
  </si>
  <si>
    <t>2450579.772 </t>
  </si>
  <si>
    <t> 11.05.1997 06:31 </t>
  </si>
  <si>
    <t>2450672.4484 </t>
  </si>
  <si>
    <t> 11.08.1997 22:45 </t>
  </si>
  <si>
    <t> J.Cechal </t>
  </si>
  <si>
    <t>2450672.4595 </t>
  </si>
  <si>
    <t> 11.08.1997 23:01 </t>
  </si>
  <si>
    <t> 0.0088 </t>
  </si>
  <si>
    <t>2450712.4370 </t>
  </si>
  <si>
    <t> 20.09.1997 22:29 </t>
  </si>
  <si>
    <t> 0.0071 </t>
  </si>
  <si>
    <t>2450770.579 </t>
  </si>
  <si>
    <t> 18.11.1997 01:53 </t>
  </si>
  <si>
    <t>2450948.671 </t>
  </si>
  <si>
    <t> 15.05.1998 04:06 </t>
  </si>
  <si>
    <t>2451041.3602 </t>
  </si>
  <si>
    <t> 15.08.1998 20:38 </t>
  </si>
  <si>
    <t> 0.0101 </t>
  </si>
  <si>
    <t> R.Polloczek </t>
  </si>
  <si>
    <t>2451041.3664 </t>
  </si>
  <si>
    <t> 15.08.1998 20:47 </t>
  </si>
  <si>
    <t> 0.0163 </t>
  </si>
  <si>
    <t>2451081.3321 </t>
  </si>
  <si>
    <t> 24.09.1998 19:58 </t>
  </si>
  <si>
    <t> 0.0027 </t>
  </si>
  <si>
    <t>2451088.612 </t>
  </si>
  <si>
    <t> 02.10.1998 02:41 </t>
  </si>
  <si>
    <t>2451275.757 </t>
  </si>
  <si>
    <t> 07.04.1999 06:10 </t>
  </si>
  <si>
    <t> -0.017 </t>
  </si>
  <si>
    <t>2451384.816 </t>
  </si>
  <si>
    <t> 25.07.1999 07:35 </t>
  </si>
  <si>
    <t>2451424.780 </t>
  </si>
  <si>
    <t> 03.09.1999 06:43 </t>
  </si>
  <si>
    <t>2451435.696 </t>
  </si>
  <si>
    <t> 14.09.1999 04:42 </t>
  </si>
  <si>
    <t>2451693.723 </t>
  </si>
  <si>
    <t> 29.05.2000 05:21 </t>
  </si>
  <si>
    <t> -0.016 </t>
  </si>
  <si>
    <t>2452462.437 </t>
  </si>
  <si>
    <t> 06.07.2002 22:29 </t>
  </si>
  <si>
    <t> M.Hirjak </t>
  </si>
  <si>
    <t>OEJV 0074 </t>
  </si>
  <si>
    <t>2452462.439 </t>
  </si>
  <si>
    <t> 06.07.2002 22:32 </t>
  </si>
  <si>
    <t> M.Prokopová </t>
  </si>
  <si>
    <t>2452913.1026 </t>
  </si>
  <si>
    <t> 30.09.2003 14:27 </t>
  </si>
  <si>
    <t> T.Krajci </t>
  </si>
  <si>
    <t>IBVS 5592 </t>
  </si>
  <si>
    <t>2453314.716 </t>
  </si>
  <si>
    <t> 05.11.2004 05:11 </t>
  </si>
  <si>
    <t>2453445.5506 </t>
  </si>
  <si>
    <t> 16.03.2005 01:12 </t>
  </si>
  <si>
    <t> -0.0062 </t>
  </si>
  <si>
    <t>o</t>
  </si>
  <si>
    <t> U.Schmidt </t>
  </si>
  <si>
    <t>BAVM 173 </t>
  </si>
  <si>
    <t>2453563.6736 </t>
  </si>
  <si>
    <t> 12.07.2005 04:09 </t>
  </si>
  <si>
    <t> -0.0037 </t>
  </si>
  <si>
    <t>C </t>
  </si>
  <si>
    <t>ns</t>
  </si>
  <si>
    <t>2453894.4099 </t>
  </si>
  <si>
    <t> 07.06.2006 21:50 </t>
  </si>
  <si>
    <t> -0.0048 </t>
  </si>
  <si>
    <t> Jungbluth </t>
  </si>
  <si>
    <t>BAVM 178 </t>
  </si>
  <si>
    <t>2454248.7727 </t>
  </si>
  <si>
    <t> 28.05.2007 06:32 </t>
  </si>
  <si>
    <t> -0.0035 </t>
  </si>
  <si>
    <t> J.Bialozynski </t>
  </si>
  <si>
    <t> AOEB 12 </t>
  </si>
  <si>
    <t>2454626.7592 </t>
  </si>
  <si>
    <t> 09.06.2008 06:13 </t>
  </si>
  <si>
    <t> -0.0026 </t>
  </si>
  <si>
    <t>JAAVSO 36(2);186 </t>
  </si>
  <si>
    <t>2454659.478 </t>
  </si>
  <si>
    <t> 11.07.2008 23:28 </t>
  </si>
  <si>
    <t> M.Grzyb </t>
  </si>
  <si>
    <t>OEJV 0094 </t>
  </si>
  <si>
    <t>2454659.480 </t>
  </si>
  <si>
    <t> 11.07.2008 23:31 </t>
  </si>
  <si>
    <t> W.Pluskwa </t>
  </si>
  <si>
    <t>2454659.487 </t>
  </si>
  <si>
    <t> 11.07.2008 23:41 </t>
  </si>
  <si>
    <t> J.Furdak </t>
  </si>
  <si>
    <t>2454797.5785 </t>
  </si>
  <si>
    <t> 27.11.2008 01:53 </t>
  </si>
  <si>
    <t> -0.0038 </t>
  </si>
  <si>
    <t> JAAVSO 37;44 </t>
  </si>
  <si>
    <t>2454944.7758 </t>
  </si>
  <si>
    <t> 23.04.2009 06:37 </t>
  </si>
  <si>
    <t> -0.0028 </t>
  </si>
  <si>
    <t> S.Dvorak </t>
  </si>
  <si>
    <t>IBVS 5938 </t>
  </si>
  <si>
    <t>2456040.56931 </t>
  </si>
  <si>
    <t> 23.04.2012 01:39 </t>
  </si>
  <si>
    <t> -0.00412 </t>
  </si>
  <si>
    <t>R</t>
  </si>
  <si>
    <t> R.Uhlar </t>
  </si>
  <si>
    <t>IBVS 6114 </t>
  </si>
  <si>
    <t>2456041.47096 </t>
  </si>
  <si>
    <t> 23.04.2012 23:18 </t>
  </si>
  <si>
    <t> -0.01109 </t>
  </si>
  <si>
    <t>2456169.5932 </t>
  </si>
  <si>
    <t> 30.08.2012 02:14 </t>
  </si>
  <si>
    <t> -0.0042 </t>
  </si>
  <si>
    <t> JAAVSO 41;122 </t>
  </si>
  <si>
    <t>2456398.56602 </t>
  </si>
  <si>
    <t> 16.04.2013 01:35 </t>
  </si>
  <si>
    <t> -0.00341 </t>
  </si>
  <si>
    <t> K.Ho?kova </t>
  </si>
  <si>
    <t>OEJV 0160 </t>
  </si>
  <si>
    <t>2456489.4282 </t>
  </si>
  <si>
    <t> 15.07.2013 22:16 </t>
  </si>
  <si>
    <t> -0.0032 </t>
  </si>
  <si>
    <t>-I</t>
  </si>
  <si>
    <t> F.Agerer </t>
  </si>
  <si>
    <t>BAVM 232 </t>
  </si>
  <si>
    <t>2456499.4174 </t>
  </si>
  <si>
    <t> 25.07.2013 22:01 </t>
  </si>
  <si>
    <t>9068.5</t>
  </si>
  <si>
    <t> -0.0088 </t>
  </si>
  <si>
    <t>BAVM 234 </t>
  </si>
  <si>
    <t>2456539.40253 </t>
  </si>
  <si>
    <t> 03.09.2013 21:39 </t>
  </si>
  <si>
    <t>9090.5</t>
  </si>
  <si>
    <t> -0.00289 </t>
  </si>
  <si>
    <t>2456787.453 </t>
  </si>
  <si>
    <t> 09.05.2014 22:52 </t>
  </si>
  <si>
    <t>9227</t>
  </si>
  <si>
    <t> A.Paschke </t>
  </si>
  <si>
    <t>OEJV 0172 </t>
  </si>
  <si>
    <t>2456787.455 </t>
  </si>
  <si>
    <t> 09.05.2014 22:55 </t>
  </si>
  <si>
    <t>2456817.4377 </t>
  </si>
  <si>
    <t> 08.06.2014 22:30 </t>
  </si>
  <si>
    <t>9243.5</t>
  </si>
  <si>
    <t> -0.0052 </t>
  </si>
  <si>
    <t>BAVM 238 </t>
  </si>
  <si>
    <t>2457204.5198 </t>
  </si>
  <si>
    <t> 01.07.2015 00:28 </t>
  </si>
  <si>
    <t>9456.5</t>
  </si>
  <si>
    <t> 0.0051 </t>
  </si>
  <si>
    <t>BAVM 241 (=IBVS 6157) </t>
  </si>
  <si>
    <t>BAD?</t>
  </si>
  <si>
    <t>IBVS 6157</t>
  </si>
  <si>
    <t>JAVSO..45..121</t>
  </si>
  <si>
    <t>JAVSO..46..184</t>
  </si>
  <si>
    <t>JAVSO..47..263</t>
  </si>
  <si>
    <t>JAVSO..48…87</t>
  </si>
  <si>
    <t>JAVSO..48..256</t>
  </si>
  <si>
    <t>JAVSO 49, 256</t>
  </si>
  <si>
    <t>JBAV, 60</t>
  </si>
  <si>
    <t>JAAVSO 51, 134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</si>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</sst>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"/>
    <numFmt numFmtId="166" formatCode="0.000"/>
    <numFmt numFmtId="167" formatCode="0.00000"/>
  </numFmts>
  <fonts count="4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i/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26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10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>
      <alignment horizontal="center"/>
    </xf>
    <xf numFmtId="0" fontId="7" fillId="0" borderId="0" xfId="0" applyFont="1" applyAlignment="1"/>
    <xf numFmtId="0" fontId="7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0" borderId="0" xfId="0" applyFont="1" applyAlignment="1"/>
    <xf numFmtId="165" fontId="0" fillId="0" borderId="0" xfId="0" applyNumberFormat="1" applyAlignment="1"/>
    <xf numFmtId="0" fontId="0" fillId="0" borderId="0" xfId="0">
      <alignment vertical="top"/>
    </xf>
    <xf numFmtId="0" fontId="10" fillId="0" borderId="0" xfId="0" applyFont="1" applyAlignment="1"/>
    <xf numFmtId="0" fontId="10" fillId="0" borderId="0" xfId="0" applyFont="1">
      <alignment vertical="top"/>
    </xf>
    <xf numFmtId="0" fontId="10" fillId="0" borderId="0" xfId="0" applyFont="1" applyAlignment="1">
      <alignment horizontal="left" vertical="center"/>
    </xf>
    <xf numFmtId="0" fontId="13" fillId="0" borderId="0" xfId="0" applyFont="1">
      <alignment vertical="top"/>
    </xf>
    <xf numFmtId="0" fontId="14" fillId="0" borderId="0" xfId="0" applyFont="1">
      <alignment vertical="top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top"/>
    </xf>
    <xf numFmtId="0" fontId="4" fillId="0" borderId="0" xfId="0" applyFont="1">
      <alignment vertical="top"/>
    </xf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22" fontId="9" fillId="0" borderId="0" xfId="0" applyNumberFormat="1" applyFont="1">
      <alignment vertical="top"/>
    </xf>
    <xf numFmtId="0" fontId="0" fillId="0" borderId="8" xfId="0" applyBorder="1">
      <alignment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165" fontId="0" fillId="0" borderId="0" xfId="0" applyNumberFormat="1" applyAlignment="1">
      <alignment horizontal="left"/>
    </xf>
    <xf numFmtId="165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165" fontId="10" fillId="0" borderId="0" xfId="0" applyNumberFormat="1" applyFont="1" applyAlignment="1"/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0" fillId="0" borderId="0" xfId="0" quotePrefix="1">
      <alignment vertical="top"/>
    </xf>
    <xf numFmtId="0" fontId="5" fillId="24" borderId="16" xfId="0" applyFont="1" applyFill="1" applyBorder="1" applyAlignment="1">
      <alignment horizontal="left" vertical="top" wrapText="1" indent="1"/>
    </xf>
    <xf numFmtId="0" fontId="5" fillId="24" borderId="16" xfId="0" applyFont="1" applyFill="1" applyBorder="1" applyAlignment="1">
      <alignment horizontal="center" vertical="top" wrapText="1"/>
    </xf>
    <xf numFmtId="0" fontId="5" fillId="24" borderId="16" xfId="0" applyFont="1" applyFill="1" applyBorder="1" applyAlignment="1">
      <alignment horizontal="right" vertical="top" wrapText="1"/>
    </xf>
    <xf numFmtId="0" fontId="17" fillId="24" borderId="16" xfId="38" applyFill="1" applyBorder="1" applyAlignment="1" applyProtection="1">
      <alignment horizontal="right" vertical="top" wrapText="1"/>
    </xf>
    <xf numFmtId="0" fontId="18" fillId="0" borderId="0" xfId="0" applyFont="1" applyAlignment="1">
      <alignment horizontal="left"/>
    </xf>
    <xf numFmtId="165" fontId="18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18" fillId="0" borderId="0" xfId="0" applyFont="1" applyAlignment="1">
      <alignment horizontal="center"/>
    </xf>
    <xf numFmtId="0" fontId="0" fillId="0" borderId="17" xfId="0" applyBorder="1" applyAlignment="1"/>
    <xf numFmtId="0" fontId="9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7" xfId="0" applyBorder="1">
      <alignment vertical="top"/>
    </xf>
    <xf numFmtId="0" fontId="19" fillId="0" borderId="9" xfId="0" applyFont="1" applyBorder="1" applyAlignment="1">
      <alignment horizontal="center"/>
    </xf>
    <xf numFmtId="0" fontId="20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166" fontId="10" fillId="0" borderId="0" xfId="0" applyNumberFormat="1" applyFont="1" applyAlignment="1">
      <alignment horizontal="left" vertical="top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top"/>
    </xf>
    <xf numFmtId="0" fontId="38" fillId="0" borderId="0" xfId="0" applyFont="1" applyAlignment="1">
      <alignment horizontal="left" vertical="top"/>
    </xf>
    <xf numFmtId="166" fontId="38" fillId="0" borderId="0" xfId="0" applyNumberFormat="1" applyFont="1" applyAlignment="1">
      <alignment horizontal="left" vertical="top"/>
    </xf>
    <xf numFmtId="0" fontId="38" fillId="0" borderId="0" xfId="0" applyFont="1" applyAlignment="1">
      <alignment horizontal="left" wrapText="1"/>
    </xf>
    <xf numFmtId="0" fontId="38" fillId="0" borderId="0" xfId="0" applyFont="1" applyAlignment="1">
      <alignment horizontal="center" wrapText="1"/>
    </xf>
    <xf numFmtId="0" fontId="38" fillId="0" borderId="0" xfId="42" applyFont="1" applyAlignment="1">
      <alignment wrapText="1"/>
    </xf>
    <xf numFmtId="0" fontId="38" fillId="0" borderId="0" xfId="42" applyFont="1" applyAlignment="1">
      <alignment horizontal="center" wrapText="1"/>
    </xf>
    <xf numFmtId="0" fontId="38" fillId="0" borderId="0" xfId="42" applyFont="1" applyAlignment="1">
      <alignment horizontal="left" wrapText="1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/>
    </xf>
    <xf numFmtId="0" fontId="40" fillId="0" borderId="0" xfId="42" applyFont="1" applyAlignment="1">
      <alignment horizontal="left"/>
    </xf>
    <xf numFmtId="0" fontId="5" fillId="0" borderId="0" xfId="42" applyFont="1" applyAlignment="1">
      <alignment horizontal="left"/>
    </xf>
    <xf numFmtId="0" fontId="5" fillId="0" borderId="0" xfId="42" applyFont="1" applyAlignment="1">
      <alignment horizontal="left" wrapText="1"/>
    </xf>
    <xf numFmtId="0" fontId="40" fillId="0" borderId="0" xfId="42" applyFont="1" applyAlignment="1">
      <alignment horizontal="center"/>
    </xf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40" fillId="0" borderId="0" xfId="42" applyFont="1"/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/>
    <xf numFmtId="0" fontId="6" fillId="0" borderId="0" xfId="0" applyFont="1" applyAlignment="1"/>
    <xf numFmtId="14" fontId="6" fillId="0" borderId="0" xfId="0" applyNumberFormat="1" applyFont="1" applyAlignment="1"/>
    <xf numFmtId="0" fontId="5" fillId="0" borderId="0" xfId="0" applyFont="1" applyAlignment="1">
      <alignment horizontal="center"/>
    </xf>
    <xf numFmtId="0" fontId="41" fillId="0" borderId="0" xfId="0" applyFont="1" applyAlignment="1" applyProtection="1">
      <protection locked="0"/>
    </xf>
    <xf numFmtId="0" fontId="41" fillId="0" borderId="0" xfId="0" applyFont="1" applyAlignment="1" applyProtection="1">
      <alignment horizontal="center"/>
      <protection locked="0"/>
    </xf>
    <xf numFmtId="0" fontId="41" fillId="0" borderId="0" xfId="0" applyFont="1" applyAlignment="1">
      <alignment horizontal="left" vertical="center" wrapText="1"/>
    </xf>
    <xf numFmtId="167" fontId="4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BH Dra - O-C Diagr.</a:t>
            </a:r>
          </a:p>
        </c:rich>
      </c:tx>
      <c:layout>
        <c:manualLayout>
          <c:xMode val="edge"/>
          <c:yMode val="edge"/>
          <c:x val="0.37802941837439946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493838895458"/>
          <c:y val="0.14634168126798494"/>
          <c:w val="0.80937058998462585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-12744</c:v>
                </c:pt>
                <c:pt idx="1">
                  <c:v>-12492</c:v>
                </c:pt>
                <c:pt idx="2">
                  <c:v>-12015</c:v>
                </c:pt>
                <c:pt idx="3">
                  <c:v>-11396</c:v>
                </c:pt>
                <c:pt idx="4">
                  <c:v>-10805</c:v>
                </c:pt>
                <c:pt idx="5">
                  <c:v>-10714</c:v>
                </c:pt>
                <c:pt idx="6">
                  <c:v>-10281</c:v>
                </c:pt>
                <c:pt idx="7">
                  <c:v>-10209</c:v>
                </c:pt>
                <c:pt idx="8">
                  <c:v>-9876</c:v>
                </c:pt>
                <c:pt idx="9">
                  <c:v>-9383</c:v>
                </c:pt>
                <c:pt idx="10">
                  <c:v>-7839</c:v>
                </c:pt>
                <c:pt idx="11">
                  <c:v>-7839</c:v>
                </c:pt>
                <c:pt idx="12">
                  <c:v>-7824</c:v>
                </c:pt>
                <c:pt idx="13">
                  <c:v>-7768</c:v>
                </c:pt>
                <c:pt idx="14">
                  <c:v>-7621</c:v>
                </c:pt>
                <c:pt idx="15">
                  <c:v>-7615</c:v>
                </c:pt>
                <c:pt idx="16">
                  <c:v>-7571</c:v>
                </c:pt>
                <c:pt idx="17">
                  <c:v>-7473</c:v>
                </c:pt>
                <c:pt idx="18">
                  <c:v>-7368</c:v>
                </c:pt>
                <c:pt idx="19">
                  <c:v>-6821</c:v>
                </c:pt>
                <c:pt idx="20">
                  <c:v>-6648</c:v>
                </c:pt>
                <c:pt idx="21">
                  <c:v>-6624</c:v>
                </c:pt>
                <c:pt idx="22">
                  <c:v>-6373</c:v>
                </c:pt>
                <c:pt idx="23">
                  <c:v>-6373</c:v>
                </c:pt>
                <c:pt idx="24">
                  <c:v>-6361</c:v>
                </c:pt>
                <c:pt idx="25">
                  <c:v>-6214</c:v>
                </c:pt>
                <c:pt idx="26">
                  <c:v>-6176</c:v>
                </c:pt>
                <c:pt idx="27">
                  <c:v>-6083</c:v>
                </c:pt>
                <c:pt idx="28">
                  <c:v>-6039</c:v>
                </c:pt>
                <c:pt idx="29">
                  <c:v>-6035</c:v>
                </c:pt>
                <c:pt idx="30">
                  <c:v>-5870</c:v>
                </c:pt>
                <c:pt idx="31">
                  <c:v>-5782</c:v>
                </c:pt>
                <c:pt idx="32">
                  <c:v>-5236</c:v>
                </c:pt>
                <c:pt idx="33">
                  <c:v>-4612</c:v>
                </c:pt>
                <c:pt idx="34">
                  <c:v>-4420</c:v>
                </c:pt>
                <c:pt idx="35">
                  <c:v>-4376</c:v>
                </c:pt>
                <c:pt idx="36">
                  <c:v>-3880</c:v>
                </c:pt>
                <c:pt idx="37">
                  <c:v>-3791</c:v>
                </c:pt>
                <c:pt idx="38">
                  <c:v>-3594</c:v>
                </c:pt>
                <c:pt idx="39">
                  <c:v>-3403</c:v>
                </c:pt>
                <c:pt idx="40">
                  <c:v>-3152</c:v>
                </c:pt>
                <c:pt idx="41">
                  <c:v>0</c:v>
                </c:pt>
                <c:pt idx="42">
                  <c:v>0</c:v>
                </c:pt>
                <c:pt idx="43">
                  <c:v>208</c:v>
                </c:pt>
                <c:pt idx="44">
                  <c:v>1050</c:v>
                </c:pt>
                <c:pt idx="45">
                  <c:v>1055</c:v>
                </c:pt>
                <c:pt idx="46">
                  <c:v>1056</c:v>
                </c:pt>
                <c:pt idx="47">
                  <c:v>1243</c:v>
                </c:pt>
                <c:pt idx="48">
                  <c:v>1260</c:v>
                </c:pt>
                <c:pt idx="49">
                  <c:v>1407</c:v>
                </c:pt>
                <c:pt idx="50">
                  <c:v>1456</c:v>
                </c:pt>
                <c:pt idx="51">
                  <c:v>1806</c:v>
                </c:pt>
                <c:pt idx="52">
                  <c:v>1833</c:v>
                </c:pt>
                <c:pt idx="53">
                  <c:v>1970</c:v>
                </c:pt>
                <c:pt idx="54">
                  <c:v>1987</c:v>
                </c:pt>
                <c:pt idx="55">
                  <c:v>1992</c:v>
                </c:pt>
                <c:pt idx="56">
                  <c:v>2003</c:v>
                </c:pt>
                <c:pt idx="57">
                  <c:v>2009</c:v>
                </c:pt>
                <c:pt idx="58">
                  <c:v>2041</c:v>
                </c:pt>
                <c:pt idx="59">
                  <c:v>2216</c:v>
                </c:pt>
                <c:pt idx="60">
                  <c:v>2222</c:v>
                </c:pt>
                <c:pt idx="61">
                  <c:v>2260</c:v>
                </c:pt>
                <c:pt idx="62">
                  <c:v>2262</c:v>
                </c:pt>
                <c:pt idx="63">
                  <c:v>2310</c:v>
                </c:pt>
                <c:pt idx="64">
                  <c:v>2435</c:v>
                </c:pt>
                <c:pt idx="65">
                  <c:v>2457</c:v>
                </c:pt>
                <c:pt idx="66">
                  <c:v>2578</c:v>
                </c:pt>
                <c:pt idx="67">
                  <c:v>2605</c:v>
                </c:pt>
                <c:pt idx="68">
                  <c:v>2660</c:v>
                </c:pt>
                <c:pt idx="69">
                  <c:v>2813</c:v>
                </c:pt>
                <c:pt idx="70">
                  <c:v>2901</c:v>
                </c:pt>
                <c:pt idx="71">
                  <c:v>3280</c:v>
                </c:pt>
                <c:pt idx="72">
                  <c:v>3295</c:v>
                </c:pt>
                <c:pt idx="73">
                  <c:v>3306</c:v>
                </c:pt>
                <c:pt idx="74">
                  <c:v>3383</c:v>
                </c:pt>
                <c:pt idx="75">
                  <c:v>3393</c:v>
                </c:pt>
                <c:pt idx="76">
                  <c:v>3415</c:v>
                </c:pt>
                <c:pt idx="77">
                  <c:v>3431</c:v>
                </c:pt>
                <c:pt idx="78">
                  <c:v>3437</c:v>
                </c:pt>
                <c:pt idx="79">
                  <c:v>3442</c:v>
                </c:pt>
                <c:pt idx="80">
                  <c:v>3455</c:v>
                </c:pt>
                <c:pt idx="81">
                  <c:v>3455</c:v>
                </c:pt>
                <c:pt idx="82">
                  <c:v>3459</c:v>
                </c:pt>
                <c:pt idx="83">
                  <c:v>3471</c:v>
                </c:pt>
                <c:pt idx="84">
                  <c:v>3471</c:v>
                </c:pt>
                <c:pt idx="85">
                  <c:v>3486</c:v>
                </c:pt>
                <c:pt idx="86">
                  <c:v>3521</c:v>
                </c:pt>
                <c:pt idx="87">
                  <c:v>3521</c:v>
                </c:pt>
                <c:pt idx="88">
                  <c:v>3683</c:v>
                </c:pt>
                <c:pt idx="89">
                  <c:v>3689</c:v>
                </c:pt>
                <c:pt idx="90">
                  <c:v>3759</c:v>
                </c:pt>
                <c:pt idx="91">
                  <c:v>3865</c:v>
                </c:pt>
                <c:pt idx="92">
                  <c:v>3886</c:v>
                </c:pt>
                <c:pt idx="93">
                  <c:v>4006</c:v>
                </c:pt>
                <c:pt idx="94">
                  <c:v>4051</c:v>
                </c:pt>
                <c:pt idx="95">
                  <c:v>4051</c:v>
                </c:pt>
                <c:pt idx="96">
                  <c:v>4051</c:v>
                </c:pt>
                <c:pt idx="97">
                  <c:v>4062</c:v>
                </c:pt>
                <c:pt idx="98">
                  <c:v>4112</c:v>
                </c:pt>
                <c:pt idx="99">
                  <c:v>4204</c:v>
                </c:pt>
                <c:pt idx="100">
                  <c:v>4230</c:v>
                </c:pt>
                <c:pt idx="101">
                  <c:v>4265</c:v>
                </c:pt>
                <c:pt idx="102">
                  <c:v>4270</c:v>
                </c:pt>
                <c:pt idx="103">
                  <c:v>4401</c:v>
                </c:pt>
                <c:pt idx="104">
                  <c:v>4401</c:v>
                </c:pt>
                <c:pt idx="105">
                  <c:v>4445</c:v>
                </c:pt>
                <c:pt idx="106">
                  <c:v>4456</c:v>
                </c:pt>
                <c:pt idx="107">
                  <c:v>4456</c:v>
                </c:pt>
                <c:pt idx="108">
                  <c:v>4653</c:v>
                </c:pt>
                <c:pt idx="109">
                  <c:v>4653</c:v>
                </c:pt>
                <c:pt idx="110">
                  <c:v>4653</c:v>
                </c:pt>
                <c:pt idx="111">
                  <c:v>4653</c:v>
                </c:pt>
                <c:pt idx="112">
                  <c:v>4658</c:v>
                </c:pt>
                <c:pt idx="113">
                  <c:v>4658</c:v>
                </c:pt>
                <c:pt idx="114">
                  <c:v>4658</c:v>
                </c:pt>
                <c:pt idx="115">
                  <c:v>4697</c:v>
                </c:pt>
                <c:pt idx="116">
                  <c:v>4697</c:v>
                </c:pt>
                <c:pt idx="117">
                  <c:v>4697</c:v>
                </c:pt>
                <c:pt idx="118">
                  <c:v>4697</c:v>
                </c:pt>
                <c:pt idx="119">
                  <c:v>4817</c:v>
                </c:pt>
                <c:pt idx="120">
                  <c:v>4817</c:v>
                </c:pt>
                <c:pt idx="121">
                  <c:v>4817</c:v>
                </c:pt>
                <c:pt idx="122">
                  <c:v>4850</c:v>
                </c:pt>
                <c:pt idx="123">
                  <c:v>4850</c:v>
                </c:pt>
                <c:pt idx="124">
                  <c:v>4850</c:v>
                </c:pt>
                <c:pt idx="125">
                  <c:v>4850</c:v>
                </c:pt>
                <c:pt idx="126">
                  <c:v>4975</c:v>
                </c:pt>
                <c:pt idx="127">
                  <c:v>5255</c:v>
                </c:pt>
                <c:pt idx="128">
                  <c:v>5255</c:v>
                </c:pt>
                <c:pt idx="129">
                  <c:v>5255</c:v>
                </c:pt>
                <c:pt idx="130">
                  <c:v>5255</c:v>
                </c:pt>
                <c:pt idx="131">
                  <c:v>5255</c:v>
                </c:pt>
                <c:pt idx="132">
                  <c:v>5255</c:v>
                </c:pt>
                <c:pt idx="133">
                  <c:v>5255</c:v>
                </c:pt>
                <c:pt idx="134">
                  <c:v>5255</c:v>
                </c:pt>
                <c:pt idx="135">
                  <c:v>5260</c:v>
                </c:pt>
                <c:pt idx="136">
                  <c:v>5260</c:v>
                </c:pt>
                <c:pt idx="137">
                  <c:v>5281</c:v>
                </c:pt>
                <c:pt idx="138">
                  <c:v>5282</c:v>
                </c:pt>
                <c:pt idx="139">
                  <c:v>5304</c:v>
                </c:pt>
                <c:pt idx="140">
                  <c:v>5304</c:v>
                </c:pt>
                <c:pt idx="141">
                  <c:v>5305</c:v>
                </c:pt>
                <c:pt idx="142">
                  <c:v>5386</c:v>
                </c:pt>
                <c:pt idx="143">
                  <c:v>5435</c:v>
                </c:pt>
                <c:pt idx="144">
                  <c:v>5441</c:v>
                </c:pt>
                <c:pt idx="145">
                  <c:v>5457</c:v>
                </c:pt>
                <c:pt idx="146">
                  <c:v>5599</c:v>
                </c:pt>
                <c:pt idx="147">
                  <c:v>5599</c:v>
                </c:pt>
                <c:pt idx="148">
                  <c:v>5599</c:v>
                </c:pt>
                <c:pt idx="149">
                  <c:v>5599</c:v>
                </c:pt>
                <c:pt idx="150">
                  <c:v>5665</c:v>
                </c:pt>
                <c:pt idx="151">
                  <c:v>5671</c:v>
                </c:pt>
                <c:pt idx="152">
                  <c:v>5671</c:v>
                </c:pt>
                <c:pt idx="153">
                  <c:v>5671</c:v>
                </c:pt>
                <c:pt idx="154">
                  <c:v>5789</c:v>
                </c:pt>
                <c:pt idx="155">
                  <c:v>5811</c:v>
                </c:pt>
                <c:pt idx="156">
                  <c:v>5862</c:v>
                </c:pt>
                <c:pt idx="157">
                  <c:v>5862</c:v>
                </c:pt>
                <c:pt idx="158">
                  <c:v>5884</c:v>
                </c:pt>
                <c:pt idx="159">
                  <c:v>5916</c:v>
                </c:pt>
                <c:pt idx="160">
                  <c:v>6014</c:v>
                </c:pt>
                <c:pt idx="161">
                  <c:v>6065</c:v>
                </c:pt>
                <c:pt idx="162">
                  <c:v>6065</c:v>
                </c:pt>
                <c:pt idx="163">
                  <c:v>6087</c:v>
                </c:pt>
                <c:pt idx="164">
                  <c:v>6091</c:v>
                </c:pt>
                <c:pt idx="165">
                  <c:v>6194</c:v>
                </c:pt>
                <c:pt idx="166">
                  <c:v>6254</c:v>
                </c:pt>
                <c:pt idx="167">
                  <c:v>6276</c:v>
                </c:pt>
                <c:pt idx="168">
                  <c:v>6282</c:v>
                </c:pt>
                <c:pt idx="169">
                  <c:v>6424</c:v>
                </c:pt>
                <c:pt idx="170">
                  <c:v>6847</c:v>
                </c:pt>
                <c:pt idx="171">
                  <c:v>6847</c:v>
                </c:pt>
                <c:pt idx="172">
                  <c:v>7095</c:v>
                </c:pt>
                <c:pt idx="173">
                  <c:v>7316</c:v>
                </c:pt>
                <c:pt idx="174">
                  <c:v>7388</c:v>
                </c:pt>
                <c:pt idx="175">
                  <c:v>7453</c:v>
                </c:pt>
                <c:pt idx="176">
                  <c:v>7635</c:v>
                </c:pt>
                <c:pt idx="177">
                  <c:v>7830</c:v>
                </c:pt>
                <c:pt idx="178">
                  <c:v>8038</c:v>
                </c:pt>
                <c:pt idx="179">
                  <c:v>8056</c:v>
                </c:pt>
                <c:pt idx="180">
                  <c:v>8056</c:v>
                </c:pt>
                <c:pt idx="181">
                  <c:v>8056</c:v>
                </c:pt>
                <c:pt idx="182">
                  <c:v>8132</c:v>
                </c:pt>
                <c:pt idx="183">
                  <c:v>8213</c:v>
                </c:pt>
                <c:pt idx="184">
                  <c:v>8816</c:v>
                </c:pt>
                <c:pt idx="185">
                  <c:v>8816.5</c:v>
                </c:pt>
                <c:pt idx="186">
                  <c:v>8887</c:v>
                </c:pt>
                <c:pt idx="187">
                  <c:v>8887</c:v>
                </c:pt>
                <c:pt idx="188">
                  <c:v>9013</c:v>
                </c:pt>
                <c:pt idx="189">
                  <c:v>9013</c:v>
                </c:pt>
                <c:pt idx="190">
                  <c:v>9063</c:v>
                </c:pt>
                <c:pt idx="191">
                  <c:v>9068.5</c:v>
                </c:pt>
                <c:pt idx="192">
                  <c:v>9090.5</c:v>
                </c:pt>
                <c:pt idx="193">
                  <c:v>9227</c:v>
                </c:pt>
                <c:pt idx="194">
                  <c:v>9227</c:v>
                </c:pt>
                <c:pt idx="195">
                  <c:v>9243.5</c:v>
                </c:pt>
                <c:pt idx="196">
                  <c:v>9418</c:v>
                </c:pt>
                <c:pt idx="197">
                  <c:v>9456.5</c:v>
                </c:pt>
                <c:pt idx="198">
                  <c:v>9505.5</c:v>
                </c:pt>
                <c:pt idx="199">
                  <c:v>9639</c:v>
                </c:pt>
                <c:pt idx="200">
                  <c:v>9654</c:v>
                </c:pt>
                <c:pt idx="201">
                  <c:v>9680</c:v>
                </c:pt>
                <c:pt idx="202">
                  <c:v>9834.5</c:v>
                </c:pt>
                <c:pt idx="203">
                  <c:v>10002</c:v>
                </c:pt>
                <c:pt idx="204">
                  <c:v>10254</c:v>
                </c:pt>
                <c:pt idx="205">
                  <c:v>10260</c:v>
                </c:pt>
                <c:pt idx="206">
                  <c:v>10315</c:v>
                </c:pt>
                <c:pt idx="207">
                  <c:v>10440</c:v>
                </c:pt>
                <c:pt idx="208">
                  <c:v>10458</c:v>
                </c:pt>
                <c:pt idx="209">
                  <c:v>10654</c:v>
                </c:pt>
                <c:pt idx="210">
                  <c:v>10676</c:v>
                </c:pt>
                <c:pt idx="211">
                  <c:v>10885</c:v>
                </c:pt>
                <c:pt idx="212">
                  <c:v>11053</c:v>
                </c:pt>
                <c:pt idx="213">
                  <c:v>11076</c:v>
                </c:pt>
              </c:numCache>
            </c:numRef>
          </c:xVal>
          <c:yVal>
            <c:numRef>
              <c:f>Active!$H$21:$H$988</c:f>
              <c:numCache>
                <c:formatCode>General</c:formatCode>
                <c:ptCount val="968"/>
                <c:pt idx="0">
                  <c:v>1.7136080001364462E-2</c:v>
                </c:pt>
                <c:pt idx="1">
                  <c:v>-1.2983559998247074E-2</c:v>
                </c:pt>
                <c:pt idx="2">
                  <c:v>-1.7814499988162424E-3</c:v>
                </c:pt>
                <c:pt idx="3">
                  <c:v>-2.1456279995618388E-2</c:v>
                </c:pt>
                <c:pt idx="4">
                  <c:v>-5.4511499984073453E-3</c:v>
                </c:pt>
                <c:pt idx="5">
                  <c:v>1.7838980002125027E-2</c:v>
                </c:pt>
                <c:pt idx="6">
                  <c:v>-2.446182999847224E-2</c:v>
                </c:pt>
                <c:pt idx="7">
                  <c:v>-6.363887000043178E-2</c:v>
                </c:pt>
                <c:pt idx="8">
                  <c:v>2.2917320002306951E-2</c:v>
                </c:pt>
                <c:pt idx="9">
                  <c:v>-3.8697689997206908E-2</c:v>
                </c:pt>
                <c:pt idx="10">
                  <c:v>-4.9769998440751806E-5</c:v>
                </c:pt>
                <c:pt idx="11">
                  <c:v>1.9950230001995806E-2</c:v>
                </c:pt>
                <c:pt idx="12">
                  <c:v>7.3716800034162588E-3</c:v>
                </c:pt>
                <c:pt idx="13">
                  <c:v>1.0011760004999815E-2</c:v>
                </c:pt>
                <c:pt idx="14">
                  <c:v>1.4941970002837479E-2</c:v>
                </c:pt>
                <c:pt idx="15">
                  <c:v>8.0510550000326475E-2</c:v>
                </c:pt>
                <c:pt idx="16">
                  <c:v>8.0134700001508463E-3</c:v>
                </c:pt>
                <c:pt idx="17">
                  <c:v>3.5633610001241323E-2</c:v>
                </c:pt>
                <c:pt idx="18">
                  <c:v>-4.4162399972265121E-3</c:v>
                </c:pt>
                <c:pt idx="19">
                  <c:v>-1.1914029997569742E-2</c:v>
                </c:pt>
                <c:pt idx="20">
                  <c:v>-2.7186639999854378E-2</c:v>
                </c:pt>
                <c:pt idx="21">
                  <c:v>2.3087680001481203E-2</c:v>
                </c:pt>
                <c:pt idx="22">
                  <c:v>-2.6793389999511419E-2</c:v>
                </c:pt>
                <c:pt idx="23">
                  <c:v>-1.1793389996455517E-2</c:v>
                </c:pt>
                <c:pt idx="24">
                  <c:v>-2.8656229998887284E-2</c:v>
                </c:pt>
                <c:pt idx="25">
                  <c:v>1.8273980000230949E-2</c:v>
                </c:pt>
                <c:pt idx="26">
                  <c:v>2.0208320001984248E-2</c:v>
                </c:pt>
                <c:pt idx="27">
                  <c:v>1.6021310002543032E-2</c:v>
                </c:pt>
                <c:pt idx="28">
                  <c:v>4.7524230001727119E-2</c:v>
                </c:pt>
                <c:pt idx="29">
                  <c:v>8.5699500014015939E-3</c:v>
                </c:pt>
                <c:pt idx="30">
                  <c:v>2.3205900004541036E-2</c:v>
                </c:pt>
                <c:pt idx="31">
                  <c:v>4.1211740001017461E-2</c:v>
                </c:pt>
                <c:pt idx="32">
                  <c:v>-2.6047479997941991E-2</c:v>
                </c:pt>
                <c:pt idx="33">
                  <c:v>-4.1915159999916796E-2</c:v>
                </c:pt>
                <c:pt idx="34">
                  <c:v>5.927940000401577E-2</c:v>
                </c:pt>
                <c:pt idx="35">
                  <c:v>8.7823200046841521E-3</c:v>
                </c:pt>
                <c:pt idx="36">
                  <c:v>-2.5483999925199896E-3</c:v>
                </c:pt>
                <c:pt idx="37">
                  <c:v>-5.0781129997631069E-2</c:v>
                </c:pt>
                <c:pt idx="38">
                  <c:v>-5.9779420000268146E-2</c:v>
                </c:pt>
                <c:pt idx="39">
                  <c:v>-4.43462900002487E-2</c:v>
                </c:pt>
                <c:pt idx="4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89-4B40-9488-12D24F3A114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-12744</c:v>
                </c:pt>
                <c:pt idx="1">
                  <c:v>-12492</c:v>
                </c:pt>
                <c:pt idx="2">
                  <c:v>-12015</c:v>
                </c:pt>
                <c:pt idx="3">
                  <c:v>-11396</c:v>
                </c:pt>
                <c:pt idx="4">
                  <c:v>-10805</c:v>
                </c:pt>
                <c:pt idx="5">
                  <c:v>-10714</c:v>
                </c:pt>
                <c:pt idx="6">
                  <c:v>-10281</c:v>
                </c:pt>
                <c:pt idx="7">
                  <c:v>-10209</c:v>
                </c:pt>
                <c:pt idx="8">
                  <c:v>-9876</c:v>
                </c:pt>
                <c:pt idx="9">
                  <c:v>-9383</c:v>
                </c:pt>
                <c:pt idx="10">
                  <c:v>-7839</c:v>
                </c:pt>
                <c:pt idx="11">
                  <c:v>-7839</c:v>
                </c:pt>
                <c:pt idx="12">
                  <c:v>-7824</c:v>
                </c:pt>
                <c:pt idx="13">
                  <c:v>-7768</c:v>
                </c:pt>
                <c:pt idx="14">
                  <c:v>-7621</c:v>
                </c:pt>
                <c:pt idx="15">
                  <c:v>-7615</c:v>
                </c:pt>
                <c:pt idx="16">
                  <c:v>-7571</c:v>
                </c:pt>
                <c:pt idx="17">
                  <c:v>-7473</c:v>
                </c:pt>
                <c:pt idx="18">
                  <c:v>-7368</c:v>
                </c:pt>
                <c:pt idx="19">
                  <c:v>-6821</c:v>
                </c:pt>
                <c:pt idx="20">
                  <c:v>-6648</c:v>
                </c:pt>
                <c:pt idx="21">
                  <c:v>-6624</c:v>
                </c:pt>
                <c:pt idx="22">
                  <c:v>-6373</c:v>
                </c:pt>
                <c:pt idx="23">
                  <c:v>-6373</c:v>
                </c:pt>
                <c:pt idx="24">
                  <c:v>-6361</c:v>
                </c:pt>
                <c:pt idx="25">
                  <c:v>-6214</c:v>
                </c:pt>
                <c:pt idx="26">
                  <c:v>-6176</c:v>
                </c:pt>
                <c:pt idx="27">
                  <c:v>-6083</c:v>
                </c:pt>
                <c:pt idx="28">
                  <c:v>-6039</c:v>
                </c:pt>
                <c:pt idx="29">
                  <c:v>-6035</c:v>
                </c:pt>
                <c:pt idx="30">
                  <c:v>-5870</c:v>
                </c:pt>
                <c:pt idx="31">
                  <c:v>-5782</c:v>
                </c:pt>
                <c:pt idx="32">
                  <c:v>-5236</c:v>
                </c:pt>
                <c:pt idx="33">
                  <c:v>-4612</c:v>
                </c:pt>
                <c:pt idx="34">
                  <c:v>-4420</c:v>
                </c:pt>
                <c:pt idx="35">
                  <c:v>-4376</c:v>
                </c:pt>
                <c:pt idx="36">
                  <c:v>-3880</c:v>
                </c:pt>
                <c:pt idx="37">
                  <c:v>-3791</c:v>
                </c:pt>
                <c:pt idx="38">
                  <c:v>-3594</c:v>
                </c:pt>
                <c:pt idx="39">
                  <c:v>-3403</c:v>
                </c:pt>
                <c:pt idx="40">
                  <c:v>-3152</c:v>
                </c:pt>
                <c:pt idx="41">
                  <c:v>0</c:v>
                </c:pt>
                <c:pt idx="42">
                  <c:v>0</c:v>
                </c:pt>
                <c:pt idx="43">
                  <c:v>208</c:v>
                </c:pt>
                <c:pt idx="44">
                  <c:v>1050</c:v>
                </c:pt>
                <c:pt idx="45">
                  <c:v>1055</c:v>
                </c:pt>
                <c:pt idx="46">
                  <c:v>1056</c:v>
                </c:pt>
                <c:pt idx="47">
                  <c:v>1243</c:v>
                </c:pt>
                <c:pt idx="48">
                  <c:v>1260</c:v>
                </c:pt>
                <c:pt idx="49">
                  <c:v>1407</c:v>
                </c:pt>
                <c:pt idx="50">
                  <c:v>1456</c:v>
                </c:pt>
                <c:pt idx="51">
                  <c:v>1806</c:v>
                </c:pt>
                <c:pt idx="52">
                  <c:v>1833</c:v>
                </c:pt>
                <c:pt idx="53">
                  <c:v>1970</c:v>
                </c:pt>
                <c:pt idx="54">
                  <c:v>1987</c:v>
                </c:pt>
                <c:pt idx="55">
                  <c:v>1992</c:v>
                </c:pt>
                <c:pt idx="56">
                  <c:v>2003</c:v>
                </c:pt>
                <c:pt idx="57">
                  <c:v>2009</c:v>
                </c:pt>
                <c:pt idx="58">
                  <c:v>2041</c:v>
                </c:pt>
                <c:pt idx="59">
                  <c:v>2216</c:v>
                </c:pt>
                <c:pt idx="60">
                  <c:v>2222</c:v>
                </c:pt>
                <c:pt idx="61">
                  <c:v>2260</c:v>
                </c:pt>
                <c:pt idx="62">
                  <c:v>2262</c:v>
                </c:pt>
                <c:pt idx="63">
                  <c:v>2310</c:v>
                </c:pt>
                <c:pt idx="64">
                  <c:v>2435</c:v>
                </c:pt>
                <c:pt idx="65">
                  <c:v>2457</c:v>
                </c:pt>
                <c:pt idx="66">
                  <c:v>2578</c:v>
                </c:pt>
                <c:pt idx="67">
                  <c:v>2605</c:v>
                </c:pt>
                <c:pt idx="68">
                  <c:v>2660</c:v>
                </c:pt>
                <c:pt idx="69">
                  <c:v>2813</c:v>
                </c:pt>
                <c:pt idx="70">
                  <c:v>2901</c:v>
                </c:pt>
                <c:pt idx="71">
                  <c:v>3280</c:v>
                </c:pt>
                <c:pt idx="72">
                  <c:v>3295</c:v>
                </c:pt>
                <c:pt idx="73">
                  <c:v>3306</c:v>
                </c:pt>
                <c:pt idx="74">
                  <c:v>3383</c:v>
                </c:pt>
                <c:pt idx="75">
                  <c:v>3393</c:v>
                </c:pt>
                <c:pt idx="76">
                  <c:v>3415</c:v>
                </c:pt>
                <c:pt idx="77">
                  <c:v>3431</c:v>
                </c:pt>
                <c:pt idx="78">
                  <c:v>3437</c:v>
                </c:pt>
                <c:pt idx="79">
                  <c:v>3442</c:v>
                </c:pt>
                <c:pt idx="80">
                  <c:v>3455</c:v>
                </c:pt>
                <c:pt idx="81">
                  <c:v>3455</c:v>
                </c:pt>
                <c:pt idx="82">
                  <c:v>3459</c:v>
                </c:pt>
                <c:pt idx="83">
                  <c:v>3471</c:v>
                </c:pt>
                <c:pt idx="84">
                  <c:v>3471</c:v>
                </c:pt>
                <c:pt idx="85">
                  <c:v>3486</c:v>
                </c:pt>
                <c:pt idx="86">
                  <c:v>3521</c:v>
                </c:pt>
                <c:pt idx="87">
                  <c:v>3521</c:v>
                </c:pt>
                <c:pt idx="88">
                  <c:v>3683</c:v>
                </c:pt>
                <c:pt idx="89">
                  <c:v>3689</c:v>
                </c:pt>
                <c:pt idx="90">
                  <c:v>3759</c:v>
                </c:pt>
                <c:pt idx="91">
                  <c:v>3865</c:v>
                </c:pt>
                <c:pt idx="92">
                  <c:v>3886</c:v>
                </c:pt>
                <c:pt idx="93">
                  <c:v>4006</c:v>
                </c:pt>
                <c:pt idx="94">
                  <c:v>4051</c:v>
                </c:pt>
                <c:pt idx="95">
                  <c:v>4051</c:v>
                </c:pt>
                <c:pt idx="96">
                  <c:v>4051</c:v>
                </c:pt>
                <c:pt idx="97">
                  <c:v>4062</c:v>
                </c:pt>
                <c:pt idx="98">
                  <c:v>4112</c:v>
                </c:pt>
                <c:pt idx="99">
                  <c:v>4204</c:v>
                </c:pt>
                <c:pt idx="100">
                  <c:v>4230</c:v>
                </c:pt>
                <c:pt idx="101">
                  <c:v>4265</c:v>
                </c:pt>
                <c:pt idx="102">
                  <c:v>4270</c:v>
                </c:pt>
                <c:pt idx="103">
                  <c:v>4401</c:v>
                </c:pt>
                <c:pt idx="104">
                  <c:v>4401</c:v>
                </c:pt>
                <c:pt idx="105">
                  <c:v>4445</c:v>
                </c:pt>
                <c:pt idx="106">
                  <c:v>4456</c:v>
                </c:pt>
                <c:pt idx="107">
                  <c:v>4456</c:v>
                </c:pt>
                <c:pt idx="108">
                  <c:v>4653</c:v>
                </c:pt>
                <c:pt idx="109">
                  <c:v>4653</c:v>
                </c:pt>
                <c:pt idx="110">
                  <c:v>4653</c:v>
                </c:pt>
                <c:pt idx="111">
                  <c:v>4653</c:v>
                </c:pt>
                <c:pt idx="112">
                  <c:v>4658</c:v>
                </c:pt>
                <c:pt idx="113">
                  <c:v>4658</c:v>
                </c:pt>
                <c:pt idx="114">
                  <c:v>4658</c:v>
                </c:pt>
                <c:pt idx="115">
                  <c:v>4697</c:v>
                </c:pt>
                <c:pt idx="116">
                  <c:v>4697</c:v>
                </c:pt>
                <c:pt idx="117">
                  <c:v>4697</c:v>
                </c:pt>
                <c:pt idx="118">
                  <c:v>4697</c:v>
                </c:pt>
                <c:pt idx="119">
                  <c:v>4817</c:v>
                </c:pt>
                <c:pt idx="120">
                  <c:v>4817</c:v>
                </c:pt>
                <c:pt idx="121">
                  <c:v>4817</c:v>
                </c:pt>
                <c:pt idx="122">
                  <c:v>4850</c:v>
                </c:pt>
                <c:pt idx="123">
                  <c:v>4850</c:v>
                </c:pt>
                <c:pt idx="124">
                  <c:v>4850</c:v>
                </c:pt>
                <c:pt idx="125">
                  <c:v>4850</c:v>
                </c:pt>
                <c:pt idx="126">
                  <c:v>4975</c:v>
                </c:pt>
                <c:pt idx="127">
                  <c:v>5255</c:v>
                </c:pt>
                <c:pt idx="128">
                  <c:v>5255</c:v>
                </c:pt>
                <c:pt idx="129">
                  <c:v>5255</c:v>
                </c:pt>
                <c:pt idx="130">
                  <c:v>5255</c:v>
                </c:pt>
                <c:pt idx="131">
                  <c:v>5255</c:v>
                </c:pt>
                <c:pt idx="132">
                  <c:v>5255</c:v>
                </c:pt>
                <c:pt idx="133">
                  <c:v>5255</c:v>
                </c:pt>
                <c:pt idx="134">
                  <c:v>5255</c:v>
                </c:pt>
                <c:pt idx="135">
                  <c:v>5260</c:v>
                </c:pt>
                <c:pt idx="136">
                  <c:v>5260</c:v>
                </c:pt>
                <c:pt idx="137">
                  <c:v>5281</c:v>
                </c:pt>
                <c:pt idx="138">
                  <c:v>5282</c:v>
                </c:pt>
                <c:pt idx="139">
                  <c:v>5304</c:v>
                </c:pt>
                <c:pt idx="140">
                  <c:v>5304</c:v>
                </c:pt>
                <c:pt idx="141">
                  <c:v>5305</c:v>
                </c:pt>
                <c:pt idx="142">
                  <c:v>5386</c:v>
                </c:pt>
                <c:pt idx="143">
                  <c:v>5435</c:v>
                </c:pt>
                <c:pt idx="144">
                  <c:v>5441</c:v>
                </c:pt>
                <c:pt idx="145">
                  <c:v>5457</c:v>
                </c:pt>
                <c:pt idx="146">
                  <c:v>5599</c:v>
                </c:pt>
                <c:pt idx="147">
                  <c:v>5599</c:v>
                </c:pt>
                <c:pt idx="148">
                  <c:v>5599</c:v>
                </c:pt>
                <c:pt idx="149">
                  <c:v>5599</c:v>
                </c:pt>
                <c:pt idx="150">
                  <c:v>5665</c:v>
                </c:pt>
                <c:pt idx="151">
                  <c:v>5671</c:v>
                </c:pt>
                <c:pt idx="152">
                  <c:v>5671</c:v>
                </c:pt>
                <c:pt idx="153">
                  <c:v>5671</c:v>
                </c:pt>
                <c:pt idx="154">
                  <c:v>5789</c:v>
                </c:pt>
                <c:pt idx="155">
                  <c:v>5811</c:v>
                </c:pt>
                <c:pt idx="156">
                  <c:v>5862</c:v>
                </c:pt>
                <c:pt idx="157">
                  <c:v>5862</c:v>
                </c:pt>
                <c:pt idx="158">
                  <c:v>5884</c:v>
                </c:pt>
                <c:pt idx="159">
                  <c:v>5916</c:v>
                </c:pt>
                <c:pt idx="160">
                  <c:v>6014</c:v>
                </c:pt>
                <c:pt idx="161">
                  <c:v>6065</c:v>
                </c:pt>
                <c:pt idx="162">
                  <c:v>6065</c:v>
                </c:pt>
                <c:pt idx="163">
                  <c:v>6087</c:v>
                </c:pt>
                <c:pt idx="164">
                  <c:v>6091</c:v>
                </c:pt>
                <c:pt idx="165">
                  <c:v>6194</c:v>
                </c:pt>
                <c:pt idx="166">
                  <c:v>6254</c:v>
                </c:pt>
                <c:pt idx="167">
                  <c:v>6276</c:v>
                </c:pt>
                <c:pt idx="168">
                  <c:v>6282</c:v>
                </c:pt>
                <c:pt idx="169">
                  <c:v>6424</c:v>
                </c:pt>
                <c:pt idx="170">
                  <c:v>6847</c:v>
                </c:pt>
                <c:pt idx="171">
                  <c:v>6847</c:v>
                </c:pt>
                <c:pt idx="172">
                  <c:v>7095</c:v>
                </c:pt>
                <c:pt idx="173">
                  <c:v>7316</c:v>
                </c:pt>
                <c:pt idx="174">
                  <c:v>7388</c:v>
                </c:pt>
                <c:pt idx="175">
                  <c:v>7453</c:v>
                </c:pt>
                <c:pt idx="176">
                  <c:v>7635</c:v>
                </c:pt>
                <c:pt idx="177">
                  <c:v>7830</c:v>
                </c:pt>
                <c:pt idx="178">
                  <c:v>8038</c:v>
                </c:pt>
                <c:pt idx="179">
                  <c:v>8056</c:v>
                </c:pt>
                <c:pt idx="180">
                  <c:v>8056</c:v>
                </c:pt>
                <c:pt idx="181">
                  <c:v>8056</c:v>
                </c:pt>
                <c:pt idx="182">
                  <c:v>8132</c:v>
                </c:pt>
                <c:pt idx="183">
                  <c:v>8213</c:v>
                </c:pt>
                <c:pt idx="184">
                  <c:v>8816</c:v>
                </c:pt>
                <c:pt idx="185">
                  <c:v>8816.5</c:v>
                </c:pt>
                <c:pt idx="186">
                  <c:v>8887</c:v>
                </c:pt>
                <c:pt idx="187">
                  <c:v>8887</c:v>
                </c:pt>
                <c:pt idx="188">
                  <c:v>9013</c:v>
                </c:pt>
                <c:pt idx="189">
                  <c:v>9013</c:v>
                </c:pt>
                <c:pt idx="190">
                  <c:v>9063</c:v>
                </c:pt>
                <c:pt idx="191">
                  <c:v>9068.5</c:v>
                </c:pt>
                <c:pt idx="192">
                  <c:v>9090.5</c:v>
                </c:pt>
                <c:pt idx="193">
                  <c:v>9227</c:v>
                </c:pt>
                <c:pt idx="194">
                  <c:v>9227</c:v>
                </c:pt>
                <c:pt idx="195">
                  <c:v>9243.5</c:v>
                </c:pt>
                <c:pt idx="196">
                  <c:v>9418</c:v>
                </c:pt>
                <c:pt idx="197">
                  <c:v>9456.5</c:v>
                </c:pt>
                <c:pt idx="198">
                  <c:v>9505.5</c:v>
                </c:pt>
                <c:pt idx="199">
                  <c:v>9639</c:v>
                </c:pt>
                <c:pt idx="200">
                  <c:v>9654</c:v>
                </c:pt>
                <c:pt idx="201">
                  <c:v>9680</c:v>
                </c:pt>
                <c:pt idx="202">
                  <c:v>9834.5</c:v>
                </c:pt>
                <c:pt idx="203">
                  <c:v>10002</c:v>
                </c:pt>
                <c:pt idx="204">
                  <c:v>10254</c:v>
                </c:pt>
                <c:pt idx="205">
                  <c:v>10260</c:v>
                </c:pt>
                <c:pt idx="206">
                  <c:v>10315</c:v>
                </c:pt>
                <c:pt idx="207">
                  <c:v>10440</c:v>
                </c:pt>
                <c:pt idx="208">
                  <c:v>10458</c:v>
                </c:pt>
                <c:pt idx="209">
                  <c:v>10654</c:v>
                </c:pt>
                <c:pt idx="210">
                  <c:v>10676</c:v>
                </c:pt>
                <c:pt idx="211">
                  <c:v>10885</c:v>
                </c:pt>
                <c:pt idx="212">
                  <c:v>11053</c:v>
                </c:pt>
                <c:pt idx="213">
                  <c:v>11076</c:v>
                </c:pt>
              </c:numCache>
            </c:numRef>
          </c:xVal>
          <c:yVal>
            <c:numRef>
              <c:f>Active!$I$21:$I$988</c:f>
              <c:numCache>
                <c:formatCode>General</c:formatCode>
                <c:ptCount val="968"/>
                <c:pt idx="40">
                  <c:v>-1.5227359996060841E-2</c:v>
                </c:pt>
                <c:pt idx="44">
                  <c:v>-1.8698499996389728E-2</c:v>
                </c:pt>
                <c:pt idx="45">
                  <c:v>-1.4891349994286429E-2</c:v>
                </c:pt>
                <c:pt idx="46">
                  <c:v>2.8700800030492246E-3</c:v>
                </c:pt>
                <c:pt idx="47">
                  <c:v>2.2574899994651787E-3</c:v>
                </c:pt>
                <c:pt idx="48">
                  <c:v>1.0201800003414974E-2</c:v>
                </c:pt>
                <c:pt idx="49">
                  <c:v>9.1320099963922985E-3</c:v>
                </c:pt>
                <c:pt idx="50">
                  <c:v>1.8442079999658745E-2</c:v>
                </c:pt>
                <c:pt idx="51">
                  <c:v>-3.057419991819188E-3</c:v>
                </c:pt>
                <c:pt idx="52">
                  <c:v>6.5011900005629286E-3</c:v>
                </c:pt>
                <c:pt idx="53">
                  <c:v>-9.182899993902538E-3</c:v>
                </c:pt>
                <c:pt idx="54">
                  <c:v>5.7614100005594082E-3</c:v>
                </c:pt>
                <c:pt idx="55">
                  <c:v>-1.8431440003041644E-2</c:v>
                </c:pt>
                <c:pt idx="56">
                  <c:v>8.9442899989080615E-3</c:v>
                </c:pt>
                <c:pt idx="57">
                  <c:v>5.1287000678712502E-4</c:v>
                </c:pt>
                <c:pt idx="58">
                  <c:v>7.8786300000501797E-3</c:v>
                </c:pt>
                <c:pt idx="59">
                  <c:v>-4.8711199924582615E-3</c:v>
                </c:pt>
                <c:pt idx="60">
                  <c:v>1.6974600002868101E-3</c:v>
                </c:pt>
                <c:pt idx="61">
                  <c:v>-7.3682000002008863E-3</c:v>
                </c:pt>
                <c:pt idx="62">
                  <c:v>-3.0845339999359567E-2</c:v>
                </c:pt>
                <c:pt idx="63">
                  <c:v>1.3703300006454811E-2</c:v>
                </c:pt>
                <c:pt idx="64">
                  <c:v>-5.1179500005673617E-3</c:v>
                </c:pt>
                <c:pt idx="65">
                  <c:v>-8.3664899939321913E-3</c:v>
                </c:pt>
                <c:pt idx="66">
                  <c:v>1.176654000300914E-2</c:v>
                </c:pt>
                <c:pt idx="67">
                  <c:v>-1.1674850000417791E-2</c:v>
                </c:pt>
                <c:pt idx="68">
                  <c:v>-8.7961999961407855E-3</c:v>
                </c:pt>
                <c:pt idx="69">
                  <c:v>-1.0297409993654583E-2</c:v>
                </c:pt>
                <c:pt idx="70">
                  <c:v>1.470843000424793E-2</c:v>
                </c:pt>
                <c:pt idx="72">
                  <c:v>-1.2288149999221787E-2</c:v>
                </c:pt>
                <c:pt idx="73">
                  <c:v>8.7580003309994936E-5</c:v>
                </c:pt>
                <c:pt idx="74">
                  <c:v>-1.2823099968954921E-3</c:v>
                </c:pt>
                <c:pt idx="75">
                  <c:v>-6.6800999775296077E-4</c:v>
                </c:pt>
                <c:pt idx="76">
                  <c:v>1.0083450004458427E-2</c:v>
                </c:pt>
                <c:pt idx="77">
                  <c:v>8.2663300054264255E-3</c:v>
                </c:pt>
                <c:pt idx="78">
                  <c:v>3.834909999568481E-3</c:v>
                </c:pt>
                <c:pt idx="79">
                  <c:v>-2.3579400003654882E-3</c:v>
                </c:pt>
                <c:pt idx="80">
                  <c:v>-1.5459349997399841E-2</c:v>
                </c:pt>
                <c:pt idx="81">
                  <c:v>-2.4593499911134131E-3</c:v>
                </c:pt>
                <c:pt idx="82">
                  <c:v>-8.4136299992678687E-3</c:v>
                </c:pt>
                <c:pt idx="83">
                  <c:v>-1.1276469995209482E-2</c:v>
                </c:pt>
                <c:pt idx="84">
                  <c:v>-2.7646999660646543E-4</c:v>
                </c:pt>
                <c:pt idx="85">
                  <c:v>-5.8550199973979034E-3</c:v>
                </c:pt>
                <c:pt idx="88">
                  <c:v>-5.8533099945634604E-3</c:v>
                </c:pt>
                <c:pt idx="89">
                  <c:v>-1.9284729998616967E-2</c:v>
                </c:pt>
                <c:pt idx="90">
                  <c:v>-7.9846299995551817E-3</c:v>
                </c:pt>
                <c:pt idx="92">
                  <c:v>-1.5283019994967617E-2</c:v>
                </c:pt>
                <c:pt idx="93">
                  <c:v>-1.7911420000018552E-2</c:v>
                </c:pt>
                <c:pt idx="94">
                  <c:v>3.3529299980727956E-3</c:v>
                </c:pt>
                <c:pt idx="95">
                  <c:v>9.3529299992951564E-3</c:v>
                </c:pt>
                <c:pt idx="96">
                  <c:v>2.1352930001739878E-2</c:v>
                </c:pt>
                <c:pt idx="97">
                  <c:v>-1.5271339994797017E-2</c:v>
                </c:pt>
                <c:pt idx="98">
                  <c:v>-1.4199839999491815E-2</c:v>
                </c:pt>
                <c:pt idx="100">
                  <c:v>-3.5110000317217782E-4</c:v>
                </c:pt>
                <c:pt idx="101">
                  <c:v>1.3298950005264487E-2</c:v>
                </c:pt>
                <c:pt idx="102">
                  <c:v>2.106100000673905E-3</c:v>
                </c:pt>
                <c:pt idx="103">
                  <c:v>-2.1465699974214658E-3</c:v>
                </c:pt>
                <c:pt idx="104">
                  <c:v>-1.1465700008557178E-3</c:v>
                </c:pt>
                <c:pt idx="105">
                  <c:v>3.5634999949252233E-4</c:v>
                </c:pt>
                <c:pt idx="106">
                  <c:v>8.7320800012093969E-3</c:v>
                </c:pt>
                <c:pt idx="107">
                  <c:v>1.7732079999404959E-2</c:v>
                </c:pt>
                <c:pt idx="108">
                  <c:v>-7.2662099992157891E-3</c:v>
                </c:pt>
                <c:pt idx="109">
                  <c:v>-6.2662100026500411E-3</c:v>
                </c:pt>
                <c:pt idx="110">
                  <c:v>1.273378999758279E-2</c:v>
                </c:pt>
                <c:pt idx="111">
                  <c:v>1.3733790001424495E-2</c:v>
                </c:pt>
                <c:pt idx="112">
                  <c:v>-1.3459059991873801E-2</c:v>
                </c:pt>
                <c:pt idx="113">
                  <c:v>-1.2459059995308053E-2</c:v>
                </c:pt>
                <c:pt idx="114">
                  <c:v>7.5409400014905259E-3</c:v>
                </c:pt>
                <c:pt idx="115">
                  <c:v>-5.763289998867549E-3</c:v>
                </c:pt>
                <c:pt idx="116">
                  <c:v>-3.7632899984600954E-3</c:v>
                </c:pt>
                <c:pt idx="117">
                  <c:v>-7.6329000148689374E-4</c:v>
                </c:pt>
                <c:pt idx="118">
                  <c:v>1.5236710001772735E-2</c:v>
                </c:pt>
                <c:pt idx="119">
                  <c:v>5.6083100062096491E-3</c:v>
                </c:pt>
                <c:pt idx="120">
                  <c:v>1.3608310000563506E-2</c:v>
                </c:pt>
                <c:pt idx="121">
                  <c:v>2.0608310005627573E-2</c:v>
                </c:pt>
                <c:pt idx="122">
                  <c:v>2.7735499999835156E-2</c:v>
                </c:pt>
                <c:pt idx="123">
                  <c:v>2.973550000024261E-2</c:v>
                </c:pt>
                <c:pt idx="124">
                  <c:v>3.0735500004084315E-2</c:v>
                </c:pt>
                <c:pt idx="125">
                  <c:v>4.3735500003094785E-2</c:v>
                </c:pt>
                <c:pt idx="126">
                  <c:v>-8.0857499924604781E-3</c:v>
                </c:pt>
                <c:pt idx="127">
                  <c:v>-1.8853499932447448E-3</c:v>
                </c:pt>
                <c:pt idx="128">
                  <c:v>-8.8534999667899683E-4</c:v>
                </c:pt>
                <c:pt idx="129">
                  <c:v>4.114650007977616E-3</c:v>
                </c:pt>
                <c:pt idx="130">
                  <c:v>6.1146500011091121E-3</c:v>
                </c:pt>
                <c:pt idx="131">
                  <c:v>2.6114650005183648E-2</c:v>
                </c:pt>
                <c:pt idx="132">
                  <c:v>4.1114650004601572E-2</c:v>
                </c:pt>
                <c:pt idx="133">
                  <c:v>4.5114650005416479E-2</c:v>
                </c:pt>
                <c:pt idx="134">
                  <c:v>4.8114650002389681E-2</c:v>
                </c:pt>
                <c:pt idx="135">
                  <c:v>3.9218000019900501E-3</c:v>
                </c:pt>
                <c:pt idx="136">
                  <c:v>4.9218000058317557E-3</c:v>
                </c:pt>
                <c:pt idx="137">
                  <c:v>-5.0881700008176267E-3</c:v>
                </c:pt>
                <c:pt idx="138">
                  <c:v>-3.2674000249244273E-4</c:v>
                </c:pt>
                <c:pt idx="139">
                  <c:v>-4.5752799924230203E-3</c:v>
                </c:pt>
                <c:pt idx="140">
                  <c:v>-5.7527999888407066E-4</c:v>
                </c:pt>
                <c:pt idx="141">
                  <c:v>-8.1384999793954194E-4</c:v>
                </c:pt>
                <c:pt idx="142">
                  <c:v>-5.1380199947743677E-3</c:v>
                </c:pt>
                <c:pt idx="143">
                  <c:v>-3.8279500004136935E-3</c:v>
                </c:pt>
                <c:pt idx="152">
                  <c:v>8.6952999845379964E-4</c:v>
                </c:pt>
                <c:pt idx="153">
                  <c:v>8.6952999845379964E-4</c:v>
                </c:pt>
                <c:pt idx="154">
                  <c:v>-3.2817300016176887E-3</c:v>
                </c:pt>
                <c:pt idx="155">
                  <c:v>4.6973000280559063E-4</c:v>
                </c:pt>
                <c:pt idx="159">
                  <c:v>-2.5801199954003096E-3</c:v>
                </c:pt>
                <c:pt idx="160">
                  <c:v>4.0020007872954011E-5</c:v>
                </c:pt>
                <c:pt idx="164">
                  <c:v>1.3670129999809433E-2</c:v>
                </c:pt>
                <c:pt idx="165">
                  <c:v>-1.6902579998713918E-2</c:v>
                </c:pt>
                <c:pt idx="166">
                  <c:v>7.7832200040575117E-3</c:v>
                </c:pt>
                <c:pt idx="167">
                  <c:v>-7.4653199990279973E-3</c:v>
                </c:pt>
                <c:pt idx="168">
                  <c:v>5.1032600094913505E-3</c:v>
                </c:pt>
                <c:pt idx="169">
                  <c:v>-1.5773680002894253E-2</c:v>
                </c:pt>
                <c:pt idx="173">
                  <c:v>4.2188000224996358E-4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89-4B40-9488-12D24F3A114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-12744</c:v>
                </c:pt>
                <c:pt idx="1">
                  <c:v>-12492</c:v>
                </c:pt>
                <c:pt idx="2">
                  <c:v>-12015</c:v>
                </c:pt>
                <c:pt idx="3">
                  <c:v>-11396</c:v>
                </c:pt>
                <c:pt idx="4">
                  <c:v>-10805</c:v>
                </c:pt>
                <c:pt idx="5">
                  <c:v>-10714</c:v>
                </c:pt>
                <c:pt idx="6">
                  <c:v>-10281</c:v>
                </c:pt>
                <c:pt idx="7">
                  <c:v>-10209</c:v>
                </c:pt>
                <c:pt idx="8">
                  <c:v>-9876</c:v>
                </c:pt>
                <c:pt idx="9">
                  <c:v>-9383</c:v>
                </c:pt>
                <c:pt idx="10">
                  <c:v>-7839</c:v>
                </c:pt>
                <c:pt idx="11">
                  <c:v>-7839</c:v>
                </c:pt>
                <c:pt idx="12">
                  <c:v>-7824</c:v>
                </c:pt>
                <c:pt idx="13">
                  <c:v>-7768</c:v>
                </c:pt>
                <c:pt idx="14">
                  <c:v>-7621</c:v>
                </c:pt>
                <c:pt idx="15">
                  <c:v>-7615</c:v>
                </c:pt>
                <c:pt idx="16">
                  <c:v>-7571</c:v>
                </c:pt>
                <c:pt idx="17">
                  <c:v>-7473</c:v>
                </c:pt>
                <c:pt idx="18">
                  <c:v>-7368</c:v>
                </c:pt>
                <c:pt idx="19">
                  <c:v>-6821</c:v>
                </c:pt>
                <c:pt idx="20">
                  <c:v>-6648</c:v>
                </c:pt>
                <c:pt idx="21">
                  <c:v>-6624</c:v>
                </c:pt>
                <c:pt idx="22">
                  <c:v>-6373</c:v>
                </c:pt>
                <c:pt idx="23">
                  <c:v>-6373</c:v>
                </c:pt>
                <c:pt idx="24">
                  <c:v>-6361</c:v>
                </c:pt>
                <c:pt idx="25">
                  <c:v>-6214</c:v>
                </c:pt>
                <c:pt idx="26">
                  <c:v>-6176</c:v>
                </c:pt>
                <c:pt idx="27">
                  <c:v>-6083</c:v>
                </c:pt>
                <c:pt idx="28">
                  <c:v>-6039</c:v>
                </c:pt>
                <c:pt idx="29">
                  <c:v>-6035</c:v>
                </c:pt>
                <c:pt idx="30">
                  <c:v>-5870</c:v>
                </c:pt>
                <c:pt idx="31">
                  <c:v>-5782</c:v>
                </c:pt>
                <c:pt idx="32">
                  <c:v>-5236</c:v>
                </c:pt>
                <c:pt idx="33">
                  <c:v>-4612</c:v>
                </c:pt>
                <c:pt idx="34">
                  <c:v>-4420</c:v>
                </c:pt>
                <c:pt idx="35">
                  <c:v>-4376</c:v>
                </c:pt>
                <c:pt idx="36">
                  <c:v>-3880</c:v>
                </c:pt>
                <c:pt idx="37">
                  <c:v>-3791</c:v>
                </c:pt>
                <c:pt idx="38">
                  <c:v>-3594</c:v>
                </c:pt>
                <c:pt idx="39">
                  <c:v>-3403</c:v>
                </c:pt>
                <c:pt idx="40">
                  <c:v>-3152</c:v>
                </c:pt>
                <c:pt idx="41">
                  <c:v>0</c:v>
                </c:pt>
                <c:pt idx="42">
                  <c:v>0</c:v>
                </c:pt>
                <c:pt idx="43">
                  <c:v>208</c:v>
                </c:pt>
                <c:pt idx="44">
                  <c:v>1050</c:v>
                </c:pt>
                <c:pt idx="45">
                  <c:v>1055</c:v>
                </c:pt>
                <c:pt idx="46">
                  <c:v>1056</c:v>
                </c:pt>
                <c:pt idx="47">
                  <c:v>1243</c:v>
                </c:pt>
                <c:pt idx="48">
                  <c:v>1260</c:v>
                </c:pt>
                <c:pt idx="49">
                  <c:v>1407</c:v>
                </c:pt>
                <c:pt idx="50">
                  <c:v>1456</c:v>
                </c:pt>
                <c:pt idx="51">
                  <c:v>1806</c:v>
                </c:pt>
                <c:pt idx="52">
                  <c:v>1833</c:v>
                </c:pt>
                <c:pt idx="53">
                  <c:v>1970</c:v>
                </c:pt>
                <c:pt idx="54">
                  <c:v>1987</c:v>
                </c:pt>
                <c:pt idx="55">
                  <c:v>1992</c:v>
                </c:pt>
                <c:pt idx="56">
                  <c:v>2003</c:v>
                </c:pt>
                <c:pt idx="57">
                  <c:v>2009</c:v>
                </c:pt>
                <c:pt idx="58">
                  <c:v>2041</c:v>
                </c:pt>
                <c:pt idx="59">
                  <c:v>2216</c:v>
                </c:pt>
                <c:pt idx="60">
                  <c:v>2222</c:v>
                </c:pt>
                <c:pt idx="61">
                  <c:v>2260</c:v>
                </c:pt>
                <c:pt idx="62">
                  <c:v>2262</c:v>
                </c:pt>
                <c:pt idx="63">
                  <c:v>2310</c:v>
                </c:pt>
                <c:pt idx="64">
                  <c:v>2435</c:v>
                </c:pt>
                <c:pt idx="65">
                  <c:v>2457</c:v>
                </c:pt>
                <c:pt idx="66">
                  <c:v>2578</c:v>
                </c:pt>
                <c:pt idx="67">
                  <c:v>2605</c:v>
                </c:pt>
                <c:pt idx="68">
                  <c:v>2660</c:v>
                </c:pt>
                <c:pt idx="69">
                  <c:v>2813</c:v>
                </c:pt>
                <c:pt idx="70">
                  <c:v>2901</c:v>
                </c:pt>
                <c:pt idx="71">
                  <c:v>3280</c:v>
                </c:pt>
                <c:pt idx="72">
                  <c:v>3295</c:v>
                </c:pt>
                <c:pt idx="73">
                  <c:v>3306</c:v>
                </c:pt>
                <c:pt idx="74">
                  <c:v>3383</c:v>
                </c:pt>
                <c:pt idx="75">
                  <c:v>3393</c:v>
                </c:pt>
                <c:pt idx="76">
                  <c:v>3415</c:v>
                </c:pt>
                <c:pt idx="77">
                  <c:v>3431</c:v>
                </c:pt>
                <c:pt idx="78">
                  <c:v>3437</c:v>
                </c:pt>
                <c:pt idx="79">
                  <c:v>3442</c:v>
                </c:pt>
                <c:pt idx="80">
                  <c:v>3455</c:v>
                </c:pt>
                <c:pt idx="81">
                  <c:v>3455</c:v>
                </c:pt>
                <c:pt idx="82">
                  <c:v>3459</c:v>
                </c:pt>
                <c:pt idx="83">
                  <c:v>3471</c:v>
                </c:pt>
                <c:pt idx="84">
                  <c:v>3471</c:v>
                </c:pt>
                <c:pt idx="85">
                  <c:v>3486</c:v>
                </c:pt>
                <c:pt idx="86">
                  <c:v>3521</c:v>
                </c:pt>
                <c:pt idx="87">
                  <c:v>3521</c:v>
                </c:pt>
                <c:pt idx="88">
                  <c:v>3683</c:v>
                </c:pt>
                <c:pt idx="89">
                  <c:v>3689</c:v>
                </c:pt>
                <c:pt idx="90">
                  <c:v>3759</c:v>
                </c:pt>
                <c:pt idx="91">
                  <c:v>3865</c:v>
                </c:pt>
                <c:pt idx="92">
                  <c:v>3886</c:v>
                </c:pt>
                <c:pt idx="93">
                  <c:v>4006</c:v>
                </c:pt>
                <c:pt idx="94">
                  <c:v>4051</c:v>
                </c:pt>
                <c:pt idx="95">
                  <c:v>4051</c:v>
                </c:pt>
                <c:pt idx="96">
                  <c:v>4051</c:v>
                </c:pt>
                <c:pt idx="97">
                  <c:v>4062</c:v>
                </c:pt>
                <c:pt idx="98">
                  <c:v>4112</c:v>
                </c:pt>
                <c:pt idx="99">
                  <c:v>4204</c:v>
                </c:pt>
                <c:pt idx="100">
                  <c:v>4230</c:v>
                </c:pt>
                <c:pt idx="101">
                  <c:v>4265</c:v>
                </c:pt>
                <c:pt idx="102">
                  <c:v>4270</c:v>
                </c:pt>
                <c:pt idx="103">
                  <c:v>4401</c:v>
                </c:pt>
                <c:pt idx="104">
                  <c:v>4401</c:v>
                </c:pt>
                <c:pt idx="105">
                  <c:v>4445</c:v>
                </c:pt>
                <c:pt idx="106">
                  <c:v>4456</c:v>
                </c:pt>
                <c:pt idx="107">
                  <c:v>4456</c:v>
                </c:pt>
                <c:pt idx="108">
                  <c:v>4653</c:v>
                </c:pt>
                <c:pt idx="109">
                  <c:v>4653</c:v>
                </c:pt>
                <c:pt idx="110">
                  <c:v>4653</c:v>
                </c:pt>
                <c:pt idx="111">
                  <c:v>4653</c:v>
                </c:pt>
                <c:pt idx="112">
                  <c:v>4658</c:v>
                </c:pt>
                <c:pt idx="113">
                  <c:v>4658</c:v>
                </c:pt>
                <c:pt idx="114">
                  <c:v>4658</c:v>
                </c:pt>
                <c:pt idx="115">
                  <c:v>4697</c:v>
                </c:pt>
                <c:pt idx="116">
                  <c:v>4697</c:v>
                </c:pt>
                <c:pt idx="117">
                  <c:v>4697</c:v>
                </c:pt>
                <c:pt idx="118">
                  <c:v>4697</c:v>
                </c:pt>
                <c:pt idx="119">
                  <c:v>4817</c:v>
                </c:pt>
                <c:pt idx="120">
                  <c:v>4817</c:v>
                </c:pt>
                <c:pt idx="121">
                  <c:v>4817</c:v>
                </c:pt>
                <c:pt idx="122">
                  <c:v>4850</c:v>
                </c:pt>
                <c:pt idx="123">
                  <c:v>4850</c:v>
                </c:pt>
                <c:pt idx="124">
                  <c:v>4850</c:v>
                </c:pt>
                <c:pt idx="125">
                  <c:v>4850</c:v>
                </c:pt>
                <c:pt idx="126">
                  <c:v>4975</c:v>
                </c:pt>
                <c:pt idx="127">
                  <c:v>5255</c:v>
                </c:pt>
                <c:pt idx="128">
                  <c:v>5255</c:v>
                </c:pt>
                <c:pt idx="129">
                  <c:v>5255</c:v>
                </c:pt>
                <c:pt idx="130">
                  <c:v>5255</c:v>
                </c:pt>
                <c:pt idx="131">
                  <c:v>5255</c:v>
                </c:pt>
                <c:pt idx="132">
                  <c:v>5255</c:v>
                </c:pt>
                <c:pt idx="133">
                  <c:v>5255</c:v>
                </c:pt>
                <c:pt idx="134">
                  <c:v>5255</c:v>
                </c:pt>
                <c:pt idx="135">
                  <c:v>5260</c:v>
                </c:pt>
                <c:pt idx="136">
                  <c:v>5260</c:v>
                </c:pt>
                <c:pt idx="137">
                  <c:v>5281</c:v>
                </c:pt>
                <c:pt idx="138">
                  <c:v>5282</c:v>
                </c:pt>
                <c:pt idx="139">
                  <c:v>5304</c:v>
                </c:pt>
                <c:pt idx="140">
                  <c:v>5304</c:v>
                </c:pt>
                <c:pt idx="141">
                  <c:v>5305</c:v>
                </c:pt>
                <c:pt idx="142">
                  <c:v>5386</c:v>
                </c:pt>
                <c:pt idx="143">
                  <c:v>5435</c:v>
                </c:pt>
                <c:pt idx="144">
                  <c:v>5441</c:v>
                </c:pt>
                <c:pt idx="145">
                  <c:v>5457</c:v>
                </c:pt>
                <c:pt idx="146">
                  <c:v>5599</c:v>
                </c:pt>
                <c:pt idx="147">
                  <c:v>5599</c:v>
                </c:pt>
                <c:pt idx="148">
                  <c:v>5599</c:v>
                </c:pt>
                <c:pt idx="149">
                  <c:v>5599</c:v>
                </c:pt>
                <c:pt idx="150">
                  <c:v>5665</c:v>
                </c:pt>
                <c:pt idx="151">
                  <c:v>5671</c:v>
                </c:pt>
                <c:pt idx="152">
                  <c:v>5671</c:v>
                </c:pt>
                <c:pt idx="153">
                  <c:v>5671</c:v>
                </c:pt>
                <c:pt idx="154">
                  <c:v>5789</c:v>
                </c:pt>
                <c:pt idx="155">
                  <c:v>5811</c:v>
                </c:pt>
                <c:pt idx="156">
                  <c:v>5862</c:v>
                </c:pt>
                <c:pt idx="157">
                  <c:v>5862</c:v>
                </c:pt>
                <c:pt idx="158">
                  <c:v>5884</c:v>
                </c:pt>
                <c:pt idx="159">
                  <c:v>5916</c:v>
                </c:pt>
                <c:pt idx="160">
                  <c:v>6014</c:v>
                </c:pt>
                <c:pt idx="161">
                  <c:v>6065</c:v>
                </c:pt>
                <c:pt idx="162">
                  <c:v>6065</c:v>
                </c:pt>
                <c:pt idx="163">
                  <c:v>6087</c:v>
                </c:pt>
                <c:pt idx="164">
                  <c:v>6091</c:v>
                </c:pt>
                <c:pt idx="165">
                  <c:v>6194</c:v>
                </c:pt>
                <c:pt idx="166">
                  <c:v>6254</c:v>
                </c:pt>
                <c:pt idx="167">
                  <c:v>6276</c:v>
                </c:pt>
                <c:pt idx="168">
                  <c:v>6282</c:v>
                </c:pt>
                <c:pt idx="169">
                  <c:v>6424</c:v>
                </c:pt>
                <c:pt idx="170">
                  <c:v>6847</c:v>
                </c:pt>
                <c:pt idx="171">
                  <c:v>6847</c:v>
                </c:pt>
                <c:pt idx="172">
                  <c:v>7095</c:v>
                </c:pt>
                <c:pt idx="173">
                  <c:v>7316</c:v>
                </c:pt>
                <c:pt idx="174">
                  <c:v>7388</c:v>
                </c:pt>
                <c:pt idx="175">
                  <c:v>7453</c:v>
                </c:pt>
                <c:pt idx="176">
                  <c:v>7635</c:v>
                </c:pt>
                <c:pt idx="177">
                  <c:v>7830</c:v>
                </c:pt>
                <c:pt idx="178">
                  <c:v>8038</c:v>
                </c:pt>
                <c:pt idx="179">
                  <c:v>8056</c:v>
                </c:pt>
                <c:pt idx="180">
                  <c:v>8056</c:v>
                </c:pt>
                <c:pt idx="181">
                  <c:v>8056</c:v>
                </c:pt>
                <c:pt idx="182">
                  <c:v>8132</c:v>
                </c:pt>
                <c:pt idx="183">
                  <c:v>8213</c:v>
                </c:pt>
                <c:pt idx="184">
                  <c:v>8816</c:v>
                </c:pt>
                <c:pt idx="185">
                  <c:v>8816.5</c:v>
                </c:pt>
                <c:pt idx="186">
                  <c:v>8887</c:v>
                </c:pt>
                <c:pt idx="187">
                  <c:v>8887</c:v>
                </c:pt>
                <c:pt idx="188">
                  <c:v>9013</c:v>
                </c:pt>
                <c:pt idx="189">
                  <c:v>9013</c:v>
                </c:pt>
                <c:pt idx="190">
                  <c:v>9063</c:v>
                </c:pt>
                <c:pt idx="191">
                  <c:v>9068.5</c:v>
                </c:pt>
                <c:pt idx="192">
                  <c:v>9090.5</c:v>
                </c:pt>
                <c:pt idx="193">
                  <c:v>9227</c:v>
                </c:pt>
                <c:pt idx="194">
                  <c:v>9227</c:v>
                </c:pt>
                <c:pt idx="195">
                  <c:v>9243.5</c:v>
                </c:pt>
                <c:pt idx="196">
                  <c:v>9418</c:v>
                </c:pt>
                <c:pt idx="197">
                  <c:v>9456.5</c:v>
                </c:pt>
                <c:pt idx="198">
                  <c:v>9505.5</c:v>
                </c:pt>
                <c:pt idx="199">
                  <c:v>9639</c:v>
                </c:pt>
                <c:pt idx="200">
                  <c:v>9654</c:v>
                </c:pt>
                <c:pt idx="201">
                  <c:v>9680</c:v>
                </c:pt>
                <c:pt idx="202">
                  <c:v>9834.5</c:v>
                </c:pt>
                <c:pt idx="203">
                  <c:v>10002</c:v>
                </c:pt>
                <c:pt idx="204">
                  <c:v>10254</c:v>
                </c:pt>
                <c:pt idx="205">
                  <c:v>10260</c:v>
                </c:pt>
                <c:pt idx="206">
                  <c:v>10315</c:v>
                </c:pt>
                <c:pt idx="207">
                  <c:v>10440</c:v>
                </c:pt>
                <c:pt idx="208">
                  <c:v>10458</c:v>
                </c:pt>
                <c:pt idx="209">
                  <c:v>10654</c:v>
                </c:pt>
                <c:pt idx="210">
                  <c:v>10676</c:v>
                </c:pt>
                <c:pt idx="211">
                  <c:v>10885</c:v>
                </c:pt>
                <c:pt idx="212">
                  <c:v>11053</c:v>
                </c:pt>
                <c:pt idx="213">
                  <c:v>11076</c:v>
                </c:pt>
              </c:numCache>
            </c:numRef>
          </c:xVal>
          <c:yVal>
            <c:numRef>
              <c:f>Active!$J$21:$J$988</c:f>
              <c:numCache>
                <c:formatCode>General</c:formatCode>
                <c:ptCount val="968"/>
                <c:pt idx="41">
                  <c:v>-9.9999999947613105E-3</c:v>
                </c:pt>
                <c:pt idx="43">
                  <c:v>1.5077440002642106E-2</c:v>
                </c:pt>
                <c:pt idx="71">
                  <c:v>1.1290399997960776E-2</c:v>
                </c:pt>
                <c:pt idx="86">
                  <c:v>-3.704969996761065E-3</c:v>
                </c:pt>
                <c:pt idx="87">
                  <c:v>-3.3049699995899573E-3</c:v>
                </c:pt>
                <c:pt idx="91">
                  <c:v>-2.2730499986209907E-3</c:v>
                </c:pt>
                <c:pt idx="144">
                  <c:v>3.5406300012255087E-3</c:v>
                </c:pt>
                <c:pt idx="145">
                  <c:v>-2.2076490000472404E-2</c:v>
                </c:pt>
                <c:pt idx="146">
                  <c:v>-1.0353429992392194E-2</c:v>
                </c:pt>
                <c:pt idx="147">
                  <c:v>-6.8534299934981391E-3</c:v>
                </c:pt>
                <c:pt idx="148">
                  <c:v>-5.4534299924853258E-3</c:v>
                </c:pt>
                <c:pt idx="149">
                  <c:v>1.4465700078289956E-3</c:v>
                </c:pt>
                <c:pt idx="150">
                  <c:v>-2.7799049996247049E-2</c:v>
                </c:pt>
                <c:pt idx="151">
                  <c:v>-7.304699975065887E-4</c:v>
                </c:pt>
                <c:pt idx="156">
                  <c:v>-2.2973399973125197E-3</c:v>
                </c:pt>
                <c:pt idx="157">
                  <c:v>8.802659998764284E-3</c:v>
                </c:pt>
                <c:pt idx="158">
                  <c:v>7.0541200038860552E-3</c:v>
                </c:pt>
                <c:pt idx="161">
                  <c:v>1.0072950004541781E-2</c:v>
                </c:pt>
                <c:pt idx="162">
                  <c:v>1.6272950000711717E-2</c:v>
                </c:pt>
                <c:pt idx="163">
                  <c:v>2.7244100056122988E-3</c:v>
                </c:pt>
                <c:pt idx="174">
                  <c:v>-6.155159993795678E-3</c:v>
                </c:pt>
                <c:pt idx="176">
                  <c:v>-4.7819500032346696E-3</c:v>
                </c:pt>
                <c:pt idx="190">
                  <c:v>-3.1599099966115318E-3</c:v>
                </c:pt>
                <c:pt idx="191">
                  <c:v>-8.7720450028427877E-3</c:v>
                </c:pt>
                <c:pt idx="195">
                  <c:v>-5.2217949923942797E-3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89-4B40-9488-12D24F3A114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-12744</c:v>
                </c:pt>
                <c:pt idx="1">
                  <c:v>-12492</c:v>
                </c:pt>
                <c:pt idx="2">
                  <c:v>-12015</c:v>
                </c:pt>
                <c:pt idx="3">
                  <c:v>-11396</c:v>
                </c:pt>
                <c:pt idx="4">
                  <c:v>-10805</c:v>
                </c:pt>
                <c:pt idx="5">
                  <c:v>-10714</c:v>
                </c:pt>
                <c:pt idx="6">
                  <c:v>-10281</c:v>
                </c:pt>
                <c:pt idx="7">
                  <c:v>-10209</c:v>
                </c:pt>
                <c:pt idx="8">
                  <c:v>-9876</c:v>
                </c:pt>
                <c:pt idx="9">
                  <c:v>-9383</c:v>
                </c:pt>
                <c:pt idx="10">
                  <c:v>-7839</c:v>
                </c:pt>
                <c:pt idx="11">
                  <c:v>-7839</c:v>
                </c:pt>
                <c:pt idx="12">
                  <c:v>-7824</c:v>
                </c:pt>
                <c:pt idx="13">
                  <c:v>-7768</c:v>
                </c:pt>
                <c:pt idx="14">
                  <c:v>-7621</c:v>
                </c:pt>
                <c:pt idx="15">
                  <c:v>-7615</c:v>
                </c:pt>
                <c:pt idx="16">
                  <c:v>-7571</c:v>
                </c:pt>
                <c:pt idx="17">
                  <c:v>-7473</c:v>
                </c:pt>
                <c:pt idx="18">
                  <c:v>-7368</c:v>
                </c:pt>
                <c:pt idx="19">
                  <c:v>-6821</c:v>
                </c:pt>
                <c:pt idx="20">
                  <c:v>-6648</c:v>
                </c:pt>
                <c:pt idx="21">
                  <c:v>-6624</c:v>
                </c:pt>
                <c:pt idx="22">
                  <c:v>-6373</c:v>
                </c:pt>
                <c:pt idx="23">
                  <c:v>-6373</c:v>
                </c:pt>
                <c:pt idx="24">
                  <c:v>-6361</c:v>
                </c:pt>
                <c:pt idx="25">
                  <c:v>-6214</c:v>
                </c:pt>
                <c:pt idx="26">
                  <c:v>-6176</c:v>
                </c:pt>
                <c:pt idx="27">
                  <c:v>-6083</c:v>
                </c:pt>
                <c:pt idx="28">
                  <c:v>-6039</c:v>
                </c:pt>
                <c:pt idx="29">
                  <c:v>-6035</c:v>
                </c:pt>
                <c:pt idx="30">
                  <c:v>-5870</c:v>
                </c:pt>
                <c:pt idx="31">
                  <c:v>-5782</c:v>
                </c:pt>
                <c:pt idx="32">
                  <c:v>-5236</c:v>
                </c:pt>
                <c:pt idx="33">
                  <c:v>-4612</c:v>
                </c:pt>
                <c:pt idx="34">
                  <c:v>-4420</c:v>
                </c:pt>
                <c:pt idx="35">
                  <c:v>-4376</c:v>
                </c:pt>
                <c:pt idx="36">
                  <c:v>-3880</c:v>
                </c:pt>
                <c:pt idx="37">
                  <c:v>-3791</c:v>
                </c:pt>
                <c:pt idx="38">
                  <c:v>-3594</c:v>
                </c:pt>
                <c:pt idx="39">
                  <c:v>-3403</c:v>
                </c:pt>
                <c:pt idx="40">
                  <c:v>-3152</c:v>
                </c:pt>
                <c:pt idx="41">
                  <c:v>0</c:v>
                </c:pt>
                <c:pt idx="42">
                  <c:v>0</c:v>
                </c:pt>
                <c:pt idx="43">
                  <c:v>208</c:v>
                </c:pt>
                <c:pt idx="44">
                  <c:v>1050</c:v>
                </c:pt>
                <c:pt idx="45">
                  <c:v>1055</c:v>
                </c:pt>
                <c:pt idx="46">
                  <c:v>1056</c:v>
                </c:pt>
                <c:pt idx="47">
                  <c:v>1243</c:v>
                </c:pt>
                <c:pt idx="48">
                  <c:v>1260</c:v>
                </c:pt>
                <c:pt idx="49">
                  <c:v>1407</c:v>
                </c:pt>
                <c:pt idx="50">
                  <c:v>1456</c:v>
                </c:pt>
                <c:pt idx="51">
                  <c:v>1806</c:v>
                </c:pt>
                <c:pt idx="52">
                  <c:v>1833</c:v>
                </c:pt>
                <c:pt idx="53">
                  <c:v>1970</c:v>
                </c:pt>
                <c:pt idx="54">
                  <c:v>1987</c:v>
                </c:pt>
                <c:pt idx="55">
                  <c:v>1992</c:v>
                </c:pt>
                <c:pt idx="56">
                  <c:v>2003</c:v>
                </c:pt>
                <c:pt idx="57">
                  <c:v>2009</c:v>
                </c:pt>
                <c:pt idx="58">
                  <c:v>2041</c:v>
                </c:pt>
                <c:pt idx="59">
                  <c:v>2216</c:v>
                </c:pt>
                <c:pt idx="60">
                  <c:v>2222</c:v>
                </c:pt>
                <c:pt idx="61">
                  <c:v>2260</c:v>
                </c:pt>
                <c:pt idx="62">
                  <c:v>2262</c:v>
                </c:pt>
                <c:pt idx="63">
                  <c:v>2310</c:v>
                </c:pt>
                <c:pt idx="64">
                  <c:v>2435</c:v>
                </c:pt>
                <c:pt idx="65">
                  <c:v>2457</c:v>
                </c:pt>
                <c:pt idx="66">
                  <c:v>2578</c:v>
                </c:pt>
                <c:pt idx="67">
                  <c:v>2605</c:v>
                </c:pt>
                <c:pt idx="68">
                  <c:v>2660</c:v>
                </c:pt>
                <c:pt idx="69">
                  <c:v>2813</c:v>
                </c:pt>
                <c:pt idx="70">
                  <c:v>2901</c:v>
                </c:pt>
                <c:pt idx="71">
                  <c:v>3280</c:v>
                </c:pt>
                <c:pt idx="72">
                  <c:v>3295</c:v>
                </c:pt>
                <c:pt idx="73">
                  <c:v>3306</c:v>
                </c:pt>
                <c:pt idx="74">
                  <c:v>3383</c:v>
                </c:pt>
                <c:pt idx="75">
                  <c:v>3393</c:v>
                </c:pt>
                <c:pt idx="76">
                  <c:v>3415</c:v>
                </c:pt>
                <c:pt idx="77">
                  <c:v>3431</c:v>
                </c:pt>
                <c:pt idx="78">
                  <c:v>3437</c:v>
                </c:pt>
                <c:pt idx="79">
                  <c:v>3442</c:v>
                </c:pt>
                <c:pt idx="80">
                  <c:v>3455</c:v>
                </c:pt>
                <c:pt idx="81">
                  <c:v>3455</c:v>
                </c:pt>
                <c:pt idx="82">
                  <c:v>3459</c:v>
                </c:pt>
                <c:pt idx="83">
                  <c:v>3471</c:v>
                </c:pt>
                <c:pt idx="84">
                  <c:v>3471</c:v>
                </c:pt>
                <c:pt idx="85">
                  <c:v>3486</c:v>
                </c:pt>
                <c:pt idx="86">
                  <c:v>3521</c:v>
                </c:pt>
                <c:pt idx="87">
                  <c:v>3521</c:v>
                </c:pt>
                <c:pt idx="88">
                  <c:v>3683</c:v>
                </c:pt>
                <c:pt idx="89">
                  <c:v>3689</c:v>
                </c:pt>
                <c:pt idx="90">
                  <c:v>3759</c:v>
                </c:pt>
                <c:pt idx="91">
                  <c:v>3865</c:v>
                </c:pt>
                <c:pt idx="92">
                  <c:v>3886</c:v>
                </c:pt>
                <c:pt idx="93">
                  <c:v>4006</c:v>
                </c:pt>
                <c:pt idx="94">
                  <c:v>4051</c:v>
                </c:pt>
                <c:pt idx="95">
                  <c:v>4051</c:v>
                </c:pt>
                <c:pt idx="96">
                  <c:v>4051</c:v>
                </c:pt>
                <c:pt idx="97">
                  <c:v>4062</c:v>
                </c:pt>
                <c:pt idx="98">
                  <c:v>4112</c:v>
                </c:pt>
                <c:pt idx="99">
                  <c:v>4204</c:v>
                </c:pt>
                <c:pt idx="100">
                  <c:v>4230</c:v>
                </c:pt>
                <c:pt idx="101">
                  <c:v>4265</c:v>
                </c:pt>
                <c:pt idx="102">
                  <c:v>4270</c:v>
                </c:pt>
                <c:pt idx="103">
                  <c:v>4401</c:v>
                </c:pt>
                <c:pt idx="104">
                  <c:v>4401</c:v>
                </c:pt>
                <c:pt idx="105">
                  <c:v>4445</c:v>
                </c:pt>
                <c:pt idx="106">
                  <c:v>4456</c:v>
                </c:pt>
                <c:pt idx="107">
                  <c:v>4456</c:v>
                </c:pt>
                <c:pt idx="108">
                  <c:v>4653</c:v>
                </c:pt>
                <c:pt idx="109">
                  <c:v>4653</c:v>
                </c:pt>
                <c:pt idx="110">
                  <c:v>4653</c:v>
                </c:pt>
                <c:pt idx="111">
                  <c:v>4653</c:v>
                </c:pt>
                <c:pt idx="112">
                  <c:v>4658</c:v>
                </c:pt>
                <c:pt idx="113">
                  <c:v>4658</c:v>
                </c:pt>
                <c:pt idx="114">
                  <c:v>4658</c:v>
                </c:pt>
                <c:pt idx="115">
                  <c:v>4697</c:v>
                </c:pt>
                <c:pt idx="116">
                  <c:v>4697</c:v>
                </c:pt>
                <c:pt idx="117">
                  <c:v>4697</c:v>
                </c:pt>
                <c:pt idx="118">
                  <c:v>4697</c:v>
                </c:pt>
                <c:pt idx="119">
                  <c:v>4817</c:v>
                </c:pt>
                <c:pt idx="120">
                  <c:v>4817</c:v>
                </c:pt>
                <c:pt idx="121">
                  <c:v>4817</c:v>
                </c:pt>
                <c:pt idx="122">
                  <c:v>4850</c:v>
                </c:pt>
                <c:pt idx="123">
                  <c:v>4850</c:v>
                </c:pt>
                <c:pt idx="124">
                  <c:v>4850</c:v>
                </c:pt>
                <c:pt idx="125">
                  <c:v>4850</c:v>
                </c:pt>
                <c:pt idx="126">
                  <c:v>4975</c:v>
                </c:pt>
                <c:pt idx="127">
                  <c:v>5255</c:v>
                </c:pt>
                <c:pt idx="128">
                  <c:v>5255</c:v>
                </c:pt>
                <c:pt idx="129">
                  <c:v>5255</c:v>
                </c:pt>
                <c:pt idx="130">
                  <c:v>5255</c:v>
                </c:pt>
                <c:pt idx="131">
                  <c:v>5255</c:v>
                </c:pt>
                <c:pt idx="132">
                  <c:v>5255</c:v>
                </c:pt>
                <c:pt idx="133">
                  <c:v>5255</c:v>
                </c:pt>
                <c:pt idx="134">
                  <c:v>5255</c:v>
                </c:pt>
                <c:pt idx="135">
                  <c:v>5260</c:v>
                </c:pt>
                <c:pt idx="136">
                  <c:v>5260</c:v>
                </c:pt>
                <c:pt idx="137">
                  <c:v>5281</c:v>
                </c:pt>
                <c:pt idx="138">
                  <c:v>5282</c:v>
                </c:pt>
                <c:pt idx="139">
                  <c:v>5304</c:v>
                </c:pt>
                <c:pt idx="140">
                  <c:v>5304</c:v>
                </c:pt>
                <c:pt idx="141">
                  <c:v>5305</c:v>
                </c:pt>
                <c:pt idx="142">
                  <c:v>5386</c:v>
                </c:pt>
                <c:pt idx="143">
                  <c:v>5435</c:v>
                </c:pt>
                <c:pt idx="144">
                  <c:v>5441</c:v>
                </c:pt>
                <c:pt idx="145">
                  <c:v>5457</c:v>
                </c:pt>
                <c:pt idx="146">
                  <c:v>5599</c:v>
                </c:pt>
                <c:pt idx="147">
                  <c:v>5599</c:v>
                </c:pt>
                <c:pt idx="148">
                  <c:v>5599</c:v>
                </c:pt>
                <c:pt idx="149">
                  <c:v>5599</c:v>
                </c:pt>
                <c:pt idx="150">
                  <c:v>5665</c:v>
                </c:pt>
                <c:pt idx="151">
                  <c:v>5671</c:v>
                </c:pt>
                <c:pt idx="152">
                  <c:v>5671</c:v>
                </c:pt>
                <c:pt idx="153">
                  <c:v>5671</c:v>
                </c:pt>
                <c:pt idx="154">
                  <c:v>5789</c:v>
                </c:pt>
                <c:pt idx="155">
                  <c:v>5811</c:v>
                </c:pt>
                <c:pt idx="156">
                  <c:v>5862</c:v>
                </c:pt>
                <c:pt idx="157">
                  <c:v>5862</c:v>
                </c:pt>
                <c:pt idx="158">
                  <c:v>5884</c:v>
                </c:pt>
                <c:pt idx="159">
                  <c:v>5916</c:v>
                </c:pt>
                <c:pt idx="160">
                  <c:v>6014</c:v>
                </c:pt>
                <c:pt idx="161">
                  <c:v>6065</c:v>
                </c:pt>
                <c:pt idx="162">
                  <c:v>6065</c:v>
                </c:pt>
                <c:pt idx="163">
                  <c:v>6087</c:v>
                </c:pt>
                <c:pt idx="164">
                  <c:v>6091</c:v>
                </c:pt>
                <c:pt idx="165">
                  <c:v>6194</c:v>
                </c:pt>
                <c:pt idx="166">
                  <c:v>6254</c:v>
                </c:pt>
                <c:pt idx="167">
                  <c:v>6276</c:v>
                </c:pt>
                <c:pt idx="168">
                  <c:v>6282</c:v>
                </c:pt>
                <c:pt idx="169">
                  <c:v>6424</c:v>
                </c:pt>
                <c:pt idx="170">
                  <c:v>6847</c:v>
                </c:pt>
                <c:pt idx="171">
                  <c:v>6847</c:v>
                </c:pt>
                <c:pt idx="172">
                  <c:v>7095</c:v>
                </c:pt>
                <c:pt idx="173">
                  <c:v>7316</c:v>
                </c:pt>
                <c:pt idx="174">
                  <c:v>7388</c:v>
                </c:pt>
                <c:pt idx="175">
                  <c:v>7453</c:v>
                </c:pt>
                <c:pt idx="176">
                  <c:v>7635</c:v>
                </c:pt>
                <c:pt idx="177">
                  <c:v>7830</c:v>
                </c:pt>
                <c:pt idx="178">
                  <c:v>8038</c:v>
                </c:pt>
                <c:pt idx="179">
                  <c:v>8056</c:v>
                </c:pt>
                <c:pt idx="180">
                  <c:v>8056</c:v>
                </c:pt>
                <c:pt idx="181">
                  <c:v>8056</c:v>
                </c:pt>
                <c:pt idx="182">
                  <c:v>8132</c:v>
                </c:pt>
                <c:pt idx="183">
                  <c:v>8213</c:v>
                </c:pt>
                <c:pt idx="184">
                  <c:v>8816</c:v>
                </c:pt>
                <c:pt idx="185">
                  <c:v>8816.5</c:v>
                </c:pt>
                <c:pt idx="186">
                  <c:v>8887</c:v>
                </c:pt>
                <c:pt idx="187">
                  <c:v>8887</c:v>
                </c:pt>
                <c:pt idx="188">
                  <c:v>9013</c:v>
                </c:pt>
                <c:pt idx="189">
                  <c:v>9013</c:v>
                </c:pt>
                <c:pt idx="190">
                  <c:v>9063</c:v>
                </c:pt>
                <c:pt idx="191">
                  <c:v>9068.5</c:v>
                </c:pt>
                <c:pt idx="192">
                  <c:v>9090.5</c:v>
                </c:pt>
                <c:pt idx="193">
                  <c:v>9227</c:v>
                </c:pt>
                <c:pt idx="194">
                  <c:v>9227</c:v>
                </c:pt>
                <c:pt idx="195">
                  <c:v>9243.5</c:v>
                </c:pt>
                <c:pt idx="196">
                  <c:v>9418</c:v>
                </c:pt>
                <c:pt idx="197">
                  <c:v>9456.5</c:v>
                </c:pt>
                <c:pt idx="198">
                  <c:v>9505.5</c:v>
                </c:pt>
                <c:pt idx="199">
                  <c:v>9639</c:v>
                </c:pt>
                <c:pt idx="200">
                  <c:v>9654</c:v>
                </c:pt>
                <c:pt idx="201">
                  <c:v>9680</c:v>
                </c:pt>
                <c:pt idx="202">
                  <c:v>9834.5</c:v>
                </c:pt>
                <c:pt idx="203">
                  <c:v>10002</c:v>
                </c:pt>
                <c:pt idx="204">
                  <c:v>10254</c:v>
                </c:pt>
                <c:pt idx="205">
                  <c:v>10260</c:v>
                </c:pt>
                <c:pt idx="206">
                  <c:v>10315</c:v>
                </c:pt>
                <c:pt idx="207">
                  <c:v>10440</c:v>
                </c:pt>
                <c:pt idx="208">
                  <c:v>10458</c:v>
                </c:pt>
                <c:pt idx="209">
                  <c:v>10654</c:v>
                </c:pt>
                <c:pt idx="210">
                  <c:v>10676</c:v>
                </c:pt>
                <c:pt idx="211">
                  <c:v>10885</c:v>
                </c:pt>
                <c:pt idx="212">
                  <c:v>11053</c:v>
                </c:pt>
                <c:pt idx="213">
                  <c:v>11076</c:v>
                </c:pt>
              </c:numCache>
            </c:numRef>
          </c:xVal>
          <c:yVal>
            <c:numRef>
              <c:f>Active!$K$21:$K$988</c:f>
              <c:numCache>
                <c:formatCode>General</c:formatCode>
                <c:ptCount val="968"/>
                <c:pt idx="99">
                  <c:v>-5.8482799940975383E-3</c:v>
                </c:pt>
                <c:pt idx="170">
                  <c:v>7.1112100049504079E-3</c:v>
                </c:pt>
                <c:pt idx="171">
                  <c:v>8.4912100064684637E-3</c:v>
                </c:pt>
                <c:pt idx="172">
                  <c:v>-3.2541499967919663E-3</c:v>
                </c:pt>
                <c:pt idx="175">
                  <c:v>-3.6622099942178465E-3</c:v>
                </c:pt>
                <c:pt idx="177">
                  <c:v>-3.5030999933951534E-3</c:v>
                </c:pt>
                <c:pt idx="178">
                  <c:v>-2.6256599958287552E-3</c:v>
                </c:pt>
                <c:pt idx="179">
                  <c:v>6.7200800040154718E-3</c:v>
                </c:pt>
                <c:pt idx="180">
                  <c:v>8.1200799977523275E-3</c:v>
                </c:pt>
                <c:pt idx="181">
                  <c:v>1.5020079998066649E-2</c:v>
                </c:pt>
                <c:pt idx="182">
                  <c:v>-3.7512399940169416E-3</c:v>
                </c:pt>
                <c:pt idx="183">
                  <c:v>-2.7754099937737919E-3</c:v>
                </c:pt>
                <c:pt idx="184">
                  <c:v>-4.1231200011679903E-3</c:v>
                </c:pt>
                <c:pt idx="185">
                  <c:v>-1.1092405002273154E-2</c:v>
                </c:pt>
                <c:pt idx="186">
                  <c:v>-4.1715899933478795E-3</c:v>
                </c:pt>
                <c:pt idx="187">
                  <c:v>-4.071589995874092E-3</c:v>
                </c:pt>
                <c:pt idx="188">
                  <c:v>-3.6614099954022095E-3</c:v>
                </c:pt>
                <c:pt idx="189">
                  <c:v>-3.4114099980797619E-3</c:v>
                </c:pt>
                <c:pt idx="192">
                  <c:v>-2.8905849976581521E-3</c:v>
                </c:pt>
                <c:pt idx="193">
                  <c:v>-5.4853900001035072E-3</c:v>
                </c:pt>
                <c:pt idx="194">
                  <c:v>-3.4853899996960536E-3</c:v>
                </c:pt>
                <c:pt idx="196">
                  <c:v>-4.4522599928313866E-3</c:v>
                </c:pt>
                <c:pt idx="197">
                  <c:v>5.062795004050713E-3</c:v>
                </c:pt>
                <c:pt idx="198">
                  <c:v>-1.6927134995057713E-2</c:v>
                </c:pt>
                <c:pt idx="199">
                  <c:v>-4.3762299974332564E-3</c:v>
                </c:pt>
                <c:pt idx="200">
                  <c:v>-4.3547799941734411E-3</c:v>
                </c:pt>
                <c:pt idx="201">
                  <c:v>-3.3575999987078831E-3</c:v>
                </c:pt>
                <c:pt idx="202">
                  <c:v>-7.116665001376532E-3</c:v>
                </c:pt>
                <c:pt idx="203">
                  <c:v>-3.4771399950841442E-3</c:v>
                </c:pt>
                <c:pt idx="204">
                  <c:v>-2.7967799906036817E-3</c:v>
                </c:pt>
                <c:pt idx="205">
                  <c:v>-3.3281999931205064E-3</c:v>
                </c:pt>
                <c:pt idx="206">
                  <c:v>-3.9495500022894703E-3</c:v>
                </c:pt>
                <c:pt idx="207">
                  <c:v>-6.5707999965525232E-3</c:v>
                </c:pt>
                <c:pt idx="208">
                  <c:v>-4.3650599909597076E-3</c:v>
                </c:pt>
                <c:pt idx="209">
                  <c:v>-4.3247799985692836E-3</c:v>
                </c:pt>
                <c:pt idx="210">
                  <c:v>-3.3733199888956733E-3</c:v>
                </c:pt>
                <c:pt idx="211">
                  <c:v>-3.6344500040286221E-3</c:v>
                </c:pt>
                <c:pt idx="212">
                  <c:v>-4.2142099991906434E-3</c:v>
                </c:pt>
                <c:pt idx="213">
                  <c:v>-3.8013199955457821E-3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89-4B40-9488-12D24F3A1142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Krajci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-12744</c:v>
                </c:pt>
                <c:pt idx="1">
                  <c:v>-12492</c:v>
                </c:pt>
                <c:pt idx="2">
                  <c:v>-12015</c:v>
                </c:pt>
                <c:pt idx="3">
                  <c:v>-11396</c:v>
                </c:pt>
                <c:pt idx="4">
                  <c:v>-10805</c:v>
                </c:pt>
                <c:pt idx="5">
                  <c:v>-10714</c:v>
                </c:pt>
                <c:pt idx="6">
                  <c:v>-10281</c:v>
                </c:pt>
                <c:pt idx="7">
                  <c:v>-10209</c:v>
                </c:pt>
                <c:pt idx="8">
                  <c:v>-9876</c:v>
                </c:pt>
                <c:pt idx="9">
                  <c:v>-9383</c:v>
                </c:pt>
                <c:pt idx="10">
                  <c:v>-7839</c:v>
                </c:pt>
                <c:pt idx="11">
                  <c:v>-7839</c:v>
                </c:pt>
                <c:pt idx="12">
                  <c:v>-7824</c:v>
                </c:pt>
                <c:pt idx="13">
                  <c:v>-7768</c:v>
                </c:pt>
                <c:pt idx="14">
                  <c:v>-7621</c:v>
                </c:pt>
                <c:pt idx="15">
                  <c:v>-7615</c:v>
                </c:pt>
                <c:pt idx="16">
                  <c:v>-7571</c:v>
                </c:pt>
                <c:pt idx="17">
                  <c:v>-7473</c:v>
                </c:pt>
                <c:pt idx="18">
                  <c:v>-7368</c:v>
                </c:pt>
                <c:pt idx="19">
                  <c:v>-6821</c:v>
                </c:pt>
                <c:pt idx="20">
                  <c:v>-6648</c:v>
                </c:pt>
                <c:pt idx="21">
                  <c:v>-6624</c:v>
                </c:pt>
                <c:pt idx="22">
                  <c:v>-6373</c:v>
                </c:pt>
                <c:pt idx="23">
                  <c:v>-6373</c:v>
                </c:pt>
                <c:pt idx="24">
                  <c:v>-6361</c:v>
                </c:pt>
                <c:pt idx="25">
                  <c:v>-6214</c:v>
                </c:pt>
                <c:pt idx="26">
                  <c:v>-6176</c:v>
                </c:pt>
                <c:pt idx="27">
                  <c:v>-6083</c:v>
                </c:pt>
                <c:pt idx="28">
                  <c:v>-6039</c:v>
                </c:pt>
                <c:pt idx="29">
                  <c:v>-6035</c:v>
                </c:pt>
                <c:pt idx="30">
                  <c:v>-5870</c:v>
                </c:pt>
                <c:pt idx="31">
                  <c:v>-5782</c:v>
                </c:pt>
                <c:pt idx="32">
                  <c:v>-5236</c:v>
                </c:pt>
                <c:pt idx="33">
                  <c:v>-4612</c:v>
                </c:pt>
                <c:pt idx="34">
                  <c:v>-4420</c:v>
                </c:pt>
                <c:pt idx="35">
                  <c:v>-4376</c:v>
                </c:pt>
                <c:pt idx="36">
                  <c:v>-3880</c:v>
                </c:pt>
                <c:pt idx="37">
                  <c:v>-3791</c:v>
                </c:pt>
                <c:pt idx="38">
                  <c:v>-3594</c:v>
                </c:pt>
                <c:pt idx="39">
                  <c:v>-3403</c:v>
                </c:pt>
                <c:pt idx="40">
                  <c:v>-3152</c:v>
                </c:pt>
                <c:pt idx="41">
                  <c:v>0</c:v>
                </c:pt>
                <c:pt idx="42">
                  <c:v>0</c:v>
                </c:pt>
                <c:pt idx="43">
                  <c:v>208</c:v>
                </c:pt>
                <c:pt idx="44">
                  <c:v>1050</c:v>
                </c:pt>
                <c:pt idx="45">
                  <c:v>1055</c:v>
                </c:pt>
                <c:pt idx="46">
                  <c:v>1056</c:v>
                </c:pt>
                <c:pt idx="47">
                  <c:v>1243</c:v>
                </c:pt>
                <c:pt idx="48">
                  <c:v>1260</c:v>
                </c:pt>
                <c:pt idx="49">
                  <c:v>1407</c:v>
                </c:pt>
                <c:pt idx="50">
                  <c:v>1456</c:v>
                </c:pt>
                <c:pt idx="51">
                  <c:v>1806</c:v>
                </c:pt>
                <c:pt idx="52">
                  <c:v>1833</c:v>
                </c:pt>
                <c:pt idx="53">
                  <c:v>1970</c:v>
                </c:pt>
                <c:pt idx="54">
                  <c:v>1987</c:v>
                </c:pt>
                <c:pt idx="55">
                  <c:v>1992</c:v>
                </c:pt>
                <c:pt idx="56">
                  <c:v>2003</c:v>
                </c:pt>
                <c:pt idx="57">
                  <c:v>2009</c:v>
                </c:pt>
                <c:pt idx="58">
                  <c:v>2041</c:v>
                </c:pt>
                <c:pt idx="59">
                  <c:v>2216</c:v>
                </c:pt>
                <c:pt idx="60">
                  <c:v>2222</c:v>
                </c:pt>
                <c:pt idx="61">
                  <c:v>2260</c:v>
                </c:pt>
                <c:pt idx="62">
                  <c:v>2262</c:v>
                </c:pt>
                <c:pt idx="63">
                  <c:v>2310</c:v>
                </c:pt>
                <c:pt idx="64">
                  <c:v>2435</c:v>
                </c:pt>
                <c:pt idx="65">
                  <c:v>2457</c:v>
                </c:pt>
                <c:pt idx="66">
                  <c:v>2578</c:v>
                </c:pt>
                <c:pt idx="67">
                  <c:v>2605</c:v>
                </c:pt>
                <c:pt idx="68">
                  <c:v>2660</c:v>
                </c:pt>
                <c:pt idx="69">
                  <c:v>2813</c:v>
                </c:pt>
                <c:pt idx="70">
                  <c:v>2901</c:v>
                </c:pt>
                <c:pt idx="71">
                  <c:v>3280</c:v>
                </c:pt>
                <c:pt idx="72">
                  <c:v>3295</c:v>
                </c:pt>
                <c:pt idx="73">
                  <c:v>3306</c:v>
                </c:pt>
                <c:pt idx="74">
                  <c:v>3383</c:v>
                </c:pt>
                <c:pt idx="75">
                  <c:v>3393</c:v>
                </c:pt>
                <c:pt idx="76">
                  <c:v>3415</c:v>
                </c:pt>
                <c:pt idx="77">
                  <c:v>3431</c:v>
                </c:pt>
                <c:pt idx="78">
                  <c:v>3437</c:v>
                </c:pt>
                <c:pt idx="79">
                  <c:v>3442</c:v>
                </c:pt>
                <c:pt idx="80">
                  <c:v>3455</c:v>
                </c:pt>
                <c:pt idx="81">
                  <c:v>3455</c:v>
                </c:pt>
                <c:pt idx="82">
                  <c:v>3459</c:v>
                </c:pt>
                <c:pt idx="83">
                  <c:v>3471</c:v>
                </c:pt>
                <c:pt idx="84">
                  <c:v>3471</c:v>
                </c:pt>
                <c:pt idx="85">
                  <c:v>3486</c:v>
                </c:pt>
                <c:pt idx="86">
                  <c:v>3521</c:v>
                </c:pt>
                <c:pt idx="87">
                  <c:v>3521</c:v>
                </c:pt>
                <c:pt idx="88">
                  <c:v>3683</c:v>
                </c:pt>
                <c:pt idx="89">
                  <c:v>3689</c:v>
                </c:pt>
                <c:pt idx="90">
                  <c:v>3759</c:v>
                </c:pt>
                <c:pt idx="91">
                  <c:v>3865</c:v>
                </c:pt>
                <c:pt idx="92">
                  <c:v>3886</c:v>
                </c:pt>
                <c:pt idx="93">
                  <c:v>4006</c:v>
                </c:pt>
                <c:pt idx="94">
                  <c:v>4051</c:v>
                </c:pt>
                <c:pt idx="95">
                  <c:v>4051</c:v>
                </c:pt>
                <c:pt idx="96">
                  <c:v>4051</c:v>
                </c:pt>
                <c:pt idx="97">
                  <c:v>4062</c:v>
                </c:pt>
                <c:pt idx="98">
                  <c:v>4112</c:v>
                </c:pt>
                <c:pt idx="99">
                  <c:v>4204</c:v>
                </c:pt>
                <c:pt idx="100">
                  <c:v>4230</c:v>
                </c:pt>
                <c:pt idx="101">
                  <c:v>4265</c:v>
                </c:pt>
                <c:pt idx="102">
                  <c:v>4270</c:v>
                </c:pt>
                <c:pt idx="103">
                  <c:v>4401</c:v>
                </c:pt>
                <c:pt idx="104">
                  <c:v>4401</c:v>
                </c:pt>
                <c:pt idx="105">
                  <c:v>4445</c:v>
                </c:pt>
                <c:pt idx="106">
                  <c:v>4456</c:v>
                </c:pt>
                <c:pt idx="107">
                  <c:v>4456</c:v>
                </c:pt>
                <c:pt idx="108">
                  <c:v>4653</c:v>
                </c:pt>
                <c:pt idx="109">
                  <c:v>4653</c:v>
                </c:pt>
                <c:pt idx="110">
                  <c:v>4653</c:v>
                </c:pt>
                <c:pt idx="111">
                  <c:v>4653</c:v>
                </c:pt>
                <c:pt idx="112">
                  <c:v>4658</c:v>
                </c:pt>
                <c:pt idx="113">
                  <c:v>4658</c:v>
                </c:pt>
                <c:pt idx="114">
                  <c:v>4658</c:v>
                </c:pt>
                <c:pt idx="115">
                  <c:v>4697</c:v>
                </c:pt>
                <c:pt idx="116">
                  <c:v>4697</c:v>
                </c:pt>
                <c:pt idx="117">
                  <c:v>4697</c:v>
                </c:pt>
                <c:pt idx="118">
                  <c:v>4697</c:v>
                </c:pt>
                <c:pt idx="119">
                  <c:v>4817</c:v>
                </c:pt>
                <c:pt idx="120">
                  <c:v>4817</c:v>
                </c:pt>
                <c:pt idx="121">
                  <c:v>4817</c:v>
                </c:pt>
                <c:pt idx="122">
                  <c:v>4850</c:v>
                </c:pt>
                <c:pt idx="123">
                  <c:v>4850</c:v>
                </c:pt>
                <c:pt idx="124">
                  <c:v>4850</c:v>
                </c:pt>
                <c:pt idx="125">
                  <c:v>4850</c:v>
                </c:pt>
                <c:pt idx="126">
                  <c:v>4975</c:v>
                </c:pt>
                <c:pt idx="127">
                  <c:v>5255</c:v>
                </c:pt>
                <c:pt idx="128">
                  <c:v>5255</c:v>
                </c:pt>
                <c:pt idx="129">
                  <c:v>5255</c:v>
                </c:pt>
                <c:pt idx="130">
                  <c:v>5255</c:v>
                </c:pt>
                <c:pt idx="131">
                  <c:v>5255</c:v>
                </c:pt>
                <c:pt idx="132">
                  <c:v>5255</c:v>
                </c:pt>
                <c:pt idx="133">
                  <c:v>5255</c:v>
                </c:pt>
                <c:pt idx="134">
                  <c:v>5255</c:v>
                </c:pt>
                <c:pt idx="135">
                  <c:v>5260</c:v>
                </c:pt>
                <c:pt idx="136">
                  <c:v>5260</c:v>
                </c:pt>
                <c:pt idx="137">
                  <c:v>5281</c:v>
                </c:pt>
                <c:pt idx="138">
                  <c:v>5282</c:v>
                </c:pt>
                <c:pt idx="139">
                  <c:v>5304</c:v>
                </c:pt>
                <c:pt idx="140">
                  <c:v>5304</c:v>
                </c:pt>
                <c:pt idx="141">
                  <c:v>5305</c:v>
                </c:pt>
                <c:pt idx="142">
                  <c:v>5386</c:v>
                </c:pt>
                <c:pt idx="143">
                  <c:v>5435</c:v>
                </c:pt>
                <c:pt idx="144">
                  <c:v>5441</c:v>
                </c:pt>
                <c:pt idx="145">
                  <c:v>5457</c:v>
                </c:pt>
                <c:pt idx="146">
                  <c:v>5599</c:v>
                </c:pt>
                <c:pt idx="147">
                  <c:v>5599</c:v>
                </c:pt>
                <c:pt idx="148">
                  <c:v>5599</c:v>
                </c:pt>
                <c:pt idx="149">
                  <c:v>5599</c:v>
                </c:pt>
                <c:pt idx="150">
                  <c:v>5665</c:v>
                </c:pt>
                <c:pt idx="151">
                  <c:v>5671</c:v>
                </c:pt>
                <c:pt idx="152">
                  <c:v>5671</c:v>
                </c:pt>
                <c:pt idx="153">
                  <c:v>5671</c:v>
                </c:pt>
                <c:pt idx="154">
                  <c:v>5789</c:v>
                </c:pt>
                <c:pt idx="155">
                  <c:v>5811</c:v>
                </c:pt>
                <c:pt idx="156">
                  <c:v>5862</c:v>
                </c:pt>
                <c:pt idx="157">
                  <c:v>5862</c:v>
                </c:pt>
                <c:pt idx="158">
                  <c:v>5884</c:v>
                </c:pt>
                <c:pt idx="159">
                  <c:v>5916</c:v>
                </c:pt>
                <c:pt idx="160">
                  <c:v>6014</c:v>
                </c:pt>
                <c:pt idx="161">
                  <c:v>6065</c:v>
                </c:pt>
                <c:pt idx="162">
                  <c:v>6065</c:v>
                </c:pt>
                <c:pt idx="163">
                  <c:v>6087</c:v>
                </c:pt>
                <c:pt idx="164">
                  <c:v>6091</c:v>
                </c:pt>
                <c:pt idx="165">
                  <c:v>6194</c:v>
                </c:pt>
                <c:pt idx="166">
                  <c:v>6254</c:v>
                </c:pt>
                <c:pt idx="167">
                  <c:v>6276</c:v>
                </c:pt>
                <c:pt idx="168">
                  <c:v>6282</c:v>
                </c:pt>
                <c:pt idx="169">
                  <c:v>6424</c:v>
                </c:pt>
                <c:pt idx="170">
                  <c:v>6847</c:v>
                </c:pt>
                <c:pt idx="171">
                  <c:v>6847</c:v>
                </c:pt>
                <c:pt idx="172">
                  <c:v>7095</c:v>
                </c:pt>
                <c:pt idx="173">
                  <c:v>7316</c:v>
                </c:pt>
                <c:pt idx="174">
                  <c:v>7388</c:v>
                </c:pt>
                <c:pt idx="175">
                  <c:v>7453</c:v>
                </c:pt>
                <c:pt idx="176">
                  <c:v>7635</c:v>
                </c:pt>
                <c:pt idx="177">
                  <c:v>7830</c:v>
                </c:pt>
                <c:pt idx="178">
                  <c:v>8038</c:v>
                </c:pt>
                <c:pt idx="179">
                  <c:v>8056</c:v>
                </c:pt>
                <c:pt idx="180">
                  <c:v>8056</c:v>
                </c:pt>
                <c:pt idx="181">
                  <c:v>8056</c:v>
                </c:pt>
                <c:pt idx="182">
                  <c:v>8132</c:v>
                </c:pt>
                <c:pt idx="183">
                  <c:v>8213</c:v>
                </c:pt>
                <c:pt idx="184">
                  <c:v>8816</c:v>
                </c:pt>
                <c:pt idx="185">
                  <c:v>8816.5</c:v>
                </c:pt>
                <c:pt idx="186">
                  <c:v>8887</c:v>
                </c:pt>
                <c:pt idx="187">
                  <c:v>8887</c:v>
                </c:pt>
                <c:pt idx="188">
                  <c:v>9013</c:v>
                </c:pt>
                <c:pt idx="189">
                  <c:v>9013</c:v>
                </c:pt>
                <c:pt idx="190">
                  <c:v>9063</c:v>
                </c:pt>
                <c:pt idx="191">
                  <c:v>9068.5</c:v>
                </c:pt>
                <c:pt idx="192">
                  <c:v>9090.5</c:v>
                </c:pt>
                <c:pt idx="193">
                  <c:v>9227</c:v>
                </c:pt>
                <c:pt idx="194">
                  <c:v>9227</c:v>
                </c:pt>
                <c:pt idx="195">
                  <c:v>9243.5</c:v>
                </c:pt>
                <c:pt idx="196">
                  <c:v>9418</c:v>
                </c:pt>
                <c:pt idx="197">
                  <c:v>9456.5</c:v>
                </c:pt>
                <c:pt idx="198">
                  <c:v>9505.5</c:v>
                </c:pt>
                <c:pt idx="199">
                  <c:v>9639</c:v>
                </c:pt>
                <c:pt idx="200">
                  <c:v>9654</c:v>
                </c:pt>
                <c:pt idx="201">
                  <c:v>9680</c:v>
                </c:pt>
                <c:pt idx="202">
                  <c:v>9834.5</c:v>
                </c:pt>
                <c:pt idx="203">
                  <c:v>10002</c:v>
                </c:pt>
                <c:pt idx="204">
                  <c:v>10254</c:v>
                </c:pt>
                <c:pt idx="205">
                  <c:v>10260</c:v>
                </c:pt>
                <c:pt idx="206">
                  <c:v>10315</c:v>
                </c:pt>
                <c:pt idx="207">
                  <c:v>10440</c:v>
                </c:pt>
                <c:pt idx="208">
                  <c:v>10458</c:v>
                </c:pt>
                <c:pt idx="209">
                  <c:v>10654</c:v>
                </c:pt>
                <c:pt idx="210">
                  <c:v>10676</c:v>
                </c:pt>
                <c:pt idx="211">
                  <c:v>10885</c:v>
                </c:pt>
                <c:pt idx="212">
                  <c:v>11053</c:v>
                </c:pt>
                <c:pt idx="213">
                  <c:v>11076</c:v>
                </c:pt>
              </c:numCache>
            </c:numRef>
          </c:xVal>
          <c:yVal>
            <c:numRef>
              <c:f>Active!$L$21:$L$988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89-4B40-9488-12D24F3A114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-12744</c:v>
                </c:pt>
                <c:pt idx="1">
                  <c:v>-12492</c:v>
                </c:pt>
                <c:pt idx="2">
                  <c:v>-12015</c:v>
                </c:pt>
                <c:pt idx="3">
                  <c:v>-11396</c:v>
                </c:pt>
                <c:pt idx="4">
                  <c:v>-10805</c:v>
                </c:pt>
                <c:pt idx="5">
                  <c:v>-10714</c:v>
                </c:pt>
                <c:pt idx="6">
                  <c:v>-10281</c:v>
                </c:pt>
                <c:pt idx="7">
                  <c:v>-10209</c:v>
                </c:pt>
                <c:pt idx="8">
                  <c:v>-9876</c:v>
                </c:pt>
                <c:pt idx="9">
                  <c:v>-9383</c:v>
                </c:pt>
                <c:pt idx="10">
                  <c:v>-7839</c:v>
                </c:pt>
                <c:pt idx="11">
                  <c:v>-7839</c:v>
                </c:pt>
                <c:pt idx="12">
                  <c:v>-7824</c:v>
                </c:pt>
                <c:pt idx="13">
                  <c:v>-7768</c:v>
                </c:pt>
                <c:pt idx="14">
                  <c:v>-7621</c:v>
                </c:pt>
                <c:pt idx="15">
                  <c:v>-7615</c:v>
                </c:pt>
                <c:pt idx="16">
                  <c:v>-7571</c:v>
                </c:pt>
                <c:pt idx="17">
                  <c:v>-7473</c:v>
                </c:pt>
                <c:pt idx="18">
                  <c:v>-7368</c:v>
                </c:pt>
                <c:pt idx="19">
                  <c:v>-6821</c:v>
                </c:pt>
                <c:pt idx="20">
                  <c:v>-6648</c:v>
                </c:pt>
                <c:pt idx="21">
                  <c:v>-6624</c:v>
                </c:pt>
                <c:pt idx="22">
                  <c:v>-6373</c:v>
                </c:pt>
                <c:pt idx="23">
                  <c:v>-6373</c:v>
                </c:pt>
                <c:pt idx="24">
                  <c:v>-6361</c:v>
                </c:pt>
                <c:pt idx="25">
                  <c:v>-6214</c:v>
                </c:pt>
                <c:pt idx="26">
                  <c:v>-6176</c:v>
                </c:pt>
                <c:pt idx="27">
                  <c:v>-6083</c:v>
                </c:pt>
                <c:pt idx="28">
                  <c:v>-6039</c:v>
                </c:pt>
                <c:pt idx="29">
                  <c:v>-6035</c:v>
                </c:pt>
                <c:pt idx="30">
                  <c:v>-5870</c:v>
                </c:pt>
                <c:pt idx="31">
                  <c:v>-5782</c:v>
                </c:pt>
                <c:pt idx="32">
                  <c:v>-5236</c:v>
                </c:pt>
                <c:pt idx="33">
                  <c:v>-4612</c:v>
                </c:pt>
                <c:pt idx="34">
                  <c:v>-4420</c:v>
                </c:pt>
                <c:pt idx="35">
                  <c:v>-4376</c:v>
                </c:pt>
                <c:pt idx="36">
                  <c:v>-3880</c:v>
                </c:pt>
                <c:pt idx="37">
                  <c:v>-3791</c:v>
                </c:pt>
                <c:pt idx="38">
                  <c:v>-3594</c:v>
                </c:pt>
                <c:pt idx="39">
                  <c:v>-3403</c:v>
                </c:pt>
                <c:pt idx="40">
                  <c:v>-3152</c:v>
                </c:pt>
                <c:pt idx="41">
                  <c:v>0</c:v>
                </c:pt>
                <c:pt idx="42">
                  <c:v>0</c:v>
                </c:pt>
                <c:pt idx="43">
                  <c:v>208</c:v>
                </c:pt>
                <c:pt idx="44">
                  <c:v>1050</c:v>
                </c:pt>
                <c:pt idx="45">
                  <c:v>1055</c:v>
                </c:pt>
                <c:pt idx="46">
                  <c:v>1056</c:v>
                </c:pt>
                <c:pt idx="47">
                  <c:v>1243</c:v>
                </c:pt>
                <c:pt idx="48">
                  <c:v>1260</c:v>
                </c:pt>
                <c:pt idx="49">
                  <c:v>1407</c:v>
                </c:pt>
                <c:pt idx="50">
                  <c:v>1456</c:v>
                </c:pt>
                <c:pt idx="51">
                  <c:v>1806</c:v>
                </c:pt>
                <c:pt idx="52">
                  <c:v>1833</c:v>
                </c:pt>
                <c:pt idx="53">
                  <c:v>1970</c:v>
                </c:pt>
                <c:pt idx="54">
                  <c:v>1987</c:v>
                </c:pt>
                <c:pt idx="55">
                  <c:v>1992</c:v>
                </c:pt>
                <c:pt idx="56">
                  <c:v>2003</c:v>
                </c:pt>
                <c:pt idx="57">
                  <c:v>2009</c:v>
                </c:pt>
                <c:pt idx="58">
                  <c:v>2041</c:v>
                </c:pt>
                <c:pt idx="59">
                  <c:v>2216</c:v>
                </c:pt>
                <c:pt idx="60">
                  <c:v>2222</c:v>
                </c:pt>
                <c:pt idx="61">
                  <c:v>2260</c:v>
                </c:pt>
                <c:pt idx="62">
                  <c:v>2262</c:v>
                </c:pt>
                <c:pt idx="63">
                  <c:v>2310</c:v>
                </c:pt>
                <c:pt idx="64">
                  <c:v>2435</c:v>
                </c:pt>
                <c:pt idx="65">
                  <c:v>2457</c:v>
                </c:pt>
                <c:pt idx="66">
                  <c:v>2578</c:v>
                </c:pt>
                <c:pt idx="67">
                  <c:v>2605</c:v>
                </c:pt>
                <c:pt idx="68">
                  <c:v>2660</c:v>
                </c:pt>
                <c:pt idx="69">
                  <c:v>2813</c:v>
                </c:pt>
                <c:pt idx="70">
                  <c:v>2901</c:v>
                </c:pt>
                <c:pt idx="71">
                  <c:v>3280</c:v>
                </c:pt>
                <c:pt idx="72">
                  <c:v>3295</c:v>
                </c:pt>
                <c:pt idx="73">
                  <c:v>3306</c:v>
                </c:pt>
                <c:pt idx="74">
                  <c:v>3383</c:v>
                </c:pt>
                <c:pt idx="75">
                  <c:v>3393</c:v>
                </c:pt>
                <c:pt idx="76">
                  <c:v>3415</c:v>
                </c:pt>
                <c:pt idx="77">
                  <c:v>3431</c:v>
                </c:pt>
                <c:pt idx="78">
                  <c:v>3437</c:v>
                </c:pt>
                <c:pt idx="79">
                  <c:v>3442</c:v>
                </c:pt>
                <c:pt idx="80">
                  <c:v>3455</c:v>
                </c:pt>
                <c:pt idx="81">
                  <c:v>3455</c:v>
                </c:pt>
                <c:pt idx="82">
                  <c:v>3459</c:v>
                </c:pt>
                <c:pt idx="83">
                  <c:v>3471</c:v>
                </c:pt>
                <c:pt idx="84">
                  <c:v>3471</c:v>
                </c:pt>
                <c:pt idx="85">
                  <c:v>3486</c:v>
                </c:pt>
                <c:pt idx="86">
                  <c:v>3521</c:v>
                </c:pt>
                <c:pt idx="87">
                  <c:v>3521</c:v>
                </c:pt>
                <c:pt idx="88">
                  <c:v>3683</c:v>
                </c:pt>
                <c:pt idx="89">
                  <c:v>3689</c:v>
                </c:pt>
                <c:pt idx="90">
                  <c:v>3759</c:v>
                </c:pt>
                <c:pt idx="91">
                  <c:v>3865</c:v>
                </c:pt>
                <c:pt idx="92">
                  <c:v>3886</c:v>
                </c:pt>
                <c:pt idx="93">
                  <c:v>4006</c:v>
                </c:pt>
                <c:pt idx="94">
                  <c:v>4051</c:v>
                </c:pt>
                <c:pt idx="95">
                  <c:v>4051</c:v>
                </c:pt>
                <c:pt idx="96">
                  <c:v>4051</c:v>
                </c:pt>
                <c:pt idx="97">
                  <c:v>4062</c:v>
                </c:pt>
                <c:pt idx="98">
                  <c:v>4112</c:v>
                </c:pt>
                <c:pt idx="99">
                  <c:v>4204</c:v>
                </c:pt>
                <c:pt idx="100">
                  <c:v>4230</c:v>
                </c:pt>
                <c:pt idx="101">
                  <c:v>4265</c:v>
                </c:pt>
                <c:pt idx="102">
                  <c:v>4270</c:v>
                </c:pt>
                <c:pt idx="103">
                  <c:v>4401</c:v>
                </c:pt>
                <c:pt idx="104">
                  <c:v>4401</c:v>
                </c:pt>
                <c:pt idx="105">
                  <c:v>4445</c:v>
                </c:pt>
                <c:pt idx="106">
                  <c:v>4456</c:v>
                </c:pt>
                <c:pt idx="107">
                  <c:v>4456</c:v>
                </c:pt>
                <c:pt idx="108">
                  <c:v>4653</c:v>
                </c:pt>
                <c:pt idx="109">
                  <c:v>4653</c:v>
                </c:pt>
                <c:pt idx="110">
                  <c:v>4653</c:v>
                </c:pt>
                <c:pt idx="111">
                  <c:v>4653</c:v>
                </c:pt>
                <c:pt idx="112">
                  <c:v>4658</c:v>
                </c:pt>
                <c:pt idx="113">
                  <c:v>4658</c:v>
                </c:pt>
                <c:pt idx="114">
                  <c:v>4658</c:v>
                </c:pt>
                <c:pt idx="115">
                  <c:v>4697</c:v>
                </c:pt>
                <c:pt idx="116">
                  <c:v>4697</c:v>
                </c:pt>
                <c:pt idx="117">
                  <c:v>4697</c:v>
                </c:pt>
                <c:pt idx="118">
                  <c:v>4697</c:v>
                </c:pt>
                <c:pt idx="119">
                  <c:v>4817</c:v>
                </c:pt>
                <c:pt idx="120">
                  <c:v>4817</c:v>
                </c:pt>
                <c:pt idx="121">
                  <c:v>4817</c:v>
                </c:pt>
                <c:pt idx="122">
                  <c:v>4850</c:v>
                </c:pt>
                <c:pt idx="123">
                  <c:v>4850</c:v>
                </c:pt>
                <c:pt idx="124">
                  <c:v>4850</c:v>
                </c:pt>
                <c:pt idx="125">
                  <c:v>4850</c:v>
                </c:pt>
                <c:pt idx="126">
                  <c:v>4975</c:v>
                </c:pt>
                <c:pt idx="127">
                  <c:v>5255</c:v>
                </c:pt>
                <c:pt idx="128">
                  <c:v>5255</c:v>
                </c:pt>
                <c:pt idx="129">
                  <c:v>5255</c:v>
                </c:pt>
                <c:pt idx="130">
                  <c:v>5255</c:v>
                </c:pt>
                <c:pt idx="131">
                  <c:v>5255</c:v>
                </c:pt>
                <c:pt idx="132">
                  <c:v>5255</c:v>
                </c:pt>
                <c:pt idx="133">
                  <c:v>5255</c:v>
                </c:pt>
                <c:pt idx="134">
                  <c:v>5255</c:v>
                </c:pt>
                <c:pt idx="135">
                  <c:v>5260</c:v>
                </c:pt>
                <c:pt idx="136">
                  <c:v>5260</c:v>
                </c:pt>
                <c:pt idx="137">
                  <c:v>5281</c:v>
                </c:pt>
                <c:pt idx="138">
                  <c:v>5282</c:v>
                </c:pt>
                <c:pt idx="139">
                  <c:v>5304</c:v>
                </c:pt>
                <c:pt idx="140">
                  <c:v>5304</c:v>
                </c:pt>
                <c:pt idx="141">
                  <c:v>5305</c:v>
                </c:pt>
                <c:pt idx="142">
                  <c:v>5386</c:v>
                </c:pt>
                <c:pt idx="143">
                  <c:v>5435</c:v>
                </c:pt>
                <c:pt idx="144">
                  <c:v>5441</c:v>
                </c:pt>
                <c:pt idx="145">
                  <c:v>5457</c:v>
                </c:pt>
                <c:pt idx="146">
                  <c:v>5599</c:v>
                </c:pt>
                <c:pt idx="147">
                  <c:v>5599</c:v>
                </c:pt>
                <c:pt idx="148">
                  <c:v>5599</c:v>
                </c:pt>
                <c:pt idx="149">
                  <c:v>5599</c:v>
                </c:pt>
                <c:pt idx="150">
                  <c:v>5665</c:v>
                </c:pt>
                <c:pt idx="151">
                  <c:v>5671</c:v>
                </c:pt>
                <c:pt idx="152">
                  <c:v>5671</c:v>
                </c:pt>
                <c:pt idx="153">
                  <c:v>5671</c:v>
                </c:pt>
                <c:pt idx="154">
                  <c:v>5789</c:v>
                </c:pt>
                <c:pt idx="155">
                  <c:v>5811</c:v>
                </c:pt>
                <c:pt idx="156">
                  <c:v>5862</c:v>
                </c:pt>
                <c:pt idx="157">
                  <c:v>5862</c:v>
                </c:pt>
                <c:pt idx="158">
                  <c:v>5884</c:v>
                </c:pt>
                <c:pt idx="159">
                  <c:v>5916</c:v>
                </c:pt>
                <c:pt idx="160">
                  <c:v>6014</c:v>
                </c:pt>
                <c:pt idx="161">
                  <c:v>6065</c:v>
                </c:pt>
                <c:pt idx="162">
                  <c:v>6065</c:v>
                </c:pt>
                <c:pt idx="163">
                  <c:v>6087</c:v>
                </c:pt>
                <c:pt idx="164">
                  <c:v>6091</c:v>
                </c:pt>
                <c:pt idx="165">
                  <c:v>6194</c:v>
                </c:pt>
                <c:pt idx="166">
                  <c:v>6254</c:v>
                </c:pt>
                <c:pt idx="167">
                  <c:v>6276</c:v>
                </c:pt>
                <c:pt idx="168">
                  <c:v>6282</c:v>
                </c:pt>
                <c:pt idx="169">
                  <c:v>6424</c:v>
                </c:pt>
                <c:pt idx="170">
                  <c:v>6847</c:v>
                </c:pt>
                <c:pt idx="171">
                  <c:v>6847</c:v>
                </c:pt>
                <c:pt idx="172">
                  <c:v>7095</c:v>
                </c:pt>
                <c:pt idx="173">
                  <c:v>7316</c:v>
                </c:pt>
                <c:pt idx="174">
                  <c:v>7388</c:v>
                </c:pt>
                <c:pt idx="175">
                  <c:v>7453</c:v>
                </c:pt>
                <c:pt idx="176">
                  <c:v>7635</c:v>
                </c:pt>
                <c:pt idx="177">
                  <c:v>7830</c:v>
                </c:pt>
                <c:pt idx="178">
                  <c:v>8038</c:v>
                </c:pt>
                <c:pt idx="179">
                  <c:v>8056</c:v>
                </c:pt>
                <c:pt idx="180">
                  <c:v>8056</c:v>
                </c:pt>
                <c:pt idx="181">
                  <c:v>8056</c:v>
                </c:pt>
                <c:pt idx="182">
                  <c:v>8132</c:v>
                </c:pt>
                <c:pt idx="183">
                  <c:v>8213</c:v>
                </c:pt>
                <c:pt idx="184">
                  <c:v>8816</c:v>
                </c:pt>
                <c:pt idx="185">
                  <c:v>8816.5</c:v>
                </c:pt>
                <c:pt idx="186">
                  <c:v>8887</c:v>
                </c:pt>
                <c:pt idx="187">
                  <c:v>8887</c:v>
                </c:pt>
                <c:pt idx="188">
                  <c:v>9013</c:v>
                </c:pt>
                <c:pt idx="189">
                  <c:v>9013</c:v>
                </c:pt>
                <c:pt idx="190">
                  <c:v>9063</c:v>
                </c:pt>
                <c:pt idx="191">
                  <c:v>9068.5</c:v>
                </c:pt>
                <c:pt idx="192">
                  <c:v>9090.5</c:v>
                </c:pt>
                <c:pt idx="193">
                  <c:v>9227</c:v>
                </c:pt>
                <c:pt idx="194">
                  <c:v>9227</c:v>
                </c:pt>
                <c:pt idx="195">
                  <c:v>9243.5</c:v>
                </c:pt>
                <c:pt idx="196">
                  <c:v>9418</c:v>
                </c:pt>
                <c:pt idx="197">
                  <c:v>9456.5</c:v>
                </c:pt>
                <c:pt idx="198">
                  <c:v>9505.5</c:v>
                </c:pt>
                <c:pt idx="199">
                  <c:v>9639</c:v>
                </c:pt>
                <c:pt idx="200">
                  <c:v>9654</c:v>
                </c:pt>
                <c:pt idx="201">
                  <c:v>9680</c:v>
                </c:pt>
                <c:pt idx="202">
                  <c:v>9834.5</c:v>
                </c:pt>
                <c:pt idx="203">
                  <c:v>10002</c:v>
                </c:pt>
                <c:pt idx="204">
                  <c:v>10254</c:v>
                </c:pt>
                <c:pt idx="205">
                  <c:v>10260</c:v>
                </c:pt>
                <c:pt idx="206">
                  <c:v>10315</c:v>
                </c:pt>
                <c:pt idx="207">
                  <c:v>10440</c:v>
                </c:pt>
                <c:pt idx="208">
                  <c:v>10458</c:v>
                </c:pt>
                <c:pt idx="209">
                  <c:v>10654</c:v>
                </c:pt>
                <c:pt idx="210">
                  <c:v>10676</c:v>
                </c:pt>
                <c:pt idx="211">
                  <c:v>10885</c:v>
                </c:pt>
                <c:pt idx="212">
                  <c:v>11053</c:v>
                </c:pt>
                <c:pt idx="213">
                  <c:v>11076</c:v>
                </c:pt>
              </c:numCache>
            </c:numRef>
          </c:xVal>
          <c:yVal>
            <c:numRef>
              <c:f>Active!$M$21:$M$988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C89-4B40-9488-12D24F3A114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-12744</c:v>
                </c:pt>
                <c:pt idx="1">
                  <c:v>-12492</c:v>
                </c:pt>
                <c:pt idx="2">
                  <c:v>-12015</c:v>
                </c:pt>
                <c:pt idx="3">
                  <c:v>-11396</c:v>
                </c:pt>
                <c:pt idx="4">
                  <c:v>-10805</c:v>
                </c:pt>
                <c:pt idx="5">
                  <c:v>-10714</c:v>
                </c:pt>
                <c:pt idx="6">
                  <c:v>-10281</c:v>
                </c:pt>
                <c:pt idx="7">
                  <c:v>-10209</c:v>
                </c:pt>
                <c:pt idx="8">
                  <c:v>-9876</c:v>
                </c:pt>
                <c:pt idx="9">
                  <c:v>-9383</c:v>
                </c:pt>
                <c:pt idx="10">
                  <c:v>-7839</c:v>
                </c:pt>
                <c:pt idx="11">
                  <c:v>-7839</c:v>
                </c:pt>
                <c:pt idx="12">
                  <c:v>-7824</c:v>
                </c:pt>
                <c:pt idx="13">
                  <c:v>-7768</c:v>
                </c:pt>
                <c:pt idx="14">
                  <c:v>-7621</c:v>
                </c:pt>
                <c:pt idx="15">
                  <c:v>-7615</c:v>
                </c:pt>
                <c:pt idx="16">
                  <c:v>-7571</c:v>
                </c:pt>
                <c:pt idx="17">
                  <c:v>-7473</c:v>
                </c:pt>
                <c:pt idx="18">
                  <c:v>-7368</c:v>
                </c:pt>
                <c:pt idx="19">
                  <c:v>-6821</c:v>
                </c:pt>
                <c:pt idx="20">
                  <c:v>-6648</c:v>
                </c:pt>
                <c:pt idx="21">
                  <c:v>-6624</c:v>
                </c:pt>
                <c:pt idx="22">
                  <c:v>-6373</c:v>
                </c:pt>
                <c:pt idx="23">
                  <c:v>-6373</c:v>
                </c:pt>
                <c:pt idx="24">
                  <c:v>-6361</c:v>
                </c:pt>
                <c:pt idx="25">
                  <c:v>-6214</c:v>
                </c:pt>
                <c:pt idx="26">
                  <c:v>-6176</c:v>
                </c:pt>
                <c:pt idx="27">
                  <c:v>-6083</c:v>
                </c:pt>
                <c:pt idx="28">
                  <c:v>-6039</c:v>
                </c:pt>
                <c:pt idx="29">
                  <c:v>-6035</c:v>
                </c:pt>
                <c:pt idx="30">
                  <c:v>-5870</c:v>
                </c:pt>
                <c:pt idx="31">
                  <c:v>-5782</c:v>
                </c:pt>
                <c:pt idx="32">
                  <c:v>-5236</c:v>
                </c:pt>
                <c:pt idx="33">
                  <c:v>-4612</c:v>
                </c:pt>
                <c:pt idx="34">
                  <c:v>-4420</c:v>
                </c:pt>
                <c:pt idx="35">
                  <c:v>-4376</c:v>
                </c:pt>
                <c:pt idx="36">
                  <c:v>-3880</c:v>
                </c:pt>
                <c:pt idx="37">
                  <c:v>-3791</c:v>
                </c:pt>
                <c:pt idx="38">
                  <c:v>-3594</c:v>
                </c:pt>
                <c:pt idx="39">
                  <c:v>-3403</c:v>
                </c:pt>
                <c:pt idx="40">
                  <c:v>-3152</c:v>
                </c:pt>
                <c:pt idx="41">
                  <c:v>0</c:v>
                </c:pt>
                <c:pt idx="42">
                  <c:v>0</c:v>
                </c:pt>
                <c:pt idx="43">
                  <c:v>208</c:v>
                </c:pt>
                <c:pt idx="44">
                  <c:v>1050</c:v>
                </c:pt>
                <c:pt idx="45">
                  <c:v>1055</c:v>
                </c:pt>
                <c:pt idx="46">
                  <c:v>1056</c:v>
                </c:pt>
                <c:pt idx="47">
                  <c:v>1243</c:v>
                </c:pt>
                <c:pt idx="48">
                  <c:v>1260</c:v>
                </c:pt>
                <c:pt idx="49">
                  <c:v>1407</c:v>
                </c:pt>
                <c:pt idx="50">
                  <c:v>1456</c:v>
                </c:pt>
                <c:pt idx="51">
                  <c:v>1806</c:v>
                </c:pt>
                <c:pt idx="52">
                  <c:v>1833</c:v>
                </c:pt>
                <c:pt idx="53">
                  <c:v>1970</c:v>
                </c:pt>
                <c:pt idx="54">
                  <c:v>1987</c:v>
                </c:pt>
                <c:pt idx="55">
                  <c:v>1992</c:v>
                </c:pt>
                <c:pt idx="56">
                  <c:v>2003</c:v>
                </c:pt>
                <c:pt idx="57">
                  <c:v>2009</c:v>
                </c:pt>
                <c:pt idx="58">
                  <c:v>2041</c:v>
                </c:pt>
                <c:pt idx="59">
                  <c:v>2216</c:v>
                </c:pt>
                <c:pt idx="60">
                  <c:v>2222</c:v>
                </c:pt>
                <c:pt idx="61">
                  <c:v>2260</c:v>
                </c:pt>
                <c:pt idx="62">
                  <c:v>2262</c:v>
                </c:pt>
                <c:pt idx="63">
                  <c:v>2310</c:v>
                </c:pt>
                <c:pt idx="64">
                  <c:v>2435</c:v>
                </c:pt>
                <c:pt idx="65">
                  <c:v>2457</c:v>
                </c:pt>
                <c:pt idx="66">
                  <c:v>2578</c:v>
                </c:pt>
                <c:pt idx="67">
                  <c:v>2605</c:v>
                </c:pt>
                <c:pt idx="68">
                  <c:v>2660</c:v>
                </c:pt>
                <c:pt idx="69">
                  <c:v>2813</c:v>
                </c:pt>
                <c:pt idx="70">
                  <c:v>2901</c:v>
                </c:pt>
                <c:pt idx="71">
                  <c:v>3280</c:v>
                </c:pt>
                <c:pt idx="72">
                  <c:v>3295</c:v>
                </c:pt>
                <c:pt idx="73">
                  <c:v>3306</c:v>
                </c:pt>
                <c:pt idx="74">
                  <c:v>3383</c:v>
                </c:pt>
                <c:pt idx="75">
                  <c:v>3393</c:v>
                </c:pt>
                <c:pt idx="76">
                  <c:v>3415</c:v>
                </c:pt>
                <c:pt idx="77">
                  <c:v>3431</c:v>
                </c:pt>
                <c:pt idx="78">
                  <c:v>3437</c:v>
                </c:pt>
                <c:pt idx="79">
                  <c:v>3442</c:v>
                </c:pt>
                <c:pt idx="80">
                  <c:v>3455</c:v>
                </c:pt>
                <c:pt idx="81">
                  <c:v>3455</c:v>
                </c:pt>
                <c:pt idx="82">
                  <c:v>3459</c:v>
                </c:pt>
                <c:pt idx="83">
                  <c:v>3471</c:v>
                </c:pt>
                <c:pt idx="84">
                  <c:v>3471</c:v>
                </c:pt>
                <c:pt idx="85">
                  <c:v>3486</c:v>
                </c:pt>
                <c:pt idx="86">
                  <c:v>3521</c:v>
                </c:pt>
                <c:pt idx="87">
                  <c:v>3521</c:v>
                </c:pt>
                <c:pt idx="88">
                  <c:v>3683</c:v>
                </c:pt>
                <c:pt idx="89">
                  <c:v>3689</c:v>
                </c:pt>
                <c:pt idx="90">
                  <c:v>3759</c:v>
                </c:pt>
                <c:pt idx="91">
                  <c:v>3865</c:v>
                </c:pt>
                <c:pt idx="92">
                  <c:v>3886</c:v>
                </c:pt>
                <c:pt idx="93">
                  <c:v>4006</c:v>
                </c:pt>
                <c:pt idx="94">
                  <c:v>4051</c:v>
                </c:pt>
                <c:pt idx="95">
                  <c:v>4051</c:v>
                </c:pt>
                <c:pt idx="96">
                  <c:v>4051</c:v>
                </c:pt>
                <c:pt idx="97">
                  <c:v>4062</c:v>
                </c:pt>
                <c:pt idx="98">
                  <c:v>4112</c:v>
                </c:pt>
                <c:pt idx="99">
                  <c:v>4204</c:v>
                </c:pt>
                <c:pt idx="100">
                  <c:v>4230</c:v>
                </c:pt>
                <c:pt idx="101">
                  <c:v>4265</c:v>
                </c:pt>
                <c:pt idx="102">
                  <c:v>4270</c:v>
                </c:pt>
                <c:pt idx="103">
                  <c:v>4401</c:v>
                </c:pt>
                <c:pt idx="104">
                  <c:v>4401</c:v>
                </c:pt>
                <c:pt idx="105">
                  <c:v>4445</c:v>
                </c:pt>
                <c:pt idx="106">
                  <c:v>4456</c:v>
                </c:pt>
                <c:pt idx="107">
                  <c:v>4456</c:v>
                </c:pt>
                <c:pt idx="108">
                  <c:v>4653</c:v>
                </c:pt>
                <c:pt idx="109">
                  <c:v>4653</c:v>
                </c:pt>
                <c:pt idx="110">
                  <c:v>4653</c:v>
                </c:pt>
                <c:pt idx="111">
                  <c:v>4653</c:v>
                </c:pt>
                <c:pt idx="112">
                  <c:v>4658</c:v>
                </c:pt>
                <c:pt idx="113">
                  <c:v>4658</c:v>
                </c:pt>
                <c:pt idx="114">
                  <c:v>4658</c:v>
                </c:pt>
                <c:pt idx="115">
                  <c:v>4697</c:v>
                </c:pt>
                <c:pt idx="116">
                  <c:v>4697</c:v>
                </c:pt>
                <c:pt idx="117">
                  <c:v>4697</c:v>
                </c:pt>
                <c:pt idx="118">
                  <c:v>4697</c:v>
                </c:pt>
                <c:pt idx="119">
                  <c:v>4817</c:v>
                </c:pt>
                <c:pt idx="120">
                  <c:v>4817</c:v>
                </c:pt>
                <c:pt idx="121">
                  <c:v>4817</c:v>
                </c:pt>
                <c:pt idx="122">
                  <c:v>4850</c:v>
                </c:pt>
                <c:pt idx="123">
                  <c:v>4850</c:v>
                </c:pt>
                <c:pt idx="124">
                  <c:v>4850</c:v>
                </c:pt>
                <c:pt idx="125">
                  <c:v>4850</c:v>
                </c:pt>
                <c:pt idx="126">
                  <c:v>4975</c:v>
                </c:pt>
                <c:pt idx="127">
                  <c:v>5255</c:v>
                </c:pt>
                <c:pt idx="128">
                  <c:v>5255</c:v>
                </c:pt>
                <c:pt idx="129">
                  <c:v>5255</c:v>
                </c:pt>
                <c:pt idx="130">
                  <c:v>5255</c:v>
                </c:pt>
                <c:pt idx="131">
                  <c:v>5255</c:v>
                </c:pt>
                <c:pt idx="132">
                  <c:v>5255</c:v>
                </c:pt>
                <c:pt idx="133">
                  <c:v>5255</c:v>
                </c:pt>
                <c:pt idx="134">
                  <c:v>5255</c:v>
                </c:pt>
                <c:pt idx="135">
                  <c:v>5260</c:v>
                </c:pt>
                <c:pt idx="136">
                  <c:v>5260</c:v>
                </c:pt>
                <c:pt idx="137">
                  <c:v>5281</c:v>
                </c:pt>
                <c:pt idx="138">
                  <c:v>5282</c:v>
                </c:pt>
                <c:pt idx="139">
                  <c:v>5304</c:v>
                </c:pt>
                <c:pt idx="140">
                  <c:v>5304</c:v>
                </c:pt>
                <c:pt idx="141">
                  <c:v>5305</c:v>
                </c:pt>
                <c:pt idx="142">
                  <c:v>5386</c:v>
                </c:pt>
                <c:pt idx="143">
                  <c:v>5435</c:v>
                </c:pt>
                <c:pt idx="144">
                  <c:v>5441</c:v>
                </c:pt>
                <c:pt idx="145">
                  <c:v>5457</c:v>
                </c:pt>
                <c:pt idx="146">
                  <c:v>5599</c:v>
                </c:pt>
                <c:pt idx="147">
                  <c:v>5599</c:v>
                </c:pt>
                <c:pt idx="148">
                  <c:v>5599</c:v>
                </c:pt>
                <c:pt idx="149">
                  <c:v>5599</c:v>
                </c:pt>
                <c:pt idx="150">
                  <c:v>5665</c:v>
                </c:pt>
                <c:pt idx="151">
                  <c:v>5671</c:v>
                </c:pt>
                <c:pt idx="152">
                  <c:v>5671</c:v>
                </c:pt>
                <c:pt idx="153">
                  <c:v>5671</c:v>
                </c:pt>
                <c:pt idx="154">
                  <c:v>5789</c:v>
                </c:pt>
                <c:pt idx="155">
                  <c:v>5811</c:v>
                </c:pt>
                <c:pt idx="156">
                  <c:v>5862</c:v>
                </c:pt>
                <c:pt idx="157">
                  <c:v>5862</c:v>
                </c:pt>
                <c:pt idx="158">
                  <c:v>5884</c:v>
                </c:pt>
                <c:pt idx="159">
                  <c:v>5916</c:v>
                </c:pt>
                <c:pt idx="160">
                  <c:v>6014</c:v>
                </c:pt>
                <c:pt idx="161">
                  <c:v>6065</c:v>
                </c:pt>
                <c:pt idx="162">
                  <c:v>6065</c:v>
                </c:pt>
                <c:pt idx="163">
                  <c:v>6087</c:v>
                </c:pt>
                <c:pt idx="164">
                  <c:v>6091</c:v>
                </c:pt>
                <c:pt idx="165">
                  <c:v>6194</c:v>
                </c:pt>
                <c:pt idx="166">
                  <c:v>6254</c:v>
                </c:pt>
                <c:pt idx="167">
                  <c:v>6276</c:v>
                </c:pt>
                <c:pt idx="168">
                  <c:v>6282</c:v>
                </c:pt>
                <c:pt idx="169">
                  <c:v>6424</c:v>
                </c:pt>
                <c:pt idx="170">
                  <c:v>6847</c:v>
                </c:pt>
                <c:pt idx="171">
                  <c:v>6847</c:v>
                </c:pt>
                <c:pt idx="172">
                  <c:v>7095</c:v>
                </c:pt>
                <c:pt idx="173">
                  <c:v>7316</c:v>
                </c:pt>
                <c:pt idx="174">
                  <c:v>7388</c:v>
                </c:pt>
                <c:pt idx="175">
                  <c:v>7453</c:v>
                </c:pt>
                <c:pt idx="176">
                  <c:v>7635</c:v>
                </c:pt>
                <c:pt idx="177">
                  <c:v>7830</c:v>
                </c:pt>
                <c:pt idx="178">
                  <c:v>8038</c:v>
                </c:pt>
                <c:pt idx="179">
                  <c:v>8056</c:v>
                </c:pt>
                <c:pt idx="180">
                  <c:v>8056</c:v>
                </c:pt>
                <c:pt idx="181">
                  <c:v>8056</c:v>
                </c:pt>
                <c:pt idx="182">
                  <c:v>8132</c:v>
                </c:pt>
                <c:pt idx="183">
                  <c:v>8213</c:v>
                </c:pt>
                <c:pt idx="184">
                  <c:v>8816</c:v>
                </c:pt>
                <c:pt idx="185">
                  <c:v>8816.5</c:v>
                </c:pt>
                <c:pt idx="186">
                  <c:v>8887</c:v>
                </c:pt>
                <c:pt idx="187">
                  <c:v>8887</c:v>
                </c:pt>
                <c:pt idx="188">
                  <c:v>9013</c:v>
                </c:pt>
                <c:pt idx="189">
                  <c:v>9013</c:v>
                </c:pt>
                <c:pt idx="190">
                  <c:v>9063</c:v>
                </c:pt>
                <c:pt idx="191">
                  <c:v>9068.5</c:v>
                </c:pt>
                <c:pt idx="192">
                  <c:v>9090.5</c:v>
                </c:pt>
                <c:pt idx="193">
                  <c:v>9227</c:v>
                </c:pt>
                <c:pt idx="194">
                  <c:v>9227</c:v>
                </c:pt>
                <c:pt idx="195">
                  <c:v>9243.5</c:v>
                </c:pt>
                <c:pt idx="196">
                  <c:v>9418</c:v>
                </c:pt>
                <c:pt idx="197">
                  <c:v>9456.5</c:v>
                </c:pt>
                <c:pt idx="198">
                  <c:v>9505.5</c:v>
                </c:pt>
                <c:pt idx="199">
                  <c:v>9639</c:v>
                </c:pt>
                <c:pt idx="200">
                  <c:v>9654</c:v>
                </c:pt>
                <c:pt idx="201">
                  <c:v>9680</c:v>
                </c:pt>
                <c:pt idx="202">
                  <c:v>9834.5</c:v>
                </c:pt>
                <c:pt idx="203">
                  <c:v>10002</c:v>
                </c:pt>
                <c:pt idx="204">
                  <c:v>10254</c:v>
                </c:pt>
                <c:pt idx="205">
                  <c:v>10260</c:v>
                </c:pt>
                <c:pt idx="206">
                  <c:v>10315</c:v>
                </c:pt>
                <c:pt idx="207">
                  <c:v>10440</c:v>
                </c:pt>
                <c:pt idx="208">
                  <c:v>10458</c:v>
                </c:pt>
                <c:pt idx="209">
                  <c:v>10654</c:v>
                </c:pt>
                <c:pt idx="210">
                  <c:v>10676</c:v>
                </c:pt>
                <c:pt idx="211">
                  <c:v>10885</c:v>
                </c:pt>
                <c:pt idx="212">
                  <c:v>11053</c:v>
                </c:pt>
                <c:pt idx="213">
                  <c:v>11076</c:v>
                </c:pt>
              </c:numCache>
            </c:numRef>
          </c:xVal>
          <c:yVal>
            <c:numRef>
              <c:f>Active!$N$21:$N$988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C89-4B40-9488-12D24F3A114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-12744</c:v>
                </c:pt>
                <c:pt idx="1">
                  <c:v>-12492</c:v>
                </c:pt>
                <c:pt idx="2">
                  <c:v>-12015</c:v>
                </c:pt>
                <c:pt idx="3">
                  <c:v>-11396</c:v>
                </c:pt>
                <c:pt idx="4">
                  <c:v>-10805</c:v>
                </c:pt>
                <c:pt idx="5">
                  <c:v>-10714</c:v>
                </c:pt>
                <c:pt idx="6">
                  <c:v>-10281</c:v>
                </c:pt>
                <c:pt idx="7">
                  <c:v>-10209</c:v>
                </c:pt>
                <c:pt idx="8">
                  <c:v>-9876</c:v>
                </c:pt>
                <c:pt idx="9">
                  <c:v>-9383</c:v>
                </c:pt>
                <c:pt idx="10">
                  <c:v>-7839</c:v>
                </c:pt>
                <c:pt idx="11">
                  <c:v>-7839</c:v>
                </c:pt>
                <c:pt idx="12">
                  <c:v>-7824</c:v>
                </c:pt>
                <c:pt idx="13">
                  <c:v>-7768</c:v>
                </c:pt>
                <c:pt idx="14">
                  <c:v>-7621</c:v>
                </c:pt>
                <c:pt idx="15">
                  <c:v>-7615</c:v>
                </c:pt>
                <c:pt idx="16">
                  <c:v>-7571</c:v>
                </c:pt>
                <c:pt idx="17">
                  <c:v>-7473</c:v>
                </c:pt>
                <c:pt idx="18">
                  <c:v>-7368</c:v>
                </c:pt>
                <c:pt idx="19">
                  <c:v>-6821</c:v>
                </c:pt>
                <c:pt idx="20">
                  <c:v>-6648</c:v>
                </c:pt>
                <c:pt idx="21">
                  <c:v>-6624</c:v>
                </c:pt>
                <c:pt idx="22">
                  <c:v>-6373</c:v>
                </c:pt>
                <c:pt idx="23">
                  <c:v>-6373</c:v>
                </c:pt>
                <c:pt idx="24">
                  <c:v>-6361</c:v>
                </c:pt>
                <c:pt idx="25">
                  <c:v>-6214</c:v>
                </c:pt>
                <c:pt idx="26">
                  <c:v>-6176</c:v>
                </c:pt>
                <c:pt idx="27">
                  <c:v>-6083</c:v>
                </c:pt>
                <c:pt idx="28">
                  <c:v>-6039</c:v>
                </c:pt>
                <c:pt idx="29">
                  <c:v>-6035</c:v>
                </c:pt>
                <c:pt idx="30">
                  <c:v>-5870</c:v>
                </c:pt>
                <c:pt idx="31">
                  <c:v>-5782</c:v>
                </c:pt>
                <c:pt idx="32">
                  <c:v>-5236</c:v>
                </c:pt>
                <c:pt idx="33">
                  <c:v>-4612</c:v>
                </c:pt>
                <c:pt idx="34">
                  <c:v>-4420</c:v>
                </c:pt>
                <c:pt idx="35">
                  <c:v>-4376</c:v>
                </c:pt>
                <c:pt idx="36">
                  <c:v>-3880</c:v>
                </c:pt>
                <c:pt idx="37">
                  <c:v>-3791</c:v>
                </c:pt>
                <c:pt idx="38">
                  <c:v>-3594</c:v>
                </c:pt>
                <c:pt idx="39">
                  <c:v>-3403</c:v>
                </c:pt>
                <c:pt idx="40">
                  <c:v>-3152</c:v>
                </c:pt>
                <c:pt idx="41">
                  <c:v>0</c:v>
                </c:pt>
                <c:pt idx="42">
                  <c:v>0</c:v>
                </c:pt>
                <c:pt idx="43">
                  <c:v>208</c:v>
                </c:pt>
                <c:pt idx="44">
                  <c:v>1050</c:v>
                </c:pt>
                <c:pt idx="45">
                  <c:v>1055</c:v>
                </c:pt>
                <c:pt idx="46">
                  <c:v>1056</c:v>
                </c:pt>
                <c:pt idx="47">
                  <c:v>1243</c:v>
                </c:pt>
                <c:pt idx="48">
                  <c:v>1260</c:v>
                </c:pt>
                <c:pt idx="49">
                  <c:v>1407</c:v>
                </c:pt>
                <c:pt idx="50">
                  <c:v>1456</c:v>
                </c:pt>
                <c:pt idx="51">
                  <c:v>1806</c:v>
                </c:pt>
                <c:pt idx="52">
                  <c:v>1833</c:v>
                </c:pt>
                <c:pt idx="53">
                  <c:v>1970</c:v>
                </c:pt>
                <c:pt idx="54">
                  <c:v>1987</c:v>
                </c:pt>
                <c:pt idx="55">
                  <c:v>1992</c:v>
                </c:pt>
                <c:pt idx="56">
                  <c:v>2003</c:v>
                </c:pt>
                <c:pt idx="57">
                  <c:v>2009</c:v>
                </c:pt>
                <c:pt idx="58">
                  <c:v>2041</c:v>
                </c:pt>
                <c:pt idx="59">
                  <c:v>2216</c:v>
                </c:pt>
                <c:pt idx="60">
                  <c:v>2222</c:v>
                </c:pt>
                <c:pt idx="61">
                  <c:v>2260</c:v>
                </c:pt>
                <c:pt idx="62">
                  <c:v>2262</c:v>
                </c:pt>
                <c:pt idx="63">
                  <c:v>2310</c:v>
                </c:pt>
                <c:pt idx="64">
                  <c:v>2435</c:v>
                </c:pt>
                <c:pt idx="65">
                  <c:v>2457</c:v>
                </c:pt>
                <c:pt idx="66">
                  <c:v>2578</c:v>
                </c:pt>
                <c:pt idx="67">
                  <c:v>2605</c:v>
                </c:pt>
                <c:pt idx="68">
                  <c:v>2660</c:v>
                </c:pt>
                <c:pt idx="69">
                  <c:v>2813</c:v>
                </c:pt>
                <c:pt idx="70">
                  <c:v>2901</c:v>
                </c:pt>
                <c:pt idx="71">
                  <c:v>3280</c:v>
                </c:pt>
                <c:pt idx="72">
                  <c:v>3295</c:v>
                </c:pt>
                <c:pt idx="73">
                  <c:v>3306</c:v>
                </c:pt>
                <c:pt idx="74">
                  <c:v>3383</c:v>
                </c:pt>
                <c:pt idx="75">
                  <c:v>3393</c:v>
                </c:pt>
                <c:pt idx="76">
                  <c:v>3415</c:v>
                </c:pt>
                <c:pt idx="77">
                  <c:v>3431</c:v>
                </c:pt>
                <c:pt idx="78">
                  <c:v>3437</c:v>
                </c:pt>
                <c:pt idx="79">
                  <c:v>3442</c:v>
                </c:pt>
                <c:pt idx="80">
                  <c:v>3455</c:v>
                </c:pt>
                <c:pt idx="81">
                  <c:v>3455</c:v>
                </c:pt>
                <c:pt idx="82">
                  <c:v>3459</c:v>
                </c:pt>
                <c:pt idx="83">
                  <c:v>3471</c:v>
                </c:pt>
                <c:pt idx="84">
                  <c:v>3471</c:v>
                </c:pt>
                <c:pt idx="85">
                  <c:v>3486</c:v>
                </c:pt>
                <c:pt idx="86">
                  <c:v>3521</c:v>
                </c:pt>
                <c:pt idx="87">
                  <c:v>3521</c:v>
                </c:pt>
                <c:pt idx="88">
                  <c:v>3683</c:v>
                </c:pt>
                <c:pt idx="89">
                  <c:v>3689</c:v>
                </c:pt>
                <c:pt idx="90">
                  <c:v>3759</c:v>
                </c:pt>
                <c:pt idx="91">
                  <c:v>3865</c:v>
                </c:pt>
                <c:pt idx="92">
                  <c:v>3886</c:v>
                </c:pt>
                <c:pt idx="93">
                  <c:v>4006</c:v>
                </c:pt>
                <c:pt idx="94">
                  <c:v>4051</c:v>
                </c:pt>
                <c:pt idx="95">
                  <c:v>4051</c:v>
                </c:pt>
                <c:pt idx="96">
                  <c:v>4051</c:v>
                </c:pt>
                <c:pt idx="97">
                  <c:v>4062</c:v>
                </c:pt>
                <c:pt idx="98">
                  <c:v>4112</c:v>
                </c:pt>
                <c:pt idx="99">
                  <c:v>4204</c:v>
                </c:pt>
                <c:pt idx="100">
                  <c:v>4230</c:v>
                </c:pt>
                <c:pt idx="101">
                  <c:v>4265</c:v>
                </c:pt>
                <c:pt idx="102">
                  <c:v>4270</c:v>
                </c:pt>
                <c:pt idx="103">
                  <c:v>4401</c:v>
                </c:pt>
                <c:pt idx="104">
                  <c:v>4401</c:v>
                </c:pt>
                <c:pt idx="105">
                  <c:v>4445</c:v>
                </c:pt>
                <c:pt idx="106">
                  <c:v>4456</c:v>
                </c:pt>
                <c:pt idx="107">
                  <c:v>4456</c:v>
                </c:pt>
                <c:pt idx="108">
                  <c:v>4653</c:v>
                </c:pt>
                <c:pt idx="109">
                  <c:v>4653</c:v>
                </c:pt>
                <c:pt idx="110">
                  <c:v>4653</c:v>
                </c:pt>
                <c:pt idx="111">
                  <c:v>4653</c:v>
                </c:pt>
                <c:pt idx="112">
                  <c:v>4658</c:v>
                </c:pt>
                <c:pt idx="113">
                  <c:v>4658</c:v>
                </c:pt>
                <c:pt idx="114">
                  <c:v>4658</c:v>
                </c:pt>
                <c:pt idx="115">
                  <c:v>4697</c:v>
                </c:pt>
                <c:pt idx="116">
                  <c:v>4697</c:v>
                </c:pt>
                <c:pt idx="117">
                  <c:v>4697</c:v>
                </c:pt>
                <c:pt idx="118">
                  <c:v>4697</c:v>
                </c:pt>
                <c:pt idx="119">
                  <c:v>4817</c:v>
                </c:pt>
                <c:pt idx="120">
                  <c:v>4817</c:v>
                </c:pt>
                <c:pt idx="121">
                  <c:v>4817</c:v>
                </c:pt>
                <c:pt idx="122">
                  <c:v>4850</c:v>
                </c:pt>
                <c:pt idx="123">
                  <c:v>4850</c:v>
                </c:pt>
                <c:pt idx="124">
                  <c:v>4850</c:v>
                </c:pt>
                <c:pt idx="125">
                  <c:v>4850</c:v>
                </c:pt>
                <c:pt idx="126">
                  <c:v>4975</c:v>
                </c:pt>
                <c:pt idx="127">
                  <c:v>5255</c:v>
                </c:pt>
                <c:pt idx="128">
                  <c:v>5255</c:v>
                </c:pt>
                <c:pt idx="129">
                  <c:v>5255</c:v>
                </c:pt>
                <c:pt idx="130">
                  <c:v>5255</c:v>
                </c:pt>
                <c:pt idx="131">
                  <c:v>5255</c:v>
                </c:pt>
                <c:pt idx="132">
                  <c:v>5255</c:v>
                </c:pt>
                <c:pt idx="133">
                  <c:v>5255</c:v>
                </c:pt>
                <c:pt idx="134">
                  <c:v>5255</c:v>
                </c:pt>
                <c:pt idx="135">
                  <c:v>5260</c:v>
                </c:pt>
                <c:pt idx="136">
                  <c:v>5260</c:v>
                </c:pt>
                <c:pt idx="137">
                  <c:v>5281</c:v>
                </c:pt>
                <c:pt idx="138">
                  <c:v>5282</c:v>
                </c:pt>
                <c:pt idx="139">
                  <c:v>5304</c:v>
                </c:pt>
                <c:pt idx="140">
                  <c:v>5304</c:v>
                </c:pt>
                <c:pt idx="141">
                  <c:v>5305</c:v>
                </c:pt>
                <c:pt idx="142">
                  <c:v>5386</c:v>
                </c:pt>
                <c:pt idx="143">
                  <c:v>5435</c:v>
                </c:pt>
                <c:pt idx="144">
                  <c:v>5441</c:v>
                </c:pt>
                <c:pt idx="145">
                  <c:v>5457</c:v>
                </c:pt>
                <c:pt idx="146">
                  <c:v>5599</c:v>
                </c:pt>
                <c:pt idx="147">
                  <c:v>5599</c:v>
                </c:pt>
                <c:pt idx="148">
                  <c:v>5599</c:v>
                </c:pt>
                <c:pt idx="149">
                  <c:v>5599</c:v>
                </c:pt>
                <c:pt idx="150">
                  <c:v>5665</c:v>
                </c:pt>
                <c:pt idx="151">
                  <c:v>5671</c:v>
                </c:pt>
                <c:pt idx="152">
                  <c:v>5671</c:v>
                </c:pt>
                <c:pt idx="153">
                  <c:v>5671</c:v>
                </c:pt>
                <c:pt idx="154">
                  <c:v>5789</c:v>
                </c:pt>
                <c:pt idx="155">
                  <c:v>5811</c:v>
                </c:pt>
                <c:pt idx="156">
                  <c:v>5862</c:v>
                </c:pt>
                <c:pt idx="157">
                  <c:v>5862</c:v>
                </c:pt>
                <c:pt idx="158">
                  <c:v>5884</c:v>
                </c:pt>
                <c:pt idx="159">
                  <c:v>5916</c:v>
                </c:pt>
                <c:pt idx="160">
                  <c:v>6014</c:v>
                </c:pt>
                <c:pt idx="161">
                  <c:v>6065</c:v>
                </c:pt>
                <c:pt idx="162">
                  <c:v>6065</c:v>
                </c:pt>
                <c:pt idx="163">
                  <c:v>6087</c:v>
                </c:pt>
                <c:pt idx="164">
                  <c:v>6091</c:v>
                </c:pt>
                <c:pt idx="165">
                  <c:v>6194</c:v>
                </c:pt>
                <c:pt idx="166">
                  <c:v>6254</c:v>
                </c:pt>
                <c:pt idx="167">
                  <c:v>6276</c:v>
                </c:pt>
                <c:pt idx="168">
                  <c:v>6282</c:v>
                </c:pt>
                <c:pt idx="169">
                  <c:v>6424</c:v>
                </c:pt>
                <c:pt idx="170">
                  <c:v>6847</c:v>
                </c:pt>
                <c:pt idx="171">
                  <c:v>6847</c:v>
                </c:pt>
                <c:pt idx="172">
                  <c:v>7095</c:v>
                </c:pt>
                <c:pt idx="173">
                  <c:v>7316</c:v>
                </c:pt>
                <c:pt idx="174">
                  <c:v>7388</c:v>
                </c:pt>
                <c:pt idx="175">
                  <c:v>7453</c:v>
                </c:pt>
                <c:pt idx="176">
                  <c:v>7635</c:v>
                </c:pt>
                <c:pt idx="177">
                  <c:v>7830</c:v>
                </c:pt>
                <c:pt idx="178">
                  <c:v>8038</c:v>
                </c:pt>
                <c:pt idx="179">
                  <c:v>8056</c:v>
                </c:pt>
                <c:pt idx="180">
                  <c:v>8056</c:v>
                </c:pt>
                <c:pt idx="181">
                  <c:v>8056</c:v>
                </c:pt>
                <c:pt idx="182">
                  <c:v>8132</c:v>
                </c:pt>
                <c:pt idx="183">
                  <c:v>8213</c:v>
                </c:pt>
                <c:pt idx="184">
                  <c:v>8816</c:v>
                </c:pt>
                <c:pt idx="185">
                  <c:v>8816.5</c:v>
                </c:pt>
                <c:pt idx="186">
                  <c:v>8887</c:v>
                </c:pt>
                <c:pt idx="187">
                  <c:v>8887</c:v>
                </c:pt>
                <c:pt idx="188">
                  <c:v>9013</c:v>
                </c:pt>
                <c:pt idx="189">
                  <c:v>9013</c:v>
                </c:pt>
                <c:pt idx="190">
                  <c:v>9063</c:v>
                </c:pt>
                <c:pt idx="191">
                  <c:v>9068.5</c:v>
                </c:pt>
                <c:pt idx="192">
                  <c:v>9090.5</c:v>
                </c:pt>
                <c:pt idx="193">
                  <c:v>9227</c:v>
                </c:pt>
                <c:pt idx="194">
                  <c:v>9227</c:v>
                </c:pt>
                <c:pt idx="195">
                  <c:v>9243.5</c:v>
                </c:pt>
                <c:pt idx="196">
                  <c:v>9418</c:v>
                </c:pt>
                <c:pt idx="197">
                  <c:v>9456.5</c:v>
                </c:pt>
                <c:pt idx="198">
                  <c:v>9505.5</c:v>
                </c:pt>
                <c:pt idx="199">
                  <c:v>9639</c:v>
                </c:pt>
                <c:pt idx="200">
                  <c:v>9654</c:v>
                </c:pt>
                <c:pt idx="201">
                  <c:v>9680</c:v>
                </c:pt>
                <c:pt idx="202">
                  <c:v>9834.5</c:v>
                </c:pt>
                <c:pt idx="203">
                  <c:v>10002</c:v>
                </c:pt>
                <c:pt idx="204">
                  <c:v>10254</c:v>
                </c:pt>
                <c:pt idx="205">
                  <c:v>10260</c:v>
                </c:pt>
                <c:pt idx="206">
                  <c:v>10315</c:v>
                </c:pt>
                <c:pt idx="207">
                  <c:v>10440</c:v>
                </c:pt>
                <c:pt idx="208">
                  <c:v>10458</c:v>
                </c:pt>
                <c:pt idx="209">
                  <c:v>10654</c:v>
                </c:pt>
                <c:pt idx="210">
                  <c:v>10676</c:v>
                </c:pt>
                <c:pt idx="211">
                  <c:v>10885</c:v>
                </c:pt>
                <c:pt idx="212">
                  <c:v>11053</c:v>
                </c:pt>
                <c:pt idx="213">
                  <c:v>11076</c:v>
                </c:pt>
              </c:numCache>
            </c:numRef>
          </c:xVal>
          <c:yVal>
            <c:numRef>
              <c:f>Active!$O$21:$O$988</c:f>
              <c:numCache>
                <c:formatCode>General</c:formatCode>
                <c:ptCount val="968"/>
                <c:pt idx="0">
                  <c:v>1.8155539809252792E-2</c:v>
                </c:pt>
                <c:pt idx="1">
                  <c:v>1.7921263019135627E-2</c:v>
                </c:pt>
                <c:pt idx="2">
                  <c:v>1.7477810523556705E-2</c:v>
                </c:pt>
                <c:pt idx="3">
                  <c:v>1.6902344916086363E-2</c:v>
                </c:pt>
                <c:pt idx="4">
                  <c:v>1.6352910063073486E-2</c:v>
                </c:pt>
                <c:pt idx="5">
                  <c:v>1.6268310111086731E-2</c:v>
                </c:pt>
                <c:pt idx="6">
                  <c:v>1.5865763086798108E-2</c:v>
                </c:pt>
                <c:pt idx="7">
                  <c:v>1.5798826861050344E-2</c:v>
                </c:pt>
                <c:pt idx="8">
                  <c:v>1.5489246816966947E-2</c:v>
                </c:pt>
                <c:pt idx="9">
                  <c:v>1.5030919604555187E-2</c:v>
                </c:pt>
                <c:pt idx="10">
                  <c:v>1.3595509430186519E-2</c:v>
                </c:pt>
                <c:pt idx="11">
                  <c:v>1.3595509430186519E-2</c:v>
                </c:pt>
                <c:pt idx="12">
                  <c:v>1.3581564383155734E-2</c:v>
                </c:pt>
                <c:pt idx="13">
                  <c:v>1.3529502874240809E-2</c:v>
                </c:pt>
                <c:pt idx="14">
                  <c:v>1.3392841413339129E-2</c:v>
                </c:pt>
                <c:pt idx="15">
                  <c:v>1.3387263394526814E-2</c:v>
                </c:pt>
                <c:pt idx="16">
                  <c:v>1.3346357923236516E-2</c:v>
                </c:pt>
                <c:pt idx="17">
                  <c:v>1.3255250282635396E-2</c:v>
                </c:pt>
                <c:pt idx="18">
                  <c:v>1.315763495341991E-2</c:v>
                </c:pt>
                <c:pt idx="19">
                  <c:v>1.2649105571697331E-2</c:v>
                </c:pt>
                <c:pt idx="20">
                  <c:v>1.2488272695942292E-2</c:v>
                </c:pt>
                <c:pt idx="21">
                  <c:v>1.2465960620693037E-2</c:v>
                </c:pt>
                <c:pt idx="22">
                  <c:v>1.2232613500377923E-2</c:v>
                </c:pt>
                <c:pt idx="23">
                  <c:v>1.2232613500377923E-2</c:v>
                </c:pt>
                <c:pt idx="24">
                  <c:v>1.2221457462753296E-2</c:v>
                </c:pt>
                <c:pt idx="25">
                  <c:v>1.2084796001851616E-2</c:v>
                </c:pt>
                <c:pt idx="26">
                  <c:v>1.2049468549373631E-2</c:v>
                </c:pt>
                <c:pt idx="27">
                  <c:v>1.1963009257782771E-2</c:v>
                </c:pt>
                <c:pt idx="28">
                  <c:v>1.1922103786492472E-2</c:v>
                </c:pt>
                <c:pt idx="29">
                  <c:v>1.1918385107284265E-2</c:v>
                </c:pt>
                <c:pt idx="30">
                  <c:v>1.1764989589945643E-2</c:v>
                </c:pt>
                <c:pt idx="31">
                  <c:v>1.1683178647365046E-2</c:v>
                </c:pt>
                <c:pt idx="32">
                  <c:v>1.1175578935444519E-2</c:v>
                </c:pt>
                <c:pt idx="33">
                  <c:v>1.0595464978963916E-2</c:v>
                </c:pt>
                <c:pt idx="34">
                  <c:v>1.0416968376969885E-2</c:v>
                </c:pt>
                <c:pt idx="35">
                  <c:v>1.0376062905679585E-2</c:v>
                </c:pt>
                <c:pt idx="36">
                  <c:v>9.9149466838616696E-3</c:v>
                </c:pt>
                <c:pt idx="37">
                  <c:v>9.8322060714790202E-3</c:v>
                </c:pt>
                <c:pt idx="38">
                  <c:v>9.6490611204747279E-3</c:v>
                </c:pt>
                <c:pt idx="39">
                  <c:v>9.4714941882827475E-3</c:v>
                </c:pt>
                <c:pt idx="40">
                  <c:v>9.2381470679676336E-3</c:v>
                </c:pt>
                <c:pt idx="41">
                  <c:v>6.30782785189895E-3</c:v>
                </c:pt>
                <c:pt idx="42">
                  <c:v>6.30782785189895E-3</c:v>
                </c:pt>
                <c:pt idx="43">
                  <c:v>6.1144565330720829E-3</c:v>
                </c:pt>
                <c:pt idx="44">
                  <c:v>5.3316745597440903E-3</c:v>
                </c:pt>
                <c:pt idx="45">
                  <c:v>5.3270262107338292E-3</c:v>
                </c:pt>
                <c:pt idx="46">
                  <c:v>5.3260965409317766E-3</c:v>
                </c:pt>
                <c:pt idx="47">
                  <c:v>5.1522482879480065E-3</c:v>
                </c:pt>
                <c:pt idx="48">
                  <c:v>5.136443901313118E-3</c:v>
                </c:pt>
                <c:pt idx="49">
                  <c:v>4.9997824404114377E-3</c:v>
                </c:pt>
                <c:pt idx="50">
                  <c:v>4.9542286201108773E-3</c:v>
                </c:pt>
                <c:pt idx="51">
                  <c:v>4.628844189392591E-3</c:v>
                </c:pt>
                <c:pt idx="52">
                  <c:v>4.6037431047371803E-3</c:v>
                </c:pt>
                <c:pt idx="53">
                  <c:v>4.4763783418560223E-3</c:v>
                </c:pt>
                <c:pt idx="54">
                  <c:v>4.4605739552211338E-3</c:v>
                </c:pt>
                <c:pt idx="55">
                  <c:v>4.4559256062108726E-3</c:v>
                </c:pt>
                <c:pt idx="56">
                  <c:v>4.4456992383882978E-3</c:v>
                </c:pt>
                <c:pt idx="57">
                  <c:v>4.440121219575985E-3</c:v>
                </c:pt>
                <c:pt idx="58">
                  <c:v>4.4103717859103131E-3</c:v>
                </c:pt>
                <c:pt idx="59">
                  <c:v>4.2476795705511695E-3</c:v>
                </c:pt>
                <c:pt idx="60">
                  <c:v>4.2421015517388558E-3</c:v>
                </c:pt>
                <c:pt idx="61">
                  <c:v>4.2067740992608703E-3</c:v>
                </c:pt>
                <c:pt idx="62">
                  <c:v>4.204914759656766E-3</c:v>
                </c:pt>
                <c:pt idx="63">
                  <c:v>4.1602906091582582E-3</c:v>
                </c:pt>
                <c:pt idx="64">
                  <c:v>4.0440818839017276E-3</c:v>
                </c:pt>
                <c:pt idx="65">
                  <c:v>4.0236291482565779E-3</c:v>
                </c:pt>
                <c:pt idx="66">
                  <c:v>3.9111391022082559E-3</c:v>
                </c:pt>
                <c:pt idx="67">
                  <c:v>3.8860380175528451E-3</c:v>
                </c:pt>
                <c:pt idx="68">
                  <c:v>3.8349061784399715E-3</c:v>
                </c:pt>
                <c:pt idx="69">
                  <c:v>3.6926666987259775E-3</c:v>
                </c:pt>
                <c:pt idx="70">
                  <c:v>3.6108557561453799E-3</c:v>
                </c:pt>
                <c:pt idx="71">
                  <c:v>3.2585109011675781E-3</c:v>
                </c:pt>
                <c:pt idx="72">
                  <c:v>3.2445658541367943E-3</c:v>
                </c:pt>
                <c:pt idx="73">
                  <c:v>3.2343394863142195E-3</c:v>
                </c:pt>
                <c:pt idx="74">
                  <c:v>3.1627549115561967E-3</c:v>
                </c:pt>
                <c:pt idx="75">
                  <c:v>3.153458213535674E-3</c:v>
                </c:pt>
                <c:pt idx="76">
                  <c:v>3.1330054778905248E-3</c:v>
                </c:pt>
                <c:pt idx="77">
                  <c:v>3.1181307610576889E-3</c:v>
                </c:pt>
                <c:pt idx="78">
                  <c:v>3.1125527422453752E-3</c:v>
                </c:pt>
                <c:pt idx="79">
                  <c:v>3.1079043932351141E-3</c:v>
                </c:pt>
                <c:pt idx="80">
                  <c:v>3.095818685808435E-3</c:v>
                </c:pt>
                <c:pt idx="81">
                  <c:v>3.095818685808435E-3</c:v>
                </c:pt>
                <c:pt idx="82">
                  <c:v>3.092100006600226E-3</c:v>
                </c:pt>
                <c:pt idx="83">
                  <c:v>3.080943968975599E-3</c:v>
                </c:pt>
                <c:pt idx="84">
                  <c:v>3.080943968975599E-3</c:v>
                </c:pt>
                <c:pt idx="85">
                  <c:v>3.0669989219448152E-3</c:v>
                </c:pt>
                <c:pt idx="86">
                  <c:v>3.0344604788729865E-3</c:v>
                </c:pt>
                <c:pt idx="87">
                  <c:v>3.0344604788729865E-3</c:v>
                </c:pt>
                <c:pt idx="88">
                  <c:v>2.8838539709405225E-3</c:v>
                </c:pt>
                <c:pt idx="89">
                  <c:v>2.8782759521282088E-3</c:v>
                </c:pt>
                <c:pt idx="90">
                  <c:v>2.8131990659845513E-3</c:v>
                </c:pt>
                <c:pt idx="91">
                  <c:v>2.7146540669670135E-3</c:v>
                </c:pt>
                <c:pt idx="92">
                  <c:v>2.695131001123916E-3</c:v>
                </c:pt>
                <c:pt idx="93">
                  <c:v>2.5835706248776465E-3</c:v>
                </c:pt>
                <c:pt idx="94">
                  <c:v>2.5417354837852951E-3</c:v>
                </c:pt>
                <c:pt idx="95">
                  <c:v>2.5417354837852951E-3</c:v>
                </c:pt>
                <c:pt idx="96">
                  <c:v>2.5417354837852951E-3</c:v>
                </c:pt>
                <c:pt idx="97">
                  <c:v>2.5315091159627207E-3</c:v>
                </c:pt>
                <c:pt idx="98">
                  <c:v>2.4850256258601082E-3</c:v>
                </c:pt>
                <c:pt idx="99">
                  <c:v>2.3994960040713015E-3</c:v>
                </c:pt>
                <c:pt idx="100">
                  <c:v>2.3753245892179434E-3</c:v>
                </c:pt>
                <c:pt idx="101">
                  <c:v>2.3427861461461147E-3</c:v>
                </c:pt>
                <c:pt idx="102">
                  <c:v>2.3381377971358527E-3</c:v>
                </c:pt>
                <c:pt idx="103">
                  <c:v>2.2163510530670083E-3</c:v>
                </c:pt>
                <c:pt idx="104">
                  <c:v>2.2163510530670083E-3</c:v>
                </c:pt>
                <c:pt idx="105">
                  <c:v>2.1754455817767099E-3</c:v>
                </c:pt>
                <c:pt idx="106">
                  <c:v>2.1652192139541351E-3</c:v>
                </c:pt>
                <c:pt idx="107">
                  <c:v>2.1652192139541351E-3</c:v>
                </c:pt>
                <c:pt idx="108">
                  <c:v>1.9820742629498419E-3</c:v>
                </c:pt>
                <c:pt idx="109">
                  <c:v>1.9820742629498419E-3</c:v>
                </c:pt>
                <c:pt idx="110">
                  <c:v>1.9820742629498419E-3</c:v>
                </c:pt>
                <c:pt idx="111">
                  <c:v>1.9820742629498419E-3</c:v>
                </c:pt>
                <c:pt idx="112">
                  <c:v>1.9774259139395808E-3</c:v>
                </c:pt>
                <c:pt idx="113">
                  <c:v>1.9774259139395808E-3</c:v>
                </c:pt>
                <c:pt idx="114">
                  <c:v>1.9774259139395808E-3</c:v>
                </c:pt>
                <c:pt idx="115">
                  <c:v>1.9411687916595435E-3</c:v>
                </c:pt>
                <c:pt idx="116">
                  <c:v>1.9411687916595435E-3</c:v>
                </c:pt>
                <c:pt idx="117">
                  <c:v>1.9411687916595435E-3</c:v>
                </c:pt>
                <c:pt idx="118">
                  <c:v>1.9411687916595435E-3</c:v>
                </c:pt>
                <c:pt idx="119">
                  <c:v>1.829608415413274E-3</c:v>
                </c:pt>
                <c:pt idx="120">
                  <c:v>1.829608415413274E-3</c:v>
                </c:pt>
                <c:pt idx="121">
                  <c:v>1.829608415413274E-3</c:v>
                </c:pt>
                <c:pt idx="122">
                  <c:v>1.7989293119455496E-3</c:v>
                </c:pt>
                <c:pt idx="123">
                  <c:v>1.7989293119455496E-3</c:v>
                </c:pt>
                <c:pt idx="124">
                  <c:v>1.7989293119455496E-3</c:v>
                </c:pt>
                <c:pt idx="125">
                  <c:v>1.7989293119455496E-3</c:v>
                </c:pt>
                <c:pt idx="126">
                  <c:v>1.6827205866890189E-3</c:v>
                </c:pt>
                <c:pt idx="127">
                  <c:v>1.4224130421143892E-3</c:v>
                </c:pt>
                <c:pt idx="128">
                  <c:v>1.4224130421143892E-3</c:v>
                </c:pt>
                <c:pt idx="129">
                  <c:v>1.4224130421143892E-3</c:v>
                </c:pt>
                <c:pt idx="130">
                  <c:v>1.4224130421143892E-3</c:v>
                </c:pt>
                <c:pt idx="131">
                  <c:v>1.4224130421143892E-3</c:v>
                </c:pt>
                <c:pt idx="132">
                  <c:v>1.4224130421143892E-3</c:v>
                </c:pt>
                <c:pt idx="133">
                  <c:v>1.4224130421143892E-3</c:v>
                </c:pt>
                <c:pt idx="134">
                  <c:v>1.4224130421143892E-3</c:v>
                </c:pt>
                <c:pt idx="135">
                  <c:v>1.4177646931041281E-3</c:v>
                </c:pt>
                <c:pt idx="136">
                  <c:v>1.4177646931041281E-3</c:v>
                </c:pt>
                <c:pt idx="137">
                  <c:v>1.398241627261031E-3</c:v>
                </c:pt>
                <c:pt idx="138">
                  <c:v>1.3973119574589785E-3</c:v>
                </c:pt>
                <c:pt idx="139">
                  <c:v>1.3768592218138288E-3</c:v>
                </c:pt>
                <c:pt idx="140">
                  <c:v>1.3768592218138288E-3</c:v>
                </c:pt>
                <c:pt idx="141">
                  <c:v>1.3759295520117771E-3</c:v>
                </c:pt>
                <c:pt idx="142">
                  <c:v>1.3006262980455449E-3</c:v>
                </c:pt>
                <c:pt idx="143">
                  <c:v>1.2550724777449845E-3</c:v>
                </c:pt>
                <c:pt idx="144">
                  <c:v>1.2494944589326708E-3</c:v>
                </c:pt>
                <c:pt idx="145">
                  <c:v>1.2346197420998349E-3</c:v>
                </c:pt>
                <c:pt idx="146">
                  <c:v>1.1026066302084157E-3</c:v>
                </c:pt>
                <c:pt idx="147">
                  <c:v>1.1026066302084157E-3</c:v>
                </c:pt>
                <c:pt idx="148">
                  <c:v>1.1026066302084157E-3</c:v>
                </c:pt>
                <c:pt idx="149">
                  <c:v>1.1026066302084157E-3</c:v>
                </c:pt>
                <c:pt idx="150">
                  <c:v>1.0412484232729677E-3</c:v>
                </c:pt>
                <c:pt idx="151">
                  <c:v>1.035670404460654E-3</c:v>
                </c:pt>
                <c:pt idx="152">
                  <c:v>1.035670404460654E-3</c:v>
                </c:pt>
                <c:pt idx="153">
                  <c:v>1.035670404460654E-3</c:v>
                </c:pt>
                <c:pt idx="154">
                  <c:v>9.2596936781848879E-4</c:v>
                </c:pt>
                <c:pt idx="155">
                  <c:v>9.0551663217333916E-4</c:v>
                </c:pt>
                <c:pt idx="156">
                  <c:v>8.5810347226867537E-4</c:v>
                </c:pt>
                <c:pt idx="157">
                  <c:v>8.5810347226867537E-4</c:v>
                </c:pt>
                <c:pt idx="158">
                  <c:v>8.3765073662352574E-4</c:v>
                </c:pt>
                <c:pt idx="159">
                  <c:v>8.0790130295785387E-4</c:v>
                </c:pt>
                <c:pt idx="160">
                  <c:v>7.1679366235673312E-4</c:v>
                </c:pt>
                <c:pt idx="161">
                  <c:v>6.6938050245206847E-4</c:v>
                </c:pt>
                <c:pt idx="162">
                  <c:v>6.6938050245206847E-4</c:v>
                </c:pt>
                <c:pt idx="163">
                  <c:v>6.4892776680691884E-4</c:v>
                </c:pt>
                <c:pt idx="164">
                  <c:v>6.4520908759871029E-4</c:v>
                </c:pt>
                <c:pt idx="165">
                  <c:v>5.4945309798732841E-4</c:v>
                </c:pt>
                <c:pt idx="166">
                  <c:v>4.9367290986419409E-4</c:v>
                </c:pt>
                <c:pt idx="167">
                  <c:v>4.7322017421904446E-4</c:v>
                </c:pt>
                <c:pt idx="168">
                  <c:v>4.6764215540673077E-4</c:v>
                </c:pt>
                <c:pt idx="169">
                  <c:v>3.3562904351531163E-4</c:v>
                </c:pt>
                <c:pt idx="170">
                  <c:v>-5.7621282752788952E-5</c:v>
                </c:pt>
                <c:pt idx="171">
                  <c:v>-5.7621282752788952E-5</c:v>
                </c:pt>
                <c:pt idx="172">
                  <c:v>-2.8817939366174595E-4</c:v>
                </c:pt>
                <c:pt idx="173">
                  <c:v>-4.9363641991529306E-4</c:v>
                </c:pt>
                <c:pt idx="174">
                  <c:v>-5.6057264566305477E-4</c:v>
                </c:pt>
                <c:pt idx="175">
                  <c:v>-6.2100118279645108E-4</c:v>
                </c:pt>
                <c:pt idx="176">
                  <c:v>-7.9020108676996006E-4</c:v>
                </c:pt>
                <c:pt idx="177">
                  <c:v>-9.7148669817014813E-4</c:v>
                </c:pt>
                <c:pt idx="178">
                  <c:v>-1.1648580169970153E-3</c:v>
                </c:pt>
                <c:pt idx="179">
                  <c:v>-1.1815920734339564E-3</c:v>
                </c:pt>
                <c:pt idx="180">
                  <c:v>-1.1815920734339564E-3</c:v>
                </c:pt>
                <c:pt idx="181">
                  <c:v>-1.1815920734339564E-3</c:v>
                </c:pt>
                <c:pt idx="182">
                  <c:v>-1.2522469783899266E-3</c:v>
                </c:pt>
                <c:pt idx="183">
                  <c:v>-1.3275502323561589E-3</c:v>
                </c:pt>
                <c:pt idx="184">
                  <c:v>-1.8881411229936642E-3</c:v>
                </c:pt>
                <c:pt idx="185">
                  <c:v>-1.8886059578946896E-3</c:v>
                </c:pt>
                <c:pt idx="186">
                  <c:v>-1.9541476789393742E-3</c:v>
                </c:pt>
                <c:pt idx="187">
                  <c:v>-1.9541476789393742E-3</c:v>
                </c:pt>
                <c:pt idx="188">
                  <c:v>-2.0712860739979565E-3</c:v>
                </c:pt>
                <c:pt idx="189">
                  <c:v>-2.0712860739979565E-3</c:v>
                </c:pt>
                <c:pt idx="190">
                  <c:v>-2.1177695641005695E-3</c:v>
                </c:pt>
                <c:pt idx="191">
                  <c:v>-2.122882748011856E-3</c:v>
                </c:pt>
                <c:pt idx="192">
                  <c:v>-2.1433354836570056E-3</c:v>
                </c:pt>
                <c:pt idx="193">
                  <c:v>-2.2702354116371374E-3</c:v>
                </c:pt>
                <c:pt idx="194">
                  <c:v>-2.2702354116371374E-3</c:v>
                </c:pt>
                <c:pt idx="195">
                  <c:v>-2.2855749633710004E-3</c:v>
                </c:pt>
                <c:pt idx="196">
                  <c:v>-2.4478023438291177E-3</c:v>
                </c:pt>
                <c:pt idx="197">
                  <c:v>-2.4835946312081287E-3</c:v>
                </c:pt>
                <c:pt idx="198">
                  <c:v>-2.5291484515086891E-3</c:v>
                </c:pt>
                <c:pt idx="199">
                  <c:v>-2.6532593700826649E-3</c:v>
                </c:pt>
                <c:pt idx="200">
                  <c:v>-2.6672044171134482E-3</c:v>
                </c:pt>
                <c:pt idx="201">
                  <c:v>-2.6913758319668064E-3</c:v>
                </c:pt>
                <c:pt idx="202">
                  <c:v>-2.8350098163838792E-3</c:v>
                </c:pt>
                <c:pt idx="203">
                  <c:v>-2.9907295082276302E-3</c:v>
                </c:pt>
                <c:pt idx="204">
                  <c:v>-3.2250062983447967E-3</c:v>
                </c:pt>
                <c:pt idx="205">
                  <c:v>-3.2305843171571104E-3</c:v>
                </c:pt>
                <c:pt idx="206">
                  <c:v>-3.2817161562699827E-3</c:v>
                </c:pt>
                <c:pt idx="207">
                  <c:v>-3.3979248815265142E-3</c:v>
                </c:pt>
                <c:pt idx="208">
                  <c:v>-3.4146589379634553E-3</c:v>
                </c:pt>
                <c:pt idx="209">
                  <c:v>-3.596874219165695E-3</c:v>
                </c:pt>
                <c:pt idx="210">
                  <c:v>-3.6173269548108447E-3</c:v>
                </c:pt>
                <c:pt idx="211">
                  <c:v>-3.8116279434397644E-3</c:v>
                </c:pt>
                <c:pt idx="212">
                  <c:v>-3.9678124701845426E-3</c:v>
                </c:pt>
                <c:pt idx="213">
                  <c:v>-3.9891948756317431E-3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C89-4B40-9488-12D24F3A1142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-12744</c:v>
                </c:pt>
                <c:pt idx="1">
                  <c:v>-12492</c:v>
                </c:pt>
                <c:pt idx="2">
                  <c:v>-12015</c:v>
                </c:pt>
                <c:pt idx="3">
                  <c:v>-11396</c:v>
                </c:pt>
                <c:pt idx="4">
                  <c:v>-10805</c:v>
                </c:pt>
                <c:pt idx="5">
                  <c:v>-10714</c:v>
                </c:pt>
                <c:pt idx="6">
                  <c:v>-10281</c:v>
                </c:pt>
                <c:pt idx="7">
                  <c:v>-10209</c:v>
                </c:pt>
                <c:pt idx="8">
                  <c:v>-9876</c:v>
                </c:pt>
                <c:pt idx="9">
                  <c:v>-9383</c:v>
                </c:pt>
                <c:pt idx="10">
                  <c:v>-7839</c:v>
                </c:pt>
                <c:pt idx="11">
                  <c:v>-7839</c:v>
                </c:pt>
                <c:pt idx="12">
                  <c:v>-7824</c:v>
                </c:pt>
                <c:pt idx="13">
                  <c:v>-7768</c:v>
                </c:pt>
                <c:pt idx="14">
                  <c:v>-7621</c:v>
                </c:pt>
                <c:pt idx="15">
                  <c:v>-7615</c:v>
                </c:pt>
                <c:pt idx="16">
                  <c:v>-7571</c:v>
                </c:pt>
                <c:pt idx="17">
                  <c:v>-7473</c:v>
                </c:pt>
                <c:pt idx="18">
                  <c:v>-7368</c:v>
                </c:pt>
                <c:pt idx="19">
                  <c:v>-6821</c:v>
                </c:pt>
                <c:pt idx="20">
                  <c:v>-6648</c:v>
                </c:pt>
                <c:pt idx="21">
                  <c:v>-6624</c:v>
                </c:pt>
                <c:pt idx="22">
                  <c:v>-6373</c:v>
                </c:pt>
                <c:pt idx="23">
                  <c:v>-6373</c:v>
                </c:pt>
                <c:pt idx="24">
                  <c:v>-6361</c:v>
                </c:pt>
                <c:pt idx="25">
                  <c:v>-6214</c:v>
                </c:pt>
                <c:pt idx="26">
                  <c:v>-6176</c:v>
                </c:pt>
                <c:pt idx="27">
                  <c:v>-6083</c:v>
                </c:pt>
                <c:pt idx="28">
                  <c:v>-6039</c:v>
                </c:pt>
                <c:pt idx="29">
                  <c:v>-6035</c:v>
                </c:pt>
                <c:pt idx="30">
                  <c:v>-5870</c:v>
                </c:pt>
                <c:pt idx="31">
                  <c:v>-5782</c:v>
                </c:pt>
                <c:pt idx="32">
                  <c:v>-5236</c:v>
                </c:pt>
                <c:pt idx="33">
                  <c:v>-4612</c:v>
                </c:pt>
                <c:pt idx="34">
                  <c:v>-4420</c:v>
                </c:pt>
                <c:pt idx="35">
                  <c:v>-4376</c:v>
                </c:pt>
                <c:pt idx="36">
                  <c:v>-3880</c:v>
                </c:pt>
                <c:pt idx="37">
                  <c:v>-3791</c:v>
                </c:pt>
                <c:pt idx="38">
                  <c:v>-3594</c:v>
                </c:pt>
                <c:pt idx="39">
                  <c:v>-3403</c:v>
                </c:pt>
                <c:pt idx="40">
                  <c:v>-3152</c:v>
                </c:pt>
                <c:pt idx="41">
                  <c:v>0</c:v>
                </c:pt>
                <c:pt idx="42">
                  <c:v>0</c:v>
                </c:pt>
                <c:pt idx="43">
                  <c:v>208</c:v>
                </c:pt>
                <c:pt idx="44">
                  <c:v>1050</c:v>
                </c:pt>
                <c:pt idx="45">
                  <c:v>1055</c:v>
                </c:pt>
                <c:pt idx="46">
                  <c:v>1056</c:v>
                </c:pt>
                <c:pt idx="47">
                  <c:v>1243</c:v>
                </c:pt>
                <c:pt idx="48">
                  <c:v>1260</c:v>
                </c:pt>
                <c:pt idx="49">
                  <c:v>1407</c:v>
                </c:pt>
                <c:pt idx="50">
                  <c:v>1456</c:v>
                </c:pt>
                <c:pt idx="51">
                  <c:v>1806</c:v>
                </c:pt>
                <c:pt idx="52">
                  <c:v>1833</c:v>
                </c:pt>
                <c:pt idx="53">
                  <c:v>1970</c:v>
                </c:pt>
                <c:pt idx="54">
                  <c:v>1987</c:v>
                </c:pt>
                <c:pt idx="55">
                  <c:v>1992</c:v>
                </c:pt>
                <c:pt idx="56">
                  <c:v>2003</c:v>
                </c:pt>
                <c:pt idx="57">
                  <c:v>2009</c:v>
                </c:pt>
                <c:pt idx="58">
                  <c:v>2041</c:v>
                </c:pt>
                <c:pt idx="59">
                  <c:v>2216</c:v>
                </c:pt>
                <c:pt idx="60">
                  <c:v>2222</c:v>
                </c:pt>
                <c:pt idx="61">
                  <c:v>2260</c:v>
                </c:pt>
                <c:pt idx="62">
                  <c:v>2262</c:v>
                </c:pt>
                <c:pt idx="63">
                  <c:v>2310</c:v>
                </c:pt>
                <c:pt idx="64">
                  <c:v>2435</c:v>
                </c:pt>
                <c:pt idx="65">
                  <c:v>2457</c:v>
                </c:pt>
                <c:pt idx="66">
                  <c:v>2578</c:v>
                </c:pt>
                <c:pt idx="67">
                  <c:v>2605</c:v>
                </c:pt>
                <c:pt idx="68">
                  <c:v>2660</c:v>
                </c:pt>
                <c:pt idx="69">
                  <c:v>2813</c:v>
                </c:pt>
                <c:pt idx="70">
                  <c:v>2901</c:v>
                </c:pt>
                <c:pt idx="71">
                  <c:v>3280</c:v>
                </c:pt>
                <c:pt idx="72">
                  <c:v>3295</c:v>
                </c:pt>
                <c:pt idx="73">
                  <c:v>3306</c:v>
                </c:pt>
                <c:pt idx="74">
                  <c:v>3383</c:v>
                </c:pt>
                <c:pt idx="75">
                  <c:v>3393</c:v>
                </c:pt>
                <c:pt idx="76">
                  <c:v>3415</c:v>
                </c:pt>
                <c:pt idx="77">
                  <c:v>3431</c:v>
                </c:pt>
                <c:pt idx="78">
                  <c:v>3437</c:v>
                </c:pt>
                <c:pt idx="79">
                  <c:v>3442</c:v>
                </c:pt>
                <c:pt idx="80">
                  <c:v>3455</c:v>
                </c:pt>
                <c:pt idx="81">
                  <c:v>3455</c:v>
                </c:pt>
                <c:pt idx="82">
                  <c:v>3459</c:v>
                </c:pt>
                <c:pt idx="83">
                  <c:v>3471</c:v>
                </c:pt>
                <c:pt idx="84">
                  <c:v>3471</c:v>
                </c:pt>
                <c:pt idx="85">
                  <c:v>3486</c:v>
                </c:pt>
                <c:pt idx="86">
                  <c:v>3521</c:v>
                </c:pt>
                <c:pt idx="87">
                  <c:v>3521</c:v>
                </c:pt>
                <c:pt idx="88">
                  <c:v>3683</c:v>
                </c:pt>
                <c:pt idx="89">
                  <c:v>3689</c:v>
                </c:pt>
                <c:pt idx="90">
                  <c:v>3759</c:v>
                </c:pt>
                <c:pt idx="91">
                  <c:v>3865</c:v>
                </c:pt>
                <c:pt idx="92">
                  <c:v>3886</c:v>
                </c:pt>
                <c:pt idx="93">
                  <c:v>4006</c:v>
                </c:pt>
                <c:pt idx="94">
                  <c:v>4051</c:v>
                </c:pt>
                <c:pt idx="95">
                  <c:v>4051</c:v>
                </c:pt>
                <c:pt idx="96">
                  <c:v>4051</c:v>
                </c:pt>
                <c:pt idx="97">
                  <c:v>4062</c:v>
                </c:pt>
                <c:pt idx="98">
                  <c:v>4112</c:v>
                </c:pt>
                <c:pt idx="99">
                  <c:v>4204</c:v>
                </c:pt>
                <c:pt idx="100">
                  <c:v>4230</c:v>
                </c:pt>
                <c:pt idx="101">
                  <c:v>4265</c:v>
                </c:pt>
                <c:pt idx="102">
                  <c:v>4270</c:v>
                </c:pt>
                <c:pt idx="103">
                  <c:v>4401</c:v>
                </c:pt>
                <c:pt idx="104">
                  <c:v>4401</c:v>
                </c:pt>
                <c:pt idx="105">
                  <c:v>4445</c:v>
                </c:pt>
                <c:pt idx="106">
                  <c:v>4456</c:v>
                </c:pt>
                <c:pt idx="107">
                  <c:v>4456</c:v>
                </c:pt>
                <c:pt idx="108">
                  <c:v>4653</c:v>
                </c:pt>
                <c:pt idx="109">
                  <c:v>4653</c:v>
                </c:pt>
                <c:pt idx="110">
                  <c:v>4653</c:v>
                </c:pt>
                <c:pt idx="111">
                  <c:v>4653</c:v>
                </c:pt>
                <c:pt idx="112">
                  <c:v>4658</c:v>
                </c:pt>
                <c:pt idx="113">
                  <c:v>4658</c:v>
                </c:pt>
                <c:pt idx="114">
                  <c:v>4658</c:v>
                </c:pt>
                <c:pt idx="115">
                  <c:v>4697</c:v>
                </c:pt>
                <c:pt idx="116">
                  <c:v>4697</c:v>
                </c:pt>
                <c:pt idx="117">
                  <c:v>4697</c:v>
                </c:pt>
                <c:pt idx="118">
                  <c:v>4697</c:v>
                </c:pt>
                <c:pt idx="119">
                  <c:v>4817</c:v>
                </c:pt>
                <c:pt idx="120">
                  <c:v>4817</c:v>
                </c:pt>
                <c:pt idx="121">
                  <c:v>4817</c:v>
                </c:pt>
                <c:pt idx="122">
                  <c:v>4850</c:v>
                </c:pt>
                <c:pt idx="123">
                  <c:v>4850</c:v>
                </c:pt>
                <c:pt idx="124">
                  <c:v>4850</c:v>
                </c:pt>
                <c:pt idx="125">
                  <c:v>4850</c:v>
                </c:pt>
                <c:pt idx="126">
                  <c:v>4975</c:v>
                </c:pt>
                <c:pt idx="127">
                  <c:v>5255</c:v>
                </c:pt>
                <c:pt idx="128">
                  <c:v>5255</c:v>
                </c:pt>
                <c:pt idx="129">
                  <c:v>5255</c:v>
                </c:pt>
                <c:pt idx="130">
                  <c:v>5255</c:v>
                </c:pt>
                <c:pt idx="131">
                  <c:v>5255</c:v>
                </c:pt>
                <c:pt idx="132">
                  <c:v>5255</c:v>
                </c:pt>
                <c:pt idx="133">
                  <c:v>5255</c:v>
                </c:pt>
                <c:pt idx="134">
                  <c:v>5255</c:v>
                </c:pt>
                <c:pt idx="135">
                  <c:v>5260</c:v>
                </c:pt>
                <c:pt idx="136">
                  <c:v>5260</c:v>
                </c:pt>
                <c:pt idx="137">
                  <c:v>5281</c:v>
                </c:pt>
                <c:pt idx="138">
                  <c:v>5282</c:v>
                </c:pt>
                <c:pt idx="139">
                  <c:v>5304</c:v>
                </c:pt>
                <c:pt idx="140">
                  <c:v>5304</c:v>
                </c:pt>
                <c:pt idx="141">
                  <c:v>5305</c:v>
                </c:pt>
                <c:pt idx="142">
                  <c:v>5386</c:v>
                </c:pt>
                <c:pt idx="143">
                  <c:v>5435</c:v>
                </c:pt>
                <c:pt idx="144">
                  <c:v>5441</c:v>
                </c:pt>
                <c:pt idx="145">
                  <c:v>5457</c:v>
                </c:pt>
                <c:pt idx="146">
                  <c:v>5599</c:v>
                </c:pt>
                <c:pt idx="147">
                  <c:v>5599</c:v>
                </c:pt>
                <c:pt idx="148">
                  <c:v>5599</c:v>
                </c:pt>
                <c:pt idx="149">
                  <c:v>5599</c:v>
                </c:pt>
                <c:pt idx="150">
                  <c:v>5665</c:v>
                </c:pt>
                <c:pt idx="151">
                  <c:v>5671</c:v>
                </c:pt>
                <c:pt idx="152">
                  <c:v>5671</c:v>
                </c:pt>
                <c:pt idx="153">
                  <c:v>5671</c:v>
                </c:pt>
                <c:pt idx="154">
                  <c:v>5789</c:v>
                </c:pt>
                <c:pt idx="155">
                  <c:v>5811</c:v>
                </c:pt>
                <c:pt idx="156">
                  <c:v>5862</c:v>
                </c:pt>
                <c:pt idx="157">
                  <c:v>5862</c:v>
                </c:pt>
                <c:pt idx="158">
                  <c:v>5884</c:v>
                </c:pt>
                <c:pt idx="159">
                  <c:v>5916</c:v>
                </c:pt>
                <c:pt idx="160">
                  <c:v>6014</c:v>
                </c:pt>
                <c:pt idx="161">
                  <c:v>6065</c:v>
                </c:pt>
                <c:pt idx="162">
                  <c:v>6065</c:v>
                </c:pt>
                <c:pt idx="163">
                  <c:v>6087</c:v>
                </c:pt>
                <c:pt idx="164">
                  <c:v>6091</c:v>
                </c:pt>
                <c:pt idx="165">
                  <c:v>6194</c:v>
                </c:pt>
                <c:pt idx="166">
                  <c:v>6254</c:v>
                </c:pt>
                <c:pt idx="167">
                  <c:v>6276</c:v>
                </c:pt>
                <c:pt idx="168">
                  <c:v>6282</c:v>
                </c:pt>
                <c:pt idx="169">
                  <c:v>6424</c:v>
                </c:pt>
                <c:pt idx="170">
                  <c:v>6847</c:v>
                </c:pt>
                <c:pt idx="171">
                  <c:v>6847</c:v>
                </c:pt>
                <c:pt idx="172">
                  <c:v>7095</c:v>
                </c:pt>
                <c:pt idx="173">
                  <c:v>7316</c:v>
                </c:pt>
                <c:pt idx="174">
                  <c:v>7388</c:v>
                </c:pt>
                <c:pt idx="175">
                  <c:v>7453</c:v>
                </c:pt>
                <c:pt idx="176">
                  <c:v>7635</c:v>
                </c:pt>
                <c:pt idx="177">
                  <c:v>7830</c:v>
                </c:pt>
                <c:pt idx="178">
                  <c:v>8038</c:v>
                </c:pt>
                <c:pt idx="179">
                  <c:v>8056</c:v>
                </c:pt>
                <c:pt idx="180">
                  <c:v>8056</c:v>
                </c:pt>
                <c:pt idx="181">
                  <c:v>8056</c:v>
                </c:pt>
                <c:pt idx="182">
                  <c:v>8132</c:v>
                </c:pt>
                <c:pt idx="183">
                  <c:v>8213</c:v>
                </c:pt>
                <c:pt idx="184">
                  <c:v>8816</c:v>
                </c:pt>
                <c:pt idx="185">
                  <c:v>8816.5</c:v>
                </c:pt>
                <c:pt idx="186">
                  <c:v>8887</c:v>
                </c:pt>
                <c:pt idx="187">
                  <c:v>8887</c:v>
                </c:pt>
                <c:pt idx="188">
                  <c:v>9013</c:v>
                </c:pt>
                <c:pt idx="189">
                  <c:v>9013</c:v>
                </c:pt>
                <c:pt idx="190">
                  <c:v>9063</c:v>
                </c:pt>
                <c:pt idx="191">
                  <c:v>9068.5</c:v>
                </c:pt>
                <c:pt idx="192">
                  <c:v>9090.5</c:v>
                </c:pt>
                <c:pt idx="193">
                  <c:v>9227</c:v>
                </c:pt>
                <c:pt idx="194">
                  <c:v>9227</c:v>
                </c:pt>
                <c:pt idx="195">
                  <c:v>9243.5</c:v>
                </c:pt>
                <c:pt idx="196">
                  <c:v>9418</c:v>
                </c:pt>
                <c:pt idx="197">
                  <c:v>9456.5</c:v>
                </c:pt>
                <c:pt idx="198">
                  <c:v>9505.5</c:v>
                </c:pt>
                <c:pt idx="199">
                  <c:v>9639</c:v>
                </c:pt>
                <c:pt idx="200">
                  <c:v>9654</c:v>
                </c:pt>
                <c:pt idx="201">
                  <c:v>9680</c:v>
                </c:pt>
                <c:pt idx="202">
                  <c:v>9834.5</c:v>
                </c:pt>
                <c:pt idx="203">
                  <c:v>10002</c:v>
                </c:pt>
                <c:pt idx="204">
                  <c:v>10254</c:v>
                </c:pt>
                <c:pt idx="205">
                  <c:v>10260</c:v>
                </c:pt>
                <c:pt idx="206">
                  <c:v>10315</c:v>
                </c:pt>
                <c:pt idx="207">
                  <c:v>10440</c:v>
                </c:pt>
                <c:pt idx="208">
                  <c:v>10458</c:v>
                </c:pt>
                <c:pt idx="209">
                  <c:v>10654</c:v>
                </c:pt>
                <c:pt idx="210">
                  <c:v>10676</c:v>
                </c:pt>
                <c:pt idx="211">
                  <c:v>10885</c:v>
                </c:pt>
                <c:pt idx="212">
                  <c:v>11053</c:v>
                </c:pt>
                <c:pt idx="213">
                  <c:v>11076</c:v>
                </c:pt>
              </c:numCache>
            </c:numRef>
          </c:xVal>
          <c:yVal>
            <c:numRef>
              <c:f>Active!$U$21:$U$984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C89-4B40-9488-12D24F3A1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530224"/>
        <c:axId val="1"/>
      </c:scatterChart>
      <c:valAx>
        <c:axId val="766530224"/>
        <c:scaling>
          <c:orientation val="minMax"/>
          <c:min val="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42521805129771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6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080775444264945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5302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01147816942914"/>
          <c:y val="0.92073298764483702"/>
          <c:w val="0.79967757665186845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BH Dra - O-C Diagr.</a:t>
            </a:r>
          </a:p>
        </c:rich>
      </c:tx>
      <c:layout>
        <c:manualLayout>
          <c:xMode val="edge"/>
          <c:yMode val="edge"/>
          <c:x val="0.3774193548387097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258064516129"/>
          <c:y val="0.1458966565349544"/>
          <c:w val="0.80645161290322576"/>
          <c:h val="0.63221884498480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-12744</c:v>
                </c:pt>
                <c:pt idx="1">
                  <c:v>-12492</c:v>
                </c:pt>
                <c:pt idx="2">
                  <c:v>-12015</c:v>
                </c:pt>
                <c:pt idx="3">
                  <c:v>-11396</c:v>
                </c:pt>
                <c:pt idx="4">
                  <c:v>-10805</c:v>
                </c:pt>
                <c:pt idx="5">
                  <c:v>-10714</c:v>
                </c:pt>
                <c:pt idx="6">
                  <c:v>-10281</c:v>
                </c:pt>
                <c:pt idx="7">
                  <c:v>-10209</c:v>
                </c:pt>
                <c:pt idx="8">
                  <c:v>-9876</c:v>
                </c:pt>
                <c:pt idx="9">
                  <c:v>-9383</c:v>
                </c:pt>
                <c:pt idx="10">
                  <c:v>-7839</c:v>
                </c:pt>
                <c:pt idx="11">
                  <c:v>-7839</c:v>
                </c:pt>
                <c:pt idx="12">
                  <c:v>-7824</c:v>
                </c:pt>
                <c:pt idx="13">
                  <c:v>-7768</c:v>
                </c:pt>
                <c:pt idx="14">
                  <c:v>-7621</c:v>
                </c:pt>
                <c:pt idx="15">
                  <c:v>-7615</c:v>
                </c:pt>
                <c:pt idx="16">
                  <c:v>-7571</c:v>
                </c:pt>
                <c:pt idx="17">
                  <c:v>-7473</c:v>
                </c:pt>
                <c:pt idx="18">
                  <c:v>-7368</c:v>
                </c:pt>
                <c:pt idx="19">
                  <c:v>-6821</c:v>
                </c:pt>
                <c:pt idx="20">
                  <c:v>-6648</c:v>
                </c:pt>
                <c:pt idx="21">
                  <c:v>-6624</c:v>
                </c:pt>
                <c:pt idx="22">
                  <c:v>-6373</c:v>
                </c:pt>
                <c:pt idx="23">
                  <c:v>-6373</c:v>
                </c:pt>
                <c:pt idx="24">
                  <c:v>-6361</c:v>
                </c:pt>
                <c:pt idx="25">
                  <c:v>-6214</c:v>
                </c:pt>
                <c:pt idx="26">
                  <c:v>-6176</c:v>
                </c:pt>
                <c:pt idx="27">
                  <c:v>-6083</c:v>
                </c:pt>
                <c:pt idx="28">
                  <c:v>-6039</c:v>
                </c:pt>
                <c:pt idx="29">
                  <c:v>-6035</c:v>
                </c:pt>
                <c:pt idx="30">
                  <c:v>-5870</c:v>
                </c:pt>
                <c:pt idx="31">
                  <c:v>-5782</c:v>
                </c:pt>
                <c:pt idx="32">
                  <c:v>-5236</c:v>
                </c:pt>
                <c:pt idx="33">
                  <c:v>-4612</c:v>
                </c:pt>
                <c:pt idx="34">
                  <c:v>-4420</c:v>
                </c:pt>
                <c:pt idx="35">
                  <c:v>-4376</c:v>
                </c:pt>
                <c:pt idx="36">
                  <c:v>-3880</c:v>
                </c:pt>
                <c:pt idx="37">
                  <c:v>-3791</c:v>
                </c:pt>
                <c:pt idx="38">
                  <c:v>-3594</c:v>
                </c:pt>
                <c:pt idx="39">
                  <c:v>-3403</c:v>
                </c:pt>
                <c:pt idx="40">
                  <c:v>-3152</c:v>
                </c:pt>
                <c:pt idx="41">
                  <c:v>0</c:v>
                </c:pt>
                <c:pt idx="42">
                  <c:v>0</c:v>
                </c:pt>
                <c:pt idx="43">
                  <c:v>208</c:v>
                </c:pt>
                <c:pt idx="44">
                  <c:v>1050</c:v>
                </c:pt>
                <c:pt idx="45">
                  <c:v>1055</c:v>
                </c:pt>
                <c:pt idx="46">
                  <c:v>1056</c:v>
                </c:pt>
                <c:pt idx="47">
                  <c:v>1243</c:v>
                </c:pt>
                <c:pt idx="48">
                  <c:v>1260</c:v>
                </c:pt>
                <c:pt idx="49">
                  <c:v>1407</c:v>
                </c:pt>
                <c:pt idx="50">
                  <c:v>1456</c:v>
                </c:pt>
                <c:pt idx="51">
                  <c:v>1806</c:v>
                </c:pt>
                <c:pt idx="52">
                  <c:v>1833</c:v>
                </c:pt>
                <c:pt idx="53">
                  <c:v>1970</c:v>
                </c:pt>
                <c:pt idx="54">
                  <c:v>1987</c:v>
                </c:pt>
                <c:pt idx="55">
                  <c:v>1992</c:v>
                </c:pt>
                <c:pt idx="56">
                  <c:v>2003</c:v>
                </c:pt>
                <c:pt idx="57">
                  <c:v>2009</c:v>
                </c:pt>
                <c:pt idx="58">
                  <c:v>2041</c:v>
                </c:pt>
                <c:pt idx="59">
                  <c:v>2216</c:v>
                </c:pt>
                <c:pt idx="60">
                  <c:v>2222</c:v>
                </c:pt>
                <c:pt idx="61">
                  <c:v>2260</c:v>
                </c:pt>
                <c:pt idx="62">
                  <c:v>2262</c:v>
                </c:pt>
                <c:pt idx="63">
                  <c:v>2310</c:v>
                </c:pt>
                <c:pt idx="64">
                  <c:v>2435</c:v>
                </c:pt>
                <c:pt idx="65">
                  <c:v>2457</c:v>
                </c:pt>
                <c:pt idx="66">
                  <c:v>2578</c:v>
                </c:pt>
                <c:pt idx="67">
                  <c:v>2605</c:v>
                </c:pt>
                <c:pt idx="68">
                  <c:v>2660</c:v>
                </c:pt>
                <c:pt idx="69">
                  <c:v>2813</c:v>
                </c:pt>
                <c:pt idx="70">
                  <c:v>2901</c:v>
                </c:pt>
                <c:pt idx="71">
                  <c:v>3280</c:v>
                </c:pt>
                <c:pt idx="72">
                  <c:v>3295</c:v>
                </c:pt>
                <c:pt idx="73">
                  <c:v>3306</c:v>
                </c:pt>
                <c:pt idx="74">
                  <c:v>3383</c:v>
                </c:pt>
                <c:pt idx="75">
                  <c:v>3393</c:v>
                </c:pt>
                <c:pt idx="76">
                  <c:v>3415</c:v>
                </c:pt>
                <c:pt idx="77">
                  <c:v>3431</c:v>
                </c:pt>
                <c:pt idx="78">
                  <c:v>3437</c:v>
                </c:pt>
                <c:pt idx="79">
                  <c:v>3442</c:v>
                </c:pt>
                <c:pt idx="80">
                  <c:v>3455</c:v>
                </c:pt>
                <c:pt idx="81">
                  <c:v>3455</c:v>
                </c:pt>
                <c:pt idx="82">
                  <c:v>3459</c:v>
                </c:pt>
                <c:pt idx="83">
                  <c:v>3471</c:v>
                </c:pt>
                <c:pt idx="84">
                  <c:v>3471</c:v>
                </c:pt>
                <c:pt idx="85">
                  <c:v>3486</c:v>
                </c:pt>
                <c:pt idx="86">
                  <c:v>3521</c:v>
                </c:pt>
                <c:pt idx="87">
                  <c:v>3521</c:v>
                </c:pt>
                <c:pt idx="88">
                  <c:v>3683</c:v>
                </c:pt>
                <c:pt idx="89">
                  <c:v>3689</c:v>
                </c:pt>
                <c:pt idx="90">
                  <c:v>3759</c:v>
                </c:pt>
                <c:pt idx="91">
                  <c:v>3865</c:v>
                </c:pt>
                <c:pt idx="92">
                  <c:v>3886</c:v>
                </c:pt>
                <c:pt idx="93">
                  <c:v>4006</c:v>
                </c:pt>
                <c:pt idx="94">
                  <c:v>4051</c:v>
                </c:pt>
                <c:pt idx="95">
                  <c:v>4051</c:v>
                </c:pt>
                <c:pt idx="96">
                  <c:v>4051</c:v>
                </c:pt>
                <c:pt idx="97">
                  <c:v>4062</c:v>
                </c:pt>
                <c:pt idx="98">
                  <c:v>4112</c:v>
                </c:pt>
                <c:pt idx="99">
                  <c:v>4204</c:v>
                </c:pt>
                <c:pt idx="100">
                  <c:v>4230</c:v>
                </c:pt>
                <c:pt idx="101">
                  <c:v>4265</c:v>
                </c:pt>
                <c:pt idx="102">
                  <c:v>4270</c:v>
                </c:pt>
                <c:pt idx="103">
                  <c:v>4401</c:v>
                </c:pt>
                <c:pt idx="104">
                  <c:v>4401</c:v>
                </c:pt>
                <c:pt idx="105">
                  <c:v>4445</c:v>
                </c:pt>
                <c:pt idx="106">
                  <c:v>4456</c:v>
                </c:pt>
                <c:pt idx="107">
                  <c:v>4456</c:v>
                </c:pt>
                <c:pt idx="108">
                  <c:v>4653</c:v>
                </c:pt>
                <c:pt idx="109">
                  <c:v>4653</c:v>
                </c:pt>
                <c:pt idx="110">
                  <c:v>4653</c:v>
                </c:pt>
                <c:pt idx="111">
                  <c:v>4653</c:v>
                </c:pt>
                <c:pt idx="112">
                  <c:v>4658</c:v>
                </c:pt>
                <c:pt idx="113">
                  <c:v>4658</c:v>
                </c:pt>
                <c:pt idx="114">
                  <c:v>4658</c:v>
                </c:pt>
                <c:pt idx="115">
                  <c:v>4697</c:v>
                </c:pt>
                <c:pt idx="116">
                  <c:v>4697</c:v>
                </c:pt>
                <c:pt idx="117">
                  <c:v>4697</c:v>
                </c:pt>
                <c:pt idx="118">
                  <c:v>4697</c:v>
                </c:pt>
                <c:pt idx="119">
                  <c:v>4817</c:v>
                </c:pt>
                <c:pt idx="120">
                  <c:v>4817</c:v>
                </c:pt>
                <c:pt idx="121">
                  <c:v>4817</c:v>
                </c:pt>
                <c:pt idx="122">
                  <c:v>4850</c:v>
                </c:pt>
                <c:pt idx="123">
                  <c:v>4850</c:v>
                </c:pt>
                <c:pt idx="124">
                  <c:v>4850</c:v>
                </c:pt>
                <c:pt idx="125">
                  <c:v>4850</c:v>
                </c:pt>
                <c:pt idx="126">
                  <c:v>4975</c:v>
                </c:pt>
                <c:pt idx="127">
                  <c:v>5255</c:v>
                </c:pt>
                <c:pt idx="128">
                  <c:v>5255</c:v>
                </c:pt>
                <c:pt idx="129">
                  <c:v>5255</c:v>
                </c:pt>
                <c:pt idx="130">
                  <c:v>5255</c:v>
                </c:pt>
                <c:pt idx="131">
                  <c:v>5255</c:v>
                </c:pt>
                <c:pt idx="132">
                  <c:v>5255</c:v>
                </c:pt>
                <c:pt idx="133">
                  <c:v>5255</c:v>
                </c:pt>
                <c:pt idx="134">
                  <c:v>5255</c:v>
                </c:pt>
                <c:pt idx="135">
                  <c:v>5260</c:v>
                </c:pt>
                <c:pt idx="136">
                  <c:v>5260</c:v>
                </c:pt>
                <c:pt idx="137">
                  <c:v>5281</c:v>
                </c:pt>
                <c:pt idx="138">
                  <c:v>5282</c:v>
                </c:pt>
                <c:pt idx="139">
                  <c:v>5304</c:v>
                </c:pt>
                <c:pt idx="140">
                  <c:v>5304</c:v>
                </c:pt>
                <c:pt idx="141">
                  <c:v>5305</c:v>
                </c:pt>
                <c:pt idx="142">
                  <c:v>5386</c:v>
                </c:pt>
                <c:pt idx="143">
                  <c:v>5435</c:v>
                </c:pt>
                <c:pt idx="144">
                  <c:v>5441</c:v>
                </c:pt>
                <c:pt idx="145">
                  <c:v>5457</c:v>
                </c:pt>
                <c:pt idx="146">
                  <c:v>5599</c:v>
                </c:pt>
                <c:pt idx="147">
                  <c:v>5599</c:v>
                </c:pt>
                <c:pt idx="148">
                  <c:v>5599</c:v>
                </c:pt>
                <c:pt idx="149">
                  <c:v>5599</c:v>
                </c:pt>
                <c:pt idx="150">
                  <c:v>5665</c:v>
                </c:pt>
                <c:pt idx="151">
                  <c:v>5671</c:v>
                </c:pt>
                <c:pt idx="152">
                  <c:v>5671</c:v>
                </c:pt>
                <c:pt idx="153">
                  <c:v>5671</c:v>
                </c:pt>
                <c:pt idx="154">
                  <c:v>5789</c:v>
                </c:pt>
                <c:pt idx="155">
                  <c:v>5811</c:v>
                </c:pt>
                <c:pt idx="156">
                  <c:v>5862</c:v>
                </c:pt>
                <c:pt idx="157">
                  <c:v>5862</c:v>
                </c:pt>
                <c:pt idx="158">
                  <c:v>5884</c:v>
                </c:pt>
                <c:pt idx="159">
                  <c:v>5916</c:v>
                </c:pt>
                <c:pt idx="160">
                  <c:v>6014</c:v>
                </c:pt>
                <c:pt idx="161">
                  <c:v>6065</c:v>
                </c:pt>
                <c:pt idx="162">
                  <c:v>6065</c:v>
                </c:pt>
                <c:pt idx="163">
                  <c:v>6087</c:v>
                </c:pt>
                <c:pt idx="164">
                  <c:v>6091</c:v>
                </c:pt>
                <c:pt idx="165">
                  <c:v>6194</c:v>
                </c:pt>
                <c:pt idx="166">
                  <c:v>6254</c:v>
                </c:pt>
                <c:pt idx="167">
                  <c:v>6276</c:v>
                </c:pt>
                <c:pt idx="168">
                  <c:v>6282</c:v>
                </c:pt>
                <c:pt idx="169">
                  <c:v>6424</c:v>
                </c:pt>
                <c:pt idx="170">
                  <c:v>6847</c:v>
                </c:pt>
                <c:pt idx="171">
                  <c:v>6847</c:v>
                </c:pt>
                <c:pt idx="172">
                  <c:v>7095</c:v>
                </c:pt>
                <c:pt idx="173">
                  <c:v>7316</c:v>
                </c:pt>
                <c:pt idx="174">
                  <c:v>7388</c:v>
                </c:pt>
                <c:pt idx="175">
                  <c:v>7453</c:v>
                </c:pt>
                <c:pt idx="176">
                  <c:v>7635</c:v>
                </c:pt>
                <c:pt idx="177">
                  <c:v>7830</c:v>
                </c:pt>
                <c:pt idx="178">
                  <c:v>8038</c:v>
                </c:pt>
                <c:pt idx="179">
                  <c:v>8056</c:v>
                </c:pt>
                <c:pt idx="180">
                  <c:v>8056</c:v>
                </c:pt>
                <c:pt idx="181">
                  <c:v>8056</c:v>
                </c:pt>
                <c:pt idx="182">
                  <c:v>8132</c:v>
                </c:pt>
                <c:pt idx="183">
                  <c:v>8213</c:v>
                </c:pt>
                <c:pt idx="184">
                  <c:v>8816</c:v>
                </c:pt>
                <c:pt idx="185">
                  <c:v>8816.5</c:v>
                </c:pt>
                <c:pt idx="186">
                  <c:v>8887</c:v>
                </c:pt>
                <c:pt idx="187">
                  <c:v>8887</c:v>
                </c:pt>
                <c:pt idx="188">
                  <c:v>9013</c:v>
                </c:pt>
                <c:pt idx="189">
                  <c:v>9013</c:v>
                </c:pt>
                <c:pt idx="190">
                  <c:v>9063</c:v>
                </c:pt>
                <c:pt idx="191">
                  <c:v>9068.5</c:v>
                </c:pt>
                <c:pt idx="192">
                  <c:v>9090.5</c:v>
                </c:pt>
                <c:pt idx="193">
                  <c:v>9227</c:v>
                </c:pt>
                <c:pt idx="194">
                  <c:v>9227</c:v>
                </c:pt>
                <c:pt idx="195">
                  <c:v>9243.5</c:v>
                </c:pt>
                <c:pt idx="196">
                  <c:v>9418</c:v>
                </c:pt>
                <c:pt idx="197">
                  <c:v>9456.5</c:v>
                </c:pt>
                <c:pt idx="198">
                  <c:v>9505.5</c:v>
                </c:pt>
                <c:pt idx="199">
                  <c:v>9639</c:v>
                </c:pt>
                <c:pt idx="200">
                  <c:v>9654</c:v>
                </c:pt>
                <c:pt idx="201">
                  <c:v>9680</c:v>
                </c:pt>
                <c:pt idx="202">
                  <c:v>9834.5</c:v>
                </c:pt>
                <c:pt idx="203">
                  <c:v>10002</c:v>
                </c:pt>
                <c:pt idx="204">
                  <c:v>10254</c:v>
                </c:pt>
                <c:pt idx="205">
                  <c:v>10260</c:v>
                </c:pt>
                <c:pt idx="206">
                  <c:v>10315</c:v>
                </c:pt>
                <c:pt idx="207">
                  <c:v>10440</c:v>
                </c:pt>
                <c:pt idx="208">
                  <c:v>10458</c:v>
                </c:pt>
                <c:pt idx="209">
                  <c:v>10654</c:v>
                </c:pt>
                <c:pt idx="210">
                  <c:v>10676</c:v>
                </c:pt>
                <c:pt idx="211">
                  <c:v>10885</c:v>
                </c:pt>
                <c:pt idx="212">
                  <c:v>11053</c:v>
                </c:pt>
                <c:pt idx="213">
                  <c:v>11076</c:v>
                </c:pt>
              </c:numCache>
            </c:numRef>
          </c:xVal>
          <c:yVal>
            <c:numRef>
              <c:f>Active!$H$21:$H$988</c:f>
              <c:numCache>
                <c:formatCode>General</c:formatCode>
                <c:ptCount val="968"/>
                <c:pt idx="0">
                  <c:v>1.7136080001364462E-2</c:v>
                </c:pt>
                <c:pt idx="1">
                  <c:v>-1.2983559998247074E-2</c:v>
                </c:pt>
                <c:pt idx="2">
                  <c:v>-1.7814499988162424E-3</c:v>
                </c:pt>
                <c:pt idx="3">
                  <c:v>-2.1456279995618388E-2</c:v>
                </c:pt>
                <c:pt idx="4">
                  <c:v>-5.4511499984073453E-3</c:v>
                </c:pt>
                <c:pt idx="5">
                  <c:v>1.7838980002125027E-2</c:v>
                </c:pt>
                <c:pt idx="6">
                  <c:v>-2.446182999847224E-2</c:v>
                </c:pt>
                <c:pt idx="7">
                  <c:v>-6.363887000043178E-2</c:v>
                </c:pt>
                <c:pt idx="8">
                  <c:v>2.2917320002306951E-2</c:v>
                </c:pt>
                <c:pt idx="9">
                  <c:v>-3.8697689997206908E-2</c:v>
                </c:pt>
                <c:pt idx="10">
                  <c:v>-4.9769998440751806E-5</c:v>
                </c:pt>
                <c:pt idx="11">
                  <c:v>1.9950230001995806E-2</c:v>
                </c:pt>
                <c:pt idx="12">
                  <c:v>7.3716800034162588E-3</c:v>
                </c:pt>
                <c:pt idx="13">
                  <c:v>1.0011760004999815E-2</c:v>
                </c:pt>
                <c:pt idx="14">
                  <c:v>1.4941970002837479E-2</c:v>
                </c:pt>
                <c:pt idx="15">
                  <c:v>8.0510550000326475E-2</c:v>
                </c:pt>
                <c:pt idx="16">
                  <c:v>8.0134700001508463E-3</c:v>
                </c:pt>
                <c:pt idx="17">
                  <c:v>3.5633610001241323E-2</c:v>
                </c:pt>
                <c:pt idx="18">
                  <c:v>-4.4162399972265121E-3</c:v>
                </c:pt>
                <c:pt idx="19">
                  <c:v>-1.1914029997569742E-2</c:v>
                </c:pt>
                <c:pt idx="20">
                  <c:v>-2.7186639999854378E-2</c:v>
                </c:pt>
                <c:pt idx="21">
                  <c:v>2.3087680001481203E-2</c:v>
                </c:pt>
                <c:pt idx="22">
                  <c:v>-2.6793389999511419E-2</c:v>
                </c:pt>
                <c:pt idx="23">
                  <c:v>-1.1793389996455517E-2</c:v>
                </c:pt>
                <c:pt idx="24">
                  <c:v>-2.8656229998887284E-2</c:v>
                </c:pt>
                <c:pt idx="25">
                  <c:v>1.8273980000230949E-2</c:v>
                </c:pt>
                <c:pt idx="26">
                  <c:v>2.0208320001984248E-2</c:v>
                </c:pt>
                <c:pt idx="27">
                  <c:v>1.6021310002543032E-2</c:v>
                </c:pt>
                <c:pt idx="28">
                  <c:v>4.7524230001727119E-2</c:v>
                </c:pt>
                <c:pt idx="29">
                  <c:v>8.5699500014015939E-3</c:v>
                </c:pt>
                <c:pt idx="30">
                  <c:v>2.3205900004541036E-2</c:v>
                </c:pt>
                <c:pt idx="31">
                  <c:v>4.1211740001017461E-2</c:v>
                </c:pt>
                <c:pt idx="32">
                  <c:v>-2.6047479997941991E-2</c:v>
                </c:pt>
                <c:pt idx="33">
                  <c:v>-4.1915159999916796E-2</c:v>
                </c:pt>
                <c:pt idx="34">
                  <c:v>5.927940000401577E-2</c:v>
                </c:pt>
                <c:pt idx="35">
                  <c:v>8.7823200046841521E-3</c:v>
                </c:pt>
                <c:pt idx="36">
                  <c:v>-2.5483999925199896E-3</c:v>
                </c:pt>
                <c:pt idx="37">
                  <c:v>-5.0781129997631069E-2</c:v>
                </c:pt>
                <c:pt idx="38">
                  <c:v>-5.9779420000268146E-2</c:v>
                </c:pt>
                <c:pt idx="39">
                  <c:v>-4.43462900002487E-2</c:v>
                </c:pt>
                <c:pt idx="4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72-4F15-87A9-9D1F480657A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-12744</c:v>
                </c:pt>
                <c:pt idx="1">
                  <c:v>-12492</c:v>
                </c:pt>
                <c:pt idx="2">
                  <c:v>-12015</c:v>
                </c:pt>
                <c:pt idx="3">
                  <c:v>-11396</c:v>
                </c:pt>
                <c:pt idx="4">
                  <c:v>-10805</c:v>
                </c:pt>
                <c:pt idx="5">
                  <c:v>-10714</c:v>
                </c:pt>
                <c:pt idx="6">
                  <c:v>-10281</c:v>
                </c:pt>
                <c:pt idx="7">
                  <c:v>-10209</c:v>
                </c:pt>
                <c:pt idx="8">
                  <c:v>-9876</c:v>
                </c:pt>
                <c:pt idx="9">
                  <c:v>-9383</c:v>
                </c:pt>
                <c:pt idx="10">
                  <c:v>-7839</c:v>
                </c:pt>
                <c:pt idx="11">
                  <c:v>-7839</c:v>
                </c:pt>
                <c:pt idx="12">
                  <c:v>-7824</c:v>
                </c:pt>
                <c:pt idx="13">
                  <c:v>-7768</c:v>
                </c:pt>
                <c:pt idx="14">
                  <c:v>-7621</c:v>
                </c:pt>
                <c:pt idx="15">
                  <c:v>-7615</c:v>
                </c:pt>
                <c:pt idx="16">
                  <c:v>-7571</c:v>
                </c:pt>
                <c:pt idx="17">
                  <c:v>-7473</c:v>
                </c:pt>
                <c:pt idx="18">
                  <c:v>-7368</c:v>
                </c:pt>
                <c:pt idx="19">
                  <c:v>-6821</c:v>
                </c:pt>
                <c:pt idx="20">
                  <c:v>-6648</c:v>
                </c:pt>
                <c:pt idx="21">
                  <c:v>-6624</c:v>
                </c:pt>
                <c:pt idx="22">
                  <c:v>-6373</c:v>
                </c:pt>
                <c:pt idx="23">
                  <c:v>-6373</c:v>
                </c:pt>
                <c:pt idx="24">
                  <c:v>-6361</c:v>
                </c:pt>
                <c:pt idx="25">
                  <c:v>-6214</c:v>
                </c:pt>
                <c:pt idx="26">
                  <c:v>-6176</c:v>
                </c:pt>
                <c:pt idx="27">
                  <c:v>-6083</c:v>
                </c:pt>
                <c:pt idx="28">
                  <c:v>-6039</c:v>
                </c:pt>
                <c:pt idx="29">
                  <c:v>-6035</c:v>
                </c:pt>
                <c:pt idx="30">
                  <c:v>-5870</c:v>
                </c:pt>
                <c:pt idx="31">
                  <c:v>-5782</c:v>
                </c:pt>
                <c:pt idx="32">
                  <c:v>-5236</c:v>
                </c:pt>
                <c:pt idx="33">
                  <c:v>-4612</c:v>
                </c:pt>
                <c:pt idx="34">
                  <c:v>-4420</c:v>
                </c:pt>
                <c:pt idx="35">
                  <c:v>-4376</c:v>
                </c:pt>
                <c:pt idx="36">
                  <c:v>-3880</c:v>
                </c:pt>
                <c:pt idx="37">
                  <c:v>-3791</c:v>
                </c:pt>
                <c:pt idx="38">
                  <c:v>-3594</c:v>
                </c:pt>
                <c:pt idx="39">
                  <c:v>-3403</c:v>
                </c:pt>
                <c:pt idx="40">
                  <c:v>-3152</c:v>
                </c:pt>
                <c:pt idx="41">
                  <c:v>0</c:v>
                </c:pt>
                <c:pt idx="42">
                  <c:v>0</c:v>
                </c:pt>
                <c:pt idx="43">
                  <c:v>208</c:v>
                </c:pt>
                <c:pt idx="44">
                  <c:v>1050</c:v>
                </c:pt>
                <c:pt idx="45">
                  <c:v>1055</c:v>
                </c:pt>
                <c:pt idx="46">
                  <c:v>1056</c:v>
                </c:pt>
                <c:pt idx="47">
                  <c:v>1243</c:v>
                </c:pt>
                <c:pt idx="48">
                  <c:v>1260</c:v>
                </c:pt>
                <c:pt idx="49">
                  <c:v>1407</c:v>
                </c:pt>
                <c:pt idx="50">
                  <c:v>1456</c:v>
                </c:pt>
                <c:pt idx="51">
                  <c:v>1806</c:v>
                </c:pt>
                <c:pt idx="52">
                  <c:v>1833</c:v>
                </c:pt>
                <c:pt idx="53">
                  <c:v>1970</c:v>
                </c:pt>
                <c:pt idx="54">
                  <c:v>1987</c:v>
                </c:pt>
                <c:pt idx="55">
                  <c:v>1992</c:v>
                </c:pt>
                <c:pt idx="56">
                  <c:v>2003</c:v>
                </c:pt>
                <c:pt idx="57">
                  <c:v>2009</c:v>
                </c:pt>
                <c:pt idx="58">
                  <c:v>2041</c:v>
                </c:pt>
                <c:pt idx="59">
                  <c:v>2216</c:v>
                </c:pt>
                <c:pt idx="60">
                  <c:v>2222</c:v>
                </c:pt>
                <c:pt idx="61">
                  <c:v>2260</c:v>
                </c:pt>
                <c:pt idx="62">
                  <c:v>2262</c:v>
                </c:pt>
                <c:pt idx="63">
                  <c:v>2310</c:v>
                </c:pt>
                <c:pt idx="64">
                  <c:v>2435</c:v>
                </c:pt>
                <c:pt idx="65">
                  <c:v>2457</c:v>
                </c:pt>
                <c:pt idx="66">
                  <c:v>2578</c:v>
                </c:pt>
                <c:pt idx="67">
                  <c:v>2605</c:v>
                </c:pt>
                <c:pt idx="68">
                  <c:v>2660</c:v>
                </c:pt>
                <c:pt idx="69">
                  <c:v>2813</c:v>
                </c:pt>
                <c:pt idx="70">
                  <c:v>2901</c:v>
                </c:pt>
                <c:pt idx="71">
                  <c:v>3280</c:v>
                </c:pt>
                <c:pt idx="72">
                  <c:v>3295</c:v>
                </c:pt>
                <c:pt idx="73">
                  <c:v>3306</c:v>
                </c:pt>
                <c:pt idx="74">
                  <c:v>3383</c:v>
                </c:pt>
                <c:pt idx="75">
                  <c:v>3393</c:v>
                </c:pt>
                <c:pt idx="76">
                  <c:v>3415</c:v>
                </c:pt>
                <c:pt idx="77">
                  <c:v>3431</c:v>
                </c:pt>
                <c:pt idx="78">
                  <c:v>3437</c:v>
                </c:pt>
                <c:pt idx="79">
                  <c:v>3442</c:v>
                </c:pt>
                <c:pt idx="80">
                  <c:v>3455</c:v>
                </c:pt>
                <c:pt idx="81">
                  <c:v>3455</c:v>
                </c:pt>
                <c:pt idx="82">
                  <c:v>3459</c:v>
                </c:pt>
                <c:pt idx="83">
                  <c:v>3471</c:v>
                </c:pt>
                <c:pt idx="84">
                  <c:v>3471</c:v>
                </c:pt>
                <c:pt idx="85">
                  <c:v>3486</c:v>
                </c:pt>
                <c:pt idx="86">
                  <c:v>3521</c:v>
                </c:pt>
                <c:pt idx="87">
                  <c:v>3521</c:v>
                </c:pt>
                <c:pt idx="88">
                  <c:v>3683</c:v>
                </c:pt>
                <c:pt idx="89">
                  <c:v>3689</c:v>
                </c:pt>
                <c:pt idx="90">
                  <c:v>3759</c:v>
                </c:pt>
                <c:pt idx="91">
                  <c:v>3865</c:v>
                </c:pt>
                <c:pt idx="92">
                  <c:v>3886</c:v>
                </c:pt>
                <c:pt idx="93">
                  <c:v>4006</c:v>
                </c:pt>
                <c:pt idx="94">
                  <c:v>4051</c:v>
                </c:pt>
                <c:pt idx="95">
                  <c:v>4051</c:v>
                </c:pt>
                <c:pt idx="96">
                  <c:v>4051</c:v>
                </c:pt>
                <c:pt idx="97">
                  <c:v>4062</c:v>
                </c:pt>
                <c:pt idx="98">
                  <c:v>4112</c:v>
                </c:pt>
                <c:pt idx="99">
                  <c:v>4204</c:v>
                </c:pt>
                <c:pt idx="100">
                  <c:v>4230</c:v>
                </c:pt>
                <c:pt idx="101">
                  <c:v>4265</c:v>
                </c:pt>
                <c:pt idx="102">
                  <c:v>4270</c:v>
                </c:pt>
                <c:pt idx="103">
                  <c:v>4401</c:v>
                </c:pt>
                <c:pt idx="104">
                  <c:v>4401</c:v>
                </c:pt>
                <c:pt idx="105">
                  <c:v>4445</c:v>
                </c:pt>
                <c:pt idx="106">
                  <c:v>4456</c:v>
                </c:pt>
                <c:pt idx="107">
                  <c:v>4456</c:v>
                </c:pt>
                <c:pt idx="108">
                  <c:v>4653</c:v>
                </c:pt>
                <c:pt idx="109">
                  <c:v>4653</c:v>
                </c:pt>
                <c:pt idx="110">
                  <c:v>4653</c:v>
                </c:pt>
                <c:pt idx="111">
                  <c:v>4653</c:v>
                </c:pt>
                <c:pt idx="112">
                  <c:v>4658</c:v>
                </c:pt>
                <c:pt idx="113">
                  <c:v>4658</c:v>
                </c:pt>
                <c:pt idx="114">
                  <c:v>4658</c:v>
                </c:pt>
                <c:pt idx="115">
                  <c:v>4697</c:v>
                </c:pt>
                <c:pt idx="116">
                  <c:v>4697</c:v>
                </c:pt>
                <c:pt idx="117">
                  <c:v>4697</c:v>
                </c:pt>
                <c:pt idx="118">
                  <c:v>4697</c:v>
                </c:pt>
                <c:pt idx="119">
                  <c:v>4817</c:v>
                </c:pt>
                <c:pt idx="120">
                  <c:v>4817</c:v>
                </c:pt>
                <c:pt idx="121">
                  <c:v>4817</c:v>
                </c:pt>
                <c:pt idx="122">
                  <c:v>4850</c:v>
                </c:pt>
                <c:pt idx="123">
                  <c:v>4850</c:v>
                </c:pt>
                <c:pt idx="124">
                  <c:v>4850</c:v>
                </c:pt>
                <c:pt idx="125">
                  <c:v>4850</c:v>
                </c:pt>
                <c:pt idx="126">
                  <c:v>4975</c:v>
                </c:pt>
                <c:pt idx="127">
                  <c:v>5255</c:v>
                </c:pt>
                <c:pt idx="128">
                  <c:v>5255</c:v>
                </c:pt>
                <c:pt idx="129">
                  <c:v>5255</c:v>
                </c:pt>
                <c:pt idx="130">
                  <c:v>5255</c:v>
                </c:pt>
                <c:pt idx="131">
                  <c:v>5255</c:v>
                </c:pt>
                <c:pt idx="132">
                  <c:v>5255</c:v>
                </c:pt>
                <c:pt idx="133">
                  <c:v>5255</c:v>
                </c:pt>
                <c:pt idx="134">
                  <c:v>5255</c:v>
                </c:pt>
                <c:pt idx="135">
                  <c:v>5260</c:v>
                </c:pt>
                <c:pt idx="136">
                  <c:v>5260</c:v>
                </c:pt>
                <c:pt idx="137">
                  <c:v>5281</c:v>
                </c:pt>
                <c:pt idx="138">
                  <c:v>5282</c:v>
                </c:pt>
                <c:pt idx="139">
                  <c:v>5304</c:v>
                </c:pt>
                <c:pt idx="140">
                  <c:v>5304</c:v>
                </c:pt>
                <c:pt idx="141">
                  <c:v>5305</c:v>
                </c:pt>
                <c:pt idx="142">
                  <c:v>5386</c:v>
                </c:pt>
                <c:pt idx="143">
                  <c:v>5435</c:v>
                </c:pt>
                <c:pt idx="144">
                  <c:v>5441</c:v>
                </c:pt>
                <c:pt idx="145">
                  <c:v>5457</c:v>
                </c:pt>
                <c:pt idx="146">
                  <c:v>5599</c:v>
                </c:pt>
                <c:pt idx="147">
                  <c:v>5599</c:v>
                </c:pt>
                <c:pt idx="148">
                  <c:v>5599</c:v>
                </c:pt>
                <c:pt idx="149">
                  <c:v>5599</c:v>
                </c:pt>
                <c:pt idx="150">
                  <c:v>5665</c:v>
                </c:pt>
                <c:pt idx="151">
                  <c:v>5671</c:v>
                </c:pt>
                <c:pt idx="152">
                  <c:v>5671</c:v>
                </c:pt>
                <c:pt idx="153">
                  <c:v>5671</c:v>
                </c:pt>
                <c:pt idx="154">
                  <c:v>5789</c:v>
                </c:pt>
                <c:pt idx="155">
                  <c:v>5811</c:v>
                </c:pt>
                <c:pt idx="156">
                  <c:v>5862</c:v>
                </c:pt>
                <c:pt idx="157">
                  <c:v>5862</c:v>
                </c:pt>
                <c:pt idx="158">
                  <c:v>5884</c:v>
                </c:pt>
                <c:pt idx="159">
                  <c:v>5916</c:v>
                </c:pt>
                <c:pt idx="160">
                  <c:v>6014</c:v>
                </c:pt>
                <c:pt idx="161">
                  <c:v>6065</c:v>
                </c:pt>
                <c:pt idx="162">
                  <c:v>6065</c:v>
                </c:pt>
                <c:pt idx="163">
                  <c:v>6087</c:v>
                </c:pt>
                <c:pt idx="164">
                  <c:v>6091</c:v>
                </c:pt>
                <c:pt idx="165">
                  <c:v>6194</c:v>
                </c:pt>
                <c:pt idx="166">
                  <c:v>6254</c:v>
                </c:pt>
                <c:pt idx="167">
                  <c:v>6276</c:v>
                </c:pt>
                <c:pt idx="168">
                  <c:v>6282</c:v>
                </c:pt>
                <c:pt idx="169">
                  <c:v>6424</c:v>
                </c:pt>
                <c:pt idx="170">
                  <c:v>6847</c:v>
                </c:pt>
                <c:pt idx="171">
                  <c:v>6847</c:v>
                </c:pt>
                <c:pt idx="172">
                  <c:v>7095</c:v>
                </c:pt>
                <c:pt idx="173">
                  <c:v>7316</c:v>
                </c:pt>
                <c:pt idx="174">
                  <c:v>7388</c:v>
                </c:pt>
                <c:pt idx="175">
                  <c:v>7453</c:v>
                </c:pt>
                <c:pt idx="176">
                  <c:v>7635</c:v>
                </c:pt>
                <c:pt idx="177">
                  <c:v>7830</c:v>
                </c:pt>
                <c:pt idx="178">
                  <c:v>8038</c:v>
                </c:pt>
                <c:pt idx="179">
                  <c:v>8056</c:v>
                </c:pt>
                <c:pt idx="180">
                  <c:v>8056</c:v>
                </c:pt>
                <c:pt idx="181">
                  <c:v>8056</c:v>
                </c:pt>
                <c:pt idx="182">
                  <c:v>8132</c:v>
                </c:pt>
                <c:pt idx="183">
                  <c:v>8213</c:v>
                </c:pt>
                <c:pt idx="184">
                  <c:v>8816</c:v>
                </c:pt>
                <c:pt idx="185">
                  <c:v>8816.5</c:v>
                </c:pt>
                <c:pt idx="186">
                  <c:v>8887</c:v>
                </c:pt>
                <c:pt idx="187">
                  <c:v>8887</c:v>
                </c:pt>
                <c:pt idx="188">
                  <c:v>9013</c:v>
                </c:pt>
                <c:pt idx="189">
                  <c:v>9013</c:v>
                </c:pt>
                <c:pt idx="190">
                  <c:v>9063</c:v>
                </c:pt>
                <c:pt idx="191">
                  <c:v>9068.5</c:v>
                </c:pt>
                <c:pt idx="192">
                  <c:v>9090.5</c:v>
                </c:pt>
                <c:pt idx="193">
                  <c:v>9227</c:v>
                </c:pt>
                <c:pt idx="194">
                  <c:v>9227</c:v>
                </c:pt>
                <c:pt idx="195">
                  <c:v>9243.5</c:v>
                </c:pt>
                <c:pt idx="196">
                  <c:v>9418</c:v>
                </c:pt>
                <c:pt idx="197">
                  <c:v>9456.5</c:v>
                </c:pt>
                <c:pt idx="198">
                  <c:v>9505.5</c:v>
                </c:pt>
                <c:pt idx="199">
                  <c:v>9639</c:v>
                </c:pt>
                <c:pt idx="200">
                  <c:v>9654</c:v>
                </c:pt>
                <c:pt idx="201">
                  <c:v>9680</c:v>
                </c:pt>
                <c:pt idx="202">
                  <c:v>9834.5</c:v>
                </c:pt>
                <c:pt idx="203">
                  <c:v>10002</c:v>
                </c:pt>
                <c:pt idx="204">
                  <c:v>10254</c:v>
                </c:pt>
                <c:pt idx="205">
                  <c:v>10260</c:v>
                </c:pt>
                <c:pt idx="206">
                  <c:v>10315</c:v>
                </c:pt>
                <c:pt idx="207">
                  <c:v>10440</c:v>
                </c:pt>
                <c:pt idx="208">
                  <c:v>10458</c:v>
                </c:pt>
                <c:pt idx="209">
                  <c:v>10654</c:v>
                </c:pt>
                <c:pt idx="210">
                  <c:v>10676</c:v>
                </c:pt>
                <c:pt idx="211">
                  <c:v>10885</c:v>
                </c:pt>
                <c:pt idx="212">
                  <c:v>11053</c:v>
                </c:pt>
                <c:pt idx="213">
                  <c:v>11076</c:v>
                </c:pt>
              </c:numCache>
            </c:numRef>
          </c:xVal>
          <c:yVal>
            <c:numRef>
              <c:f>Active!$I$21:$I$988</c:f>
              <c:numCache>
                <c:formatCode>General</c:formatCode>
                <c:ptCount val="968"/>
                <c:pt idx="40">
                  <c:v>-1.5227359996060841E-2</c:v>
                </c:pt>
                <c:pt idx="44">
                  <c:v>-1.8698499996389728E-2</c:v>
                </c:pt>
                <c:pt idx="45">
                  <c:v>-1.4891349994286429E-2</c:v>
                </c:pt>
                <c:pt idx="46">
                  <c:v>2.8700800030492246E-3</c:v>
                </c:pt>
                <c:pt idx="47">
                  <c:v>2.2574899994651787E-3</c:v>
                </c:pt>
                <c:pt idx="48">
                  <c:v>1.0201800003414974E-2</c:v>
                </c:pt>
                <c:pt idx="49">
                  <c:v>9.1320099963922985E-3</c:v>
                </c:pt>
                <c:pt idx="50">
                  <c:v>1.8442079999658745E-2</c:v>
                </c:pt>
                <c:pt idx="51">
                  <c:v>-3.057419991819188E-3</c:v>
                </c:pt>
                <c:pt idx="52">
                  <c:v>6.5011900005629286E-3</c:v>
                </c:pt>
                <c:pt idx="53">
                  <c:v>-9.182899993902538E-3</c:v>
                </c:pt>
                <c:pt idx="54">
                  <c:v>5.7614100005594082E-3</c:v>
                </c:pt>
                <c:pt idx="55">
                  <c:v>-1.8431440003041644E-2</c:v>
                </c:pt>
                <c:pt idx="56">
                  <c:v>8.9442899989080615E-3</c:v>
                </c:pt>
                <c:pt idx="57">
                  <c:v>5.1287000678712502E-4</c:v>
                </c:pt>
                <c:pt idx="58">
                  <c:v>7.8786300000501797E-3</c:v>
                </c:pt>
                <c:pt idx="59">
                  <c:v>-4.8711199924582615E-3</c:v>
                </c:pt>
                <c:pt idx="60">
                  <c:v>1.6974600002868101E-3</c:v>
                </c:pt>
                <c:pt idx="61">
                  <c:v>-7.3682000002008863E-3</c:v>
                </c:pt>
                <c:pt idx="62">
                  <c:v>-3.0845339999359567E-2</c:v>
                </c:pt>
                <c:pt idx="63">
                  <c:v>1.3703300006454811E-2</c:v>
                </c:pt>
                <c:pt idx="64">
                  <c:v>-5.1179500005673617E-3</c:v>
                </c:pt>
                <c:pt idx="65">
                  <c:v>-8.3664899939321913E-3</c:v>
                </c:pt>
                <c:pt idx="66">
                  <c:v>1.176654000300914E-2</c:v>
                </c:pt>
                <c:pt idx="67">
                  <c:v>-1.1674850000417791E-2</c:v>
                </c:pt>
                <c:pt idx="68">
                  <c:v>-8.7961999961407855E-3</c:v>
                </c:pt>
                <c:pt idx="69">
                  <c:v>-1.0297409993654583E-2</c:v>
                </c:pt>
                <c:pt idx="70">
                  <c:v>1.470843000424793E-2</c:v>
                </c:pt>
                <c:pt idx="72">
                  <c:v>-1.2288149999221787E-2</c:v>
                </c:pt>
                <c:pt idx="73">
                  <c:v>8.7580003309994936E-5</c:v>
                </c:pt>
                <c:pt idx="74">
                  <c:v>-1.2823099968954921E-3</c:v>
                </c:pt>
                <c:pt idx="75">
                  <c:v>-6.6800999775296077E-4</c:v>
                </c:pt>
                <c:pt idx="76">
                  <c:v>1.0083450004458427E-2</c:v>
                </c:pt>
                <c:pt idx="77">
                  <c:v>8.2663300054264255E-3</c:v>
                </c:pt>
                <c:pt idx="78">
                  <c:v>3.834909999568481E-3</c:v>
                </c:pt>
                <c:pt idx="79">
                  <c:v>-2.3579400003654882E-3</c:v>
                </c:pt>
                <c:pt idx="80">
                  <c:v>-1.5459349997399841E-2</c:v>
                </c:pt>
                <c:pt idx="81">
                  <c:v>-2.4593499911134131E-3</c:v>
                </c:pt>
                <c:pt idx="82">
                  <c:v>-8.4136299992678687E-3</c:v>
                </c:pt>
                <c:pt idx="83">
                  <c:v>-1.1276469995209482E-2</c:v>
                </c:pt>
                <c:pt idx="84">
                  <c:v>-2.7646999660646543E-4</c:v>
                </c:pt>
                <c:pt idx="85">
                  <c:v>-5.8550199973979034E-3</c:v>
                </c:pt>
                <c:pt idx="88">
                  <c:v>-5.8533099945634604E-3</c:v>
                </c:pt>
                <c:pt idx="89">
                  <c:v>-1.9284729998616967E-2</c:v>
                </c:pt>
                <c:pt idx="90">
                  <c:v>-7.9846299995551817E-3</c:v>
                </c:pt>
                <c:pt idx="92">
                  <c:v>-1.5283019994967617E-2</c:v>
                </c:pt>
                <c:pt idx="93">
                  <c:v>-1.7911420000018552E-2</c:v>
                </c:pt>
                <c:pt idx="94">
                  <c:v>3.3529299980727956E-3</c:v>
                </c:pt>
                <c:pt idx="95">
                  <c:v>9.3529299992951564E-3</c:v>
                </c:pt>
                <c:pt idx="96">
                  <c:v>2.1352930001739878E-2</c:v>
                </c:pt>
                <c:pt idx="97">
                  <c:v>-1.5271339994797017E-2</c:v>
                </c:pt>
                <c:pt idx="98">
                  <c:v>-1.4199839999491815E-2</c:v>
                </c:pt>
                <c:pt idx="100">
                  <c:v>-3.5110000317217782E-4</c:v>
                </c:pt>
                <c:pt idx="101">
                  <c:v>1.3298950005264487E-2</c:v>
                </c:pt>
                <c:pt idx="102">
                  <c:v>2.106100000673905E-3</c:v>
                </c:pt>
                <c:pt idx="103">
                  <c:v>-2.1465699974214658E-3</c:v>
                </c:pt>
                <c:pt idx="104">
                  <c:v>-1.1465700008557178E-3</c:v>
                </c:pt>
                <c:pt idx="105">
                  <c:v>3.5634999949252233E-4</c:v>
                </c:pt>
                <c:pt idx="106">
                  <c:v>8.7320800012093969E-3</c:v>
                </c:pt>
                <c:pt idx="107">
                  <c:v>1.7732079999404959E-2</c:v>
                </c:pt>
                <c:pt idx="108">
                  <c:v>-7.2662099992157891E-3</c:v>
                </c:pt>
                <c:pt idx="109">
                  <c:v>-6.2662100026500411E-3</c:v>
                </c:pt>
                <c:pt idx="110">
                  <c:v>1.273378999758279E-2</c:v>
                </c:pt>
                <c:pt idx="111">
                  <c:v>1.3733790001424495E-2</c:v>
                </c:pt>
                <c:pt idx="112">
                  <c:v>-1.3459059991873801E-2</c:v>
                </c:pt>
                <c:pt idx="113">
                  <c:v>-1.2459059995308053E-2</c:v>
                </c:pt>
                <c:pt idx="114">
                  <c:v>7.5409400014905259E-3</c:v>
                </c:pt>
                <c:pt idx="115">
                  <c:v>-5.763289998867549E-3</c:v>
                </c:pt>
                <c:pt idx="116">
                  <c:v>-3.7632899984600954E-3</c:v>
                </c:pt>
                <c:pt idx="117">
                  <c:v>-7.6329000148689374E-4</c:v>
                </c:pt>
                <c:pt idx="118">
                  <c:v>1.5236710001772735E-2</c:v>
                </c:pt>
                <c:pt idx="119">
                  <c:v>5.6083100062096491E-3</c:v>
                </c:pt>
                <c:pt idx="120">
                  <c:v>1.3608310000563506E-2</c:v>
                </c:pt>
                <c:pt idx="121">
                  <c:v>2.0608310005627573E-2</c:v>
                </c:pt>
                <c:pt idx="122">
                  <c:v>2.7735499999835156E-2</c:v>
                </c:pt>
                <c:pt idx="123">
                  <c:v>2.973550000024261E-2</c:v>
                </c:pt>
                <c:pt idx="124">
                  <c:v>3.0735500004084315E-2</c:v>
                </c:pt>
                <c:pt idx="125">
                  <c:v>4.3735500003094785E-2</c:v>
                </c:pt>
                <c:pt idx="126">
                  <c:v>-8.0857499924604781E-3</c:v>
                </c:pt>
                <c:pt idx="127">
                  <c:v>-1.8853499932447448E-3</c:v>
                </c:pt>
                <c:pt idx="128">
                  <c:v>-8.8534999667899683E-4</c:v>
                </c:pt>
                <c:pt idx="129">
                  <c:v>4.114650007977616E-3</c:v>
                </c:pt>
                <c:pt idx="130">
                  <c:v>6.1146500011091121E-3</c:v>
                </c:pt>
                <c:pt idx="131">
                  <c:v>2.6114650005183648E-2</c:v>
                </c:pt>
                <c:pt idx="132">
                  <c:v>4.1114650004601572E-2</c:v>
                </c:pt>
                <c:pt idx="133">
                  <c:v>4.5114650005416479E-2</c:v>
                </c:pt>
                <c:pt idx="134">
                  <c:v>4.8114650002389681E-2</c:v>
                </c:pt>
                <c:pt idx="135">
                  <c:v>3.9218000019900501E-3</c:v>
                </c:pt>
                <c:pt idx="136">
                  <c:v>4.9218000058317557E-3</c:v>
                </c:pt>
                <c:pt idx="137">
                  <c:v>-5.0881700008176267E-3</c:v>
                </c:pt>
                <c:pt idx="138">
                  <c:v>-3.2674000249244273E-4</c:v>
                </c:pt>
                <c:pt idx="139">
                  <c:v>-4.5752799924230203E-3</c:v>
                </c:pt>
                <c:pt idx="140">
                  <c:v>-5.7527999888407066E-4</c:v>
                </c:pt>
                <c:pt idx="141">
                  <c:v>-8.1384999793954194E-4</c:v>
                </c:pt>
                <c:pt idx="142">
                  <c:v>-5.1380199947743677E-3</c:v>
                </c:pt>
                <c:pt idx="143">
                  <c:v>-3.8279500004136935E-3</c:v>
                </c:pt>
                <c:pt idx="152">
                  <c:v>8.6952999845379964E-4</c:v>
                </c:pt>
                <c:pt idx="153">
                  <c:v>8.6952999845379964E-4</c:v>
                </c:pt>
                <c:pt idx="154">
                  <c:v>-3.2817300016176887E-3</c:v>
                </c:pt>
                <c:pt idx="155">
                  <c:v>4.6973000280559063E-4</c:v>
                </c:pt>
                <c:pt idx="159">
                  <c:v>-2.5801199954003096E-3</c:v>
                </c:pt>
                <c:pt idx="160">
                  <c:v>4.0020007872954011E-5</c:v>
                </c:pt>
                <c:pt idx="164">
                  <c:v>1.3670129999809433E-2</c:v>
                </c:pt>
                <c:pt idx="165">
                  <c:v>-1.6902579998713918E-2</c:v>
                </c:pt>
                <c:pt idx="166">
                  <c:v>7.7832200040575117E-3</c:v>
                </c:pt>
                <c:pt idx="167">
                  <c:v>-7.4653199990279973E-3</c:v>
                </c:pt>
                <c:pt idx="168">
                  <c:v>5.1032600094913505E-3</c:v>
                </c:pt>
                <c:pt idx="169">
                  <c:v>-1.5773680002894253E-2</c:v>
                </c:pt>
                <c:pt idx="173">
                  <c:v>4.2188000224996358E-4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72-4F15-87A9-9D1F480657A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-12744</c:v>
                </c:pt>
                <c:pt idx="1">
                  <c:v>-12492</c:v>
                </c:pt>
                <c:pt idx="2">
                  <c:v>-12015</c:v>
                </c:pt>
                <c:pt idx="3">
                  <c:v>-11396</c:v>
                </c:pt>
                <c:pt idx="4">
                  <c:v>-10805</c:v>
                </c:pt>
                <c:pt idx="5">
                  <c:v>-10714</c:v>
                </c:pt>
                <c:pt idx="6">
                  <c:v>-10281</c:v>
                </c:pt>
                <c:pt idx="7">
                  <c:v>-10209</c:v>
                </c:pt>
                <c:pt idx="8">
                  <c:v>-9876</c:v>
                </c:pt>
                <c:pt idx="9">
                  <c:v>-9383</c:v>
                </c:pt>
                <c:pt idx="10">
                  <c:v>-7839</c:v>
                </c:pt>
                <c:pt idx="11">
                  <c:v>-7839</c:v>
                </c:pt>
                <c:pt idx="12">
                  <c:v>-7824</c:v>
                </c:pt>
                <c:pt idx="13">
                  <c:v>-7768</c:v>
                </c:pt>
                <c:pt idx="14">
                  <c:v>-7621</c:v>
                </c:pt>
                <c:pt idx="15">
                  <c:v>-7615</c:v>
                </c:pt>
                <c:pt idx="16">
                  <c:v>-7571</c:v>
                </c:pt>
                <c:pt idx="17">
                  <c:v>-7473</c:v>
                </c:pt>
                <c:pt idx="18">
                  <c:v>-7368</c:v>
                </c:pt>
                <c:pt idx="19">
                  <c:v>-6821</c:v>
                </c:pt>
                <c:pt idx="20">
                  <c:v>-6648</c:v>
                </c:pt>
                <c:pt idx="21">
                  <c:v>-6624</c:v>
                </c:pt>
                <c:pt idx="22">
                  <c:v>-6373</c:v>
                </c:pt>
                <c:pt idx="23">
                  <c:v>-6373</c:v>
                </c:pt>
                <c:pt idx="24">
                  <c:v>-6361</c:v>
                </c:pt>
                <c:pt idx="25">
                  <c:v>-6214</c:v>
                </c:pt>
                <c:pt idx="26">
                  <c:v>-6176</c:v>
                </c:pt>
                <c:pt idx="27">
                  <c:v>-6083</c:v>
                </c:pt>
                <c:pt idx="28">
                  <c:v>-6039</c:v>
                </c:pt>
                <c:pt idx="29">
                  <c:v>-6035</c:v>
                </c:pt>
                <c:pt idx="30">
                  <c:v>-5870</c:v>
                </c:pt>
                <c:pt idx="31">
                  <c:v>-5782</c:v>
                </c:pt>
                <c:pt idx="32">
                  <c:v>-5236</c:v>
                </c:pt>
                <c:pt idx="33">
                  <c:v>-4612</c:v>
                </c:pt>
                <c:pt idx="34">
                  <c:v>-4420</c:v>
                </c:pt>
                <c:pt idx="35">
                  <c:v>-4376</c:v>
                </c:pt>
                <c:pt idx="36">
                  <c:v>-3880</c:v>
                </c:pt>
                <c:pt idx="37">
                  <c:v>-3791</c:v>
                </c:pt>
                <c:pt idx="38">
                  <c:v>-3594</c:v>
                </c:pt>
                <c:pt idx="39">
                  <c:v>-3403</c:v>
                </c:pt>
                <c:pt idx="40">
                  <c:v>-3152</c:v>
                </c:pt>
                <c:pt idx="41">
                  <c:v>0</c:v>
                </c:pt>
                <c:pt idx="42">
                  <c:v>0</c:v>
                </c:pt>
                <c:pt idx="43">
                  <c:v>208</c:v>
                </c:pt>
                <c:pt idx="44">
                  <c:v>1050</c:v>
                </c:pt>
                <c:pt idx="45">
                  <c:v>1055</c:v>
                </c:pt>
                <c:pt idx="46">
                  <c:v>1056</c:v>
                </c:pt>
                <c:pt idx="47">
                  <c:v>1243</c:v>
                </c:pt>
                <c:pt idx="48">
                  <c:v>1260</c:v>
                </c:pt>
                <c:pt idx="49">
                  <c:v>1407</c:v>
                </c:pt>
                <c:pt idx="50">
                  <c:v>1456</c:v>
                </c:pt>
                <c:pt idx="51">
                  <c:v>1806</c:v>
                </c:pt>
                <c:pt idx="52">
                  <c:v>1833</c:v>
                </c:pt>
                <c:pt idx="53">
                  <c:v>1970</c:v>
                </c:pt>
                <c:pt idx="54">
                  <c:v>1987</c:v>
                </c:pt>
                <c:pt idx="55">
                  <c:v>1992</c:v>
                </c:pt>
                <c:pt idx="56">
                  <c:v>2003</c:v>
                </c:pt>
                <c:pt idx="57">
                  <c:v>2009</c:v>
                </c:pt>
                <c:pt idx="58">
                  <c:v>2041</c:v>
                </c:pt>
                <c:pt idx="59">
                  <c:v>2216</c:v>
                </c:pt>
                <c:pt idx="60">
                  <c:v>2222</c:v>
                </c:pt>
                <c:pt idx="61">
                  <c:v>2260</c:v>
                </c:pt>
                <c:pt idx="62">
                  <c:v>2262</c:v>
                </c:pt>
                <c:pt idx="63">
                  <c:v>2310</c:v>
                </c:pt>
                <c:pt idx="64">
                  <c:v>2435</c:v>
                </c:pt>
                <c:pt idx="65">
                  <c:v>2457</c:v>
                </c:pt>
                <c:pt idx="66">
                  <c:v>2578</c:v>
                </c:pt>
                <c:pt idx="67">
                  <c:v>2605</c:v>
                </c:pt>
                <c:pt idx="68">
                  <c:v>2660</c:v>
                </c:pt>
                <c:pt idx="69">
                  <c:v>2813</c:v>
                </c:pt>
                <c:pt idx="70">
                  <c:v>2901</c:v>
                </c:pt>
                <c:pt idx="71">
                  <c:v>3280</c:v>
                </c:pt>
                <c:pt idx="72">
                  <c:v>3295</c:v>
                </c:pt>
                <c:pt idx="73">
                  <c:v>3306</c:v>
                </c:pt>
                <c:pt idx="74">
                  <c:v>3383</c:v>
                </c:pt>
                <c:pt idx="75">
                  <c:v>3393</c:v>
                </c:pt>
                <c:pt idx="76">
                  <c:v>3415</c:v>
                </c:pt>
                <c:pt idx="77">
                  <c:v>3431</c:v>
                </c:pt>
                <c:pt idx="78">
                  <c:v>3437</c:v>
                </c:pt>
                <c:pt idx="79">
                  <c:v>3442</c:v>
                </c:pt>
                <c:pt idx="80">
                  <c:v>3455</c:v>
                </c:pt>
                <c:pt idx="81">
                  <c:v>3455</c:v>
                </c:pt>
                <c:pt idx="82">
                  <c:v>3459</c:v>
                </c:pt>
                <c:pt idx="83">
                  <c:v>3471</c:v>
                </c:pt>
                <c:pt idx="84">
                  <c:v>3471</c:v>
                </c:pt>
                <c:pt idx="85">
                  <c:v>3486</c:v>
                </c:pt>
                <c:pt idx="86">
                  <c:v>3521</c:v>
                </c:pt>
                <c:pt idx="87">
                  <c:v>3521</c:v>
                </c:pt>
                <c:pt idx="88">
                  <c:v>3683</c:v>
                </c:pt>
                <c:pt idx="89">
                  <c:v>3689</c:v>
                </c:pt>
                <c:pt idx="90">
                  <c:v>3759</c:v>
                </c:pt>
                <c:pt idx="91">
                  <c:v>3865</c:v>
                </c:pt>
                <c:pt idx="92">
                  <c:v>3886</c:v>
                </c:pt>
                <c:pt idx="93">
                  <c:v>4006</c:v>
                </c:pt>
                <c:pt idx="94">
                  <c:v>4051</c:v>
                </c:pt>
                <c:pt idx="95">
                  <c:v>4051</c:v>
                </c:pt>
                <c:pt idx="96">
                  <c:v>4051</c:v>
                </c:pt>
                <c:pt idx="97">
                  <c:v>4062</c:v>
                </c:pt>
                <c:pt idx="98">
                  <c:v>4112</c:v>
                </c:pt>
                <c:pt idx="99">
                  <c:v>4204</c:v>
                </c:pt>
                <c:pt idx="100">
                  <c:v>4230</c:v>
                </c:pt>
                <c:pt idx="101">
                  <c:v>4265</c:v>
                </c:pt>
                <c:pt idx="102">
                  <c:v>4270</c:v>
                </c:pt>
                <c:pt idx="103">
                  <c:v>4401</c:v>
                </c:pt>
                <c:pt idx="104">
                  <c:v>4401</c:v>
                </c:pt>
                <c:pt idx="105">
                  <c:v>4445</c:v>
                </c:pt>
                <c:pt idx="106">
                  <c:v>4456</c:v>
                </c:pt>
                <c:pt idx="107">
                  <c:v>4456</c:v>
                </c:pt>
                <c:pt idx="108">
                  <c:v>4653</c:v>
                </c:pt>
                <c:pt idx="109">
                  <c:v>4653</c:v>
                </c:pt>
                <c:pt idx="110">
                  <c:v>4653</c:v>
                </c:pt>
                <c:pt idx="111">
                  <c:v>4653</c:v>
                </c:pt>
                <c:pt idx="112">
                  <c:v>4658</c:v>
                </c:pt>
                <c:pt idx="113">
                  <c:v>4658</c:v>
                </c:pt>
                <c:pt idx="114">
                  <c:v>4658</c:v>
                </c:pt>
                <c:pt idx="115">
                  <c:v>4697</c:v>
                </c:pt>
                <c:pt idx="116">
                  <c:v>4697</c:v>
                </c:pt>
                <c:pt idx="117">
                  <c:v>4697</c:v>
                </c:pt>
                <c:pt idx="118">
                  <c:v>4697</c:v>
                </c:pt>
                <c:pt idx="119">
                  <c:v>4817</c:v>
                </c:pt>
                <c:pt idx="120">
                  <c:v>4817</c:v>
                </c:pt>
                <c:pt idx="121">
                  <c:v>4817</c:v>
                </c:pt>
                <c:pt idx="122">
                  <c:v>4850</c:v>
                </c:pt>
                <c:pt idx="123">
                  <c:v>4850</c:v>
                </c:pt>
                <c:pt idx="124">
                  <c:v>4850</c:v>
                </c:pt>
                <c:pt idx="125">
                  <c:v>4850</c:v>
                </c:pt>
                <c:pt idx="126">
                  <c:v>4975</c:v>
                </c:pt>
                <c:pt idx="127">
                  <c:v>5255</c:v>
                </c:pt>
                <c:pt idx="128">
                  <c:v>5255</c:v>
                </c:pt>
                <c:pt idx="129">
                  <c:v>5255</c:v>
                </c:pt>
                <c:pt idx="130">
                  <c:v>5255</c:v>
                </c:pt>
                <c:pt idx="131">
                  <c:v>5255</c:v>
                </c:pt>
                <c:pt idx="132">
                  <c:v>5255</c:v>
                </c:pt>
                <c:pt idx="133">
                  <c:v>5255</c:v>
                </c:pt>
                <c:pt idx="134">
                  <c:v>5255</c:v>
                </c:pt>
                <c:pt idx="135">
                  <c:v>5260</c:v>
                </c:pt>
                <c:pt idx="136">
                  <c:v>5260</c:v>
                </c:pt>
                <c:pt idx="137">
                  <c:v>5281</c:v>
                </c:pt>
                <c:pt idx="138">
                  <c:v>5282</c:v>
                </c:pt>
                <c:pt idx="139">
                  <c:v>5304</c:v>
                </c:pt>
                <c:pt idx="140">
                  <c:v>5304</c:v>
                </c:pt>
                <c:pt idx="141">
                  <c:v>5305</c:v>
                </c:pt>
                <c:pt idx="142">
                  <c:v>5386</c:v>
                </c:pt>
                <c:pt idx="143">
                  <c:v>5435</c:v>
                </c:pt>
                <c:pt idx="144">
                  <c:v>5441</c:v>
                </c:pt>
                <c:pt idx="145">
                  <c:v>5457</c:v>
                </c:pt>
                <c:pt idx="146">
                  <c:v>5599</c:v>
                </c:pt>
                <c:pt idx="147">
                  <c:v>5599</c:v>
                </c:pt>
                <c:pt idx="148">
                  <c:v>5599</c:v>
                </c:pt>
                <c:pt idx="149">
                  <c:v>5599</c:v>
                </c:pt>
                <c:pt idx="150">
                  <c:v>5665</c:v>
                </c:pt>
                <c:pt idx="151">
                  <c:v>5671</c:v>
                </c:pt>
                <c:pt idx="152">
                  <c:v>5671</c:v>
                </c:pt>
                <c:pt idx="153">
                  <c:v>5671</c:v>
                </c:pt>
                <c:pt idx="154">
                  <c:v>5789</c:v>
                </c:pt>
                <c:pt idx="155">
                  <c:v>5811</c:v>
                </c:pt>
                <c:pt idx="156">
                  <c:v>5862</c:v>
                </c:pt>
                <c:pt idx="157">
                  <c:v>5862</c:v>
                </c:pt>
                <c:pt idx="158">
                  <c:v>5884</c:v>
                </c:pt>
                <c:pt idx="159">
                  <c:v>5916</c:v>
                </c:pt>
                <c:pt idx="160">
                  <c:v>6014</c:v>
                </c:pt>
                <c:pt idx="161">
                  <c:v>6065</c:v>
                </c:pt>
                <c:pt idx="162">
                  <c:v>6065</c:v>
                </c:pt>
                <c:pt idx="163">
                  <c:v>6087</c:v>
                </c:pt>
                <c:pt idx="164">
                  <c:v>6091</c:v>
                </c:pt>
                <c:pt idx="165">
                  <c:v>6194</c:v>
                </c:pt>
                <c:pt idx="166">
                  <c:v>6254</c:v>
                </c:pt>
                <c:pt idx="167">
                  <c:v>6276</c:v>
                </c:pt>
                <c:pt idx="168">
                  <c:v>6282</c:v>
                </c:pt>
                <c:pt idx="169">
                  <c:v>6424</c:v>
                </c:pt>
                <c:pt idx="170">
                  <c:v>6847</c:v>
                </c:pt>
                <c:pt idx="171">
                  <c:v>6847</c:v>
                </c:pt>
                <c:pt idx="172">
                  <c:v>7095</c:v>
                </c:pt>
                <c:pt idx="173">
                  <c:v>7316</c:v>
                </c:pt>
                <c:pt idx="174">
                  <c:v>7388</c:v>
                </c:pt>
                <c:pt idx="175">
                  <c:v>7453</c:v>
                </c:pt>
                <c:pt idx="176">
                  <c:v>7635</c:v>
                </c:pt>
                <c:pt idx="177">
                  <c:v>7830</c:v>
                </c:pt>
                <c:pt idx="178">
                  <c:v>8038</c:v>
                </c:pt>
                <c:pt idx="179">
                  <c:v>8056</c:v>
                </c:pt>
                <c:pt idx="180">
                  <c:v>8056</c:v>
                </c:pt>
                <c:pt idx="181">
                  <c:v>8056</c:v>
                </c:pt>
                <c:pt idx="182">
                  <c:v>8132</c:v>
                </c:pt>
                <c:pt idx="183">
                  <c:v>8213</c:v>
                </c:pt>
                <c:pt idx="184">
                  <c:v>8816</c:v>
                </c:pt>
                <c:pt idx="185">
                  <c:v>8816.5</c:v>
                </c:pt>
                <c:pt idx="186">
                  <c:v>8887</c:v>
                </c:pt>
                <c:pt idx="187">
                  <c:v>8887</c:v>
                </c:pt>
                <c:pt idx="188">
                  <c:v>9013</c:v>
                </c:pt>
                <c:pt idx="189">
                  <c:v>9013</c:v>
                </c:pt>
                <c:pt idx="190">
                  <c:v>9063</c:v>
                </c:pt>
                <c:pt idx="191">
                  <c:v>9068.5</c:v>
                </c:pt>
                <c:pt idx="192">
                  <c:v>9090.5</c:v>
                </c:pt>
                <c:pt idx="193">
                  <c:v>9227</c:v>
                </c:pt>
                <c:pt idx="194">
                  <c:v>9227</c:v>
                </c:pt>
                <c:pt idx="195">
                  <c:v>9243.5</c:v>
                </c:pt>
                <c:pt idx="196">
                  <c:v>9418</c:v>
                </c:pt>
                <c:pt idx="197">
                  <c:v>9456.5</c:v>
                </c:pt>
                <c:pt idx="198">
                  <c:v>9505.5</c:v>
                </c:pt>
                <c:pt idx="199">
                  <c:v>9639</c:v>
                </c:pt>
                <c:pt idx="200">
                  <c:v>9654</c:v>
                </c:pt>
                <c:pt idx="201">
                  <c:v>9680</c:v>
                </c:pt>
                <c:pt idx="202">
                  <c:v>9834.5</c:v>
                </c:pt>
                <c:pt idx="203">
                  <c:v>10002</c:v>
                </c:pt>
                <c:pt idx="204">
                  <c:v>10254</c:v>
                </c:pt>
                <c:pt idx="205">
                  <c:v>10260</c:v>
                </c:pt>
                <c:pt idx="206">
                  <c:v>10315</c:v>
                </c:pt>
                <c:pt idx="207">
                  <c:v>10440</c:v>
                </c:pt>
                <c:pt idx="208">
                  <c:v>10458</c:v>
                </c:pt>
                <c:pt idx="209">
                  <c:v>10654</c:v>
                </c:pt>
                <c:pt idx="210">
                  <c:v>10676</c:v>
                </c:pt>
                <c:pt idx="211">
                  <c:v>10885</c:v>
                </c:pt>
                <c:pt idx="212">
                  <c:v>11053</c:v>
                </c:pt>
                <c:pt idx="213">
                  <c:v>11076</c:v>
                </c:pt>
              </c:numCache>
            </c:numRef>
          </c:xVal>
          <c:yVal>
            <c:numRef>
              <c:f>Active!$J$21:$J$988</c:f>
              <c:numCache>
                <c:formatCode>General</c:formatCode>
                <c:ptCount val="968"/>
                <c:pt idx="41">
                  <c:v>-9.9999999947613105E-3</c:v>
                </c:pt>
                <c:pt idx="43">
                  <c:v>1.5077440002642106E-2</c:v>
                </c:pt>
                <c:pt idx="71">
                  <c:v>1.1290399997960776E-2</c:v>
                </c:pt>
                <c:pt idx="86">
                  <c:v>-3.704969996761065E-3</c:v>
                </c:pt>
                <c:pt idx="87">
                  <c:v>-3.3049699995899573E-3</c:v>
                </c:pt>
                <c:pt idx="91">
                  <c:v>-2.2730499986209907E-3</c:v>
                </c:pt>
                <c:pt idx="144">
                  <c:v>3.5406300012255087E-3</c:v>
                </c:pt>
                <c:pt idx="145">
                  <c:v>-2.2076490000472404E-2</c:v>
                </c:pt>
                <c:pt idx="146">
                  <c:v>-1.0353429992392194E-2</c:v>
                </c:pt>
                <c:pt idx="147">
                  <c:v>-6.8534299934981391E-3</c:v>
                </c:pt>
                <c:pt idx="148">
                  <c:v>-5.4534299924853258E-3</c:v>
                </c:pt>
                <c:pt idx="149">
                  <c:v>1.4465700078289956E-3</c:v>
                </c:pt>
                <c:pt idx="150">
                  <c:v>-2.7799049996247049E-2</c:v>
                </c:pt>
                <c:pt idx="151">
                  <c:v>-7.304699975065887E-4</c:v>
                </c:pt>
                <c:pt idx="156">
                  <c:v>-2.2973399973125197E-3</c:v>
                </c:pt>
                <c:pt idx="157">
                  <c:v>8.802659998764284E-3</c:v>
                </c:pt>
                <c:pt idx="158">
                  <c:v>7.0541200038860552E-3</c:v>
                </c:pt>
                <c:pt idx="161">
                  <c:v>1.0072950004541781E-2</c:v>
                </c:pt>
                <c:pt idx="162">
                  <c:v>1.6272950000711717E-2</c:v>
                </c:pt>
                <c:pt idx="163">
                  <c:v>2.7244100056122988E-3</c:v>
                </c:pt>
                <c:pt idx="174">
                  <c:v>-6.155159993795678E-3</c:v>
                </c:pt>
                <c:pt idx="176">
                  <c:v>-4.7819500032346696E-3</c:v>
                </c:pt>
                <c:pt idx="190">
                  <c:v>-3.1599099966115318E-3</c:v>
                </c:pt>
                <c:pt idx="191">
                  <c:v>-8.7720450028427877E-3</c:v>
                </c:pt>
                <c:pt idx="195">
                  <c:v>-5.2217949923942797E-3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72-4F15-87A9-9D1F480657A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-12744</c:v>
                </c:pt>
                <c:pt idx="1">
                  <c:v>-12492</c:v>
                </c:pt>
                <c:pt idx="2">
                  <c:v>-12015</c:v>
                </c:pt>
                <c:pt idx="3">
                  <c:v>-11396</c:v>
                </c:pt>
                <c:pt idx="4">
                  <c:v>-10805</c:v>
                </c:pt>
                <c:pt idx="5">
                  <c:v>-10714</c:v>
                </c:pt>
                <c:pt idx="6">
                  <c:v>-10281</c:v>
                </c:pt>
                <c:pt idx="7">
                  <c:v>-10209</c:v>
                </c:pt>
                <c:pt idx="8">
                  <c:v>-9876</c:v>
                </c:pt>
                <c:pt idx="9">
                  <c:v>-9383</c:v>
                </c:pt>
                <c:pt idx="10">
                  <c:v>-7839</c:v>
                </c:pt>
                <c:pt idx="11">
                  <c:v>-7839</c:v>
                </c:pt>
                <c:pt idx="12">
                  <c:v>-7824</c:v>
                </c:pt>
                <c:pt idx="13">
                  <c:v>-7768</c:v>
                </c:pt>
                <c:pt idx="14">
                  <c:v>-7621</c:v>
                </c:pt>
                <c:pt idx="15">
                  <c:v>-7615</c:v>
                </c:pt>
                <c:pt idx="16">
                  <c:v>-7571</c:v>
                </c:pt>
                <c:pt idx="17">
                  <c:v>-7473</c:v>
                </c:pt>
                <c:pt idx="18">
                  <c:v>-7368</c:v>
                </c:pt>
                <c:pt idx="19">
                  <c:v>-6821</c:v>
                </c:pt>
                <c:pt idx="20">
                  <c:v>-6648</c:v>
                </c:pt>
                <c:pt idx="21">
                  <c:v>-6624</c:v>
                </c:pt>
                <c:pt idx="22">
                  <c:v>-6373</c:v>
                </c:pt>
                <c:pt idx="23">
                  <c:v>-6373</c:v>
                </c:pt>
                <c:pt idx="24">
                  <c:v>-6361</c:v>
                </c:pt>
                <c:pt idx="25">
                  <c:v>-6214</c:v>
                </c:pt>
                <c:pt idx="26">
                  <c:v>-6176</c:v>
                </c:pt>
                <c:pt idx="27">
                  <c:v>-6083</c:v>
                </c:pt>
                <c:pt idx="28">
                  <c:v>-6039</c:v>
                </c:pt>
                <c:pt idx="29">
                  <c:v>-6035</c:v>
                </c:pt>
                <c:pt idx="30">
                  <c:v>-5870</c:v>
                </c:pt>
                <c:pt idx="31">
                  <c:v>-5782</c:v>
                </c:pt>
                <c:pt idx="32">
                  <c:v>-5236</c:v>
                </c:pt>
                <c:pt idx="33">
                  <c:v>-4612</c:v>
                </c:pt>
                <c:pt idx="34">
                  <c:v>-4420</c:v>
                </c:pt>
                <c:pt idx="35">
                  <c:v>-4376</c:v>
                </c:pt>
                <c:pt idx="36">
                  <c:v>-3880</c:v>
                </c:pt>
                <c:pt idx="37">
                  <c:v>-3791</c:v>
                </c:pt>
                <c:pt idx="38">
                  <c:v>-3594</c:v>
                </c:pt>
                <c:pt idx="39">
                  <c:v>-3403</c:v>
                </c:pt>
                <c:pt idx="40">
                  <c:v>-3152</c:v>
                </c:pt>
                <c:pt idx="41">
                  <c:v>0</c:v>
                </c:pt>
                <c:pt idx="42">
                  <c:v>0</c:v>
                </c:pt>
                <c:pt idx="43">
                  <c:v>208</c:v>
                </c:pt>
                <c:pt idx="44">
                  <c:v>1050</c:v>
                </c:pt>
                <c:pt idx="45">
                  <c:v>1055</c:v>
                </c:pt>
                <c:pt idx="46">
                  <c:v>1056</c:v>
                </c:pt>
                <c:pt idx="47">
                  <c:v>1243</c:v>
                </c:pt>
                <c:pt idx="48">
                  <c:v>1260</c:v>
                </c:pt>
                <c:pt idx="49">
                  <c:v>1407</c:v>
                </c:pt>
                <c:pt idx="50">
                  <c:v>1456</c:v>
                </c:pt>
                <c:pt idx="51">
                  <c:v>1806</c:v>
                </c:pt>
                <c:pt idx="52">
                  <c:v>1833</c:v>
                </c:pt>
                <c:pt idx="53">
                  <c:v>1970</c:v>
                </c:pt>
                <c:pt idx="54">
                  <c:v>1987</c:v>
                </c:pt>
                <c:pt idx="55">
                  <c:v>1992</c:v>
                </c:pt>
                <c:pt idx="56">
                  <c:v>2003</c:v>
                </c:pt>
                <c:pt idx="57">
                  <c:v>2009</c:v>
                </c:pt>
                <c:pt idx="58">
                  <c:v>2041</c:v>
                </c:pt>
                <c:pt idx="59">
                  <c:v>2216</c:v>
                </c:pt>
                <c:pt idx="60">
                  <c:v>2222</c:v>
                </c:pt>
                <c:pt idx="61">
                  <c:v>2260</c:v>
                </c:pt>
                <c:pt idx="62">
                  <c:v>2262</c:v>
                </c:pt>
                <c:pt idx="63">
                  <c:v>2310</c:v>
                </c:pt>
                <c:pt idx="64">
                  <c:v>2435</c:v>
                </c:pt>
                <c:pt idx="65">
                  <c:v>2457</c:v>
                </c:pt>
                <c:pt idx="66">
                  <c:v>2578</c:v>
                </c:pt>
                <c:pt idx="67">
                  <c:v>2605</c:v>
                </c:pt>
                <c:pt idx="68">
                  <c:v>2660</c:v>
                </c:pt>
                <c:pt idx="69">
                  <c:v>2813</c:v>
                </c:pt>
                <c:pt idx="70">
                  <c:v>2901</c:v>
                </c:pt>
                <c:pt idx="71">
                  <c:v>3280</c:v>
                </c:pt>
                <c:pt idx="72">
                  <c:v>3295</c:v>
                </c:pt>
                <c:pt idx="73">
                  <c:v>3306</c:v>
                </c:pt>
                <c:pt idx="74">
                  <c:v>3383</c:v>
                </c:pt>
                <c:pt idx="75">
                  <c:v>3393</c:v>
                </c:pt>
                <c:pt idx="76">
                  <c:v>3415</c:v>
                </c:pt>
                <c:pt idx="77">
                  <c:v>3431</c:v>
                </c:pt>
                <c:pt idx="78">
                  <c:v>3437</c:v>
                </c:pt>
                <c:pt idx="79">
                  <c:v>3442</c:v>
                </c:pt>
                <c:pt idx="80">
                  <c:v>3455</c:v>
                </c:pt>
                <c:pt idx="81">
                  <c:v>3455</c:v>
                </c:pt>
                <c:pt idx="82">
                  <c:v>3459</c:v>
                </c:pt>
                <c:pt idx="83">
                  <c:v>3471</c:v>
                </c:pt>
                <c:pt idx="84">
                  <c:v>3471</c:v>
                </c:pt>
                <c:pt idx="85">
                  <c:v>3486</c:v>
                </c:pt>
                <c:pt idx="86">
                  <c:v>3521</c:v>
                </c:pt>
                <c:pt idx="87">
                  <c:v>3521</c:v>
                </c:pt>
                <c:pt idx="88">
                  <c:v>3683</c:v>
                </c:pt>
                <c:pt idx="89">
                  <c:v>3689</c:v>
                </c:pt>
                <c:pt idx="90">
                  <c:v>3759</c:v>
                </c:pt>
                <c:pt idx="91">
                  <c:v>3865</c:v>
                </c:pt>
                <c:pt idx="92">
                  <c:v>3886</c:v>
                </c:pt>
                <c:pt idx="93">
                  <c:v>4006</c:v>
                </c:pt>
                <c:pt idx="94">
                  <c:v>4051</c:v>
                </c:pt>
                <c:pt idx="95">
                  <c:v>4051</c:v>
                </c:pt>
                <c:pt idx="96">
                  <c:v>4051</c:v>
                </c:pt>
                <c:pt idx="97">
                  <c:v>4062</c:v>
                </c:pt>
                <c:pt idx="98">
                  <c:v>4112</c:v>
                </c:pt>
                <c:pt idx="99">
                  <c:v>4204</c:v>
                </c:pt>
                <c:pt idx="100">
                  <c:v>4230</c:v>
                </c:pt>
                <c:pt idx="101">
                  <c:v>4265</c:v>
                </c:pt>
                <c:pt idx="102">
                  <c:v>4270</c:v>
                </c:pt>
                <c:pt idx="103">
                  <c:v>4401</c:v>
                </c:pt>
                <c:pt idx="104">
                  <c:v>4401</c:v>
                </c:pt>
                <c:pt idx="105">
                  <c:v>4445</c:v>
                </c:pt>
                <c:pt idx="106">
                  <c:v>4456</c:v>
                </c:pt>
                <c:pt idx="107">
                  <c:v>4456</c:v>
                </c:pt>
                <c:pt idx="108">
                  <c:v>4653</c:v>
                </c:pt>
                <c:pt idx="109">
                  <c:v>4653</c:v>
                </c:pt>
                <c:pt idx="110">
                  <c:v>4653</c:v>
                </c:pt>
                <c:pt idx="111">
                  <c:v>4653</c:v>
                </c:pt>
                <c:pt idx="112">
                  <c:v>4658</c:v>
                </c:pt>
                <c:pt idx="113">
                  <c:v>4658</c:v>
                </c:pt>
                <c:pt idx="114">
                  <c:v>4658</c:v>
                </c:pt>
                <c:pt idx="115">
                  <c:v>4697</c:v>
                </c:pt>
                <c:pt idx="116">
                  <c:v>4697</c:v>
                </c:pt>
                <c:pt idx="117">
                  <c:v>4697</c:v>
                </c:pt>
                <c:pt idx="118">
                  <c:v>4697</c:v>
                </c:pt>
                <c:pt idx="119">
                  <c:v>4817</c:v>
                </c:pt>
                <c:pt idx="120">
                  <c:v>4817</c:v>
                </c:pt>
                <c:pt idx="121">
                  <c:v>4817</c:v>
                </c:pt>
                <c:pt idx="122">
                  <c:v>4850</c:v>
                </c:pt>
                <c:pt idx="123">
                  <c:v>4850</c:v>
                </c:pt>
                <c:pt idx="124">
                  <c:v>4850</c:v>
                </c:pt>
                <c:pt idx="125">
                  <c:v>4850</c:v>
                </c:pt>
                <c:pt idx="126">
                  <c:v>4975</c:v>
                </c:pt>
                <c:pt idx="127">
                  <c:v>5255</c:v>
                </c:pt>
                <c:pt idx="128">
                  <c:v>5255</c:v>
                </c:pt>
                <c:pt idx="129">
                  <c:v>5255</c:v>
                </c:pt>
                <c:pt idx="130">
                  <c:v>5255</c:v>
                </c:pt>
                <c:pt idx="131">
                  <c:v>5255</c:v>
                </c:pt>
                <c:pt idx="132">
                  <c:v>5255</c:v>
                </c:pt>
                <c:pt idx="133">
                  <c:v>5255</c:v>
                </c:pt>
                <c:pt idx="134">
                  <c:v>5255</c:v>
                </c:pt>
                <c:pt idx="135">
                  <c:v>5260</c:v>
                </c:pt>
                <c:pt idx="136">
                  <c:v>5260</c:v>
                </c:pt>
                <c:pt idx="137">
                  <c:v>5281</c:v>
                </c:pt>
                <c:pt idx="138">
                  <c:v>5282</c:v>
                </c:pt>
                <c:pt idx="139">
                  <c:v>5304</c:v>
                </c:pt>
                <c:pt idx="140">
                  <c:v>5304</c:v>
                </c:pt>
                <c:pt idx="141">
                  <c:v>5305</c:v>
                </c:pt>
                <c:pt idx="142">
                  <c:v>5386</c:v>
                </c:pt>
                <c:pt idx="143">
                  <c:v>5435</c:v>
                </c:pt>
                <c:pt idx="144">
                  <c:v>5441</c:v>
                </c:pt>
                <c:pt idx="145">
                  <c:v>5457</c:v>
                </c:pt>
                <c:pt idx="146">
                  <c:v>5599</c:v>
                </c:pt>
                <c:pt idx="147">
                  <c:v>5599</c:v>
                </c:pt>
                <c:pt idx="148">
                  <c:v>5599</c:v>
                </c:pt>
                <c:pt idx="149">
                  <c:v>5599</c:v>
                </c:pt>
                <c:pt idx="150">
                  <c:v>5665</c:v>
                </c:pt>
                <c:pt idx="151">
                  <c:v>5671</c:v>
                </c:pt>
                <c:pt idx="152">
                  <c:v>5671</c:v>
                </c:pt>
                <c:pt idx="153">
                  <c:v>5671</c:v>
                </c:pt>
                <c:pt idx="154">
                  <c:v>5789</c:v>
                </c:pt>
                <c:pt idx="155">
                  <c:v>5811</c:v>
                </c:pt>
                <c:pt idx="156">
                  <c:v>5862</c:v>
                </c:pt>
                <c:pt idx="157">
                  <c:v>5862</c:v>
                </c:pt>
                <c:pt idx="158">
                  <c:v>5884</c:v>
                </c:pt>
                <c:pt idx="159">
                  <c:v>5916</c:v>
                </c:pt>
                <c:pt idx="160">
                  <c:v>6014</c:v>
                </c:pt>
                <c:pt idx="161">
                  <c:v>6065</c:v>
                </c:pt>
                <c:pt idx="162">
                  <c:v>6065</c:v>
                </c:pt>
                <c:pt idx="163">
                  <c:v>6087</c:v>
                </c:pt>
                <c:pt idx="164">
                  <c:v>6091</c:v>
                </c:pt>
                <c:pt idx="165">
                  <c:v>6194</c:v>
                </c:pt>
                <c:pt idx="166">
                  <c:v>6254</c:v>
                </c:pt>
                <c:pt idx="167">
                  <c:v>6276</c:v>
                </c:pt>
                <c:pt idx="168">
                  <c:v>6282</c:v>
                </c:pt>
                <c:pt idx="169">
                  <c:v>6424</c:v>
                </c:pt>
                <c:pt idx="170">
                  <c:v>6847</c:v>
                </c:pt>
                <c:pt idx="171">
                  <c:v>6847</c:v>
                </c:pt>
                <c:pt idx="172">
                  <c:v>7095</c:v>
                </c:pt>
                <c:pt idx="173">
                  <c:v>7316</c:v>
                </c:pt>
                <c:pt idx="174">
                  <c:v>7388</c:v>
                </c:pt>
                <c:pt idx="175">
                  <c:v>7453</c:v>
                </c:pt>
                <c:pt idx="176">
                  <c:v>7635</c:v>
                </c:pt>
                <c:pt idx="177">
                  <c:v>7830</c:v>
                </c:pt>
                <c:pt idx="178">
                  <c:v>8038</c:v>
                </c:pt>
                <c:pt idx="179">
                  <c:v>8056</c:v>
                </c:pt>
                <c:pt idx="180">
                  <c:v>8056</c:v>
                </c:pt>
                <c:pt idx="181">
                  <c:v>8056</c:v>
                </c:pt>
                <c:pt idx="182">
                  <c:v>8132</c:v>
                </c:pt>
                <c:pt idx="183">
                  <c:v>8213</c:v>
                </c:pt>
                <c:pt idx="184">
                  <c:v>8816</c:v>
                </c:pt>
                <c:pt idx="185">
                  <c:v>8816.5</c:v>
                </c:pt>
                <c:pt idx="186">
                  <c:v>8887</c:v>
                </c:pt>
                <c:pt idx="187">
                  <c:v>8887</c:v>
                </c:pt>
                <c:pt idx="188">
                  <c:v>9013</c:v>
                </c:pt>
                <c:pt idx="189">
                  <c:v>9013</c:v>
                </c:pt>
                <c:pt idx="190">
                  <c:v>9063</c:v>
                </c:pt>
                <c:pt idx="191">
                  <c:v>9068.5</c:v>
                </c:pt>
                <c:pt idx="192">
                  <c:v>9090.5</c:v>
                </c:pt>
                <c:pt idx="193">
                  <c:v>9227</c:v>
                </c:pt>
                <c:pt idx="194">
                  <c:v>9227</c:v>
                </c:pt>
                <c:pt idx="195">
                  <c:v>9243.5</c:v>
                </c:pt>
                <c:pt idx="196">
                  <c:v>9418</c:v>
                </c:pt>
                <c:pt idx="197">
                  <c:v>9456.5</c:v>
                </c:pt>
                <c:pt idx="198">
                  <c:v>9505.5</c:v>
                </c:pt>
                <c:pt idx="199">
                  <c:v>9639</c:v>
                </c:pt>
                <c:pt idx="200">
                  <c:v>9654</c:v>
                </c:pt>
                <c:pt idx="201">
                  <c:v>9680</c:v>
                </c:pt>
                <c:pt idx="202">
                  <c:v>9834.5</c:v>
                </c:pt>
                <c:pt idx="203">
                  <c:v>10002</c:v>
                </c:pt>
                <c:pt idx="204">
                  <c:v>10254</c:v>
                </c:pt>
                <c:pt idx="205">
                  <c:v>10260</c:v>
                </c:pt>
                <c:pt idx="206">
                  <c:v>10315</c:v>
                </c:pt>
                <c:pt idx="207">
                  <c:v>10440</c:v>
                </c:pt>
                <c:pt idx="208">
                  <c:v>10458</c:v>
                </c:pt>
                <c:pt idx="209">
                  <c:v>10654</c:v>
                </c:pt>
                <c:pt idx="210">
                  <c:v>10676</c:v>
                </c:pt>
                <c:pt idx="211">
                  <c:v>10885</c:v>
                </c:pt>
                <c:pt idx="212">
                  <c:v>11053</c:v>
                </c:pt>
                <c:pt idx="213">
                  <c:v>11076</c:v>
                </c:pt>
              </c:numCache>
            </c:numRef>
          </c:xVal>
          <c:yVal>
            <c:numRef>
              <c:f>Active!$K$21:$K$988</c:f>
              <c:numCache>
                <c:formatCode>General</c:formatCode>
                <c:ptCount val="968"/>
                <c:pt idx="99">
                  <c:v>-5.8482799940975383E-3</c:v>
                </c:pt>
                <c:pt idx="170">
                  <c:v>7.1112100049504079E-3</c:v>
                </c:pt>
                <c:pt idx="171">
                  <c:v>8.4912100064684637E-3</c:v>
                </c:pt>
                <c:pt idx="172">
                  <c:v>-3.2541499967919663E-3</c:v>
                </c:pt>
                <c:pt idx="175">
                  <c:v>-3.6622099942178465E-3</c:v>
                </c:pt>
                <c:pt idx="177">
                  <c:v>-3.5030999933951534E-3</c:v>
                </c:pt>
                <c:pt idx="178">
                  <c:v>-2.6256599958287552E-3</c:v>
                </c:pt>
                <c:pt idx="179">
                  <c:v>6.7200800040154718E-3</c:v>
                </c:pt>
                <c:pt idx="180">
                  <c:v>8.1200799977523275E-3</c:v>
                </c:pt>
                <c:pt idx="181">
                  <c:v>1.5020079998066649E-2</c:v>
                </c:pt>
                <c:pt idx="182">
                  <c:v>-3.7512399940169416E-3</c:v>
                </c:pt>
                <c:pt idx="183">
                  <c:v>-2.7754099937737919E-3</c:v>
                </c:pt>
                <c:pt idx="184">
                  <c:v>-4.1231200011679903E-3</c:v>
                </c:pt>
                <c:pt idx="185">
                  <c:v>-1.1092405002273154E-2</c:v>
                </c:pt>
                <c:pt idx="186">
                  <c:v>-4.1715899933478795E-3</c:v>
                </c:pt>
                <c:pt idx="187">
                  <c:v>-4.071589995874092E-3</c:v>
                </c:pt>
                <c:pt idx="188">
                  <c:v>-3.6614099954022095E-3</c:v>
                </c:pt>
                <c:pt idx="189">
                  <c:v>-3.4114099980797619E-3</c:v>
                </c:pt>
                <c:pt idx="192">
                  <c:v>-2.8905849976581521E-3</c:v>
                </c:pt>
                <c:pt idx="193">
                  <c:v>-5.4853900001035072E-3</c:v>
                </c:pt>
                <c:pt idx="194">
                  <c:v>-3.4853899996960536E-3</c:v>
                </c:pt>
                <c:pt idx="196">
                  <c:v>-4.4522599928313866E-3</c:v>
                </c:pt>
                <c:pt idx="197">
                  <c:v>5.062795004050713E-3</c:v>
                </c:pt>
                <c:pt idx="198">
                  <c:v>-1.6927134995057713E-2</c:v>
                </c:pt>
                <c:pt idx="199">
                  <c:v>-4.3762299974332564E-3</c:v>
                </c:pt>
                <c:pt idx="200">
                  <c:v>-4.3547799941734411E-3</c:v>
                </c:pt>
                <c:pt idx="201">
                  <c:v>-3.3575999987078831E-3</c:v>
                </c:pt>
                <c:pt idx="202">
                  <c:v>-7.116665001376532E-3</c:v>
                </c:pt>
                <c:pt idx="203">
                  <c:v>-3.4771399950841442E-3</c:v>
                </c:pt>
                <c:pt idx="204">
                  <c:v>-2.7967799906036817E-3</c:v>
                </c:pt>
                <c:pt idx="205">
                  <c:v>-3.3281999931205064E-3</c:v>
                </c:pt>
                <c:pt idx="206">
                  <c:v>-3.9495500022894703E-3</c:v>
                </c:pt>
                <c:pt idx="207">
                  <c:v>-6.5707999965525232E-3</c:v>
                </c:pt>
                <c:pt idx="208">
                  <c:v>-4.3650599909597076E-3</c:v>
                </c:pt>
                <c:pt idx="209">
                  <c:v>-4.3247799985692836E-3</c:v>
                </c:pt>
                <c:pt idx="210">
                  <c:v>-3.3733199888956733E-3</c:v>
                </c:pt>
                <c:pt idx="211">
                  <c:v>-3.6344500040286221E-3</c:v>
                </c:pt>
                <c:pt idx="212">
                  <c:v>-4.2142099991906434E-3</c:v>
                </c:pt>
                <c:pt idx="213">
                  <c:v>-3.8013199955457821E-3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72-4F15-87A9-9D1F480657A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Krajci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-12744</c:v>
                </c:pt>
                <c:pt idx="1">
                  <c:v>-12492</c:v>
                </c:pt>
                <c:pt idx="2">
                  <c:v>-12015</c:v>
                </c:pt>
                <c:pt idx="3">
                  <c:v>-11396</c:v>
                </c:pt>
                <c:pt idx="4">
                  <c:v>-10805</c:v>
                </c:pt>
                <c:pt idx="5">
                  <c:v>-10714</c:v>
                </c:pt>
                <c:pt idx="6">
                  <c:v>-10281</c:v>
                </c:pt>
                <c:pt idx="7">
                  <c:v>-10209</c:v>
                </c:pt>
                <c:pt idx="8">
                  <c:v>-9876</c:v>
                </c:pt>
                <c:pt idx="9">
                  <c:v>-9383</c:v>
                </c:pt>
                <c:pt idx="10">
                  <c:v>-7839</c:v>
                </c:pt>
                <c:pt idx="11">
                  <c:v>-7839</c:v>
                </c:pt>
                <c:pt idx="12">
                  <c:v>-7824</c:v>
                </c:pt>
                <c:pt idx="13">
                  <c:v>-7768</c:v>
                </c:pt>
                <c:pt idx="14">
                  <c:v>-7621</c:v>
                </c:pt>
                <c:pt idx="15">
                  <c:v>-7615</c:v>
                </c:pt>
                <c:pt idx="16">
                  <c:v>-7571</c:v>
                </c:pt>
                <c:pt idx="17">
                  <c:v>-7473</c:v>
                </c:pt>
                <c:pt idx="18">
                  <c:v>-7368</c:v>
                </c:pt>
                <c:pt idx="19">
                  <c:v>-6821</c:v>
                </c:pt>
                <c:pt idx="20">
                  <c:v>-6648</c:v>
                </c:pt>
                <c:pt idx="21">
                  <c:v>-6624</c:v>
                </c:pt>
                <c:pt idx="22">
                  <c:v>-6373</c:v>
                </c:pt>
                <c:pt idx="23">
                  <c:v>-6373</c:v>
                </c:pt>
                <c:pt idx="24">
                  <c:v>-6361</c:v>
                </c:pt>
                <c:pt idx="25">
                  <c:v>-6214</c:v>
                </c:pt>
                <c:pt idx="26">
                  <c:v>-6176</c:v>
                </c:pt>
                <c:pt idx="27">
                  <c:v>-6083</c:v>
                </c:pt>
                <c:pt idx="28">
                  <c:v>-6039</c:v>
                </c:pt>
                <c:pt idx="29">
                  <c:v>-6035</c:v>
                </c:pt>
                <c:pt idx="30">
                  <c:v>-5870</c:v>
                </c:pt>
                <c:pt idx="31">
                  <c:v>-5782</c:v>
                </c:pt>
                <c:pt idx="32">
                  <c:v>-5236</c:v>
                </c:pt>
                <c:pt idx="33">
                  <c:v>-4612</c:v>
                </c:pt>
                <c:pt idx="34">
                  <c:v>-4420</c:v>
                </c:pt>
                <c:pt idx="35">
                  <c:v>-4376</c:v>
                </c:pt>
                <c:pt idx="36">
                  <c:v>-3880</c:v>
                </c:pt>
                <c:pt idx="37">
                  <c:v>-3791</c:v>
                </c:pt>
                <c:pt idx="38">
                  <c:v>-3594</c:v>
                </c:pt>
                <c:pt idx="39">
                  <c:v>-3403</c:v>
                </c:pt>
                <c:pt idx="40">
                  <c:v>-3152</c:v>
                </c:pt>
                <c:pt idx="41">
                  <c:v>0</c:v>
                </c:pt>
                <c:pt idx="42">
                  <c:v>0</c:v>
                </c:pt>
                <c:pt idx="43">
                  <c:v>208</c:v>
                </c:pt>
                <c:pt idx="44">
                  <c:v>1050</c:v>
                </c:pt>
                <c:pt idx="45">
                  <c:v>1055</c:v>
                </c:pt>
                <c:pt idx="46">
                  <c:v>1056</c:v>
                </c:pt>
                <c:pt idx="47">
                  <c:v>1243</c:v>
                </c:pt>
                <c:pt idx="48">
                  <c:v>1260</c:v>
                </c:pt>
                <c:pt idx="49">
                  <c:v>1407</c:v>
                </c:pt>
                <c:pt idx="50">
                  <c:v>1456</c:v>
                </c:pt>
                <c:pt idx="51">
                  <c:v>1806</c:v>
                </c:pt>
                <c:pt idx="52">
                  <c:v>1833</c:v>
                </c:pt>
                <c:pt idx="53">
                  <c:v>1970</c:v>
                </c:pt>
                <c:pt idx="54">
                  <c:v>1987</c:v>
                </c:pt>
                <c:pt idx="55">
                  <c:v>1992</c:v>
                </c:pt>
                <c:pt idx="56">
                  <c:v>2003</c:v>
                </c:pt>
                <c:pt idx="57">
                  <c:v>2009</c:v>
                </c:pt>
                <c:pt idx="58">
                  <c:v>2041</c:v>
                </c:pt>
                <c:pt idx="59">
                  <c:v>2216</c:v>
                </c:pt>
                <c:pt idx="60">
                  <c:v>2222</c:v>
                </c:pt>
                <c:pt idx="61">
                  <c:v>2260</c:v>
                </c:pt>
                <c:pt idx="62">
                  <c:v>2262</c:v>
                </c:pt>
                <c:pt idx="63">
                  <c:v>2310</c:v>
                </c:pt>
                <c:pt idx="64">
                  <c:v>2435</c:v>
                </c:pt>
                <c:pt idx="65">
                  <c:v>2457</c:v>
                </c:pt>
                <c:pt idx="66">
                  <c:v>2578</c:v>
                </c:pt>
                <c:pt idx="67">
                  <c:v>2605</c:v>
                </c:pt>
                <c:pt idx="68">
                  <c:v>2660</c:v>
                </c:pt>
                <c:pt idx="69">
                  <c:v>2813</c:v>
                </c:pt>
                <c:pt idx="70">
                  <c:v>2901</c:v>
                </c:pt>
                <c:pt idx="71">
                  <c:v>3280</c:v>
                </c:pt>
                <c:pt idx="72">
                  <c:v>3295</c:v>
                </c:pt>
                <c:pt idx="73">
                  <c:v>3306</c:v>
                </c:pt>
                <c:pt idx="74">
                  <c:v>3383</c:v>
                </c:pt>
                <c:pt idx="75">
                  <c:v>3393</c:v>
                </c:pt>
                <c:pt idx="76">
                  <c:v>3415</c:v>
                </c:pt>
                <c:pt idx="77">
                  <c:v>3431</c:v>
                </c:pt>
                <c:pt idx="78">
                  <c:v>3437</c:v>
                </c:pt>
                <c:pt idx="79">
                  <c:v>3442</c:v>
                </c:pt>
                <c:pt idx="80">
                  <c:v>3455</c:v>
                </c:pt>
                <c:pt idx="81">
                  <c:v>3455</c:v>
                </c:pt>
                <c:pt idx="82">
                  <c:v>3459</c:v>
                </c:pt>
                <c:pt idx="83">
                  <c:v>3471</c:v>
                </c:pt>
                <c:pt idx="84">
                  <c:v>3471</c:v>
                </c:pt>
                <c:pt idx="85">
                  <c:v>3486</c:v>
                </c:pt>
                <c:pt idx="86">
                  <c:v>3521</c:v>
                </c:pt>
                <c:pt idx="87">
                  <c:v>3521</c:v>
                </c:pt>
                <c:pt idx="88">
                  <c:v>3683</c:v>
                </c:pt>
                <c:pt idx="89">
                  <c:v>3689</c:v>
                </c:pt>
                <c:pt idx="90">
                  <c:v>3759</c:v>
                </c:pt>
                <c:pt idx="91">
                  <c:v>3865</c:v>
                </c:pt>
                <c:pt idx="92">
                  <c:v>3886</c:v>
                </c:pt>
                <c:pt idx="93">
                  <c:v>4006</c:v>
                </c:pt>
                <c:pt idx="94">
                  <c:v>4051</c:v>
                </c:pt>
                <c:pt idx="95">
                  <c:v>4051</c:v>
                </c:pt>
                <c:pt idx="96">
                  <c:v>4051</c:v>
                </c:pt>
                <c:pt idx="97">
                  <c:v>4062</c:v>
                </c:pt>
                <c:pt idx="98">
                  <c:v>4112</c:v>
                </c:pt>
                <c:pt idx="99">
                  <c:v>4204</c:v>
                </c:pt>
                <c:pt idx="100">
                  <c:v>4230</c:v>
                </c:pt>
                <c:pt idx="101">
                  <c:v>4265</c:v>
                </c:pt>
                <c:pt idx="102">
                  <c:v>4270</c:v>
                </c:pt>
                <c:pt idx="103">
                  <c:v>4401</c:v>
                </c:pt>
                <c:pt idx="104">
                  <c:v>4401</c:v>
                </c:pt>
                <c:pt idx="105">
                  <c:v>4445</c:v>
                </c:pt>
                <c:pt idx="106">
                  <c:v>4456</c:v>
                </c:pt>
                <c:pt idx="107">
                  <c:v>4456</c:v>
                </c:pt>
                <c:pt idx="108">
                  <c:v>4653</c:v>
                </c:pt>
                <c:pt idx="109">
                  <c:v>4653</c:v>
                </c:pt>
                <c:pt idx="110">
                  <c:v>4653</c:v>
                </c:pt>
                <c:pt idx="111">
                  <c:v>4653</c:v>
                </c:pt>
                <c:pt idx="112">
                  <c:v>4658</c:v>
                </c:pt>
                <c:pt idx="113">
                  <c:v>4658</c:v>
                </c:pt>
                <c:pt idx="114">
                  <c:v>4658</c:v>
                </c:pt>
                <c:pt idx="115">
                  <c:v>4697</c:v>
                </c:pt>
                <c:pt idx="116">
                  <c:v>4697</c:v>
                </c:pt>
                <c:pt idx="117">
                  <c:v>4697</c:v>
                </c:pt>
                <c:pt idx="118">
                  <c:v>4697</c:v>
                </c:pt>
                <c:pt idx="119">
                  <c:v>4817</c:v>
                </c:pt>
                <c:pt idx="120">
                  <c:v>4817</c:v>
                </c:pt>
                <c:pt idx="121">
                  <c:v>4817</c:v>
                </c:pt>
                <c:pt idx="122">
                  <c:v>4850</c:v>
                </c:pt>
                <c:pt idx="123">
                  <c:v>4850</c:v>
                </c:pt>
                <c:pt idx="124">
                  <c:v>4850</c:v>
                </c:pt>
                <c:pt idx="125">
                  <c:v>4850</c:v>
                </c:pt>
                <c:pt idx="126">
                  <c:v>4975</c:v>
                </c:pt>
                <c:pt idx="127">
                  <c:v>5255</c:v>
                </c:pt>
                <c:pt idx="128">
                  <c:v>5255</c:v>
                </c:pt>
                <c:pt idx="129">
                  <c:v>5255</c:v>
                </c:pt>
                <c:pt idx="130">
                  <c:v>5255</c:v>
                </c:pt>
                <c:pt idx="131">
                  <c:v>5255</c:v>
                </c:pt>
                <c:pt idx="132">
                  <c:v>5255</c:v>
                </c:pt>
                <c:pt idx="133">
                  <c:v>5255</c:v>
                </c:pt>
                <c:pt idx="134">
                  <c:v>5255</c:v>
                </c:pt>
                <c:pt idx="135">
                  <c:v>5260</c:v>
                </c:pt>
                <c:pt idx="136">
                  <c:v>5260</c:v>
                </c:pt>
                <c:pt idx="137">
                  <c:v>5281</c:v>
                </c:pt>
                <c:pt idx="138">
                  <c:v>5282</c:v>
                </c:pt>
                <c:pt idx="139">
                  <c:v>5304</c:v>
                </c:pt>
                <c:pt idx="140">
                  <c:v>5304</c:v>
                </c:pt>
                <c:pt idx="141">
                  <c:v>5305</c:v>
                </c:pt>
                <c:pt idx="142">
                  <c:v>5386</c:v>
                </c:pt>
                <c:pt idx="143">
                  <c:v>5435</c:v>
                </c:pt>
                <c:pt idx="144">
                  <c:v>5441</c:v>
                </c:pt>
                <c:pt idx="145">
                  <c:v>5457</c:v>
                </c:pt>
                <c:pt idx="146">
                  <c:v>5599</c:v>
                </c:pt>
                <c:pt idx="147">
                  <c:v>5599</c:v>
                </c:pt>
                <c:pt idx="148">
                  <c:v>5599</c:v>
                </c:pt>
                <c:pt idx="149">
                  <c:v>5599</c:v>
                </c:pt>
                <c:pt idx="150">
                  <c:v>5665</c:v>
                </c:pt>
                <c:pt idx="151">
                  <c:v>5671</c:v>
                </c:pt>
                <c:pt idx="152">
                  <c:v>5671</c:v>
                </c:pt>
                <c:pt idx="153">
                  <c:v>5671</c:v>
                </c:pt>
                <c:pt idx="154">
                  <c:v>5789</c:v>
                </c:pt>
                <c:pt idx="155">
                  <c:v>5811</c:v>
                </c:pt>
                <c:pt idx="156">
                  <c:v>5862</c:v>
                </c:pt>
                <c:pt idx="157">
                  <c:v>5862</c:v>
                </c:pt>
                <c:pt idx="158">
                  <c:v>5884</c:v>
                </c:pt>
                <c:pt idx="159">
                  <c:v>5916</c:v>
                </c:pt>
                <c:pt idx="160">
                  <c:v>6014</c:v>
                </c:pt>
                <c:pt idx="161">
                  <c:v>6065</c:v>
                </c:pt>
                <c:pt idx="162">
                  <c:v>6065</c:v>
                </c:pt>
                <c:pt idx="163">
                  <c:v>6087</c:v>
                </c:pt>
                <c:pt idx="164">
                  <c:v>6091</c:v>
                </c:pt>
                <c:pt idx="165">
                  <c:v>6194</c:v>
                </c:pt>
                <c:pt idx="166">
                  <c:v>6254</c:v>
                </c:pt>
                <c:pt idx="167">
                  <c:v>6276</c:v>
                </c:pt>
                <c:pt idx="168">
                  <c:v>6282</c:v>
                </c:pt>
                <c:pt idx="169">
                  <c:v>6424</c:v>
                </c:pt>
                <c:pt idx="170">
                  <c:v>6847</c:v>
                </c:pt>
                <c:pt idx="171">
                  <c:v>6847</c:v>
                </c:pt>
                <c:pt idx="172">
                  <c:v>7095</c:v>
                </c:pt>
                <c:pt idx="173">
                  <c:v>7316</c:v>
                </c:pt>
                <c:pt idx="174">
                  <c:v>7388</c:v>
                </c:pt>
                <c:pt idx="175">
                  <c:v>7453</c:v>
                </c:pt>
                <c:pt idx="176">
                  <c:v>7635</c:v>
                </c:pt>
                <c:pt idx="177">
                  <c:v>7830</c:v>
                </c:pt>
                <c:pt idx="178">
                  <c:v>8038</c:v>
                </c:pt>
                <c:pt idx="179">
                  <c:v>8056</c:v>
                </c:pt>
                <c:pt idx="180">
                  <c:v>8056</c:v>
                </c:pt>
                <c:pt idx="181">
                  <c:v>8056</c:v>
                </c:pt>
                <c:pt idx="182">
                  <c:v>8132</c:v>
                </c:pt>
                <c:pt idx="183">
                  <c:v>8213</c:v>
                </c:pt>
                <c:pt idx="184">
                  <c:v>8816</c:v>
                </c:pt>
                <c:pt idx="185">
                  <c:v>8816.5</c:v>
                </c:pt>
                <c:pt idx="186">
                  <c:v>8887</c:v>
                </c:pt>
                <c:pt idx="187">
                  <c:v>8887</c:v>
                </c:pt>
                <c:pt idx="188">
                  <c:v>9013</c:v>
                </c:pt>
                <c:pt idx="189">
                  <c:v>9013</c:v>
                </c:pt>
                <c:pt idx="190">
                  <c:v>9063</c:v>
                </c:pt>
                <c:pt idx="191">
                  <c:v>9068.5</c:v>
                </c:pt>
                <c:pt idx="192">
                  <c:v>9090.5</c:v>
                </c:pt>
                <c:pt idx="193">
                  <c:v>9227</c:v>
                </c:pt>
                <c:pt idx="194">
                  <c:v>9227</c:v>
                </c:pt>
                <c:pt idx="195">
                  <c:v>9243.5</c:v>
                </c:pt>
                <c:pt idx="196">
                  <c:v>9418</c:v>
                </c:pt>
                <c:pt idx="197">
                  <c:v>9456.5</c:v>
                </c:pt>
                <c:pt idx="198">
                  <c:v>9505.5</c:v>
                </c:pt>
                <c:pt idx="199">
                  <c:v>9639</c:v>
                </c:pt>
                <c:pt idx="200">
                  <c:v>9654</c:v>
                </c:pt>
                <c:pt idx="201">
                  <c:v>9680</c:v>
                </c:pt>
                <c:pt idx="202">
                  <c:v>9834.5</c:v>
                </c:pt>
                <c:pt idx="203">
                  <c:v>10002</c:v>
                </c:pt>
                <c:pt idx="204">
                  <c:v>10254</c:v>
                </c:pt>
                <c:pt idx="205">
                  <c:v>10260</c:v>
                </c:pt>
                <c:pt idx="206">
                  <c:v>10315</c:v>
                </c:pt>
                <c:pt idx="207">
                  <c:v>10440</c:v>
                </c:pt>
                <c:pt idx="208">
                  <c:v>10458</c:v>
                </c:pt>
                <c:pt idx="209">
                  <c:v>10654</c:v>
                </c:pt>
                <c:pt idx="210">
                  <c:v>10676</c:v>
                </c:pt>
                <c:pt idx="211">
                  <c:v>10885</c:v>
                </c:pt>
                <c:pt idx="212">
                  <c:v>11053</c:v>
                </c:pt>
                <c:pt idx="213">
                  <c:v>11076</c:v>
                </c:pt>
              </c:numCache>
            </c:numRef>
          </c:xVal>
          <c:yVal>
            <c:numRef>
              <c:f>Active!$L$21:$L$988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872-4F15-87A9-9D1F480657A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-12744</c:v>
                </c:pt>
                <c:pt idx="1">
                  <c:v>-12492</c:v>
                </c:pt>
                <c:pt idx="2">
                  <c:v>-12015</c:v>
                </c:pt>
                <c:pt idx="3">
                  <c:v>-11396</c:v>
                </c:pt>
                <c:pt idx="4">
                  <c:v>-10805</c:v>
                </c:pt>
                <c:pt idx="5">
                  <c:v>-10714</c:v>
                </c:pt>
                <c:pt idx="6">
                  <c:v>-10281</c:v>
                </c:pt>
                <c:pt idx="7">
                  <c:v>-10209</c:v>
                </c:pt>
                <c:pt idx="8">
                  <c:v>-9876</c:v>
                </c:pt>
                <c:pt idx="9">
                  <c:v>-9383</c:v>
                </c:pt>
                <c:pt idx="10">
                  <c:v>-7839</c:v>
                </c:pt>
                <c:pt idx="11">
                  <c:v>-7839</c:v>
                </c:pt>
                <c:pt idx="12">
                  <c:v>-7824</c:v>
                </c:pt>
                <c:pt idx="13">
                  <c:v>-7768</c:v>
                </c:pt>
                <c:pt idx="14">
                  <c:v>-7621</c:v>
                </c:pt>
                <c:pt idx="15">
                  <c:v>-7615</c:v>
                </c:pt>
                <c:pt idx="16">
                  <c:v>-7571</c:v>
                </c:pt>
                <c:pt idx="17">
                  <c:v>-7473</c:v>
                </c:pt>
                <c:pt idx="18">
                  <c:v>-7368</c:v>
                </c:pt>
                <c:pt idx="19">
                  <c:v>-6821</c:v>
                </c:pt>
                <c:pt idx="20">
                  <c:v>-6648</c:v>
                </c:pt>
                <c:pt idx="21">
                  <c:v>-6624</c:v>
                </c:pt>
                <c:pt idx="22">
                  <c:v>-6373</c:v>
                </c:pt>
                <c:pt idx="23">
                  <c:v>-6373</c:v>
                </c:pt>
                <c:pt idx="24">
                  <c:v>-6361</c:v>
                </c:pt>
                <c:pt idx="25">
                  <c:v>-6214</c:v>
                </c:pt>
                <c:pt idx="26">
                  <c:v>-6176</c:v>
                </c:pt>
                <c:pt idx="27">
                  <c:v>-6083</c:v>
                </c:pt>
                <c:pt idx="28">
                  <c:v>-6039</c:v>
                </c:pt>
                <c:pt idx="29">
                  <c:v>-6035</c:v>
                </c:pt>
                <c:pt idx="30">
                  <c:v>-5870</c:v>
                </c:pt>
                <c:pt idx="31">
                  <c:v>-5782</c:v>
                </c:pt>
                <c:pt idx="32">
                  <c:v>-5236</c:v>
                </c:pt>
                <c:pt idx="33">
                  <c:v>-4612</c:v>
                </c:pt>
                <c:pt idx="34">
                  <c:v>-4420</c:v>
                </c:pt>
                <c:pt idx="35">
                  <c:v>-4376</c:v>
                </c:pt>
                <c:pt idx="36">
                  <c:v>-3880</c:v>
                </c:pt>
                <c:pt idx="37">
                  <c:v>-3791</c:v>
                </c:pt>
                <c:pt idx="38">
                  <c:v>-3594</c:v>
                </c:pt>
                <c:pt idx="39">
                  <c:v>-3403</c:v>
                </c:pt>
                <c:pt idx="40">
                  <c:v>-3152</c:v>
                </c:pt>
                <c:pt idx="41">
                  <c:v>0</c:v>
                </c:pt>
                <c:pt idx="42">
                  <c:v>0</c:v>
                </c:pt>
                <c:pt idx="43">
                  <c:v>208</c:v>
                </c:pt>
                <c:pt idx="44">
                  <c:v>1050</c:v>
                </c:pt>
                <c:pt idx="45">
                  <c:v>1055</c:v>
                </c:pt>
                <c:pt idx="46">
                  <c:v>1056</c:v>
                </c:pt>
                <c:pt idx="47">
                  <c:v>1243</c:v>
                </c:pt>
                <c:pt idx="48">
                  <c:v>1260</c:v>
                </c:pt>
                <c:pt idx="49">
                  <c:v>1407</c:v>
                </c:pt>
                <c:pt idx="50">
                  <c:v>1456</c:v>
                </c:pt>
                <c:pt idx="51">
                  <c:v>1806</c:v>
                </c:pt>
                <c:pt idx="52">
                  <c:v>1833</c:v>
                </c:pt>
                <c:pt idx="53">
                  <c:v>1970</c:v>
                </c:pt>
                <c:pt idx="54">
                  <c:v>1987</c:v>
                </c:pt>
                <c:pt idx="55">
                  <c:v>1992</c:v>
                </c:pt>
                <c:pt idx="56">
                  <c:v>2003</c:v>
                </c:pt>
                <c:pt idx="57">
                  <c:v>2009</c:v>
                </c:pt>
                <c:pt idx="58">
                  <c:v>2041</c:v>
                </c:pt>
                <c:pt idx="59">
                  <c:v>2216</c:v>
                </c:pt>
                <c:pt idx="60">
                  <c:v>2222</c:v>
                </c:pt>
                <c:pt idx="61">
                  <c:v>2260</c:v>
                </c:pt>
                <c:pt idx="62">
                  <c:v>2262</c:v>
                </c:pt>
                <c:pt idx="63">
                  <c:v>2310</c:v>
                </c:pt>
                <c:pt idx="64">
                  <c:v>2435</c:v>
                </c:pt>
                <c:pt idx="65">
                  <c:v>2457</c:v>
                </c:pt>
                <c:pt idx="66">
                  <c:v>2578</c:v>
                </c:pt>
                <c:pt idx="67">
                  <c:v>2605</c:v>
                </c:pt>
                <c:pt idx="68">
                  <c:v>2660</c:v>
                </c:pt>
                <c:pt idx="69">
                  <c:v>2813</c:v>
                </c:pt>
                <c:pt idx="70">
                  <c:v>2901</c:v>
                </c:pt>
                <c:pt idx="71">
                  <c:v>3280</c:v>
                </c:pt>
                <c:pt idx="72">
                  <c:v>3295</c:v>
                </c:pt>
                <c:pt idx="73">
                  <c:v>3306</c:v>
                </c:pt>
                <c:pt idx="74">
                  <c:v>3383</c:v>
                </c:pt>
                <c:pt idx="75">
                  <c:v>3393</c:v>
                </c:pt>
                <c:pt idx="76">
                  <c:v>3415</c:v>
                </c:pt>
                <c:pt idx="77">
                  <c:v>3431</c:v>
                </c:pt>
                <c:pt idx="78">
                  <c:v>3437</c:v>
                </c:pt>
                <c:pt idx="79">
                  <c:v>3442</c:v>
                </c:pt>
                <c:pt idx="80">
                  <c:v>3455</c:v>
                </c:pt>
                <c:pt idx="81">
                  <c:v>3455</c:v>
                </c:pt>
                <c:pt idx="82">
                  <c:v>3459</c:v>
                </c:pt>
                <c:pt idx="83">
                  <c:v>3471</c:v>
                </c:pt>
                <c:pt idx="84">
                  <c:v>3471</c:v>
                </c:pt>
                <c:pt idx="85">
                  <c:v>3486</c:v>
                </c:pt>
                <c:pt idx="86">
                  <c:v>3521</c:v>
                </c:pt>
                <c:pt idx="87">
                  <c:v>3521</c:v>
                </c:pt>
                <c:pt idx="88">
                  <c:v>3683</c:v>
                </c:pt>
                <c:pt idx="89">
                  <c:v>3689</c:v>
                </c:pt>
                <c:pt idx="90">
                  <c:v>3759</c:v>
                </c:pt>
                <c:pt idx="91">
                  <c:v>3865</c:v>
                </c:pt>
                <c:pt idx="92">
                  <c:v>3886</c:v>
                </c:pt>
                <c:pt idx="93">
                  <c:v>4006</c:v>
                </c:pt>
                <c:pt idx="94">
                  <c:v>4051</c:v>
                </c:pt>
                <c:pt idx="95">
                  <c:v>4051</c:v>
                </c:pt>
                <c:pt idx="96">
                  <c:v>4051</c:v>
                </c:pt>
                <c:pt idx="97">
                  <c:v>4062</c:v>
                </c:pt>
                <c:pt idx="98">
                  <c:v>4112</c:v>
                </c:pt>
                <c:pt idx="99">
                  <c:v>4204</c:v>
                </c:pt>
                <c:pt idx="100">
                  <c:v>4230</c:v>
                </c:pt>
                <c:pt idx="101">
                  <c:v>4265</c:v>
                </c:pt>
                <c:pt idx="102">
                  <c:v>4270</c:v>
                </c:pt>
                <c:pt idx="103">
                  <c:v>4401</c:v>
                </c:pt>
                <c:pt idx="104">
                  <c:v>4401</c:v>
                </c:pt>
                <c:pt idx="105">
                  <c:v>4445</c:v>
                </c:pt>
                <c:pt idx="106">
                  <c:v>4456</c:v>
                </c:pt>
                <c:pt idx="107">
                  <c:v>4456</c:v>
                </c:pt>
                <c:pt idx="108">
                  <c:v>4653</c:v>
                </c:pt>
                <c:pt idx="109">
                  <c:v>4653</c:v>
                </c:pt>
                <c:pt idx="110">
                  <c:v>4653</c:v>
                </c:pt>
                <c:pt idx="111">
                  <c:v>4653</c:v>
                </c:pt>
                <c:pt idx="112">
                  <c:v>4658</c:v>
                </c:pt>
                <c:pt idx="113">
                  <c:v>4658</c:v>
                </c:pt>
                <c:pt idx="114">
                  <c:v>4658</c:v>
                </c:pt>
                <c:pt idx="115">
                  <c:v>4697</c:v>
                </c:pt>
                <c:pt idx="116">
                  <c:v>4697</c:v>
                </c:pt>
                <c:pt idx="117">
                  <c:v>4697</c:v>
                </c:pt>
                <c:pt idx="118">
                  <c:v>4697</c:v>
                </c:pt>
                <c:pt idx="119">
                  <c:v>4817</c:v>
                </c:pt>
                <c:pt idx="120">
                  <c:v>4817</c:v>
                </c:pt>
                <c:pt idx="121">
                  <c:v>4817</c:v>
                </c:pt>
                <c:pt idx="122">
                  <c:v>4850</c:v>
                </c:pt>
                <c:pt idx="123">
                  <c:v>4850</c:v>
                </c:pt>
                <c:pt idx="124">
                  <c:v>4850</c:v>
                </c:pt>
                <c:pt idx="125">
                  <c:v>4850</c:v>
                </c:pt>
                <c:pt idx="126">
                  <c:v>4975</c:v>
                </c:pt>
                <c:pt idx="127">
                  <c:v>5255</c:v>
                </c:pt>
                <c:pt idx="128">
                  <c:v>5255</c:v>
                </c:pt>
                <c:pt idx="129">
                  <c:v>5255</c:v>
                </c:pt>
                <c:pt idx="130">
                  <c:v>5255</c:v>
                </c:pt>
                <c:pt idx="131">
                  <c:v>5255</c:v>
                </c:pt>
                <c:pt idx="132">
                  <c:v>5255</c:v>
                </c:pt>
                <c:pt idx="133">
                  <c:v>5255</c:v>
                </c:pt>
                <c:pt idx="134">
                  <c:v>5255</c:v>
                </c:pt>
                <c:pt idx="135">
                  <c:v>5260</c:v>
                </c:pt>
                <c:pt idx="136">
                  <c:v>5260</c:v>
                </c:pt>
                <c:pt idx="137">
                  <c:v>5281</c:v>
                </c:pt>
                <c:pt idx="138">
                  <c:v>5282</c:v>
                </c:pt>
                <c:pt idx="139">
                  <c:v>5304</c:v>
                </c:pt>
                <c:pt idx="140">
                  <c:v>5304</c:v>
                </c:pt>
                <c:pt idx="141">
                  <c:v>5305</c:v>
                </c:pt>
                <c:pt idx="142">
                  <c:v>5386</c:v>
                </c:pt>
                <c:pt idx="143">
                  <c:v>5435</c:v>
                </c:pt>
                <c:pt idx="144">
                  <c:v>5441</c:v>
                </c:pt>
                <c:pt idx="145">
                  <c:v>5457</c:v>
                </c:pt>
                <c:pt idx="146">
                  <c:v>5599</c:v>
                </c:pt>
                <c:pt idx="147">
                  <c:v>5599</c:v>
                </c:pt>
                <c:pt idx="148">
                  <c:v>5599</c:v>
                </c:pt>
                <c:pt idx="149">
                  <c:v>5599</c:v>
                </c:pt>
                <c:pt idx="150">
                  <c:v>5665</c:v>
                </c:pt>
                <c:pt idx="151">
                  <c:v>5671</c:v>
                </c:pt>
                <c:pt idx="152">
                  <c:v>5671</c:v>
                </c:pt>
                <c:pt idx="153">
                  <c:v>5671</c:v>
                </c:pt>
                <c:pt idx="154">
                  <c:v>5789</c:v>
                </c:pt>
                <c:pt idx="155">
                  <c:v>5811</c:v>
                </c:pt>
                <c:pt idx="156">
                  <c:v>5862</c:v>
                </c:pt>
                <c:pt idx="157">
                  <c:v>5862</c:v>
                </c:pt>
                <c:pt idx="158">
                  <c:v>5884</c:v>
                </c:pt>
                <c:pt idx="159">
                  <c:v>5916</c:v>
                </c:pt>
                <c:pt idx="160">
                  <c:v>6014</c:v>
                </c:pt>
                <c:pt idx="161">
                  <c:v>6065</c:v>
                </c:pt>
                <c:pt idx="162">
                  <c:v>6065</c:v>
                </c:pt>
                <c:pt idx="163">
                  <c:v>6087</c:v>
                </c:pt>
                <c:pt idx="164">
                  <c:v>6091</c:v>
                </c:pt>
                <c:pt idx="165">
                  <c:v>6194</c:v>
                </c:pt>
                <c:pt idx="166">
                  <c:v>6254</c:v>
                </c:pt>
                <c:pt idx="167">
                  <c:v>6276</c:v>
                </c:pt>
                <c:pt idx="168">
                  <c:v>6282</c:v>
                </c:pt>
                <c:pt idx="169">
                  <c:v>6424</c:v>
                </c:pt>
                <c:pt idx="170">
                  <c:v>6847</c:v>
                </c:pt>
                <c:pt idx="171">
                  <c:v>6847</c:v>
                </c:pt>
                <c:pt idx="172">
                  <c:v>7095</c:v>
                </c:pt>
                <c:pt idx="173">
                  <c:v>7316</c:v>
                </c:pt>
                <c:pt idx="174">
                  <c:v>7388</c:v>
                </c:pt>
                <c:pt idx="175">
                  <c:v>7453</c:v>
                </c:pt>
                <c:pt idx="176">
                  <c:v>7635</c:v>
                </c:pt>
                <c:pt idx="177">
                  <c:v>7830</c:v>
                </c:pt>
                <c:pt idx="178">
                  <c:v>8038</c:v>
                </c:pt>
                <c:pt idx="179">
                  <c:v>8056</c:v>
                </c:pt>
                <c:pt idx="180">
                  <c:v>8056</c:v>
                </c:pt>
                <c:pt idx="181">
                  <c:v>8056</c:v>
                </c:pt>
                <c:pt idx="182">
                  <c:v>8132</c:v>
                </c:pt>
                <c:pt idx="183">
                  <c:v>8213</c:v>
                </c:pt>
                <c:pt idx="184">
                  <c:v>8816</c:v>
                </c:pt>
                <c:pt idx="185">
                  <c:v>8816.5</c:v>
                </c:pt>
                <c:pt idx="186">
                  <c:v>8887</c:v>
                </c:pt>
                <c:pt idx="187">
                  <c:v>8887</c:v>
                </c:pt>
                <c:pt idx="188">
                  <c:v>9013</c:v>
                </c:pt>
                <c:pt idx="189">
                  <c:v>9013</c:v>
                </c:pt>
                <c:pt idx="190">
                  <c:v>9063</c:v>
                </c:pt>
                <c:pt idx="191">
                  <c:v>9068.5</c:v>
                </c:pt>
                <c:pt idx="192">
                  <c:v>9090.5</c:v>
                </c:pt>
                <c:pt idx="193">
                  <c:v>9227</c:v>
                </c:pt>
                <c:pt idx="194">
                  <c:v>9227</c:v>
                </c:pt>
                <c:pt idx="195">
                  <c:v>9243.5</c:v>
                </c:pt>
                <c:pt idx="196">
                  <c:v>9418</c:v>
                </c:pt>
                <c:pt idx="197">
                  <c:v>9456.5</c:v>
                </c:pt>
                <c:pt idx="198">
                  <c:v>9505.5</c:v>
                </c:pt>
                <c:pt idx="199">
                  <c:v>9639</c:v>
                </c:pt>
                <c:pt idx="200">
                  <c:v>9654</c:v>
                </c:pt>
                <c:pt idx="201">
                  <c:v>9680</c:v>
                </c:pt>
                <c:pt idx="202">
                  <c:v>9834.5</c:v>
                </c:pt>
                <c:pt idx="203">
                  <c:v>10002</c:v>
                </c:pt>
                <c:pt idx="204">
                  <c:v>10254</c:v>
                </c:pt>
                <c:pt idx="205">
                  <c:v>10260</c:v>
                </c:pt>
                <c:pt idx="206">
                  <c:v>10315</c:v>
                </c:pt>
                <c:pt idx="207">
                  <c:v>10440</c:v>
                </c:pt>
                <c:pt idx="208">
                  <c:v>10458</c:v>
                </c:pt>
                <c:pt idx="209">
                  <c:v>10654</c:v>
                </c:pt>
                <c:pt idx="210">
                  <c:v>10676</c:v>
                </c:pt>
                <c:pt idx="211">
                  <c:v>10885</c:v>
                </c:pt>
                <c:pt idx="212">
                  <c:v>11053</c:v>
                </c:pt>
                <c:pt idx="213">
                  <c:v>11076</c:v>
                </c:pt>
              </c:numCache>
            </c:numRef>
          </c:xVal>
          <c:yVal>
            <c:numRef>
              <c:f>Active!$M$21:$M$988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872-4F15-87A9-9D1F480657A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11">
                    <c:v>0</c:v>
                  </c:pt>
                  <c:pt idx="41">
                    <c:v>0</c:v>
                  </c:pt>
                  <c:pt idx="42">
                    <c:v>0</c:v>
                  </c:pt>
                  <c:pt idx="99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2">
                    <c:v>6.0000000000000001E-3</c:v>
                  </c:pt>
                  <c:pt idx="143">
                    <c:v>0</c:v>
                  </c:pt>
                  <c:pt idx="153">
                    <c:v>8.9999999999999993E-3</c:v>
                  </c:pt>
                  <c:pt idx="154">
                    <c:v>0</c:v>
                  </c:pt>
                  <c:pt idx="155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1E-4</c:v>
                  </c:pt>
                  <c:pt idx="173">
                    <c:v>0</c:v>
                  </c:pt>
                  <c:pt idx="174">
                    <c:v>2.8E-3</c:v>
                  </c:pt>
                  <c:pt idx="175">
                    <c:v>0</c:v>
                  </c:pt>
                  <c:pt idx="176">
                    <c:v>1E-3</c:v>
                  </c:pt>
                  <c:pt idx="177">
                    <c:v>0</c:v>
                  </c:pt>
                  <c:pt idx="178">
                    <c:v>2.9999999999999997E-4</c:v>
                  </c:pt>
                  <c:pt idx="179">
                    <c:v>4.0000000000000001E-3</c:v>
                  </c:pt>
                  <c:pt idx="180">
                    <c:v>3.0000000000000001E-3</c:v>
                  </c:pt>
                  <c:pt idx="181">
                    <c:v>4.0000000000000001E-3</c:v>
                  </c:pt>
                  <c:pt idx="182">
                    <c:v>4.0000000000000002E-4</c:v>
                  </c:pt>
                  <c:pt idx="183">
                    <c:v>1E-4</c:v>
                  </c:pt>
                  <c:pt idx="184">
                    <c:v>1.6000000000000001E-4</c:v>
                  </c:pt>
                  <c:pt idx="185">
                    <c:v>5.2999999999999998E-4</c:v>
                  </c:pt>
                  <c:pt idx="186">
                    <c:v>0</c:v>
                  </c:pt>
                  <c:pt idx="187">
                    <c:v>2.0000000000000001E-4</c:v>
                  </c:pt>
                  <c:pt idx="188">
                    <c:v>1.2999999999999999E-4</c:v>
                  </c:pt>
                  <c:pt idx="189">
                    <c:v>1E-4</c:v>
                  </c:pt>
                  <c:pt idx="190">
                    <c:v>1.8E-3</c:v>
                  </c:pt>
                  <c:pt idx="191">
                    <c:v>6.3E-3</c:v>
                  </c:pt>
                  <c:pt idx="192">
                    <c:v>5.9000000000000003E-4</c:v>
                  </c:pt>
                  <c:pt idx="193">
                    <c:v>4.0000000000000001E-3</c:v>
                  </c:pt>
                  <c:pt idx="194">
                    <c:v>5.0000000000000001E-3</c:v>
                  </c:pt>
                  <c:pt idx="195">
                    <c:v>1.6999999999999999E-3</c:v>
                  </c:pt>
                  <c:pt idx="196">
                    <c:v>1.2999999999999999E-3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0</c:v>
                  </c:pt>
                  <c:pt idx="200">
                    <c:v>1.1000000000000001E-3</c:v>
                  </c:pt>
                  <c:pt idx="201">
                    <c:v>2.0000000000000001E-4</c:v>
                  </c:pt>
                  <c:pt idx="202">
                    <c:v>2.2000000000000001E-3</c:v>
                  </c:pt>
                  <c:pt idx="203">
                    <c:v>1E-4</c:v>
                  </c:pt>
                  <c:pt idx="204">
                    <c:v>1.5E-3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2.9999999999999997E-4</c:v>
                  </c:pt>
                  <c:pt idx="208">
                    <c:v>6.9999999999999999E-4</c:v>
                  </c:pt>
                  <c:pt idx="209">
                    <c:v>2.0000000000000001E-4</c:v>
                  </c:pt>
                  <c:pt idx="210">
                    <c:v>4.0000000000000002E-4</c:v>
                  </c:pt>
                  <c:pt idx="211">
                    <c:v>1E-4</c:v>
                  </c:pt>
                  <c:pt idx="212">
                    <c:v>2.9999999999999997E-4</c:v>
                  </c:pt>
                  <c:pt idx="21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-12744</c:v>
                </c:pt>
                <c:pt idx="1">
                  <c:v>-12492</c:v>
                </c:pt>
                <c:pt idx="2">
                  <c:v>-12015</c:v>
                </c:pt>
                <c:pt idx="3">
                  <c:v>-11396</c:v>
                </c:pt>
                <c:pt idx="4">
                  <c:v>-10805</c:v>
                </c:pt>
                <c:pt idx="5">
                  <c:v>-10714</c:v>
                </c:pt>
                <c:pt idx="6">
                  <c:v>-10281</c:v>
                </c:pt>
                <c:pt idx="7">
                  <c:v>-10209</c:v>
                </c:pt>
                <c:pt idx="8">
                  <c:v>-9876</c:v>
                </c:pt>
                <c:pt idx="9">
                  <c:v>-9383</c:v>
                </c:pt>
                <c:pt idx="10">
                  <c:v>-7839</c:v>
                </c:pt>
                <c:pt idx="11">
                  <c:v>-7839</c:v>
                </c:pt>
                <c:pt idx="12">
                  <c:v>-7824</c:v>
                </c:pt>
                <c:pt idx="13">
                  <c:v>-7768</c:v>
                </c:pt>
                <c:pt idx="14">
                  <c:v>-7621</c:v>
                </c:pt>
                <c:pt idx="15">
                  <c:v>-7615</c:v>
                </c:pt>
                <c:pt idx="16">
                  <c:v>-7571</c:v>
                </c:pt>
                <c:pt idx="17">
                  <c:v>-7473</c:v>
                </c:pt>
                <c:pt idx="18">
                  <c:v>-7368</c:v>
                </c:pt>
                <c:pt idx="19">
                  <c:v>-6821</c:v>
                </c:pt>
                <c:pt idx="20">
                  <c:v>-6648</c:v>
                </c:pt>
                <c:pt idx="21">
                  <c:v>-6624</c:v>
                </c:pt>
                <c:pt idx="22">
                  <c:v>-6373</c:v>
                </c:pt>
                <c:pt idx="23">
                  <c:v>-6373</c:v>
                </c:pt>
                <c:pt idx="24">
                  <c:v>-6361</c:v>
                </c:pt>
                <c:pt idx="25">
                  <c:v>-6214</c:v>
                </c:pt>
                <c:pt idx="26">
                  <c:v>-6176</c:v>
                </c:pt>
                <c:pt idx="27">
                  <c:v>-6083</c:v>
                </c:pt>
                <c:pt idx="28">
                  <c:v>-6039</c:v>
                </c:pt>
                <c:pt idx="29">
                  <c:v>-6035</c:v>
                </c:pt>
                <c:pt idx="30">
                  <c:v>-5870</c:v>
                </c:pt>
                <c:pt idx="31">
                  <c:v>-5782</c:v>
                </c:pt>
                <c:pt idx="32">
                  <c:v>-5236</c:v>
                </c:pt>
                <c:pt idx="33">
                  <c:v>-4612</c:v>
                </c:pt>
                <c:pt idx="34">
                  <c:v>-4420</c:v>
                </c:pt>
                <c:pt idx="35">
                  <c:v>-4376</c:v>
                </c:pt>
                <c:pt idx="36">
                  <c:v>-3880</c:v>
                </c:pt>
                <c:pt idx="37">
                  <c:v>-3791</c:v>
                </c:pt>
                <c:pt idx="38">
                  <c:v>-3594</c:v>
                </c:pt>
                <c:pt idx="39">
                  <c:v>-3403</c:v>
                </c:pt>
                <c:pt idx="40">
                  <c:v>-3152</c:v>
                </c:pt>
                <c:pt idx="41">
                  <c:v>0</c:v>
                </c:pt>
                <c:pt idx="42">
                  <c:v>0</c:v>
                </c:pt>
                <c:pt idx="43">
                  <c:v>208</c:v>
                </c:pt>
                <c:pt idx="44">
                  <c:v>1050</c:v>
                </c:pt>
                <c:pt idx="45">
                  <c:v>1055</c:v>
                </c:pt>
                <c:pt idx="46">
                  <c:v>1056</c:v>
                </c:pt>
                <c:pt idx="47">
                  <c:v>1243</c:v>
                </c:pt>
                <c:pt idx="48">
                  <c:v>1260</c:v>
                </c:pt>
                <c:pt idx="49">
                  <c:v>1407</c:v>
                </c:pt>
                <c:pt idx="50">
                  <c:v>1456</c:v>
                </c:pt>
                <c:pt idx="51">
                  <c:v>1806</c:v>
                </c:pt>
                <c:pt idx="52">
                  <c:v>1833</c:v>
                </c:pt>
                <c:pt idx="53">
                  <c:v>1970</c:v>
                </c:pt>
                <c:pt idx="54">
                  <c:v>1987</c:v>
                </c:pt>
                <c:pt idx="55">
                  <c:v>1992</c:v>
                </c:pt>
                <c:pt idx="56">
                  <c:v>2003</c:v>
                </c:pt>
                <c:pt idx="57">
                  <c:v>2009</c:v>
                </c:pt>
                <c:pt idx="58">
                  <c:v>2041</c:v>
                </c:pt>
                <c:pt idx="59">
                  <c:v>2216</c:v>
                </c:pt>
                <c:pt idx="60">
                  <c:v>2222</c:v>
                </c:pt>
                <c:pt idx="61">
                  <c:v>2260</c:v>
                </c:pt>
                <c:pt idx="62">
                  <c:v>2262</c:v>
                </c:pt>
                <c:pt idx="63">
                  <c:v>2310</c:v>
                </c:pt>
                <c:pt idx="64">
                  <c:v>2435</c:v>
                </c:pt>
                <c:pt idx="65">
                  <c:v>2457</c:v>
                </c:pt>
                <c:pt idx="66">
                  <c:v>2578</c:v>
                </c:pt>
                <c:pt idx="67">
                  <c:v>2605</c:v>
                </c:pt>
                <c:pt idx="68">
                  <c:v>2660</c:v>
                </c:pt>
                <c:pt idx="69">
                  <c:v>2813</c:v>
                </c:pt>
                <c:pt idx="70">
                  <c:v>2901</c:v>
                </c:pt>
                <c:pt idx="71">
                  <c:v>3280</c:v>
                </c:pt>
                <c:pt idx="72">
                  <c:v>3295</c:v>
                </c:pt>
                <c:pt idx="73">
                  <c:v>3306</c:v>
                </c:pt>
                <c:pt idx="74">
                  <c:v>3383</c:v>
                </c:pt>
                <c:pt idx="75">
                  <c:v>3393</c:v>
                </c:pt>
                <c:pt idx="76">
                  <c:v>3415</c:v>
                </c:pt>
                <c:pt idx="77">
                  <c:v>3431</c:v>
                </c:pt>
                <c:pt idx="78">
                  <c:v>3437</c:v>
                </c:pt>
                <c:pt idx="79">
                  <c:v>3442</c:v>
                </c:pt>
                <c:pt idx="80">
                  <c:v>3455</c:v>
                </c:pt>
                <c:pt idx="81">
                  <c:v>3455</c:v>
                </c:pt>
                <c:pt idx="82">
                  <c:v>3459</c:v>
                </c:pt>
                <c:pt idx="83">
                  <c:v>3471</c:v>
                </c:pt>
                <c:pt idx="84">
                  <c:v>3471</c:v>
                </c:pt>
                <c:pt idx="85">
                  <c:v>3486</c:v>
                </c:pt>
                <c:pt idx="86">
                  <c:v>3521</c:v>
                </c:pt>
                <c:pt idx="87">
                  <c:v>3521</c:v>
                </c:pt>
                <c:pt idx="88">
                  <c:v>3683</c:v>
                </c:pt>
                <c:pt idx="89">
                  <c:v>3689</c:v>
                </c:pt>
                <c:pt idx="90">
                  <c:v>3759</c:v>
                </c:pt>
                <c:pt idx="91">
                  <c:v>3865</c:v>
                </c:pt>
                <c:pt idx="92">
                  <c:v>3886</c:v>
                </c:pt>
                <c:pt idx="93">
                  <c:v>4006</c:v>
                </c:pt>
                <c:pt idx="94">
                  <c:v>4051</c:v>
                </c:pt>
                <c:pt idx="95">
                  <c:v>4051</c:v>
                </c:pt>
                <c:pt idx="96">
                  <c:v>4051</c:v>
                </c:pt>
                <c:pt idx="97">
                  <c:v>4062</c:v>
                </c:pt>
                <c:pt idx="98">
                  <c:v>4112</c:v>
                </c:pt>
                <c:pt idx="99">
                  <c:v>4204</c:v>
                </c:pt>
                <c:pt idx="100">
                  <c:v>4230</c:v>
                </c:pt>
                <c:pt idx="101">
                  <c:v>4265</c:v>
                </c:pt>
                <c:pt idx="102">
                  <c:v>4270</c:v>
                </c:pt>
                <c:pt idx="103">
                  <c:v>4401</c:v>
                </c:pt>
                <c:pt idx="104">
                  <c:v>4401</c:v>
                </c:pt>
                <c:pt idx="105">
                  <c:v>4445</c:v>
                </c:pt>
                <c:pt idx="106">
                  <c:v>4456</c:v>
                </c:pt>
                <c:pt idx="107">
                  <c:v>4456</c:v>
                </c:pt>
                <c:pt idx="108">
                  <c:v>4653</c:v>
                </c:pt>
                <c:pt idx="109">
                  <c:v>4653</c:v>
                </c:pt>
                <c:pt idx="110">
                  <c:v>4653</c:v>
                </c:pt>
                <c:pt idx="111">
                  <c:v>4653</c:v>
                </c:pt>
                <c:pt idx="112">
                  <c:v>4658</c:v>
                </c:pt>
                <c:pt idx="113">
                  <c:v>4658</c:v>
                </c:pt>
                <c:pt idx="114">
                  <c:v>4658</c:v>
                </c:pt>
                <c:pt idx="115">
                  <c:v>4697</c:v>
                </c:pt>
                <c:pt idx="116">
                  <c:v>4697</c:v>
                </c:pt>
                <c:pt idx="117">
                  <c:v>4697</c:v>
                </c:pt>
                <c:pt idx="118">
                  <c:v>4697</c:v>
                </c:pt>
                <c:pt idx="119">
                  <c:v>4817</c:v>
                </c:pt>
                <c:pt idx="120">
                  <c:v>4817</c:v>
                </c:pt>
                <c:pt idx="121">
                  <c:v>4817</c:v>
                </c:pt>
                <c:pt idx="122">
                  <c:v>4850</c:v>
                </c:pt>
                <c:pt idx="123">
                  <c:v>4850</c:v>
                </c:pt>
                <c:pt idx="124">
                  <c:v>4850</c:v>
                </c:pt>
                <c:pt idx="125">
                  <c:v>4850</c:v>
                </c:pt>
                <c:pt idx="126">
                  <c:v>4975</c:v>
                </c:pt>
                <c:pt idx="127">
                  <c:v>5255</c:v>
                </c:pt>
                <c:pt idx="128">
                  <c:v>5255</c:v>
                </c:pt>
                <c:pt idx="129">
                  <c:v>5255</c:v>
                </c:pt>
                <c:pt idx="130">
                  <c:v>5255</c:v>
                </c:pt>
                <c:pt idx="131">
                  <c:v>5255</c:v>
                </c:pt>
                <c:pt idx="132">
                  <c:v>5255</c:v>
                </c:pt>
                <c:pt idx="133">
                  <c:v>5255</c:v>
                </c:pt>
                <c:pt idx="134">
                  <c:v>5255</c:v>
                </c:pt>
                <c:pt idx="135">
                  <c:v>5260</c:v>
                </c:pt>
                <c:pt idx="136">
                  <c:v>5260</c:v>
                </c:pt>
                <c:pt idx="137">
                  <c:v>5281</c:v>
                </c:pt>
                <c:pt idx="138">
                  <c:v>5282</c:v>
                </c:pt>
                <c:pt idx="139">
                  <c:v>5304</c:v>
                </c:pt>
                <c:pt idx="140">
                  <c:v>5304</c:v>
                </c:pt>
                <c:pt idx="141">
                  <c:v>5305</c:v>
                </c:pt>
                <c:pt idx="142">
                  <c:v>5386</c:v>
                </c:pt>
                <c:pt idx="143">
                  <c:v>5435</c:v>
                </c:pt>
                <c:pt idx="144">
                  <c:v>5441</c:v>
                </c:pt>
                <c:pt idx="145">
                  <c:v>5457</c:v>
                </c:pt>
                <c:pt idx="146">
                  <c:v>5599</c:v>
                </c:pt>
                <c:pt idx="147">
                  <c:v>5599</c:v>
                </c:pt>
                <c:pt idx="148">
                  <c:v>5599</c:v>
                </c:pt>
                <c:pt idx="149">
                  <c:v>5599</c:v>
                </c:pt>
                <c:pt idx="150">
                  <c:v>5665</c:v>
                </c:pt>
                <c:pt idx="151">
                  <c:v>5671</c:v>
                </c:pt>
                <c:pt idx="152">
                  <c:v>5671</c:v>
                </c:pt>
                <c:pt idx="153">
                  <c:v>5671</c:v>
                </c:pt>
                <c:pt idx="154">
                  <c:v>5789</c:v>
                </c:pt>
                <c:pt idx="155">
                  <c:v>5811</c:v>
                </c:pt>
                <c:pt idx="156">
                  <c:v>5862</c:v>
                </c:pt>
                <c:pt idx="157">
                  <c:v>5862</c:v>
                </c:pt>
                <c:pt idx="158">
                  <c:v>5884</c:v>
                </c:pt>
                <c:pt idx="159">
                  <c:v>5916</c:v>
                </c:pt>
                <c:pt idx="160">
                  <c:v>6014</c:v>
                </c:pt>
                <c:pt idx="161">
                  <c:v>6065</c:v>
                </c:pt>
                <c:pt idx="162">
                  <c:v>6065</c:v>
                </c:pt>
                <c:pt idx="163">
                  <c:v>6087</c:v>
                </c:pt>
                <c:pt idx="164">
                  <c:v>6091</c:v>
                </c:pt>
                <c:pt idx="165">
                  <c:v>6194</c:v>
                </c:pt>
                <c:pt idx="166">
                  <c:v>6254</c:v>
                </c:pt>
                <c:pt idx="167">
                  <c:v>6276</c:v>
                </c:pt>
                <c:pt idx="168">
                  <c:v>6282</c:v>
                </c:pt>
                <c:pt idx="169">
                  <c:v>6424</c:v>
                </c:pt>
                <c:pt idx="170">
                  <c:v>6847</c:v>
                </c:pt>
                <c:pt idx="171">
                  <c:v>6847</c:v>
                </c:pt>
                <c:pt idx="172">
                  <c:v>7095</c:v>
                </c:pt>
                <c:pt idx="173">
                  <c:v>7316</c:v>
                </c:pt>
                <c:pt idx="174">
                  <c:v>7388</c:v>
                </c:pt>
                <c:pt idx="175">
                  <c:v>7453</c:v>
                </c:pt>
                <c:pt idx="176">
                  <c:v>7635</c:v>
                </c:pt>
                <c:pt idx="177">
                  <c:v>7830</c:v>
                </c:pt>
                <c:pt idx="178">
                  <c:v>8038</c:v>
                </c:pt>
                <c:pt idx="179">
                  <c:v>8056</c:v>
                </c:pt>
                <c:pt idx="180">
                  <c:v>8056</c:v>
                </c:pt>
                <c:pt idx="181">
                  <c:v>8056</c:v>
                </c:pt>
                <c:pt idx="182">
                  <c:v>8132</c:v>
                </c:pt>
                <c:pt idx="183">
                  <c:v>8213</c:v>
                </c:pt>
                <c:pt idx="184">
                  <c:v>8816</c:v>
                </c:pt>
                <c:pt idx="185">
                  <c:v>8816.5</c:v>
                </c:pt>
                <c:pt idx="186">
                  <c:v>8887</c:v>
                </c:pt>
                <c:pt idx="187">
                  <c:v>8887</c:v>
                </c:pt>
                <c:pt idx="188">
                  <c:v>9013</c:v>
                </c:pt>
                <c:pt idx="189">
                  <c:v>9013</c:v>
                </c:pt>
                <c:pt idx="190">
                  <c:v>9063</c:v>
                </c:pt>
                <c:pt idx="191">
                  <c:v>9068.5</c:v>
                </c:pt>
                <c:pt idx="192">
                  <c:v>9090.5</c:v>
                </c:pt>
                <c:pt idx="193">
                  <c:v>9227</c:v>
                </c:pt>
                <c:pt idx="194">
                  <c:v>9227</c:v>
                </c:pt>
                <c:pt idx="195">
                  <c:v>9243.5</c:v>
                </c:pt>
                <c:pt idx="196">
                  <c:v>9418</c:v>
                </c:pt>
                <c:pt idx="197">
                  <c:v>9456.5</c:v>
                </c:pt>
                <c:pt idx="198">
                  <c:v>9505.5</c:v>
                </c:pt>
                <c:pt idx="199">
                  <c:v>9639</c:v>
                </c:pt>
                <c:pt idx="200">
                  <c:v>9654</c:v>
                </c:pt>
                <c:pt idx="201">
                  <c:v>9680</c:v>
                </c:pt>
                <c:pt idx="202">
                  <c:v>9834.5</c:v>
                </c:pt>
                <c:pt idx="203">
                  <c:v>10002</c:v>
                </c:pt>
                <c:pt idx="204">
                  <c:v>10254</c:v>
                </c:pt>
                <c:pt idx="205">
                  <c:v>10260</c:v>
                </c:pt>
                <c:pt idx="206">
                  <c:v>10315</c:v>
                </c:pt>
                <c:pt idx="207">
                  <c:v>10440</c:v>
                </c:pt>
                <c:pt idx="208">
                  <c:v>10458</c:v>
                </c:pt>
                <c:pt idx="209">
                  <c:v>10654</c:v>
                </c:pt>
                <c:pt idx="210">
                  <c:v>10676</c:v>
                </c:pt>
                <c:pt idx="211">
                  <c:v>10885</c:v>
                </c:pt>
                <c:pt idx="212">
                  <c:v>11053</c:v>
                </c:pt>
                <c:pt idx="213">
                  <c:v>11076</c:v>
                </c:pt>
              </c:numCache>
            </c:numRef>
          </c:xVal>
          <c:yVal>
            <c:numRef>
              <c:f>Active!$N$21:$N$988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872-4F15-87A9-9D1F480657A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-12744</c:v>
                </c:pt>
                <c:pt idx="1">
                  <c:v>-12492</c:v>
                </c:pt>
                <c:pt idx="2">
                  <c:v>-12015</c:v>
                </c:pt>
                <c:pt idx="3">
                  <c:v>-11396</c:v>
                </c:pt>
                <c:pt idx="4">
                  <c:v>-10805</c:v>
                </c:pt>
                <c:pt idx="5">
                  <c:v>-10714</c:v>
                </c:pt>
                <c:pt idx="6">
                  <c:v>-10281</c:v>
                </c:pt>
                <c:pt idx="7">
                  <c:v>-10209</c:v>
                </c:pt>
                <c:pt idx="8">
                  <c:v>-9876</c:v>
                </c:pt>
                <c:pt idx="9">
                  <c:v>-9383</c:v>
                </c:pt>
                <c:pt idx="10">
                  <c:v>-7839</c:v>
                </c:pt>
                <c:pt idx="11">
                  <c:v>-7839</c:v>
                </c:pt>
                <c:pt idx="12">
                  <c:v>-7824</c:v>
                </c:pt>
                <c:pt idx="13">
                  <c:v>-7768</c:v>
                </c:pt>
                <c:pt idx="14">
                  <c:v>-7621</c:v>
                </c:pt>
                <c:pt idx="15">
                  <c:v>-7615</c:v>
                </c:pt>
                <c:pt idx="16">
                  <c:v>-7571</c:v>
                </c:pt>
                <c:pt idx="17">
                  <c:v>-7473</c:v>
                </c:pt>
                <c:pt idx="18">
                  <c:v>-7368</c:v>
                </c:pt>
                <c:pt idx="19">
                  <c:v>-6821</c:v>
                </c:pt>
                <c:pt idx="20">
                  <c:v>-6648</c:v>
                </c:pt>
                <c:pt idx="21">
                  <c:v>-6624</c:v>
                </c:pt>
                <c:pt idx="22">
                  <c:v>-6373</c:v>
                </c:pt>
                <c:pt idx="23">
                  <c:v>-6373</c:v>
                </c:pt>
                <c:pt idx="24">
                  <c:v>-6361</c:v>
                </c:pt>
                <c:pt idx="25">
                  <c:v>-6214</c:v>
                </c:pt>
                <c:pt idx="26">
                  <c:v>-6176</c:v>
                </c:pt>
                <c:pt idx="27">
                  <c:v>-6083</c:v>
                </c:pt>
                <c:pt idx="28">
                  <c:v>-6039</c:v>
                </c:pt>
                <c:pt idx="29">
                  <c:v>-6035</c:v>
                </c:pt>
                <c:pt idx="30">
                  <c:v>-5870</c:v>
                </c:pt>
                <c:pt idx="31">
                  <c:v>-5782</c:v>
                </c:pt>
                <c:pt idx="32">
                  <c:v>-5236</c:v>
                </c:pt>
                <c:pt idx="33">
                  <c:v>-4612</c:v>
                </c:pt>
                <c:pt idx="34">
                  <c:v>-4420</c:v>
                </c:pt>
                <c:pt idx="35">
                  <c:v>-4376</c:v>
                </c:pt>
                <c:pt idx="36">
                  <c:v>-3880</c:v>
                </c:pt>
                <c:pt idx="37">
                  <c:v>-3791</c:v>
                </c:pt>
                <c:pt idx="38">
                  <c:v>-3594</c:v>
                </c:pt>
                <c:pt idx="39">
                  <c:v>-3403</c:v>
                </c:pt>
                <c:pt idx="40">
                  <c:v>-3152</c:v>
                </c:pt>
                <c:pt idx="41">
                  <c:v>0</c:v>
                </c:pt>
                <c:pt idx="42">
                  <c:v>0</c:v>
                </c:pt>
                <c:pt idx="43">
                  <c:v>208</c:v>
                </c:pt>
                <c:pt idx="44">
                  <c:v>1050</c:v>
                </c:pt>
                <c:pt idx="45">
                  <c:v>1055</c:v>
                </c:pt>
                <c:pt idx="46">
                  <c:v>1056</c:v>
                </c:pt>
                <c:pt idx="47">
                  <c:v>1243</c:v>
                </c:pt>
                <c:pt idx="48">
                  <c:v>1260</c:v>
                </c:pt>
                <c:pt idx="49">
                  <c:v>1407</c:v>
                </c:pt>
                <c:pt idx="50">
                  <c:v>1456</c:v>
                </c:pt>
                <c:pt idx="51">
                  <c:v>1806</c:v>
                </c:pt>
                <c:pt idx="52">
                  <c:v>1833</c:v>
                </c:pt>
                <c:pt idx="53">
                  <c:v>1970</c:v>
                </c:pt>
                <c:pt idx="54">
                  <c:v>1987</c:v>
                </c:pt>
                <c:pt idx="55">
                  <c:v>1992</c:v>
                </c:pt>
                <c:pt idx="56">
                  <c:v>2003</c:v>
                </c:pt>
                <c:pt idx="57">
                  <c:v>2009</c:v>
                </c:pt>
                <c:pt idx="58">
                  <c:v>2041</c:v>
                </c:pt>
                <c:pt idx="59">
                  <c:v>2216</c:v>
                </c:pt>
                <c:pt idx="60">
                  <c:v>2222</c:v>
                </c:pt>
                <c:pt idx="61">
                  <c:v>2260</c:v>
                </c:pt>
                <c:pt idx="62">
                  <c:v>2262</c:v>
                </c:pt>
                <c:pt idx="63">
                  <c:v>2310</c:v>
                </c:pt>
                <c:pt idx="64">
                  <c:v>2435</c:v>
                </c:pt>
                <c:pt idx="65">
                  <c:v>2457</c:v>
                </c:pt>
                <c:pt idx="66">
                  <c:v>2578</c:v>
                </c:pt>
                <c:pt idx="67">
                  <c:v>2605</c:v>
                </c:pt>
                <c:pt idx="68">
                  <c:v>2660</c:v>
                </c:pt>
                <c:pt idx="69">
                  <c:v>2813</c:v>
                </c:pt>
                <c:pt idx="70">
                  <c:v>2901</c:v>
                </c:pt>
                <c:pt idx="71">
                  <c:v>3280</c:v>
                </c:pt>
                <c:pt idx="72">
                  <c:v>3295</c:v>
                </c:pt>
                <c:pt idx="73">
                  <c:v>3306</c:v>
                </c:pt>
                <c:pt idx="74">
                  <c:v>3383</c:v>
                </c:pt>
                <c:pt idx="75">
                  <c:v>3393</c:v>
                </c:pt>
                <c:pt idx="76">
                  <c:v>3415</c:v>
                </c:pt>
                <c:pt idx="77">
                  <c:v>3431</c:v>
                </c:pt>
                <c:pt idx="78">
                  <c:v>3437</c:v>
                </c:pt>
                <c:pt idx="79">
                  <c:v>3442</c:v>
                </c:pt>
                <c:pt idx="80">
                  <c:v>3455</c:v>
                </c:pt>
                <c:pt idx="81">
                  <c:v>3455</c:v>
                </c:pt>
                <c:pt idx="82">
                  <c:v>3459</c:v>
                </c:pt>
                <c:pt idx="83">
                  <c:v>3471</c:v>
                </c:pt>
                <c:pt idx="84">
                  <c:v>3471</c:v>
                </c:pt>
                <c:pt idx="85">
                  <c:v>3486</c:v>
                </c:pt>
                <c:pt idx="86">
                  <c:v>3521</c:v>
                </c:pt>
                <c:pt idx="87">
                  <c:v>3521</c:v>
                </c:pt>
                <c:pt idx="88">
                  <c:v>3683</c:v>
                </c:pt>
                <c:pt idx="89">
                  <c:v>3689</c:v>
                </c:pt>
                <c:pt idx="90">
                  <c:v>3759</c:v>
                </c:pt>
                <c:pt idx="91">
                  <c:v>3865</c:v>
                </c:pt>
                <c:pt idx="92">
                  <c:v>3886</c:v>
                </c:pt>
                <c:pt idx="93">
                  <c:v>4006</c:v>
                </c:pt>
                <c:pt idx="94">
                  <c:v>4051</c:v>
                </c:pt>
                <c:pt idx="95">
                  <c:v>4051</c:v>
                </c:pt>
                <c:pt idx="96">
                  <c:v>4051</c:v>
                </c:pt>
                <c:pt idx="97">
                  <c:v>4062</c:v>
                </c:pt>
                <c:pt idx="98">
                  <c:v>4112</c:v>
                </c:pt>
                <c:pt idx="99">
                  <c:v>4204</c:v>
                </c:pt>
                <c:pt idx="100">
                  <c:v>4230</c:v>
                </c:pt>
                <c:pt idx="101">
                  <c:v>4265</c:v>
                </c:pt>
                <c:pt idx="102">
                  <c:v>4270</c:v>
                </c:pt>
                <c:pt idx="103">
                  <c:v>4401</c:v>
                </c:pt>
                <c:pt idx="104">
                  <c:v>4401</c:v>
                </c:pt>
                <c:pt idx="105">
                  <c:v>4445</c:v>
                </c:pt>
                <c:pt idx="106">
                  <c:v>4456</c:v>
                </c:pt>
                <c:pt idx="107">
                  <c:v>4456</c:v>
                </c:pt>
                <c:pt idx="108">
                  <c:v>4653</c:v>
                </c:pt>
                <c:pt idx="109">
                  <c:v>4653</c:v>
                </c:pt>
                <c:pt idx="110">
                  <c:v>4653</c:v>
                </c:pt>
                <c:pt idx="111">
                  <c:v>4653</c:v>
                </c:pt>
                <c:pt idx="112">
                  <c:v>4658</c:v>
                </c:pt>
                <c:pt idx="113">
                  <c:v>4658</c:v>
                </c:pt>
                <c:pt idx="114">
                  <c:v>4658</c:v>
                </c:pt>
                <c:pt idx="115">
                  <c:v>4697</c:v>
                </c:pt>
                <c:pt idx="116">
                  <c:v>4697</c:v>
                </c:pt>
                <c:pt idx="117">
                  <c:v>4697</c:v>
                </c:pt>
                <c:pt idx="118">
                  <c:v>4697</c:v>
                </c:pt>
                <c:pt idx="119">
                  <c:v>4817</c:v>
                </c:pt>
                <c:pt idx="120">
                  <c:v>4817</c:v>
                </c:pt>
                <c:pt idx="121">
                  <c:v>4817</c:v>
                </c:pt>
                <c:pt idx="122">
                  <c:v>4850</c:v>
                </c:pt>
                <c:pt idx="123">
                  <c:v>4850</c:v>
                </c:pt>
                <c:pt idx="124">
                  <c:v>4850</c:v>
                </c:pt>
                <c:pt idx="125">
                  <c:v>4850</c:v>
                </c:pt>
                <c:pt idx="126">
                  <c:v>4975</c:v>
                </c:pt>
                <c:pt idx="127">
                  <c:v>5255</c:v>
                </c:pt>
                <c:pt idx="128">
                  <c:v>5255</c:v>
                </c:pt>
                <c:pt idx="129">
                  <c:v>5255</c:v>
                </c:pt>
                <c:pt idx="130">
                  <c:v>5255</c:v>
                </c:pt>
                <c:pt idx="131">
                  <c:v>5255</c:v>
                </c:pt>
                <c:pt idx="132">
                  <c:v>5255</c:v>
                </c:pt>
                <c:pt idx="133">
                  <c:v>5255</c:v>
                </c:pt>
                <c:pt idx="134">
                  <c:v>5255</c:v>
                </c:pt>
                <c:pt idx="135">
                  <c:v>5260</c:v>
                </c:pt>
                <c:pt idx="136">
                  <c:v>5260</c:v>
                </c:pt>
                <c:pt idx="137">
                  <c:v>5281</c:v>
                </c:pt>
                <c:pt idx="138">
                  <c:v>5282</c:v>
                </c:pt>
                <c:pt idx="139">
                  <c:v>5304</c:v>
                </c:pt>
                <c:pt idx="140">
                  <c:v>5304</c:v>
                </c:pt>
                <c:pt idx="141">
                  <c:v>5305</c:v>
                </c:pt>
                <c:pt idx="142">
                  <c:v>5386</c:v>
                </c:pt>
                <c:pt idx="143">
                  <c:v>5435</c:v>
                </c:pt>
                <c:pt idx="144">
                  <c:v>5441</c:v>
                </c:pt>
                <c:pt idx="145">
                  <c:v>5457</c:v>
                </c:pt>
                <c:pt idx="146">
                  <c:v>5599</c:v>
                </c:pt>
                <c:pt idx="147">
                  <c:v>5599</c:v>
                </c:pt>
                <c:pt idx="148">
                  <c:v>5599</c:v>
                </c:pt>
                <c:pt idx="149">
                  <c:v>5599</c:v>
                </c:pt>
                <c:pt idx="150">
                  <c:v>5665</c:v>
                </c:pt>
                <c:pt idx="151">
                  <c:v>5671</c:v>
                </c:pt>
                <c:pt idx="152">
                  <c:v>5671</c:v>
                </c:pt>
                <c:pt idx="153">
                  <c:v>5671</c:v>
                </c:pt>
                <c:pt idx="154">
                  <c:v>5789</c:v>
                </c:pt>
                <c:pt idx="155">
                  <c:v>5811</c:v>
                </c:pt>
                <c:pt idx="156">
                  <c:v>5862</c:v>
                </c:pt>
                <c:pt idx="157">
                  <c:v>5862</c:v>
                </c:pt>
                <c:pt idx="158">
                  <c:v>5884</c:v>
                </c:pt>
                <c:pt idx="159">
                  <c:v>5916</c:v>
                </c:pt>
                <c:pt idx="160">
                  <c:v>6014</c:v>
                </c:pt>
                <c:pt idx="161">
                  <c:v>6065</c:v>
                </c:pt>
                <c:pt idx="162">
                  <c:v>6065</c:v>
                </c:pt>
                <c:pt idx="163">
                  <c:v>6087</c:v>
                </c:pt>
                <c:pt idx="164">
                  <c:v>6091</c:v>
                </c:pt>
                <c:pt idx="165">
                  <c:v>6194</c:v>
                </c:pt>
                <c:pt idx="166">
                  <c:v>6254</c:v>
                </c:pt>
                <c:pt idx="167">
                  <c:v>6276</c:v>
                </c:pt>
                <c:pt idx="168">
                  <c:v>6282</c:v>
                </c:pt>
                <c:pt idx="169">
                  <c:v>6424</c:v>
                </c:pt>
                <c:pt idx="170">
                  <c:v>6847</c:v>
                </c:pt>
                <c:pt idx="171">
                  <c:v>6847</c:v>
                </c:pt>
                <c:pt idx="172">
                  <c:v>7095</c:v>
                </c:pt>
                <c:pt idx="173">
                  <c:v>7316</c:v>
                </c:pt>
                <c:pt idx="174">
                  <c:v>7388</c:v>
                </c:pt>
                <c:pt idx="175">
                  <c:v>7453</c:v>
                </c:pt>
                <c:pt idx="176">
                  <c:v>7635</c:v>
                </c:pt>
                <c:pt idx="177">
                  <c:v>7830</c:v>
                </c:pt>
                <c:pt idx="178">
                  <c:v>8038</c:v>
                </c:pt>
                <c:pt idx="179">
                  <c:v>8056</c:v>
                </c:pt>
                <c:pt idx="180">
                  <c:v>8056</c:v>
                </c:pt>
                <c:pt idx="181">
                  <c:v>8056</c:v>
                </c:pt>
                <c:pt idx="182">
                  <c:v>8132</c:v>
                </c:pt>
                <c:pt idx="183">
                  <c:v>8213</c:v>
                </c:pt>
                <c:pt idx="184">
                  <c:v>8816</c:v>
                </c:pt>
                <c:pt idx="185">
                  <c:v>8816.5</c:v>
                </c:pt>
                <c:pt idx="186">
                  <c:v>8887</c:v>
                </c:pt>
                <c:pt idx="187">
                  <c:v>8887</c:v>
                </c:pt>
                <c:pt idx="188">
                  <c:v>9013</c:v>
                </c:pt>
                <c:pt idx="189">
                  <c:v>9013</c:v>
                </c:pt>
                <c:pt idx="190">
                  <c:v>9063</c:v>
                </c:pt>
                <c:pt idx="191">
                  <c:v>9068.5</c:v>
                </c:pt>
                <c:pt idx="192">
                  <c:v>9090.5</c:v>
                </c:pt>
                <c:pt idx="193">
                  <c:v>9227</c:v>
                </c:pt>
                <c:pt idx="194">
                  <c:v>9227</c:v>
                </c:pt>
                <c:pt idx="195">
                  <c:v>9243.5</c:v>
                </c:pt>
                <c:pt idx="196">
                  <c:v>9418</c:v>
                </c:pt>
                <c:pt idx="197">
                  <c:v>9456.5</c:v>
                </c:pt>
                <c:pt idx="198">
                  <c:v>9505.5</c:v>
                </c:pt>
                <c:pt idx="199">
                  <c:v>9639</c:v>
                </c:pt>
                <c:pt idx="200">
                  <c:v>9654</c:v>
                </c:pt>
                <c:pt idx="201">
                  <c:v>9680</c:v>
                </c:pt>
                <c:pt idx="202">
                  <c:v>9834.5</c:v>
                </c:pt>
                <c:pt idx="203">
                  <c:v>10002</c:v>
                </c:pt>
                <c:pt idx="204">
                  <c:v>10254</c:v>
                </c:pt>
                <c:pt idx="205">
                  <c:v>10260</c:v>
                </c:pt>
                <c:pt idx="206">
                  <c:v>10315</c:v>
                </c:pt>
                <c:pt idx="207">
                  <c:v>10440</c:v>
                </c:pt>
                <c:pt idx="208">
                  <c:v>10458</c:v>
                </c:pt>
                <c:pt idx="209">
                  <c:v>10654</c:v>
                </c:pt>
                <c:pt idx="210">
                  <c:v>10676</c:v>
                </c:pt>
                <c:pt idx="211">
                  <c:v>10885</c:v>
                </c:pt>
                <c:pt idx="212">
                  <c:v>11053</c:v>
                </c:pt>
                <c:pt idx="213">
                  <c:v>11076</c:v>
                </c:pt>
              </c:numCache>
            </c:numRef>
          </c:xVal>
          <c:yVal>
            <c:numRef>
              <c:f>Active!$O$21:$O$988</c:f>
              <c:numCache>
                <c:formatCode>General</c:formatCode>
                <c:ptCount val="968"/>
                <c:pt idx="0">
                  <c:v>1.8155539809252792E-2</c:v>
                </c:pt>
                <c:pt idx="1">
                  <c:v>1.7921263019135627E-2</c:v>
                </c:pt>
                <c:pt idx="2">
                  <c:v>1.7477810523556705E-2</c:v>
                </c:pt>
                <c:pt idx="3">
                  <c:v>1.6902344916086363E-2</c:v>
                </c:pt>
                <c:pt idx="4">
                  <c:v>1.6352910063073486E-2</c:v>
                </c:pt>
                <c:pt idx="5">
                  <c:v>1.6268310111086731E-2</c:v>
                </c:pt>
                <c:pt idx="6">
                  <c:v>1.5865763086798108E-2</c:v>
                </c:pt>
                <c:pt idx="7">
                  <c:v>1.5798826861050344E-2</c:v>
                </c:pt>
                <c:pt idx="8">
                  <c:v>1.5489246816966947E-2</c:v>
                </c:pt>
                <c:pt idx="9">
                  <c:v>1.5030919604555187E-2</c:v>
                </c:pt>
                <c:pt idx="10">
                  <c:v>1.3595509430186519E-2</c:v>
                </c:pt>
                <c:pt idx="11">
                  <c:v>1.3595509430186519E-2</c:v>
                </c:pt>
                <c:pt idx="12">
                  <c:v>1.3581564383155734E-2</c:v>
                </c:pt>
                <c:pt idx="13">
                  <c:v>1.3529502874240809E-2</c:v>
                </c:pt>
                <c:pt idx="14">
                  <c:v>1.3392841413339129E-2</c:v>
                </c:pt>
                <c:pt idx="15">
                  <c:v>1.3387263394526814E-2</c:v>
                </c:pt>
                <c:pt idx="16">
                  <c:v>1.3346357923236516E-2</c:v>
                </c:pt>
                <c:pt idx="17">
                  <c:v>1.3255250282635396E-2</c:v>
                </c:pt>
                <c:pt idx="18">
                  <c:v>1.315763495341991E-2</c:v>
                </c:pt>
                <c:pt idx="19">
                  <c:v>1.2649105571697331E-2</c:v>
                </c:pt>
                <c:pt idx="20">
                  <c:v>1.2488272695942292E-2</c:v>
                </c:pt>
                <c:pt idx="21">
                  <c:v>1.2465960620693037E-2</c:v>
                </c:pt>
                <c:pt idx="22">
                  <c:v>1.2232613500377923E-2</c:v>
                </c:pt>
                <c:pt idx="23">
                  <c:v>1.2232613500377923E-2</c:v>
                </c:pt>
                <c:pt idx="24">
                  <c:v>1.2221457462753296E-2</c:v>
                </c:pt>
                <c:pt idx="25">
                  <c:v>1.2084796001851616E-2</c:v>
                </c:pt>
                <c:pt idx="26">
                  <c:v>1.2049468549373631E-2</c:v>
                </c:pt>
                <c:pt idx="27">
                  <c:v>1.1963009257782771E-2</c:v>
                </c:pt>
                <c:pt idx="28">
                  <c:v>1.1922103786492472E-2</c:v>
                </c:pt>
                <c:pt idx="29">
                  <c:v>1.1918385107284265E-2</c:v>
                </c:pt>
                <c:pt idx="30">
                  <c:v>1.1764989589945643E-2</c:v>
                </c:pt>
                <c:pt idx="31">
                  <c:v>1.1683178647365046E-2</c:v>
                </c:pt>
                <c:pt idx="32">
                  <c:v>1.1175578935444519E-2</c:v>
                </c:pt>
                <c:pt idx="33">
                  <c:v>1.0595464978963916E-2</c:v>
                </c:pt>
                <c:pt idx="34">
                  <c:v>1.0416968376969885E-2</c:v>
                </c:pt>
                <c:pt idx="35">
                  <c:v>1.0376062905679585E-2</c:v>
                </c:pt>
                <c:pt idx="36">
                  <c:v>9.9149466838616696E-3</c:v>
                </c:pt>
                <c:pt idx="37">
                  <c:v>9.8322060714790202E-3</c:v>
                </c:pt>
                <c:pt idx="38">
                  <c:v>9.6490611204747279E-3</c:v>
                </c:pt>
                <c:pt idx="39">
                  <c:v>9.4714941882827475E-3</c:v>
                </c:pt>
                <c:pt idx="40">
                  <c:v>9.2381470679676336E-3</c:v>
                </c:pt>
                <c:pt idx="41">
                  <c:v>6.30782785189895E-3</c:v>
                </c:pt>
                <c:pt idx="42">
                  <c:v>6.30782785189895E-3</c:v>
                </c:pt>
                <c:pt idx="43">
                  <c:v>6.1144565330720829E-3</c:v>
                </c:pt>
                <c:pt idx="44">
                  <c:v>5.3316745597440903E-3</c:v>
                </c:pt>
                <c:pt idx="45">
                  <c:v>5.3270262107338292E-3</c:v>
                </c:pt>
                <c:pt idx="46">
                  <c:v>5.3260965409317766E-3</c:v>
                </c:pt>
                <c:pt idx="47">
                  <c:v>5.1522482879480065E-3</c:v>
                </c:pt>
                <c:pt idx="48">
                  <c:v>5.136443901313118E-3</c:v>
                </c:pt>
                <c:pt idx="49">
                  <c:v>4.9997824404114377E-3</c:v>
                </c:pt>
                <c:pt idx="50">
                  <c:v>4.9542286201108773E-3</c:v>
                </c:pt>
                <c:pt idx="51">
                  <c:v>4.628844189392591E-3</c:v>
                </c:pt>
                <c:pt idx="52">
                  <c:v>4.6037431047371803E-3</c:v>
                </c:pt>
                <c:pt idx="53">
                  <c:v>4.4763783418560223E-3</c:v>
                </c:pt>
                <c:pt idx="54">
                  <c:v>4.4605739552211338E-3</c:v>
                </c:pt>
                <c:pt idx="55">
                  <c:v>4.4559256062108726E-3</c:v>
                </c:pt>
                <c:pt idx="56">
                  <c:v>4.4456992383882978E-3</c:v>
                </c:pt>
                <c:pt idx="57">
                  <c:v>4.440121219575985E-3</c:v>
                </c:pt>
                <c:pt idx="58">
                  <c:v>4.4103717859103131E-3</c:v>
                </c:pt>
                <c:pt idx="59">
                  <c:v>4.2476795705511695E-3</c:v>
                </c:pt>
                <c:pt idx="60">
                  <c:v>4.2421015517388558E-3</c:v>
                </c:pt>
                <c:pt idx="61">
                  <c:v>4.2067740992608703E-3</c:v>
                </c:pt>
                <c:pt idx="62">
                  <c:v>4.204914759656766E-3</c:v>
                </c:pt>
                <c:pt idx="63">
                  <c:v>4.1602906091582582E-3</c:v>
                </c:pt>
                <c:pt idx="64">
                  <c:v>4.0440818839017276E-3</c:v>
                </c:pt>
                <c:pt idx="65">
                  <c:v>4.0236291482565779E-3</c:v>
                </c:pt>
                <c:pt idx="66">
                  <c:v>3.9111391022082559E-3</c:v>
                </c:pt>
                <c:pt idx="67">
                  <c:v>3.8860380175528451E-3</c:v>
                </c:pt>
                <c:pt idx="68">
                  <c:v>3.8349061784399715E-3</c:v>
                </c:pt>
                <c:pt idx="69">
                  <c:v>3.6926666987259775E-3</c:v>
                </c:pt>
                <c:pt idx="70">
                  <c:v>3.6108557561453799E-3</c:v>
                </c:pt>
                <c:pt idx="71">
                  <c:v>3.2585109011675781E-3</c:v>
                </c:pt>
                <c:pt idx="72">
                  <c:v>3.2445658541367943E-3</c:v>
                </c:pt>
                <c:pt idx="73">
                  <c:v>3.2343394863142195E-3</c:v>
                </c:pt>
                <c:pt idx="74">
                  <c:v>3.1627549115561967E-3</c:v>
                </c:pt>
                <c:pt idx="75">
                  <c:v>3.153458213535674E-3</c:v>
                </c:pt>
                <c:pt idx="76">
                  <c:v>3.1330054778905248E-3</c:v>
                </c:pt>
                <c:pt idx="77">
                  <c:v>3.1181307610576889E-3</c:v>
                </c:pt>
                <c:pt idx="78">
                  <c:v>3.1125527422453752E-3</c:v>
                </c:pt>
                <c:pt idx="79">
                  <c:v>3.1079043932351141E-3</c:v>
                </c:pt>
                <c:pt idx="80">
                  <c:v>3.095818685808435E-3</c:v>
                </c:pt>
                <c:pt idx="81">
                  <c:v>3.095818685808435E-3</c:v>
                </c:pt>
                <c:pt idx="82">
                  <c:v>3.092100006600226E-3</c:v>
                </c:pt>
                <c:pt idx="83">
                  <c:v>3.080943968975599E-3</c:v>
                </c:pt>
                <c:pt idx="84">
                  <c:v>3.080943968975599E-3</c:v>
                </c:pt>
                <c:pt idx="85">
                  <c:v>3.0669989219448152E-3</c:v>
                </c:pt>
                <c:pt idx="86">
                  <c:v>3.0344604788729865E-3</c:v>
                </c:pt>
                <c:pt idx="87">
                  <c:v>3.0344604788729865E-3</c:v>
                </c:pt>
                <c:pt idx="88">
                  <c:v>2.8838539709405225E-3</c:v>
                </c:pt>
                <c:pt idx="89">
                  <c:v>2.8782759521282088E-3</c:v>
                </c:pt>
                <c:pt idx="90">
                  <c:v>2.8131990659845513E-3</c:v>
                </c:pt>
                <c:pt idx="91">
                  <c:v>2.7146540669670135E-3</c:v>
                </c:pt>
                <c:pt idx="92">
                  <c:v>2.695131001123916E-3</c:v>
                </c:pt>
                <c:pt idx="93">
                  <c:v>2.5835706248776465E-3</c:v>
                </c:pt>
                <c:pt idx="94">
                  <c:v>2.5417354837852951E-3</c:v>
                </c:pt>
                <c:pt idx="95">
                  <c:v>2.5417354837852951E-3</c:v>
                </c:pt>
                <c:pt idx="96">
                  <c:v>2.5417354837852951E-3</c:v>
                </c:pt>
                <c:pt idx="97">
                  <c:v>2.5315091159627207E-3</c:v>
                </c:pt>
                <c:pt idx="98">
                  <c:v>2.4850256258601082E-3</c:v>
                </c:pt>
                <c:pt idx="99">
                  <c:v>2.3994960040713015E-3</c:v>
                </c:pt>
                <c:pt idx="100">
                  <c:v>2.3753245892179434E-3</c:v>
                </c:pt>
                <c:pt idx="101">
                  <c:v>2.3427861461461147E-3</c:v>
                </c:pt>
                <c:pt idx="102">
                  <c:v>2.3381377971358527E-3</c:v>
                </c:pt>
                <c:pt idx="103">
                  <c:v>2.2163510530670083E-3</c:v>
                </c:pt>
                <c:pt idx="104">
                  <c:v>2.2163510530670083E-3</c:v>
                </c:pt>
                <c:pt idx="105">
                  <c:v>2.1754455817767099E-3</c:v>
                </c:pt>
                <c:pt idx="106">
                  <c:v>2.1652192139541351E-3</c:v>
                </c:pt>
                <c:pt idx="107">
                  <c:v>2.1652192139541351E-3</c:v>
                </c:pt>
                <c:pt idx="108">
                  <c:v>1.9820742629498419E-3</c:v>
                </c:pt>
                <c:pt idx="109">
                  <c:v>1.9820742629498419E-3</c:v>
                </c:pt>
                <c:pt idx="110">
                  <c:v>1.9820742629498419E-3</c:v>
                </c:pt>
                <c:pt idx="111">
                  <c:v>1.9820742629498419E-3</c:v>
                </c:pt>
                <c:pt idx="112">
                  <c:v>1.9774259139395808E-3</c:v>
                </c:pt>
                <c:pt idx="113">
                  <c:v>1.9774259139395808E-3</c:v>
                </c:pt>
                <c:pt idx="114">
                  <c:v>1.9774259139395808E-3</c:v>
                </c:pt>
                <c:pt idx="115">
                  <c:v>1.9411687916595435E-3</c:v>
                </c:pt>
                <c:pt idx="116">
                  <c:v>1.9411687916595435E-3</c:v>
                </c:pt>
                <c:pt idx="117">
                  <c:v>1.9411687916595435E-3</c:v>
                </c:pt>
                <c:pt idx="118">
                  <c:v>1.9411687916595435E-3</c:v>
                </c:pt>
                <c:pt idx="119">
                  <c:v>1.829608415413274E-3</c:v>
                </c:pt>
                <c:pt idx="120">
                  <c:v>1.829608415413274E-3</c:v>
                </c:pt>
                <c:pt idx="121">
                  <c:v>1.829608415413274E-3</c:v>
                </c:pt>
                <c:pt idx="122">
                  <c:v>1.7989293119455496E-3</c:v>
                </c:pt>
                <c:pt idx="123">
                  <c:v>1.7989293119455496E-3</c:v>
                </c:pt>
                <c:pt idx="124">
                  <c:v>1.7989293119455496E-3</c:v>
                </c:pt>
                <c:pt idx="125">
                  <c:v>1.7989293119455496E-3</c:v>
                </c:pt>
                <c:pt idx="126">
                  <c:v>1.6827205866890189E-3</c:v>
                </c:pt>
                <c:pt idx="127">
                  <c:v>1.4224130421143892E-3</c:v>
                </c:pt>
                <c:pt idx="128">
                  <c:v>1.4224130421143892E-3</c:v>
                </c:pt>
                <c:pt idx="129">
                  <c:v>1.4224130421143892E-3</c:v>
                </c:pt>
                <c:pt idx="130">
                  <c:v>1.4224130421143892E-3</c:v>
                </c:pt>
                <c:pt idx="131">
                  <c:v>1.4224130421143892E-3</c:v>
                </c:pt>
                <c:pt idx="132">
                  <c:v>1.4224130421143892E-3</c:v>
                </c:pt>
                <c:pt idx="133">
                  <c:v>1.4224130421143892E-3</c:v>
                </c:pt>
                <c:pt idx="134">
                  <c:v>1.4224130421143892E-3</c:v>
                </c:pt>
                <c:pt idx="135">
                  <c:v>1.4177646931041281E-3</c:v>
                </c:pt>
                <c:pt idx="136">
                  <c:v>1.4177646931041281E-3</c:v>
                </c:pt>
                <c:pt idx="137">
                  <c:v>1.398241627261031E-3</c:v>
                </c:pt>
                <c:pt idx="138">
                  <c:v>1.3973119574589785E-3</c:v>
                </c:pt>
                <c:pt idx="139">
                  <c:v>1.3768592218138288E-3</c:v>
                </c:pt>
                <c:pt idx="140">
                  <c:v>1.3768592218138288E-3</c:v>
                </c:pt>
                <c:pt idx="141">
                  <c:v>1.3759295520117771E-3</c:v>
                </c:pt>
                <c:pt idx="142">
                  <c:v>1.3006262980455449E-3</c:v>
                </c:pt>
                <c:pt idx="143">
                  <c:v>1.2550724777449845E-3</c:v>
                </c:pt>
                <c:pt idx="144">
                  <c:v>1.2494944589326708E-3</c:v>
                </c:pt>
                <c:pt idx="145">
                  <c:v>1.2346197420998349E-3</c:v>
                </c:pt>
                <c:pt idx="146">
                  <c:v>1.1026066302084157E-3</c:v>
                </c:pt>
                <c:pt idx="147">
                  <c:v>1.1026066302084157E-3</c:v>
                </c:pt>
                <c:pt idx="148">
                  <c:v>1.1026066302084157E-3</c:v>
                </c:pt>
                <c:pt idx="149">
                  <c:v>1.1026066302084157E-3</c:v>
                </c:pt>
                <c:pt idx="150">
                  <c:v>1.0412484232729677E-3</c:v>
                </c:pt>
                <c:pt idx="151">
                  <c:v>1.035670404460654E-3</c:v>
                </c:pt>
                <c:pt idx="152">
                  <c:v>1.035670404460654E-3</c:v>
                </c:pt>
                <c:pt idx="153">
                  <c:v>1.035670404460654E-3</c:v>
                </c:pt>
                <c:pt idx="154">
                  <c:v>9.2596936781848879E-4</c:v>
                </c:pt>
                <c:pt idx="155">
                  <c:v>9.0551663217333916E-4</c:v>
                </c:pt>
                <c:pt idx="156">
                  <c:v>8.5810347226867537E-4</c:v>
                </c:pt>
                <c:pt idx="157">
                  <c:v>8.5810347226867537E-4</c:v>
                </c:pt>
                <c:pt idx="158">
                  <c:v>8.3765073662352574E-4</c:v>
                </c:pt>
                <c:pt idx="159">
                  <c:v>8.0790130295785387E-4</c:v>
                </c:pt>
                <c:pt idx="160">
                  <c:v>7.1679366235673312E-4</c:v>
                </c:pt>
                <c:pt idx="161">
                  <c:v>6.6938050245206847E-4</c:v>
                </c:pt>
                <c:pt idx="162">
                  <c:v>6.6938050245206847E-4</c:v>
                </c:pt>
                <c:pt idx="163">
                  <c:v>6.4892776680691884E-4</c:v>
                </c:pt>
                <c:pt idx="164">
                  <c:v>6.4520908759871029E-4</c:v>
                </c:pt>
                <c:pt idx="165">
                  <c:v>5.4945309798732841E-4</c:v>
                </c:pt>
                <c:pt idx="166">
                  <c:v>4.9367290986419409E-4</c:v>
                </c:pt>
                <c:pt idx="167">
                  <c:v>4.7322017421904446E-4</c:v>
                </c:pt>
                <c:pt idx="168">
                  <c:v>4.6764215540673077E-4</c:v>
                </c:pt>
                <c:pt idx="169">
                  <c:v>3.3562904351531163E-4</c:v>
                </c:pt>
                <c:pt idx="170">
                  <c:v>-5.7621282752788952E-5</c:v>
                </c:pt>
                <c:pt idx="171">
                  <c:v>-5.7621282752788952E-5</c:v>
                </c:pt>
                <c:pt idx="172">
                  <c:v>-2.8817939366174595E-4</c:v>
                </c:pt>
                <c:pt idx="173">
                  <c:v>-4.9363641991529306E-4</c:v>
                </c:pt>
                <c:pt idx="174">
                  <c:v>-5.6057264566305477E-4</c:v>
                </c:pt>
                <c:pt idx="175">
                  <c:v>-6.2100118279645108E-4</c:v>
                </c:pt>
                <c:pt idx="176">
                  <c:v>-7.9020108676996006E-4</c:v>
                </c:pt>
                <c:pt idx="177">
                  <c:v>-9.7148669817014813E-4</c:v>
                </c:pt>
                <c:pt idx="178">
                  <c:v>-1.1648580169970153E-3</c:v>
                </c:pt>
                <c:pt idx="179">
                  <c:v>-1.1815920734339564E-3</c:v>
                </c:pt>
                <c:pt idx="180">
                  <c:v>-1.1815920734339564E-3</c:v>
                </c:pt>
                <c:pt idx="181">
                  <c:v>-1.1815920734339564E-3</c:v>
                </c:pt>
                <c:pt idx="182">
                  <c:v>-1.2522469783899266E-3</c:v>
                </c:pt>
                <c:pt idx="183">
                  <c:v>-1.3275502323561589E-3</c:v>
                </c:pt>
                <c:pt idx="184">
                  <c:v>-1.8881411229936642E-3</c:v>
                </c:pt>
                <c:pt idx="185">
                  <c:v>-1.8886059578946896E-3</c:v>
                </c:pt>
                <c:pt idx="186">
                  <c:v>-1.9541476789393742E-3</c:v>
                </c:pt>
                <c:pt idx="187">
                  <c:v>-1.9541476789393742E-3</c:v>
                </c:pt>
                <c:pt idx="188">
                  <c:v>-2.0712860739979565E-3</c:v>
                </c:pt>
                <c:pt idx="189">
                  <c:v>-2.0712860739979565E-3</c:v>
                </c:pt>
                <c:pt idx="190">
                  <c:v>-2.1177695641005695E-3</c:v>
                </c:pt>
                <c:pt idx="191">
                  <c:v>-2.122882748011856E-3</c:v>
                </c:pt>
                <c:pt idx="192">
                  <c:v>-2.1433354836570056E-3</c:v>
                </c:pt>
                <c:pt idx="193">
                  <c:v>-2.2702354116371374E-3</c:v>
                </c:pt>
                <c:pt idx="194">
                  <c:v>-2.2702354116371374E-3</c:v>
                </c:pt>
                <c:pt idx="195">
                  <c:v>-2.2855749633710004E-3</c:v>
                </c:pt>
                <c:pt idx="196">
                  <c:v>-2.4478023438291177E-3</c:v>
                </c:pt>
                <c:pt idx="197">
                  <c:v>-2.4835946312081287E-3</c:v>
                </c:pt>
                <c:pt idx="198">
                  <c:v>-2.5291484515086891E-3</c:v>
                </c:pt>
                <c:pt idx="199">
                  <c:v>-2.6532593700826649E-3</c:v>
                </c:pt>
                <c:pt idx="200">
                  <c:v>-2.6672044171134482E-3</c:v>
                </c:pt>
                <c:pt idx="201">
                  <c:v>-2.6913758319668064E-3</c:v>
                </c:pt>
                <c:pt idx="202">
                  <c:v>-2.8350098163838792E-3</c:v>
                </c:pt>
                <c:pt idx="203">
                  <c:v>-2.9907295082276302E-3</c:v>
                </c:pt>
                <c:pt idx="204">
                  <c:v>-3.2250062983447967E-3</c:v>
                </c:pt>
                <c:pt idx="205">
                  <c:v>-3.2305843171571104E-3</c:v>
                </c:pt>
                <c:pt idx="206">
                  <c:v>-3.2817161562699827E-3</c:v>
                </c:pt>
                <c:pt idx="207">
                  <c:v>-3.3979248815265142E-3</c:v>
                </c:pt>
                <c:pt idx="208">
                  <c:v>-3.4146589379634553E-3</c:v>
                </c:pt>
                <c:pt idx="209">
                  <c:v>-3.596874219165695E-3</c:v>
                </c:pt>
                <c:pt idx="210">
                  <c:v>-3.6173269548108447E-3</c:v>
                </c:pt>
                <c:pt idx="211">
                  <c:v>-3.8116279434397644E-3</c:v>
                </c:pt>
                <c:pt idx="212">
                  <c:v>-3.9678124701845426E-3</c:v>
                </c:pt>
                <c:pt idx="213">
                  <c:v>-3.9891948756317431E-3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872-4F15-87A9-9D1F480657A7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-12744</c:v>
                </c:pt>
                <c:pt idx="1">
                  <c:v>-12492</c:v>
                </c:pt>
                <c:pt idx="2">
                  <c:v>-12015</c:v>
                </c:pt>
                <c:pt idx="3">
                  <c:v>-11396</c:v>
                </c:pt>
                <c:pt idx="4">
                  <c:v>-10805</c:v>
                </c:pt>
                <c:pt idx="5">
                  <c:v>-10714</c:v>
                </c:pt>
                <c:pt idx="6">
                  <c:v>-10281</c:v>
                </c:pt>
                <c:pt idx="7">
                  <c:v>-10209</c:v>
                </c:pt>
                <c:pt idx="8">
                  <c:v>-9876</c:v>
                </c:pt>
                <c:pt idx="9">
                  <c:v>-9383</c:v>
                </c:pt>
                <c:pt idx="10">
                  <c:v>-7839</c:v>
                </c:pt>
                <c:pt idx="11">
                  <c:v>-7839</c:v>
                </c:pt>
                <c:pt idx="12">
                  <c:v>-7824</c:v>
                </c:pt>
                <c:pt idx="13">
                  <c:v>-7768</c:v>
                </c:pt>
                <c:pt idx="14">
                  <c:v>-7621</c:v>
                </c:pt>
                <c:pt idx="15">
                  <c:v>-7615</c:v>
                </c:pt>
                <c:pt idx="16">
                  <c:v>-7571</c:v>
                </c:pt>
                <c:pt idx="17">
                  <c:v>-7473</c:v>
                </c:pt>
                <c:pt idx="18">
                  <c:v>-7368</c:v>
                </c:pt>
                <c:pt idx="19">
                  <c:v>-6821</c:v>
                </c:pt>
                <c:pt idx="20">
                  <c:v>-6648</c:v>
                </c:pt>
                <c:pt idx="21">
                  <c:v>-6624</c:v>
                </c:pt>
                <c:pt idx="22">
                  <c:v>-6373</c:v>
                </c:pt>
                <c:pt idx="23">
                  <c:v>-6373</c:v>
                </c:pt>
                <c:pt idx="24">
                  <c:v>-6361</c:v>
                </c:pt>
                <c:pt idx="25">
                  <c:v>-6214</c:v>
                </c:pt>
                <c:pt idx="26">
                  <c:v>-6176</c:v>
                </c:pt>
                <c:pt idx="27">
                  <c:v>-6083</c:v>
                </c:pt>
                <c:pt idx="28">
                  <c:v>-6039</c:v>
                </c:pt>
                <c:pt idx="29">
                  <c:v>-6035</c:v>
                </c:pt>
                <c:pt idx="30">
                  <c:v>-5870</c:v>
                </c:pt>
                <c:pt idx="31">
                  <c:v>-5782</c:v>
                </c:pt>
                <c:pt idx="32">
                  <c:v>-5236</c:v>
                </c:pt>
                <c:pt idx="33">
                  <c:v>-4612</c:v>
                </c:pt>
                <c:pt idx="34">
                  <c:v>-4420</c:v>
                </c:pt>
                <c:pt idx="35">
                  <c:v>-4376</c:v>
                </c:pt>
                <c:pt idx="36">
                  <c:v>-3880</c:v>
                </c:pt>
                <c:pt idx="37">
                  <c:v>-3791</c:v>
                </c:pt>
                <c:pt idx="38">
                  <c:v>-3594</c:v>
                </c:pt>
                <c:pt idx="39">
                  <c:v>-3403</c:v>
                </c:pt>
                <c:pt idx="40">
                  <c:v>-3152</c:v>
                </c:pt>
                <c:pt idx="41">
                  <c:v>0</c:v>
                </c:pt>
                <c:pt idx="42">
                  <c:v>0</c:v>
                </c:pt>
                <c:pt idx="43">
                  <c:v>208</c:v>
                </c:pt>
                <c:pt idx="44">
                  <c:v>1050</c:v>
                </c:pt>
                <c:pt idx="45">
                  <c:v>1055</c:v>
                </c:pt>
                <c:pt idx="46">
                  <c:v>1056</c:v>
                </c:pt>
                <c:pt idx="47">
                  <c:v>1243</c:v>
                </c:pt>
                <c:pt idx="48">
                  <c:v>1260</c:v>
                </c:pt>
                <c:pt idx="49">
                  <c:v>1407</c:v>
                </c:pt>
                <c:pt idx="50">
                  <c:v>1456</c:v>
                </c:pt>
                <c:pt idx="51">
                  <c:v>1806</c:v>
                </c:pt>
                <c:pt idx="52">
                  <c:v>1833</c:v>
                </c:pt>
                <c:pt idx="53">
                  <c:v>1970</c:v>
                </c:pt>
                <c:pt idx="54">
                  <c:v>1987</c:v>
                </c:pt>
                <c:pt idx="55">
                  <c:v>1992</c:v>
                </c:pt>
                <c:pt idx="56">
                  <c:v>2003</c:v>
                </c:pt>
                <c:pt idx="57">
                  <c:v>2009</c:v>
                </c:pt>
                <c:pt idx="58">
                  <c:v>2041</c:v>
                </c:pt>
                <c:pt idx="59">
                  <c:v>2216</c:v>
                </c:pt>
                <c:pt idx="60">
                  <c:v>2222</c:v>
                </c:pt>
                <c:pt idx="61">
                  <c:v>2260</c:v>
                </c:pt>
                <c:pt idx="62">
                  <c:v>2262</c:v>
                </c:pt>
                <c:pt idx="63">
                  <c:v>2310</c:v>
                </c:pt>
                <c:pt idx="64">
                  <c:v>2435</c:v>
                </c:pt>
                <c:pt idx="65">
                  <c:v>2457</c:v>
                </c:pt>
                <c:pt idx="66">
                  <c:v>2578</c:v>
                </c:pt>
                <c:pt idx="67">
                  <c:v>2605</c:v>
                </c:pt>
                <c:pt idx="68">
                  <c:v>2660</c:v>
                </c:pt>
                <c:pt idx="69">
                  <c:v>2813</c:v>
                </c:pt>
                <c:pt idx="70">
                  <c:v>2901</c:v>
                </c:pt>
                <c:pt idx="71">
                  <c:v>3280</c:v>
                </c:pt>
                <c:pt idx="72">
                  <c:v>3295</c:v>
                </c:pt>
                <c:pt idx="73">
                  <c:v>3306</c:v>
                </c:pt>
                <c:pt idx="74">
                  <c:v>3383</c:v>
                </c:pt>
                <c:pt idx="75">
                  <c:v>3393</c:v>
                </c:pt>
                <c:pt idx="76">
                  <c:v>3415</c:v>
                </c:pt>
                <c:pt idx="77">
                  <c:v>3431</c:v>
                </c:pt>
                <c:pt idx="78">
                  <c:v>3437</c:v>
                </c:pt>
                <c:pt idx="79">
                  <c:v>3442</c:v>
                </c:pt>
                <c:pt idx="80">
                  <c:v>3455</c:v>
                </c:pt>
                <c:pt idx="81">
                  <c:v>3455</c:v>
                </c:pt>
                <c:pt idx="82">
                  <c:v>3459</c:v>
                </c:pt>
                <c:pt idx="83">
                  <c:v>3471</c:v>
                </c:pt>
                <c:pt idx="84">
                  <c:v>3471</c:v>
                </c:pt>
                <c:pt idx="85">
                  <c:v>3486</c:v>
                </c:pt>
                <c:pt idx="86">
                  <c:v>3521</c:v>
                </c:pt>
                <c:pt idx="87">
                  <c:v>3521</c:v>
                </c:pt>
                <c:pt idx="88">
                  <c:v>3683</c:v>
                </c:pt>
                <c:pt idx="89">
                  <c:v>3689</c:v>
                </c:pt>
                <c:pt idx="90">
                  <c:v>3759</c:v>
                </c:pt>
                <c:pt idx="91">
                  <c:v>3865</c:v>
                </c:pt>
                <c:pt idx="92">
                  <c:v>3886</c:v>
                </c:pt>
                <c:pt idx="93">
                  <c:v>4006</c:v>
                </c:pt>
                <c:pt idx="94">
                  <c:v>4051</c:v>
                </c:pt>
                <c:pt idx="95">
                  <c:v>4051</c:v>
                </c:pt>
                <c:pt idx="96">
                  <c:v>4051</c:v>
                </c:pt>
                <c:pt idx="97">
                  <c:v>4062</c:v>
                </c:pt>
                <c:pt idx="98">
                  <c:v>4112</c:v>
                </c:pt>
                <c:pt idx="99">
                  <c:v>4204</c:v>
                </c:pt>
                <c:pt idx="100">
                  <c:v>4230</c:v>
                </c:pt>
                <c:pt idx="101">
                  <c:v>4265</c:v>
                </c:pt>
                <c:pt idx="102">
                  <c:v>4270</c:v>
                </c:pt>
                <c:pt idx="103">
                  <c:v>4401</c:v>
                </c:pt>
                <c:pt idx="104">
                  <c:v>4401</c:v>
                </c:pt>
                <c:pt idx="105">
                  <c:v>4445</c:v>
                </c:pt>
                <c:pt idx="106">
                  <c:v>4456</c:v>
                </c:pt>
                <c:pt idx="107">
                  <c:v>4456</c:v>
                </c:pt>
                <c:pt idx="108">
                  <c:v>4653</c:v>
                </c:pt>
                <c:pt idx="109">
                  <c:v>4653</c:v>
                </c:pt>
                <c:pt idx="110">
                  <c:v>4653</c:v>
                </c:pt>
                <c:pt idx="111">
                  <c:v>4653</c:v>
                </c:pt>
                <c:pt idx="112">
                  <c:v>4658</c:v>
                </c:pt>
                <c:pt idx="113">
                  <c:v>4658</c:v>
                </c:pt>
                <c:pt idx="114">
                  <c:v>4658</c:v>
                </c:pt>
                <c:pt idx="115">
                  <c:v>4697</c:v>
                </c:pt>
                <c:pt idx="116">
                  <c:v>4697</c:v>
                </c:pt>
                <c:pt idx="117">
                  <c:v>4697</c:v>
                </c:pt>
                <c:pt idx="118">
                  <c:v>4697</c:v>
                </c:pt>
                <c:pt idx="119">
                  <c:v>4817</c:v>
                </c:pt>
                <c:pt idx="120">
                  <c:v>4817</c:v>
                </c:pt>
                <c:pt idx="121">
                  <c:v>4817</c:v>
                </c:pt>
                <c:pt idx="122">
                  <c:v>4850</c:v>
                </c:pt>
                <c:pt idx="123">
                  <c:v>4850</c:v>
                </c:pt>
                <c:pt idx="124">
                  <c:v>4850</c:v>
                </c:pt>
                <c:pt idx="125">
                  <c:v>4850</c:v>
                </c:pt>
                <c:pt idx="126">
                  <c:v>4975</c:v>
                </c:pt>
                <c:pt idx="127">
                  <c:v>5255</c:v>
                </c:pt>
                <c:pt idx="128">
                  <c:v>5255</c:v>
                </c:pt>
                <c:pt idx="129">
                  <c:v>5255</c:v>
                </c:pt>
                <c:pt idx="130">
                  <c:v>5255</c:v>
                </c:pt>
                <c:pt idx="131">
                  <c:v>5255</c:v>
                </c:pt>
                <c:pt idx="132">
                  <c:v>5255</c:v>
                </c:pt>
                <c:pt idx="133">
                  <c:v>5255</c:v>
                </c:pt>
                <c:pt idx="134">
                  <c:v>5255</c:v>
                </c:pt>
                <c:pt idx="135">
                  <c:v>5260</c:v>
                </c:pt>
                <c:pt idx="136">
                  <c:v>5260</c:v>
                </c:pt>
                <c:pt idx="137">
                  <c:v>5281</c:v>
                </c:pt>
                <c:pt idx="138">
                  <c:v>5282</c:v>
                </c:pt>
                <c:pt idx="139">
                  <c:v>5304</c:v>
                </c:pt>
                <c:pt idx="140">
                  <c:v>5304</c:v>
                </c:pt>
                <c:pt idx="141">
                  <c:v>5305</c:v>
                </c:pt>
                <c:pt idx="142">
                  <c:v>5386</c:v>
                </c:pt>
                <c:pt idx="143">
                  <c:v>5435</c:v>
                </c:pt>
                <c:pt idx="144">
                  <c:v>5441</c:v>
                </c:pt>
                <c:pt idx="145">
                  <c:v>5457</c:v>
                </c:pt>
                <c:pt idx="146">
                  <c:v>5599</c:v>
                </c:pt>
                <c:pt idx="147">
                  <c:v>5599</c:v>
                </c:pt>
                <c:pt idx="148">
                  <c:v>5599</c:v>
                </c:pt>
                <c:pt idx="149">
                  <c:v>5599</c:v>
                </c:pt>
                <c:pt idx="150">
                  <c:v>5665</c:v>
                </c:pt>
                <c:pt idx="151">
                  <c:v>5671</c:v>
                </c:pt>
                <c:pt idx="152">
                  <c:v>5671</c:v>
                </c:pt>
                <c:pt idx="153">
                  <c:v>5671</c:v>
                </c:pt>
                <c:pt idx="154">
                  <c:v>5789</c:v>
                </c:pt>
                <c:pt idx="155">
                  <c:v>5811</c:v>
                </c:pt>
                <c:pt idx="156">
                  <c:v>5862</c:v>
                </c:pt>
                <c:pt idx="157">
                  <c:v>5862</c:v>
                </c:pt>
                <c:pt idx="158">
                  <c:v>5884</c:v>
                </c:pt>
                <c:pt idx="159">
                  <c:v>5916</c:v>
                </c:pt>
                <c:pt idx="160">
                  <c:v>6014</c:v>
                </c:pt>
                <c:pt idx="161">
                  <c:v>6065</c:v>
                </c:pt>
                <c:pt idx="162">
                  <c:v>6065</c:v>
                </c:pt>
                <c:pt idx="163">
                  <c:v>6087</c:v>
                </c:pt>
                <c:pt idx="164">
                  <c:v>6091</c:v>
                </c:pt>
                <c:pt idx="165">
                  <c:v>6194</c:v>
                </c:pt>
                <c:pt idx="166">
                  <c:v>6254</c:v>
                </c:pt>
                <c:pt idx="167">
                  <c:v>6276</c:v>
                </c:pt>
                <c:pt idx="168">
                  <c:v>6282</c:v>
                </c:pt>
                <c:pt idx="169">
                  <c:v>6424</c:v>
                </c:pt>
                <c:pt idx="170">
                  <c:v>6847</c:v>
                </c:pt>
                <c:pt idx="171">
                  <c:v>6847</c:v>
                </c:pt>
                <c:pt idx="172">
                  <c:v>7095</c:v>
                </c:pt>
                <c:pt idx="173">
                  <c:v>7316</c:v>
                </c:pt>
                <c:pt idx="174">
                  <c:v>7388</c:v>
                </c:pt>
                <c:pt idx="175">
                  <c:v>7453</c:v>
                </c:pt>
                <c:pt idx="176">
                  <c:v>7635</c:v>
                </c:pt>
                <c:pt idx="177">
                  <c:v>7830</c:v>
                </c:pt>
                <c:pt idx="178">
                  <c:v>8038</c:v>
                </c:pt>
                <c:pt idx="179">
                  <c:v>8056</c:v>
                </c:pt>
                <c:pt idx="180">
                  <c:v>8056</c:v>
                </c:pt>
                <c:pt idx="181">
                  <c:v>8056</c:v>
                </c:pt>
                <c:pt idx="182">
                  <c:v>8132</c:v>
                </c:pt>
                <c:pt idx="183">
                  <c:v>8213</c:v>
                </c:pt>
                <c:pt idx="184">
                  <c:v>8816</c:v>
                </c:pt>
                <c:pt idx="185">
                  <c:v>8816.5</c:v>
                </c:pt>
                <c:pt idx="186">
                  <c:v>8887</c:v>
                </c:pt>
                <c:pt idx="187">
                  <c:v>8887</c:v>
                </c:pt>
                <c:pt idx="188">
                  <c:v>9013</c:v>
                </c:pt>
                <c:pt idx="189">
                  <c:v>9013</c:v>
                </c:pt>
                <c:pt idx="190">
                  <c:v>9063</c:v>
                </c:pt>
                <c:pt idx="191">
                  <c:v>9068.5</c:v>
                </c:pt>
                <c:pt idx="192">
                  <c:v>9090.5</c:v>
                </c:pt>
                <c:pt idx="193">
                  <c:v>9227</c:v>
                </c:pt>
                <c:pt idx="194">
                  <c:v>9227</c:v>
                </c:pt>
                <c:pt idx="195">
                  <c:v>9243.5</c:v>
                </c:pt>
                <c:pt idx="196">
                  <c:v>9418</c:v>
                </c:pt>
                <c:pt idx="197">
                  <c:v>9456.5</c:v>
                </c:pt>
                <c:pt idx="198">
                  <c:v>9505.5</c:v>
                </c:pt>
                <c:pt idx="199">
                  <c:v>9639</c:v>
                </c:pt>
                <c:pt idx="200">
                  <c:v>9654</c:v>
                </c:pt>
                <c:pt idx="201">
                  <c:v>9680</c:v>
                </c:pt>
                <c:pt idx="202">
                  <c:v>9834.5</c:v>
                </c:pt>
                <c:pt idx="203">
                  <c:v>10002</c:v>
                </c:pt>
                <c:pt idx="204">
                  <c:v>10254</c:v>
                </c:pt>
                <c:pt idx="205">
                  <c:v>10260</c:v>
                </c:pt>
                <c:pt idx="206">
                  <c:v>10315</c:v>
                </c:pt>
                <c:pt idx="207">
                  <c:v>10440</c:v>
                </c:pt>
                <c:pt idx="208">
                  <c:v>10458</c:v>
                </c:pt>
                <c:pt idx="209">
                  <c:v>10654</c:v>
                </c:pt>
                <c:pt idx="210">
                  <c:v>10676</c:v>
                </c:pt>
                <c:pt idx="211">
                  <c:v>10885</c:v>
                </c:pt>
                <c:pt idx="212">
                  <c:v>11053</c:v>
                </c:pt>
                <c:pt idx="213">
                  <c:v>11076</c:v>
                </c:pt>
              </c:numCache>
            </c:numRef>
          </c:xVal>
          <c:yVal>
            <c:numRef>
              <c:f>Active!$U$21:$U$984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872-4F15-87A9-9D1F48065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531536"/>
        <c:axId val="1"/>
      </c:scatterChart>
      <c:valAx>
        <c:axId val="766531536"/>
        <c:scaling>
          <c:orientation val="minMax"/>
          <c:min val="-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58064516129032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6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5315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77419354838708"/>
          <c:y val="0.92097264437689974"/>
          <c:w val="0.79838709677419351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19050</xdr:rowOff>
    </xdr:from>
    <xdr:to>
      <xdr:col>17</xdr:col>
      <xdr:colOff>266700</xdr:colOff>
      <xdr:row>18</xdr:row>
      <xdr:rowOff>47625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3A114C0B-E3E2-32C1-4A7B-5627236BC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457200</xdr:colOff>
      <xdr:row>0</xdr:row>
      <xdr:rowOff>38101</xdr:rowOff>
    </xdr:from>
    <xdr:to>
      <xdr:col>26</xdr:col>
      <xdr:colOff>542925</xdr:colOff>
      <xdr:row>18</xdr:row>
      <xdr:rowOff>38101</xdr:rowOff>
    </xdr:to>
    <xdr:graphicFrame macro="">
      <xdr:nvGraphicFramePr>
        <xdr:cNvPr id="1035" name="Chart 3">
          <a:extLst>
            <a:ext uri="{FF2B5EF4-FFF2-40B4-BE49-F238E27FC236}">
              <a16:creationId xmlns:a16="http://schemas.microsoft.com/office/drawing/2014/main" id="{F4FEAA9C-6A97-4AF7-16D6-6F4675E927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074.pdf" TargetMode="External"/><Relationship Id="rId13" Type="http://schemas.openxmlformats.org/officeDocument/2006/relationships/hyperlink" Target="http://var.astro.cz/oejv/issues/oejv0094.pdf" TargetMode="External"/><Relationship Id="rId18" Type="http://schemas.openxmlformats.org/officeDocument/2006/relationships/hyperlink" Target="http://www.konkoly.hu/cgi-bin/IBVS?6114" TargetMode="External"/><Relationship Id="rId26" Type="http://schemas.openxmlformats.org/officeDocument/2006/relationships/hyperlink" Target="http://www.bav-astro.de/sfs/BAVM_link.php?BAVMnr=241" TargetMode="External"/><Relationship Id="rId3" Type="http://schemas.openxmlformats.org/officeDocument/2006/relationships/hyperlink" Target="http://www.bav-astro.de/sfs/BAVM_link.php?BAVMnr=56" TargetMode="External"/><Relationship Id="rId21" Type="http://schemas.openxmlformats.org/officeDocument/2006/relationships/hyperlink" Target="http://www.bav-astro.de/sfs/BAVM_link.php?BAVMnr=234" TargetMode="External"/><Relationship Id="rId7" Type="http://schemas.openxmlformats.org/officeDocument/2006/relationships/hyperlink" Target="http://var.astro.cz/oejv/issues/oejv0074.pdf" TargetMode="External"/><Relationship Id="rId12" Type="http://schemas.openxmlformats.org/officeDocument/2006/relationships/hyperlink" Target="http://www.aavso.org/sites/default/files/jaavso/v36n2/186.pdf" TargetMode="External"/><Relationship Id="rId17" Type="http://schemas.openxmlformats.org/officeDocument/2006/relationships/hyperlink" Target="http://www.konkoly.hu/cgi-bin/IBVS?6114" TargetMode="External"/><Relationship Id="rId25" Type="http://schemas.openxmlformats.org/officeDocument/2006/relationships/hyperlink" Target="http://www.bav-astro.de/sfs/BAVM_link.php?BAVMnr=238" TargetMode="External"/><Relationship Id="rId2" Type="http://schemas.openxmlformats.org/officeDocument/2006/relationships/hyperlink" Target="http://www.konkoly.hu/cgi-bin/IBVS?504" TargetMode="External"/><Relationship Id="rId16" Type="http://schemas.openxmlformats.org/officeDocument/2006/relationships/hyperlink" Target="http://www.konkoly.hu/cgi-bin/IBVS?5938" TargetMode="External"/><Relationship Id="rId20" Type="http://schemas.openxmlformats.org/officeDocument/2006/relationships/hyperlink" Target="http://www.bav-astro.de/sfs/BAVM_link.php?BAVMnr=232" TargetMode="External"/><Relationship Id="rId1" Type="http://schemas.openxmlformats.org/officeDocument/2006/relationships/hyperlink" Target="http://www.konkoly.hu/cgi-bin/IBVS?504" TargetMode="External"/><Relationship Id="rId6" Type="http://schemas.openxmlformats.org/officeDocument/2006/relationships/hyperlink" Target="http://var.astro.cz/oejv/issues/oejv0060.pdf" TargetMode="External"/><Relationship Id="rId11" Type="http://schemas.openxmlformats.org/officeDocument/2006/relationships/hyperlink" Target="http://www.bav-astro.de/sfs/BAVM_link.php?BAVMnr=178" TargetMode="External"/><Relationship Id="rId24" Type="http://schemas.openxmlformats.org/officeDocument/2006/relationships/hyperlink" Target="http://var.astro.cz/oejv/issues/oejv0172.pdf" TargetMode="External"/><Relationship Id="rId5" Type="http://schemas.openxmlformats.org/officeDocument/2006/relationships/hyperlink" Target="http://var.astro.cz/oejv/issues/oejv0060.pdf" TargetMode="External"/><Relationship Id="rId15" Type="http://schemas.openxmlformats.org/officeDocument/2006/relationships/hyperlink" Target="http://var.astro.cz/oejv/issues/oejv0094.pdf" TargetMode="External"/><Relationship Id="rId23" Type="http://schemas.openxmlformats.org/officeDocument/2006/relationships/hyperlink" Target="http://var.astro.cz/oejv/issues/oejv0172.pdf" TargetMode="External"/><Relationship Id="rId10" Type="http://schemas.openxmlformats.org/officeDocument/2006/relationships/hyperlink" Target="http://www.bav-astro.de/sfs/BAVM_link.php?BAVMnr=173" TargetMode="External"/><Relationship Id="rId19" Type="http://schemas.openxmlformats.org/officeDocument/2006/relationships/hyperlink" Target="http://var.astro.cz/oejv/issues/oejv0160.pdf" TargetMode="External"/><Relationship Id="rId4" Type="http://schemas.openxmlformats.org/officeDocument/2006/relationships/hyperlink" Target="http://var.astro.cz/oejv/issues/oejv0060.pdf" TargetMode="External"/><Relationship Id="rId9" Type="http://schemas.openxmlformats.org/officeDocument/2006/relationships/hyperlink" Target="http://www.konkoly.hu/cgi-bin/IBVS?5592" TargetMode="External"/><Relationship Id="rId14" Type="http://schemas.openxmlformats.org/officeDocument/2006/relationships/hyperlink" Target="http://var.astro.cz/oejv/issues/oejv0094.pdf" TargetMode="External"/><Relationship Id="rId22" Type="http://schemas.openxmlformats.org/officeDocument/2006/relationships/hyperlink" Target="http://www.konkoly.hu/cgi-bin/IBVS?6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6359"/>
  <sheetViews>
    <sheetView tabSelected="1" workbookViewId="0">
      <pane xSplit="14" ySplit="21" topLeftCell="O224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6.28515625" customWidth="1"/>
    <col min="2" max="2" width="5.140625" style="16" customWidth="1"/>
    <col min="3" max="3" width="12.57031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59</v>
      </c>
      <c r="B1" s="53"/>
    </row>
    <row r="2" spans="1:6" x14ac:dyDescent="0.2">
      <c r="A2" t="s">
        <v>27</v>
      </c>
      <c r="B2" s="54" t="s">
        <v>30</v>
      </c>
    </row>
    <row r="3" spans="1:6" ht="13.5" thickBot="1" x14ac:dyDescent="0.25"/>
    <row r="4" spans="1:6" ht="14.25" thickTop="1" thickBot="1" x14ac:dyDescent="0.25">
      <c r="A4" s="5" t="s">
        <v>3</v>
      </c>
      <c r="B4" s="55"/>
      <c r="C4" s="58">
        <v>40019.798199999997</v>
      </c>
      <c r="D4" s="3">
        <v>1.81723857</v>
      </c>
    </row>
    <row r="5" spans="1:6" ht="13.5" thickTop="1" x14ac:dyDescent="0.2">
      <c r="A5" s="14" t="s">
        <v>63</v>
      </c>
      <c r="B5" s="56"/>
      <c r="C5" s="15">
        <v>-9.5</v>
      </c>
      <c r="D5" s="10" t="s">
        <v>64</v>
      </c>
    </row>
    <row r="6" spans="1:6" x14ac:dyDescent="0.2">
      <c r="A6" s="5" t="s">
        <v>4</v>
      </c>
    </row>
    <row r="7" spans="1:6" x14ac:dyDescent="0.2">
      <c r="A7" t="s">
        <v>5</v>
      </c>
      <c r="C7">
        <f>+C4</f>
        <v>40019.798199999997</v>
      </c>
    </row>
    <row r="8" spans="1:6" x14ac:dyDescent="0.2">
      <c r="A8" t="s">
        <v>6</v>
      </c>
      <c r="C8">
        <f>+D4</f>
        <v>1.81723857</v>
      </c>
    </row>
    <row r="9" spans="1:6" x14ac:dyDescent="0.2">
      <c r="A9" s="24" t="s">
        <v>68</v>
      </c>
      <c r="B9" s="25">
        <v>100</v>
      </c>
      <c r="C9" s="17" t="str">
        <f>"F"&amp;B9</f>
        <v>F100</v>
      </c>
      <c r="D9" s="8" t="str">
        <f>"G"&amp;B9</f>
        <v>G100</v>
      </c>
    </row>
    <row r="10" spans="1:6" ht="13.5" thickBot="1" x14ac:dyDescent="0.25">
      <c r="A10" s="10"/>
      <c r="B10" s="56"/>
      <c r="C10" s="4" t="s">
        <v>23</v>
      </c>
      <c r="D10" s="4" t="s">
        <v>24</v>
      </c>
      <c r="E10" s="10"/>
    </row>
    <row r="11" spans="1:6" x14ac:dyDescent="0.2">
      <c r="A11" s="10" t="s">
        <v>19</v>
      </c>
      <c r="B11" s="56"/>
      <c r="C11" s="59">
        <f ca="1">INTERCEPT(INDIRECT($D$9):G983,INDIRECT($C$9):F983)</f>
        <v>6.30782785189895E-3</v>
      </c>
      <c r="D11" s="16"/>
      <c r="E11" s="10"/>
    </row>
    <row r="12" spans="1:6" x14ac:dyDescent="0.2">
      <c r="A12" s="10" t="s">
        <v>20</v>
      </c>
      <c r="B12" s="56"/>
      <c r="C12" s="59">
        <f ca="1">SLOPE(INDIRECT($D$9):G983,INDIRECT($C$9):F983)</f>
        <v>-9.2966980205224754E-7</v>
      </c>
      <c r="D12" s="16"/>
      <c r="E12" s="10"/>
    </row>
    <row r="13" spans="1:6" x14ac:dyDescent="0.2">
      <c r="A13" s="10" t="s">
        <v>22</v>
      </c>
      <c r="B13" s="56"/>
      <c r="C13" s="16" t="s">
        <v>17</v>
      </c>
    </row>
    <row r="14" spans="1:6" x14ac:dyDescent="0.2">
      <c r="A14" s="10"/>
      <c r="B14" s="56"/>
      <c r="C14" s="10"/>
    </row>
    <row r="15" spans="1:6" x14ac:dyDescent="0.2">
      <c r="A15" s="18" t="s">
        <v>21</v>
      </c>
      <c r="B15" s="56"/>
      <c r="C15" s="60">
        <f ca="1">(C7+C11)+(C8+C12)*INT(MAX(F21:F3524))</f>
        <v>60147.528612125127</v>
      </c>
      <c r="E15" s="19" t="s">
        <v>75</v>
      </c>
      <c r="F15" s="15">
        <v>1</v>
      </c>
    </row>
    <row r="16" spans="1:6" x14ac:dyDescent="0.2">
      <c r="A16" s="21" t="s">
        <v>7</v>
      </c>
      <c r="B16" s="56"/>
      <c r="C16" s="61">
        <f ca="1">+C8+C12</f>
        <v>1.817237640330198</v>
      </c>
      <c r="E16" s="19" t="s">
        <v>65</v>
      </c>
      <c r="F16" s="20">
        <f ca="1">NOW()+15018.5+$C$5/24</f>
        <v>60326.611987268516</v>
      </c>
    </row>
    <row r="17" spans="1:21" ht="13.5" thickBot="1" x14ac:dyDescent="0.25">
      <c r="A17" s="19" t="s">
        <v>61</v>
      </c>
      <c r="B17" s="56"/>
      <c r="C17" s="10">
        <f>COUNT(C21:C2182)</f>
        <v>214</v>
      </c>
      <c r="E17" s="19" t="s">
        <v>76</v>
      </c>
      <c r="F17" s="20">
        <f ca="1">ROUND(2*(F16-$C$7)/$C$8,0)/2+F15</f>
        <v>11175.5</v>
      </c>
    </row>
    <row r="18" spans="1:21" ht="14.25" thickTop="1" thickBot="1" x14ac:dyDescent="0.25">
      <c r="A18" s="21" t="s">
        <v>8</v>
      </c>
      <c r="B18" s="56"/>
      <c r="C18" s="62">
        <f ca="1">+C15</f>
        <v>60147.528612125127</v>
      </c>
      <c r="D18" s="23">
        <f ca="1">+C16</f>
        <v>1.817237640330198</v>
      </c>
      <c r="E18" s="19" t="s">
        <v>66</v>
      </c>
      <c r="F18" s="8">
        <f ca="1">ROUND(2*(F16-$C$15)/$C$16,0)/2+F15</f>
        <v>99.5</v>
      </c>
    </row>
    <row r="19" spans="1:21" ht="13.5" thickTop="1" x14ac:dyDescent="0.2">
      <c r="E19" s="19" t="s">
        <v>67</v>
      </c>
      <c r="F19" s="22">
        <f ca="1">+$C$15+$C$16*F18-15018.5-$C$5/24</f>
        <v>45310.239590671314</v>
      </c>
    </row>
    <row r="20" spans="1:21" ht="13.5" thickBot="1" x14ac:dyDescent="0.25">
      <c r="A20" s="4" t="s">
        <v>9</v>
      </c>
      <c r="B20" s="4" t="s">
        <v>10</v>
      </c>
      <c r="C20" s="4" t="s">
        <v>11</v>
      </c>
      <c r="D20" s="4" t="s">
        <v>16</v>
      </c>
      <c r="E20" s="4" t="s">
        <v>12</v>
      </c>
      <c r="F20" s="4" t="s">
        <v>13</v>
      </c>
      <c r="G20" s="4" t="s">
        <v>14</v>
      </c>
      <c r="H20" s="7" t="s">
        <v>78</v>
      </c>
      <c r="I20" s="7" t="s">
        <v>70</v>
      </c>
      <c r="J20" s="7" t="s">
        <v>79</v>
      </c>
      <c r="K20" s="7" t="s">
        <v>93</v>
      </c>
      <c r="L20" s="7" t="s">
        <v>58</v>
      </c>
      <c r="M20" s="7" t="s">
        <v>28</v>
      </c>
      <c r="N20" s="7" t="s">
        <v>29</v>
      </c>
      <c r="O20" s="7" t="s">
        <v>26</v>
      </c>
      <c r="P20" s="6" t="s">
        <v>25</v>
      </c>
      <c r="Q20" s="4" t="s">
        <v>18</v>
      </c>
      <c r="U20" s="63" t="s">
        <v>699</v>
      </c>
    </row>
    <row r="21" spans="1:21" x14ac:dyDescent="0.2">
      <c r="A21" s="11" t="s">
        <v>31</v>
      </c>
      <c r="C21" s="38">
        <v>16860.927</v>
      </c>
      <c r="D21" s="31"/>
      <c r="E21">
        <f t="shared" ref="E21:E84" si="0">+(C21-C$7)/C$8</f>
        <v>-12743.990570263979</v>
      </c>
      <c r="F21">
        <f t="shared" ref="F21:F84" si="1">ROUND(2*E21,0)/2</f>
        <v>-12744</v>
      </c>
      <c r="G21">
        <f t="shared" ref="G21:G52" si="2">+C21-(C$7+F21*C$8)</f>
        <v>1.7136080001364462E-2</v>
      </c>
      <c r="H21">
        <f t="shared" ref="H21:H60" si="3">G21</f>
        <v>1.7136080001364462E-2</v>
      </c>
      <c r="O21">
        <f t="shared" ref="O21:O84" ca="1" si="4">+C$11+C$12*$F21</f>
        <v>1.8155539809252792E-2</v>
      </c>
      <c r="Q21" s="2">
        <f t="shared" ref="Q21:Q84" si="5">+C21-15018.5</f>
        <v>1842.4269999999997</v>
      </c>
    </row>
    <row r="22" spans="1:21" x14ac:dyDescent="0.2">
      <c r="A22" s="11" t="s">
        <v>31</v>
      </c>
      <c r="C22" s="38">
        <v>17318.841</v>
      </c>
      <c r="D22" s="31"/>
      <c r="E22">
        <f t="shared" si="0"/>
        <v>-12492.007144664554</v>
      </c>
      <c r="F22">
        <f t="shared" si="1"/>
        <v>-12492</v>
      </c>
      <c r="G22">
        <f t="shared" si="2"/>
        <v>-1.2983559998247074E-2</v>
      </c>
      <c r="H22">
        <f t="shared" si="3"/>
        <v>-1.2983559998247074E-2</v>
      </c>
      <c r="O22">
        <f t="shared" ca="1" si="4"/>
        <v>1.7921263019135627E-2</v>
      </c>
      <c r="Q22" s="2">
        <f t="shared" si="5"/>
        <v>2300.3410000000003</v>
      </c>
    </row>
    <row r="23" spans="1:21" x14ac:dyDescent="0.2">
      <c r="A23" s="11" t="s">
        <v>31</v>
      </c>
      <c r="C23" s="38">
        <v>18185.674999999999</v>
      </c>
      <c r="D23" s="31"/>
      <c r="E23">
        <f t="shared" si="0"/>
        <v>-12015.000980306069</v>
      </c>
      <c r="F23">
        <f t="shared" si="1"/>
        <v>-12015</v>
      </c>
      <c r="G23">
        <f t="shared" si="2"/>
        <v>-1.7814499988162424E-3</v>
      </c>
      <c r="H23">
        <f t="shared" si="3"/>
        <v>-1.7814499988162424E-3</v>
      </c>
      <c r="O23">
        <f t="shared" ca="1" si="4"/>
        <v>1.7477810523556705E-2</v>
      </c>
      <c r="Q23" s="2">
        <f t="shared" si="5"/>
        <v>3167.1749999999993</v>
      </c>
    </row>
    <row r="24" spans="1:21" x14ac:dyDescent="0.2">
      <c r="A24" s="11" t="s">
        <v>31</v>
      </c>
      <c r="C24" s="38">
        <v>19310.526000000002</v>
      </c>
      <c r="D24" s="31"/>
      <c r="E24">
        <f t="shared" si="0"/>
        <v>-11396.011807079351</v>
      </c>
      <c r="F24">
        <f t="shared" si="1"/>
        <v>-11396</v>
      </c>
      <c r="G24">
        <f t="shared" si="2"/>
        <v>-2.1456279995618388E-2</v>
      </c>
      <c r="H24">
        <f t="shared" si="3"/>
        <v>-2.1456279995618388E-2</v>
      </c>
      <c r="O24">
        <f t="shared" ca="1" si="4"/>
        <v>1.6902344916086363E-2</v>
      </c>
      <c r="Q24" s="2">
        <f t="shared" si="5"/>
        <v>4292.0260000000017</v>
      </c>
    </row>
    <row r="25" spans="1:21" x14ac:dyDescent="0.2">
      <c r="A25" s="11" t="s">
        <v>31</v>
      </c>
      <c r="C25" s="38">
        <v>20384.53</v>
      </c>
      <c r="D25" s="31"/>
      <c r="E25">
        <f t="shared" si="0"/>
        <v>-10805.002999688697</v>
      </c>
      <c r="F25">
        <f t="shared" si="1"/>
        <v>-10805</v>
      </c>
      <c r="G25">
        <f t="shared" si="2"/>
        <v>-5.4511499984073453E-3</v>
      </c>
      <c r="H25">
        <f t="shared" si="3"/>
        <v>-5.4511499984073453E-3</v>
      </c>
      <c r="O25">
        <f t="shared" ca="1" si="4"/>
        <v>1.6352910063073486E-2</v>
      </c>
      <c r="Q25" s="2">
        <f t="shared" si="5"/>
        <v>5366.0299999999988</v>
      </c>
    </row>
    <row r="26" spans="1:21" x14ac:dyDescent="0.2">
      <c r="A26" s="11" t="s">
        <v>31</v>
      </c>
      <c r="C26" s="38">
        <v>20549.921999999999</v>
      </c>
      <c r="D26" s="31"/>
      <c r="E26">
        <f t="shared" si="0"/>
        <v>-10713.990183468315</v>
      </c>
      <c r="F26">
        <f t="shared" si="1"/>
        <v>-10714</v>
      </c>
      <c r="G26">
        <f t="shared" si="2"/>
        <v>1.7838980002125027E-2</v>
      </c>
      <c r="H26">
        <f t="shared" si="3"/>
        <v>1.7838980002125027E-2</v>
      </c>
      <c r="O26">
        <f t="shared" ca="1" si="4"/>
        <v>1.6268310111086731E-2</v>
      </c>
      <c r="Q26" s="2">
        <f t="shared" si="5"/>
        <v>5531.4219999999987</v>
      </c>
    </row>
    <row r="27" spans="1:21" x14ac:dyDescent="0.2">
      <c r="A27" s="11" t="s">
        <v>31</v>
      </c>
      <c r="C27" s="38">
        <v>21336.743999999999</v>
      </c>
      <c r="D27" s="31"/>
      <c r="E27">
        <f t="shared" si="0"/>
        <v>-10281.01346098988</v>
      </c>
      <c r="F27">
        <f t="shared" si="1"/>
        <v>-10281</v>
      </c>
      <c r="G27">
        <f t="shared" si="2"/>
        <v>-2.446182999847224E-2</v>
      </c>
      <c r="H27">
        <f t="shared" si="3"/>
        <v>-2.446182999847224E-2</v>
      </c>
      <c r="O27">
        <f t="shared" ca="1" si="4"/>
        <v>1.5865763086798108E-2</v>
      </c>
      <c r="Q27" s="2">
        <f t="shared" si="5"/>
        <v>6318.2439999999988</v>
      </c>
    </row>
    <row r="28" spans="1:21" x14ac:dyDescent="0.2">
      <c r="A28" s="11" t="s">
        <v>31</v>
      </c>
      <c r="C28" s="38">
        <v>21467.545999999998</v>
      </c>
      <c r="D28" s="31"/>
      <c r="E28">
        <f t="shared" si="0"/>
        <v>-10209.035019546167</v>
      </c>
      <c r="F28">
        <f t="shared" si="1"/>
        <v>-10209</v>
      </c>
      <c r="G28">
        <f t="shared" si="2"/>
        <v>-6.363887000043178E-2</v>
      </c>
      <c r="H28">
        <f t="shared" si="3"/>
        <v>-6.363887000043178E-2</v>
      </c>
      <c r="O28">
        <f t="shared" ca="1" si="4"/>
        <v>1.5798826861050344E-2</v>
      </c>
      <c r="Q28" s="2">
        <f t="shared" si="5"/>
        <v>6449.0459999999985</v>
      </c>
    </row>
    <row r="29" spans="1:21" x14ac:dyDescent="0.2">
      <c r="A29" s="11" t="s">
        <v>31</v>
      </c>
      <c r="C29" s="38">
        <v>22072.773000000001</v>
      </c>
      <c r="D29" s="31"/>
      <c r="E29">
        <f t="shared" si="0"/>
        <v>-9875.9873889315459</v>
      </c>
      <c r="F29">
        <f t="shared" si="1"/>
        <v>-9876</v>
      </c>
      <c r="G29">
        <f t="shared" si="2"/>
        <v>2.2917320002306951E-2</v>
      </c>
      <c r="H29">
        <f t="shared" si="3"/>
        <v>2.2917320002306951E-2</v>
      </c>
      <c r="O29">
        <f t="shared" ca="1" si="4"/>
        <v>1.5489246816966947E-2</v>
      </c>
      <c r="Q29" s="2">
        <f t="shared" si="5"/>
        <v>7054.273000000001</v>
      </c>
    </row>
    <row r="30" spans="1:21" x14ac:dyDescent="0.2">
      <c r="A30" s="11" t="s">
        <v>31</v>
      </c>
      <c r="B30" s="27"/>
      <c r="C30" s="26">
        <v>22968.61</v>
      </c>
      <c r="D30" s="32"/>
      <c r="E30">
        <f t="shared" si="0"/>
        <v>-9383.0212947769414</v>
      </c>
      <c r="F30">
        <f t="shared" si="1"/>
        <v>-9383</v>
      </c>
      <c r="G30">
        <f t="shared" si="2"/>
        <v>-3.8697689997206908E-2</v>
      </c>
      <c r="H30">
        <f t="shared" si="3"/>
        <v>-3.8697689997206908E-2</v>
      </c>
      <c r="O30">
        <f t="shared" ca="1" si="4"/>
        <v>1.5030919604555187E-2</v>
      </c>
      <c r="Q30" s="2">
        <f t="shared" si="5"/>
        <v>7950.1100000000006</v>
      </c>
    </row>
    <row r="31" spans="1:21" x14ac:dyDescent="0.2">
      <c r="A31" s="11" t="s">
        <v>32</v>
      </c>
      <c r="B31" s="27"/>
      <c r="C31" s="26">
        <v>25774.465</v>
      </c>
      <c r="D31" s="32"/>
      <c r="E31">
        <f t="shared" si="0"/>
        <v>-7839.0000273877067</v>
      </c>
      <c r="F31">
        <f t="shared" si="1"/>
        <v>-7839</v>
      </c>
      <c r="G31">
        <f t="shared" si="2"/>
        <v>-4.9769998440751806E-5</v>
      </c>
      <c r="H31">
        <f t="shared" si="3"/>
        <v>-4.9769998440751806E-5</v>
      </c>
      <c r="O31">
        <f t="shared" ca="1" si="4"/>
        <v>1.3595509430186519E-2</v>
      </c>
      <c r="Q31" s="2">
        <f t="shared" si="5"/>
        <v>10755.965</v>
      </c>
    </row>
    <row r="32" spans="1:21" x14ac:dyDescent="0.2">
      <c r="A32" s="13" t="s">
        <v>77</v>
      </c>
      <c r="B32" s="33" t="s">
        <v>72</v>
      </c>
      <c r="C32" s="13">
        <v>25774.485000000001</v>
      </c>
      <c r="D32" s="13" t="s">
        <v>78</v>
      </c>
      <c r="E32" s="11">
        <f t="shared" si="0"/>
        <v>-7838.9890216780932</v>
      </c>
      <c r="F32">
        <f t="shared" si="1"/>
        <v>-7839</v>
      </c>
      <c r="G32">
        <f t="shared" si="2"/>
        <v>1.9950230001995806E-2</v>
      </c>
      <c r="H32">
        <f t="shared" si="3"/>
        <v>1.9950230001995806E-2</v>
      </c>
      <c r="O32">
        <f t="shared" ca="1" si="4"/>
        <v>1.3595509430186519E-2</v>
      </c>
      <c r="Q32" s="2">
        <f t="shared" si="5"/>
        <v>10755.985000000001</v>
      </c>
    </row>
    <row r="33" spans="1:17" x14ac:dyDescent="0.2">
      <c r="A33" s="11" t="s">
        <v>31</v>
      </c>
      <c r="B33" s="27"/>
      <c r="C33" s="26">
        <v>25801.731</v>
      </c>
      <c r="D33" s="32"/>
      <c r="E33">
        <f t="shared" si="0"/>
        <v>-7823.9959434715265</v>
      </c>
      <c r="F33">
        <f t="shared" si="1"/>
        <v>-7824</v>
      </c>
      <c r="G33">
        <f t="shared" si="2"/>
        <v>7.3716800034162588E-3</v>
      </c>
      <c r="H33">
        <f t="shared" si="3"/>
        <v>7.3716800034162588E-3</v>
      </c>
      <c r="O33">
        <f t="shared" ca="1" si="4"/>
        <v>1.3581564383155734E-2</v>
      </c>
      <c r="Q33" s="2">
        <f t="shared" si="5"/>
        <v>10783.231</v>
      </c>
    </row>
    <row r="34" spans="1:17" x14ac:dyDescent="0.2">
      <c r="A34" s="11" t="s">
        <v>31</v>
      </c>
      <c r="B34" s="27"/>
      <c r="C34" s="26">
        <v>25903.499</v>
      </c>
      <c r="D34" s="32"/>
      <c r="E34" s="11">
        <f t="shared" si="0"/>
        <v>-7767.9944906738347</v>
      </c>
      <c r="F34">
        <f t="shared" si="1"/>
        <v>-7768</v>
      </c>
      <c r="G34">
        <f t="shared" si="2"/>
        <v>1.0011760004999815E-2</v>
      </c>
      <c r="H34">
        <f t="shared" si="3"/>
        <v>1.0011760004999815E-2</v>
      </c>
      <c r="O34">
        <f t="shared" ca="1" si="4"/>
        <v>1.3529502874240809E-2</v>
      </c>
      <c r="Q34" s="2">
        <f t="shared" si="5"/>
        <v>10884.999</v>
      </c>
    </row>
    <row r="35" spans="1:17" x14ac:dyDescent="0.2">
      <c r="A35" s="11" t="s">
        <v>31</v>
      </c>
      <c r="B35" s="27"/>
      <c r="C35" s="26">
        <v>26170.637999999999</v>
      </c>
      <c r="D35" s="32"/>
      <c r="E35" s="11">
        <f t="shared" si="0"/>
        <v>-7620.9917776508555</v>
      </c>
      <c r="F35">
        <f t="shared" si="1"/>
        <v>-7621</v>
      </c>
      <c r="G35">
        <f t="shared" si="2"/>
        <v>1.4941970002837479E-2</v>
      </c>
      <c r="H35">
        <f t="shared" si="3"/>
        <v>1.4941970002837479E-2</v>
      </c>
      <c r="O35">
        <f t="shared" ca="1" si="4"/>
        <v>1.3392841413339129E-2</v>
      </c>
      <c r="Q35" s="2">
        <f t="shared" si="5"/>
        <v>11152.137999999999</v>
      </c>
    </row>
    <row r="36" spans="1:17" x14ac:dyDescent="0.2">
      <c r="A36" s="11" t="s">
        <v>31</v>
      </c>
      <c r="B36" s="27"/>
      <c r="C36" s="26">
        <v>26181.607</v>
      </c>
      <c r="D36" s="32"/>
      <c r="E36" s="11">
        <f t="shared" si="0"/>
        <v>-7614.955696213292</v>
      </c>
      <c r="F36">
        <f t="shared" si="1"/>
        <v>-7615</v>
      </c>
      <c r="G36">
        <f t="shared" si="2"/>
        <v>8.0510550000326475E-2</v>
      </c>
      <c r="H36">
        <f t="shared" si="3"/>
        <v>8.0510550000326475E-2</v>
      </c>
      <c r="O36">
        <f t="shared" ca="1" si="4"/>
        <v>1.3387263394526814E-2</v>
      </c>
      <c r="Q36" s="2">
        <f t="shared" si="5"/>
        <v>11163.107</v>
      </c>
    </row>
    <row r="37" spans="1:17" x14ac:dyDescent="0.2">
      <c r="A37" s="11" t="s">
        <v>31</v>
      </c>
      <c r="B37" s="27"/>
      <c r="C37" s="26">
        <v>26261.492999999999</v>
      </c>
      <c r="D37" s="32"/>
      <c r="E37" s="11">
        <f t="shared" si="0"/>
        <v>-7570.995590303809</v>
      </c>
      <c r="F37">
        <f t="shared" si="1"/>
        <v>-7571</v>
      </c>
      <c r="G37">
        <f t="shared" si="2"/>
        <v>8.0134700001508463E-3</v>
      </c>
      <c r="H37">
        <f t="shared" si="3"/>
        <v>8.0134700001508463E-3</v>
      </c>
      <c r="O37">
        <f t="shared" ca="1" si="4"/>
        <v>1.3346357923236516E-2</v>
      </c>
      <c r="Q37" s="2">
        <f t="shared" si="5"/>
        <v>11242.992999999999</v>
      </c>
    </row>
    <row r="38" spans="1:17" x14ac:dyDescent="0.2">
      <c r="A38" s="11" t="s">
        <v>32</v>
      </c>
      <c r="B38" s="27"/>
      <c r="C38" s="26">
        <v>26439.61</v>
      </c>
      <c r="D38" s="32"/>
      <c r="E38" s="11">
        <f t="shared" si="0"/>
        <v>-7472.9803913417909</v>
      </c>
      <c r="F38">
        <f t="shared" si="1"/>
        <v>-7473</v>
      </c>
      <c r="G38">
        <f t="shared" si="2"/>
        <v>3.5633610001241323E-2</v>
      </c>
      <c r="H38">
        <f t="shared" si="3"/>
        <v>3.5633610001241323E-2</v>
      </c>
      <c r="O38">
        <f t="shared" ca="1" si="4"/>
        <v>1.3255250282635396E-2</v>
      </c>
      <c r="Q38" s="2">
        <f t="shared" si="5"/>
        <v>11421.11</v>
      </c>
    </row>
    <row r="39" spans="1:17" x14ac:dyDescent="0.2">
      <c r="A39" s="11" t="s">
        <v>32</v>
      </c>
      <c r="B39" s="27"/>
      <c r="C39" s="26">
        <v>26630.38</v>
      </c>
      <c r="D39" s="32"/>
      <c r="E39" s="11">
        <f t="shared" si="0"/>
        <v>-7368.0024301927497</v>
      </c>
      <c r="F39">
        <f t="shared" si="1"/>
        <v>-7368</v>
      </c>
      <c r="G39">
        <f t="shared" si="2"/>
        <v>-4.4162399972265121E-3</v>
      </c>
      <c r="H39">
        <f t="shared" si="3"/>
        <v>-4.4162399972265121E-3</v>
      </c>
      <c r="O39">
        <f t="shared" ca="1" si="4"/>
        <v>1.315763495341991E-2</v>
      </c>
      <c r="Q39" s="2">
        <f t="shared" si="5"/>
        <v>11611.880000000001</v>
      </c>
    </row>
    <row r="40" spans="1:17" x14ac:dyDescent="0.2">
      <c r="A40" s="11" t="s">
        <v>32</v>
      </c>
      <c r="B40" s="27"/>
      <c r="C40" s="26">
        <v>27624.401999999998</v>
      </c>
      <c r="D40" s="32"/>
      <c r="E40" s="11">
        <f t="shared" si="0"/>
        <v>-6821.0065561177253</v>
      </c>
      <c r="F40">
        <f t="shared" si="1"/>
        <v>-6821</v>
      </c>
      <c r="G40">
        <f t="shared" si="2"/>
        <v>-1.1914029997569742E-2</v>
      </c>
      <c r="H40">
        <f t="shared" si="3"/>
        <v>-1.1914029997569742E-2</v>
      </c>
      <c r="O40">
        <f t="shared" ca="1" si="4"/>
        <v>1.2649105571697331E-2</v>
      </c>
      <c r="Q40" s="2">
        <f t="shared" si="5"/>
        <v>12605.901999999998</v>
      </c>
    </row>
    <row r="41" spans="1:17" x14ac:dyDescent="0.2">
      <c r="A41" s="11" t="s">
        <v>31</v>
      </c>
      <c r="B41" s="27"/>
      <c r="C41" s="26">
        <v>27938.769</v>
      </c>
      <c r="D41" s="32"/>
      <c r="E41" s="11">
        <f t="shared" si="0"/>
        <v>-6648.0149604132594</v>
      </c>
      <c r="F41">
        <f t="shared" si="1"/>
        <v>-6648</v>
      </c>
      <c r="G41">
        <f t="shared" si="2"/>
        <v>-2.7186639999854378E-2</v>
      </c>
      <c r="H41">
        <f t="shared" si="3"/>
        <v>-2.7186639999854378E-2</v>
      </c>
      <c r="O41">
        <f t="shared" ca="1" si="4"/>
        <v>1.2488272695942292E-2</v>
      </c>
      <c r="Q41" s="2">
        <f t="shared" si="5"/>
        <v>12920.269</v>
      </c>
    </row>
    <row r="42" spans="1:17" x14ac:dyDescent="0.2">
      <c r="A42" s="11" t="s">
        <v>32</v>
      </c>
      <c r="B42" s="27"/>
      <c r="C42" s="26">
        <v>27982.433000000001</v>
      </c>
      <c r="D42" s="32"/>
      <c r="E42" s="11">
        <f t="shared" si="0"/>
        <v>-6623.987295184912</v>
      </c>
      <c r="F42">
        <f t="shared" si="1"/>
        <v>-6624</v>
      </c>
      <c r="G42">
        <f t="shared" si="2"/>
        <v>2.3087680001481203E-2</v>
      </c>
      <c r="H42">
        <f t="shared" si="3"/>
        <v>2.3087680001481203E-2</v>
      </c>
      <c r="O42">
        <f t="shared" ca="1" si="4"/>
        <v>1.2465960620693037E-2</v>
      </c>
      <c r="Q42" s="2">
        <f t="shared" si="5"/>
        <v>12963.933000000001</v>
      </c>
    </row>
    <row r="43" spans="1:17" x14ac:dyDescent="0.2">
      <c r="A43" s="11" t="s">
        <v>31</v>
      </c>
      <c r="B43" s="27"/>
      <c r="C43" s="26">
        <v>28438.51</v>
      </c>
      <c r="D43" s="32"/>
      <c r="E43" s="11">
        <f t="shared" si="0"/>
        <v>-6373.0147440134942</v>
      </c>
      <c r="F43">
        <f t="shared" si="1"/>
        <v>-6373</v>
      </c>
      <c r="G43">
        <f t="shared" si="2"/>
        <v>-2.6793389999511419E-2</v>
      </c>
      <c r="H43">
        <f t="shared" si="3"/>
        <v>-2.6793389999511419E-2</v>
      </c>
      <c r="O43">
        <f t="shared" ca="1" si="4"/>
        <v>1.2232613500377923E-2</v>
      </c>
      <c r="Q43" s="2">
        <f t="shared" si="5"/>
        <v>13420.009999999998</v>
      </c>
    </row>
    <row r="44" spans="1:17" x14ac:dyDescent="0.2">
      <c r="A44" s="11" t="s">
        <v>31</v>
      </c>
      <c r="B44" s="27"/>
      <c r="C44" s="26">
        <v>28438.525000000001</v>
      </c>
      <c r="D44" s="32"/>
      <c r="E44" s="11">
        <f t="shared" si="0"/>
        <v>-6373.0064897312832</v>
      </c>
      <c r="F44">
        <f t="shared" si="1"/>
        <v>-6373</v>
      </c>
      <c r="G44">
        <f t="shared" si="2"/>
        <v>-1.1793389996455517E-2</v>
      </c>
      <c r="H44">
        <f t="shared" si="3"/>
        <v>-1.1793389996455517E-2</v>
      </c>
      <c r="O44">
        <f t="shared" ca="1" si="4"/>
        <v>1.2232613500377923E-2</v>
      </c>
      <c r="Q44" s="2">
        <f t="shared" si="5"/>
        <v>13420.025000000001</v>
      </c>
    </row>
    <row r="45" spans="1:17" x14ac:dyDescent="0.2">
      <c r="A45" s="11" t="s">
        <v>32</v>
      </c>
      <c r="B45" s="27"/>
      <c r="C45" s="26">
        <v>28460.314999999999</v>
      </c>
      <c r="D45" s="32"/>
      <c r="E45" s="11">
        <f t="shared" si="0"/>
        <v>-6361.0157691072991</v>
      </c>
      <c r="F45">
        <f t="shared" si="1"/>
        <v>-6361</v>
      </c>
      <c r="G45">
        <f t="shared" si="2"/>
        <v>-2.8656229998887284E-2</v>
      </c>
      <c r="H45">
        <f t="shared" si="3"/>
        <v>-2.8656229998887284E-2</v>
      </c>
      <c r="O45">
        <f t="shared" ca="1" si="4"/>
        <v>1.2221457462753296E-2</v>
      </c>
      <c r="Q45" s="2">
        <f t="shared" si="5"/>
        <v>13441.814999999999</v>
      </c>
    </row>
    <row r="46" spans="1:17" x14ac:dyDescent="0.2">
      <c r="A46" s="11" t="s">
        <v>32</v>
      </c>
      <c r="B46" s="27"/>
      <c r="C46" s="26">
        <v>28727.495999999999</v>
      </c>
      <c r="D46" s="32"/>
      <c r="E46" s="11">
        <f t="shared" si="0"/>
        <v>-6213.9899440941308</v>
      </c>
      <c r="F46">
        <f t="shared" si="1"/>
        <v>-6214</v>
      </c>
      <c r="G46">
        <f t="shared" si="2"/>
        <v>1.8273980000230949E-2</v>
      </c>
      <c r="H46">
        <f t="shared" si="3"/>
        <v>1.8273980000230949E-2</v>
      </c>
      <c r="O46">
        <f t="shared" ca="1" si="4"/>
        <v>1.2084796001851616E-2</v>
      </c>
      <c r="Q46" s="2">
        <f t="shared" si="5"/>
        <v>13708.995999999999</v>
      </c>
    </row>
    <row r="47" spans="1:17" x14ac:dyDescent="0.2">
      <c r="A47" s="11" t="s">
        <v>31</v>
      </c>
      <c r="B47" s="27"/>
      <c r="C47" s="26">
        <v>28796.553</v>
      </c>
      <c r="D47" s="32"/>
      <c r="E47" s="11">
        <f t="shared" si="0"/>
        <v>-6175.9888796549139</v>
      </c>
      <c r="F47">
        <f t="shared" si="1"/>
        <v>-6176</v>
      </c>
      <c r="G47">
        <f t="shared" si="2"/>
        <v>2.0208320001984248E-2</v>
      </c>
      <c r="H47">
        <f t="shared" si="3"/>
        <v>2.0208320001984248E-2</v>
      </c>
      <c r="O47">
        <f t="shared" ca="1" si="4"/>
        <v>1.2049468549373631E-2</v>
      </c>
      <c r="Q47" s="2">
        <f t="shared" si="5"/>
        <v>13778.053</v>
      </c>
    </row>
    <row r="48" spans="1:17" x14ac:dyDescent="0.2">
      <c r="A48" s="11" t="s">
        <v>32</v>
      </c>
      <c r="B48" s="27"/>
      <c r="C48" s="26">
        <v>28965.552</v>
      </c>
      <c r="D48" s="32"/>
      <c r="E48" s="11">
        <f t="shared" si="0"/>
        <v>-6082.9911837057243</v>
      </c>
      <c r="F48">
        <f t="shared" si="1"/>
        <v>-6083</v>
      </c>
      <c r="G48">
        <f t="shared" si="2"/>
        <v>1.6021310002543032E-2</v>
      </c>
      <c r="H48">
        <f t="shared" si="3"/>
        <v>1.6021310002543032E-2</v>
      </c>
      <c r="O48">
        <f t="shared" ca="1" si="4"/>
        <v>1.1963009257782771E-2</v>
      </c>
      <c r="Q48" s="2">
        <f t="shared" si="5"/>
        <v>13947.052</v>
      </c>
    </row>
    <row r="49" spans="1:17" x14ac:dyDescent="0.2">
      <c r="A49" s="11" t="s">
        <v>32</v>
      </c>
      <c r="B49" s="27"/>
      <c r="C49" s="26">
        <v>29045.542000000001</v>
      </c>
      <c r="D49" s="32"/>
      <c r="E49" s="11">
        <f t="shared" si="0"/>
        <v>-6038.9738481062486</v>
      </c>
      <c r="F49">
        <f t="shared" si="1"/>
        <v>-6039</v>
      </c>
      <c r="G49">
        <f t="shared" si="2"/>
        <v>4.7524230001727119E-2</v>
      </c>
      <c r="H49">
        <f t="shared" si="3"/>
        <v>4.7524230001727119E-2</v>
      </c>
      <c r="O49">
        <f t="shared" ca="1" si="4"/>
        <v>1.1922103786492472E-2</v>
      </c>
      <c r="Q49" s="2">
        <f t="shared" si="5"/>
        <v>14027.042000000001</v>
      </c>
    </row>
    <row r="50" spans="1:17" x14ac:dyDescent="0.2">
      <c r="A50" s="11" t="s">
        <v>31</v>
      </c>
      <c r="B50" s="27"/>
      <c r="C50" s="26">
        <v>29052.772000000001</v>
      </c>
      <c r="D50" s="32"/>
      <c r="E50" s="11">
        <f t="shared" si="0"/>
        <v>-6034.9952840809428</v>
      </c>
      <c r="F50">
        <f t="shared" si="1"/>
        <v>-6035</v>
      </c>
      <c r="G50">
        <f t="shared" si="2"/>
        <v>8.5699500014015939E-3</v>
      </c>
      <c r="H50">
        <f t="shared" si="3"/>
        <v>8.5699500014015939E-3</v>
      </c>
      <c r="O50">
        <f t="shared" ca="1" si="4"/>
        <v>1.1918385107284265E-2</v>
      </c>
      <c r="Q50" s="2">
        <f t="shared" si="5"/>
        <v>14034.272000000001</v>
      </c>
    </row>
    <row r="51" spans="1:17" x14ac:dyDescent="0.2">
      <c r="A51" s="11" t="s">
        <v>32</v>
      </c>
      <c r="B51" s="27"/>
      <c r="C51" s="26">
        <v>29352.631000000001</v>
      </c>
      <c r="D51" s="32"/>
      <c r="E51" s="11">
        <f t="shared" si="0"/>
        <v>-5869.9872301301621</v>
      </c>
      <c r="F51">
        <f t="shared" si="1"/>
        <v>-5870</v>
      </c>
      <c r="G51">
        <f t="shared" si="2"/>
        <v>2.3205900004541036E-2</v>
      </c>
      <c r="H51">
        <f t="shared" si="3"/>
        <v>2.3205900004541036E-2</v>
      </c>
      <c r="O51">
        <f t="shared" ca="1" si="4"/>
        <v>1.1764989589945643E-2</v>
      </c>
      <c r="Q51" s="2">
        <f t="shared" si="5"/>
        <v>14334.131000000001</v>
      </c>
    </row>
    <row r="52" spans="1:17" x14ac:dyDescent="0.2">
      <c r="A52" s="11" t="s">
        <v>31</v>
      </c>
      <c r="B52" s="27"/>
      <c r="C52" s="26">
        <v>29512.565999999999</v>
      </c>
      <c r="D52" s="32"/>
      <c r="E52" s="11">
        <f t="shared" si="0"/>
        <v>-5781.9773217778438</v>
      </c>
      <c r="F52">
        <f t="shared" si="1"/>
        <v>-5782</v>
      </c>
      <c r="G52">
        <f t="shared" si="2"/>
        <v>4.1211740001017461E-2</v>
      </c>
      <c r="H52">
        <f t="shared" si="3"/>
        <v>4.1211740001017461E-2</v>
      </c>
      <c r="O52">
        <f t="shared" ca="1" si="4"/>
        <v>1.1683178647365046E-2</v>
      </c>
      <c r="Q52" s="2">
        <f t="shared" si="5"/>
        <v>14494.065999999999</v>
      </c>
    </row>
    <row r="53" spans="1:17" x14ac:dyDescent="0.2">
      <c r="A53" s="11" t="s">
        <v>31</v>
      </c>
      <c r="B53" s="27"/>
      <c r="C53" s="26">
        <v>30504.710999999999</v>
      </c>
      <c r="D53" s="32"/>
      <c r="E53" s="11">
        <f t="shared" si="0"/>
        <v>-5236.0143335500516</v>
      </c>
      <c r="F53">
        <f t="shared" si="1"/>
        <v>-5236</v>
      </c>
      <c r="G53">
        <f t="shared" ref="G53:G84" si="6">+C53-(C$7+F53*C$8)</f>
        <v>-2.6047479997941991E-2</v>
      </c>
      <c r="H53">
        <f t="shared" si="3"/>
        <v>-2.6047479997941991E-2</v>
      </c>
      <c r="O53">
        <f t="shared" ca="1" si="4"/>
        <v>1.1175578935444519E-2</v>
      </c>
      <c r="Q53" s="2">
        <f t="shared" si="5"/>
        <v>15486.210999999999</v>
      </c>
    </row>
    <row r="54" spans="1:17" x14ac:dyDescent="0.2">
      <c r="A54" s="11" t="s">
        <v>31</v>
      </c>
      <c r="B54" s="27"/>
      <c r="C54" s="26">
        <v>31638.651999999998</v>
      </c>
      <c r="D54" s="32"/>
      <c r="E54" s="11">
        <f t="shared" si="0"/>
        <v>-4612.023065303968</v>
      </c>
      <c r="F54">
        <f t="shared" si="1"/>
        <v>-4612</v>
      </c>
      <c r="G54">
        <f t="shared" si="6"/>
        <v>-4.1915159999916796E-2</v>
      </c>
      <c r="H54">
        <f t="shared" si="3"/>
        <v>-4.1915159999916796E-2</v>
      </c>
      <c r="O54">
        <f t="shared" ca="1" si="4"/>
        <v>1.0595464978963916E-2</v>
      </c>
      <c r="Q54" s="2">
        <f t="shared" si="5"/>
        <v>16620.151999999998</v>
      </c>
    </row>
    <row r="55" spans="1:17" x14ac:dyDescent="0.2">
      <c r="A55" s="11" t="s">
        <v>31</v>
      </c>
      <c r="B55" s="27"/>
      <c r="C55" s="26">
        <v>31987.663</v>
      </c>
      <c r="D55" s="32"/>
      <c r="E55" s="11">
        <f t="shared" si="0"/>
        <v>-4419.9673794068749</v>
      </c>
      <c r="F55">
        <f t="shared" si="1"/>
        <v>-4420</v>
      </c>
      <c r="G55">
        <f t="shared" si="6"/>
        <v>5.927940000401577E-2</v>
      </c>
      <c r="H55">
        <f t="shared" si="3"/>
        <v>5.927940000401577E-2</v>
      </c>
      <c r="O55">
        <f t="shared" ca="1" si="4"/>
        <v>1.0416968376969885E-2</v>
      </c>
      <c r="Q55" s="2">
        <f t="shared" si="5"/>
        <v>16969.163</v>
      </c>
    </row>
    <row r="56" spans="1:17" x14ac:dyDescent="0.2">
      <c r="A56" s="11" t="s">
        <v>31</v>
      </c>
      <c r="B56" s="27"/>
      <c r="C56" s="26">
        <v>32067.571</v>
      </c>
      <c r="D56" s="32"/>
      <c r="E56" s="11">
        <f t="shared" si="0"/>
        <v>-4375.9951672168163</v>
      </c>
      <c r="F56">
        <f t="shared" si="1"/>
        <v>-4376</v>
      </c>
      <c r="G56">
        <f t="shared" si="6"/>
        <v>8.7823200046841521E-3</v>
      </c>
      <c r="H56">
        <f t="shared" si="3"/>
        <v>8.7823200046841521E-3</v>
      </c>
      <c r="O56">
        <f t="shared" ca="1" si="4"/>
        <v>1.0376062905679585E-2</v>
      </c>
      <c r="Q56" s="2">
        <f t="shared" si="5"/>
        <v>17049.071</v>
      </c>
    </row>
    <row r="57" spans="1:17" x14ac:dyDescent="0.2">
      <c r="A57" s="11" t="s">
        <v>31</v>
      </c>
      <c r="B57" s="27"/>
      <c r="C57" s="26">
        <v>32968.910000000003</v>
      </c>
      <c r="D57" s="32"/>
      <c r="E57" s="11">
        <f t="shared" si="0"/>
        <v>-3880.0014023475155</v>
      </c>
      <c r="F57">
        <f t="shared" si="1"/>
        <v>-3880</v>
      </c>
      <c r="G57">
        <f t="shared" si="6"/>
        <v>-2.5483999925199896E-3</v>
      </c>
      <c r="H57">
        <f t="shared" si="3"/>
        <v>-2.5483999925199896E-3</v>
      </c>
      <c r="O57">
        <f t="shared" ca="1" si="4"/>
        <v>9.9149466838616696E-3</v>
      </c>
      <c r="Q57" s="2">
        <f t="shared" si="5"/>
        <v>17950.410000000003</v>
      </c>
    </row>
    <row r="58" spans="1:17" x14ac:dyDescent="0.2">
      <c r="A58" s="11" t="s">
        <v>31</v>
      </c>
      <c r="B58" s="27"/>
      <c r="C58" s="26">
        <v>33130.595999999998</v>
      </c>
      <c r="D58" s="32"/>
      <c r="E58" s="11">
        <f t="shared" si="0"/>
        <v>-3791.0279441185312</v>
      </c>
      <c r="F58">
        <f t="shared" si="1"/>
        <v>-3791</v>
      </c>
      <c r="G58">
        <f t="shared" si="6"/>
        <v>-5.0781129997631069E-2</v>
      </c>
      <c r="H58">
        <f t="shared" si="3"/>
        <v>-5.0781129997631069E-2</v>
      </c>
      <c r="O58">
        <f t="shared" ca="1" si="4"/>
        <v>9.8322060714790202E-3</v>
      </c>
      <c r="Q58" s="2">
        <f t="shared" si="5"/>
        <v>18112.095999999998</v>
      </c>
    </row>
    <row r="59" spans="1:17" x14ac:dyDescent="0.2">
      <c r="A59" s="11" t="s">
        <v>31</v>
      </c>
      <c r="B59" s="27"/>
      <c r="C59" s="26">
        <v>33488.582999999999</v>
      </c>
      <c r="D59" s="32"/>
      <c r="E59" s="11">
        <f t="shared" si="0"/>
        <v>-3594.0328957468687</v>
      </c>
      <c r="F59">
        <f t="shared" si="1"/>
        <v>-3594</v>
      </c>
      <c r="G59">
        <f t="shared" si="6"/>
        <v>-5.9779420000268146E-2</v>
      </c>
      <c r="H59">
        <f t="shared" si="3"/>
        <v>-5.9779420000268146E-2</v>
      </c>
      <c r="O59">
        <f t="shared" ca="1" si="4"/>
        <v>9.6490611204747279E-3</v>
      </c>
      <c r="Q59" s="2">
        <f t="shared" si="5"/>
        <v>18470.082999999999</v>
      </c>
    </row>
    <row r="60" spans="1:17" x14ac:dyDescent="0.2">
      <c r="A60" s="11" t="s">
        <v>31</v>
      </c>
      <c r="B60" s="27"/>
      <c r="C60" s="26">
        <v>33835.690999999999</v>
      </c>
      <c r="D60" s="32"/>
      <c r="E60" s="11">
        <f t="shared" si="0"/>
        <v>-3403.024403119508</v>
      </c>
      <c r="F60">
        <f t="shared" si="1"/>
        <v>-3403</v>
      </c>
      <c r="G60">
        <f t="shared" si="6"/>
        <v>-4.43462900002487E-2</v>
      </c>
      <c r="H60">
        <f t="shared" si="3"/>
        <v>-4.43462900002487E-2</v>
      </c>
      <c r="O60">
        <f t="shared" ca="1" si="4"/>
        <v>9.4714941882827475E-3</v>
      </c>
      <c r="Q60" s="2">
        <f t="shared" si="5"/>
        <v>18817.190999999999</v>
      </c>
    </row>
    <row r="61" spans="1:17" x14ac:dyDescent="0.2">
      <c r="A61" s="11" t="s">
        <v>33</v>
      </c>
      <c r="B61" s="27"/>
      <c r="C61" s="26">
        <v>34291.847000000002</v>
      </c>
      <c r="D61" s="32"/>
      <c r="E61" s="11">
        <f t="shared" si="0"/>
        <v>-3152.0083793951148</v>
      </c>
      <c r="F61">
        <f t="shared" si="1"/>
        <v>-3152</v>
      </c>
      <c r="G61">
        <f t="shared" si="6"/>
        <v>-1.5227359996060841E-2</v>
      </c>
      <c r="I61">
        <f>G61</f>
        <v>-1.5227359996060841E-2</v>
      </c>
      <c r="O61">
        <f t="shared" ca="1" si="4"/>
        <v>9.2381470679676336E-3</v>
      </c>
      <c r="Q61" s="2">
        <f t="shared" si="5"/>
        <v>19273.347000000002</v>
      </c>
    </row>
    <row r="62" spans="1:17" x14ac:dyDescent="0.2">
      <c r="A62" s="13" t="s">
        <v>77</v>
      </c>
      <c r="B62" s="33" t="s">
        <v>72</v>
      </c>
      <c r="C62" s="13">
        <v>40019.788200000003</v>
      </c>
      <c r="D62" s="13" t="s">
        <v>79</v>
      </c>
      <c r="E62" s="11">
        <f t="shared" si="0"/>
        <v>-5.5028548039024452E-3</v>
      </c>
      <c r="F62">
        <f t="shared" si="1"/>
        <v>0</v>
      </c>
      <c r="G62">
        <f t="shared" si="6"/>
        <v>-9.9999999947613105E-3</v>
      </c>
      <c r="J62">
        <f>G62</f>
        <v>-9.9999999947613105E-3</v>
      </c>
      <c r="O62">
        <f t="shared" ca="1" si="4"/>
        <v>6.30782785189895E-3</v>
      </c>
      <c r="Q62" s="2">
        <f t="shared" si="5"/>
        <v>25001.288200000003</v>
      </c>
    </row>
    <row r="63" spans="1:17" x14ac:dyDescent="0.2">
      <c r="A63" s="11" t="s">
        <v>15</v>
      </c>
      <c r="B63" s="27"/>
      <c r="C63" s="26">
        <v>40019.798199999997</v>
      </c>
      <c r="D63" s="32" t="s">
        <v>17</v>
      </c>
      <c r="E63" s="11">
        <f t="shared" si="0"/>
        <v>0</v>
      </c>
      <c r="F63">
        <f t="shared" si="1"/>
        <v>0</v>
      </c>
      <c r="G63">
        <f t="shared" si="6"/>
        <v>0</v>
      </c>
      <c r="H63">
        <f>G63</f>
        <v>0</v>
      </c>
      <c r="O63">
        <f t="shared" ca="1" si="4"/>
        <v>6.30782785189895E-3</v>
      </c>
      <c r="Q63" s="2">
        <f t="shared" si="5"/>
        <v>25001.298199999997</v>
      </c>
    </row>
    <row r="64" spans="1:17" x14ac:dyDescent="0.2">
      <c r="A64" s="13" t="s">
        <v>77</v>
      </c>
      <c r="B64" s="27"/>
      <c r="C64" s="34">
        <v>40397.798900000002</v>
      </c>
      <c r="D64" s="34"/>
      <c r="E64" s="11">
        <f t="shared" si="0"/>
        <v>208.00829689632008</v>
      </c>
      <c r="F64">
        <f t="shared" si="1"/>
        <v>208</v>
      </c>
      <c r="G64">
        <f t="shared" si="6"/>
        <v>1.5077440002642106E-2</v>
      </c>
      <c r="J64">
        <f>G64</f>
        <v>1.5077440002642106E-2</v>
      </c>
      <c r="O64">
        <f t="shared" ca="1" si="4"/>
        <v>6.1144565330720829E-3</v>
      </c>
      <c r="Q64" s="2">
        <f t="shared" si="5"/>
        <v>25379.298900000002</v>
      </c>
    </row>
    <row r="65" spans="1:17" x14ac:dyDescent="0.2">
      <c r="A65" s="11" t="s">
        <v>34</v>
      </c>
      <c r="B65" s="27"/>
      <c r="C65" s="26">
        <v>41927.879999999997</v>
      </c>
      <c r="D65" s="32"/>
      <c r="E65" s="11">
        <f t="shared" si="0"/>
        <v>1049.9897104869394</v>
      </c>
      <c r="F65">
        <f t="shared" si="1"/>
        <v>1050</v>
      </c>
      <c r="G65">
        <f t="shared" si="6"/>
        <v>-1.8698499996389728E-2</v>
      </c>
      <c r="I65">
        <f t="shared" ref="I65:I91" si="7">G65</f>
        <v>-1.8698499996389728E-2</v>
      </c>
      <c r="O65">
        <f t="shared" ca="1" si="4"/>
        <v>5.3316745597440903E-3</v>
      </c>
      <c r="Q65" s="2">
        <f t="shared" si="5"/>
        <v>26909.379999999997</v>
      </c>
    </row>
    <row r="66" spans="1:17" x14ac:dyDescent="0.2">
      <c r="A66" s="11" t="s">
        <v>34</v>
      </c>
      <c r="B66" s="27"/>
      <c r="C66" s="26">
        <v>41936.97</v>
      </c>
      <c r="D66" s="32"/>
      <c r="E66" s="11">
        <f t="shared" si="0"/>
        <v>1054.9918055063094</v>
      </c>
      <c r="F66">
        <f t="shared" si="1"/>
        <v>1055</v>
      </c>
      <c r="G66">
        <f t="shared" si="6"/>
        <v>-1.4891349994286429E-2</v>
      </c>
      <c r="I66">
        <f t="shared" si="7"/>
        <v>-1.4891349994286429E-2</v>
      </c>
      <c r="O66">
        <f t="shared" ca="1" si="4"/>
        <v>5.3270262107338292E-3</v>
      </c>
      <c r="Q66" s="2">
        <f t="shared" si="5"/>
        <v>26918.47</v>
      </c>
    </row>
    <row r="67" spans="1:17" x14ac:dyDescent="0.2">
      <c r="A67" s="11" t="s">
        <v>34</v>
      </c>
      <c r="B67" s="27"/>
      <c r="C67" s="26">
        <v>41938.805</v>
      </c>
      <c r="D67" s="32"/>
      <c r="E67" s="11">
        <f t="shared" si="0"/>
        <v>1056.001579363354</v>
      </c>
      <c r="F67">
        <f t="shared" si="1"/>
        <v>1056</v>
      </c>
      <c r="G67">
        <f t="shared" si="6"/>
        <v>2.8700800030492246E-3</v>
      </c>
      <c r="I67">
        <f t="shared" si="7"/>
        <v>2.8700800030492246E-3</v>
      </c>
      <c r="O67">
        <f t="shared" ca="1" si="4"/>
        <v>5.3260965409317766E-3</v>
      </c>
      <c r="Q67" s="2">
        <f t="shared" si="5"/>
        <v>26920.305</v>
      </c>
    </row>
    <row r="68" spans="1:17" x14ac:dyDescent="0.2">
      <c r="A68" s="11" t="s">
        <v>35</v>
      </c>
      <c r="B68" s="27"/>
      <c r="C68" s="26">
        <v>42278.627999999997</v>
      </c>
      <c r="D68" s="32"/>
      <c r="E68" s="11">
        <f t="shared" si="0"/>
        <v>1243.0012422639695</v>
      </c>
      <c r="F68">
        <f t="shared" si="1"/>
        <v>1243</v>
      </c>
      <c r="G68">
        <f t="shared" si="6"/>
        <v>2.2574899994651787E-3</v>
      </c>
      <c r="I68">
        <f t="shared" si="7"/>
        <v>2.2574899994651787E-3</v>
      </c>
      <c r="O68">
        <f t="shared" ca="1" si="4"/>
        <v>5.1522482879480065E-3</v>
      </c>
      <c r="Q68" s="2">
        <f t="shared" si="5"/>
        <v>27260.127999999997</v>
      </c>
    </row>
    <row r="69" spans="1:17" x14ac:dyDescent="0.2">
      <c r="A69" s="11" t="s">
        <v>35</v>
      </c>
      <c r="B69" s="27"/>
      <c r="C69" s="26">
        <v>42309.529000000002</v>
      </c>
      <c r="D69" s="32"/>
      <c r="E69" s="11">
        <f t="shared" si="0"/>
        <v>1260.0056139024193</v>
      </c>
      <c r="F69">
        <f t="shared" si="1"/>
        <v>1260</v>
      </c>
      <c r="G69">
        <f t="shared" si="6"/>
        <v>1.0201800003414974E-2</v>
      </c>
      <c r="I69">
        <f t="shared" si="7"/>
        <v>1.0201800003414974E-2</v>
      </c>
      <c r="O69">
        <f t="shared" ca="1" si="4"/>
        <v>5.136443901313118E-3</v>
      </c>
      <c r="Q69" s="2">
        <f t="shared" si="5"/>
        <v>27291.029000000002</v>
      </c>
    </row>
    <row r="70" spans="1:17" x14ac:dyDescent="0.2">
      <c r="A70" s="12" t="s">
        <v>36</v>
      </c>
      <c r="B70" s="27"/>
      <c r="C70" s="34">
        <v>42576.661999999997</v>
      </c>
      <c r="D70" s="34"/>
      <c r="E70" s="11">
        <f t="shared" si="0"/>
        <v>1407.005025212512</v>
      </c>
      <c r="F70">
        <f t="shared" si="1"/>
        <v>1407</v>
      </c>
      <c r="G70">
        <f t="shared" si="6"/>
        <v>9.1320099963922985E-3</v>
      </c>
      <c r="I70">
        <f t="shared" si="7"/>
        <v>9.1320099963922985E-3</v>
      </c>
      <c r="O70">
        <f t="shared" ca="1" si="4"/>
        <v>4.9997824404114377E-3</v>
      </c>
      <c r="Q70" s="2">
        <f t="shared" si="5"/>
        <v>27558.161999999997</v>
      </c>
    </row>
    <row r="71" spans="1:17" x14ac:dyDescent="0.2">
      <c r="A71" s="12" t="s">
        <v>37</v>
      </c>
      <c r="B71" s="27"/>
      <c r="C71" s="34">
        <v>42665.716</v>
      </c>
      <c r="D71" s="34"/>
      <c r="E71" s="11">
        <f t="shared" si="0"/>
        <v>1456.0101484088591</v>
      </c>
      <c r="F71">
        <f t="shared" si="1"/>
        <v>1456</v>
      </c>
      <c r="G71">
        <f t="shared" si="6"/>
        <v>1.8442079999658745E-2</v>
      </c>
      <c r="I71">
        <f t="shared" si="7"/>
        <v>1.8442079999658745E-2</v>
      </c>
      <c r="O71">
        <f t="shared" ca="1" si="4"/>
        <v>4.9542286201108773E-3</v>
      </c>
      <c r="Q71" s="2">
        <f t="shared" si="5"/>
        <v>27647.216</v>
      </c>
    </row>
    <row r="72" spans="1:17" x14ac:dyDescent="0.2">
      <c r="A72" s="12" t="s">
        <v>38</v>
      </c>
      <c r="B72" s="27"/>
      <c r="C72" s="34">
        <v>43301.728000000003</v>
      </c>
      <c r="D72" s="34"/>
      <c r="E72" s="11">
        <f t="shared" si="0"/>
        <v>1805.9983175461687</v>
      </c>
      <c r="F72">
        <f t="shared" si="1"/>
        <v>1806</v>
      </c>
      <c r="G72">
        <f t="shared" si="6"/>
        <v>-3.057419991819188E-3</v>
      </c>
      <c r="I72">
        <f t="shared" si="7"/>
        <v>-3.057419991819188E-3</v>
      </c>
      <c r="O72">
        <f t="shared" ca="1" si="4"/>
        <v>4.628844189392591E-3</v>
      </c>
      <c r="Q72" s="2">
        <f t="shared" si="5"/>
        <v>28283.228000000003</v>
      </c>
    </row>
    <row r="73" spans="1:17" x14ac:dyDescent="0.2">
      <c r="A73" s="12" t="s">
        <v>38</v>
      </c>
      <c r="B73" s="27"/>
      <c r="C73" s="34">
        <v>43350.803</v>
      </c>
      <c r="D73" s="34"/>
      <c r="E73" s="11">
        <f t="shared" si="0"/>
        <v>1833.0035775104654</v>
      </c>
      <c r="F73">
        <f t="shared" si="1"/>
        <v>1833</v>
      </c>
      <c r="G73">
        <f t="shared" si="6"/>
        <v>6.5011900005629286E-3</v>
      </c>
      <c r="I73">
        <f t="shared" si="7"/>
        <v>6.5011900005629286E-3</v>
      </c>
      <c r="O73">
        <f t="shared" ca="1" si="4"/>
        <v>4.6037431047371803E-3</v>
      </c>
      <c r="Q73" s="2">
        <f t="shared" si="5"/>
        <v>28332.303</v>
      </c>
    </row>
    <row r="74" spans="1:17" x14ac:dyDescent="0.2">
      <c r="A74" s="12" t="s">
        <v>38</v>
      </c>
      <c r="B74" s="27"/>
      <c r="C74" s="34">
        <v>43599.749000000003</v>
      </c>
      <c r="D74" s="34"/>
      <c r="E74" s="11">
        <f t="shared" si="0"/>
        <v>1969.9949467834629</v>
      </c>
      <c r="F74">
        <f t="shared" si="1"/>
        <v>1970</v>
      </c>
      <c r="G74">
        <f t="shared" si="6"/>
        <v>-9.182899993902538E-3</v>
      </c>
      <c r="I74">
        <f t="shared" si="7"/>
        <v>-9.182899993902538E-3</v>
      </c>
      <c r="O74">
        <f t="shared" ca="1" si="4"/>
        <v>4.4763783418560223E-3</v>
      </c>
      <c r="Q74" s="2">
        <f t="shared" si="5"/>
        <v>28581.249000000003</v>
      </c>
    </row>
    <row r="75" spans="1:17" x14ac:dyDescent="0.2">
      <c r="A75" s="12" t="s">
        <v>38</v>
      </c>
      <c r="B75" s="27"/>
      <c r="C75" s="34">
        <v>43630.656999999999</v>
      </c>
      <c r="D75" s="34"/>
      <c r="E75" s="11">
        <f t="shared" si="0"/>
        <v>1987.0031704202722</v>
      </c>
      <c r="F75">
        <f t="shared" si="1"/>
        <v>1987</v>
      </c>
      <c r="G75">
        <f t="shared" si="6"/>
        <v>5.7614100005594082E-3</v>
      </c>
      <c r="I75">
        <f t="shared" si="7"/>
        <v>5.7614100005594082E-3</v>
      </c>
      <c r="O75">
        <f t="shared" ca="1" si="4"/>
        <v>4.4605739552211338E-3</v>
      </c>
      <c r="Q75" s="2">
        <f t="shared" si="5"/>
        <v>28612.156999999999</v>
      </c>
    </row>
    <row r="76" spans="1:17" x14ac:dyDescent="0.2">
      <c r="A76" s="12" t="s">
        <v>38</v>
      </c>
      <c r="B76" s="27"/>
      <c r="C76" s="34">
        <v>43639.718999999997</v>
      </c>
      <c r="D76" s="34"/>
      <c r="E76" s="11">
        <f t="shared" si="0"/>
        <v>1991.9898574461799</v>
      </c>
      <c r="F76">
        <f t="shared" si="1"/>
        <v>1992</v>
      </c>
      <c r="G76">
        <f t="shared" si="6"/>
        <v>-1.8431440003041644E-2</v>
      </c>
      <c r="I76">
        <f t="shared" si="7"/>
        <v>-1.8431440003041644E-2</v>
      </c>
      <c r="O76">
        <f t="shared" ca="1" si="4"/>
        <v>4.4559256062108726E-3</v>
      </c>
      <c r="Q76" s="2">
        <f t="shared" si="5"/>
        <v>28621.218999999997</v>
      </c>
    </row>
    <row r="77" spans="1:17" x14ac:dyDescent="0.2">
      <c r="A77" s="12" t="s">
        <v>38</v>
      </c>
      <c r="B77" s="27"/>
      <c r="C77" s="34">
        <v>43659.735999999997</v>
      </c>
      <c r="D77" s="34"/>
      <c r="E77" s="11">
        <f t="shared" si="0"/>
        <v>2003.0049219129219</v>
      </c>
      <c r="F77">
        <f t="shared" si="1"/>
        <v>2003</v>
      </c>
      <c r="G77">
        <f t="shared" si="6"/>
        <v>8.9442899989080615E-3</v>
      </c>
      <c r="I77">
        <f t="shared" si="7"/>
        <v>8.9442899989080615E-3</v>
      </c>
      <c r="O77">
        <f t="shared" ca="1" si="4"/>
        <v>4.4456992383882978E-3</v>
      </c>
      <c r="Q77" s="2">
        <f t="shared" si="5"/>
        <v>28641.235999999997</v>
      </c>
    </row>
    <row r="78" spans="1:17" x14ac:dyDescent="0.2">
      <c r="A78" s="12" t="s">
        <v>38</v>
      </c>
      <c r="B78" s="27"/>
      <c r="C78" s="34">
        <v>43670.631000000001</v>
      </c>
      <c r="D78" s="34"/>
      <c r="E78" s="11">
        <f t="shared" si="0"/>
        <v>2009.0002822249166</v>
      </c>
      <c r="F78">
        <f t="shared" si="1"/>
        <v>2009</v>
      </c>
      <c r="G78">
        <f t="shared" si="6"/>
        <v>5.1287000678712502E-4</v>
      </c>
      <c r="I78">
        <f t="shared" si="7"/>
        <v>5.1287000678712502E-4</v>
      </c>
      <c r="O78">
        <f t="shared" ca="1" si="4"/>
        <v>4.440121219575985E-3</v>
      </c>
      <c r="Q78" s="2">
        <f t="shared" si="5"/>
        <v>28652.131000000001</v>
      </c>
    </row>
    <row r="79" spans="1:17" x14ac:dyDescent="0.2">
      <c r="A79" s="12" t="s">
        <v>38</v>
      </c>
      <c r="B79" s="27"/>
      <c r="C79" s="34">
        <v>43728.79</v>
      </c>
      <c r="D79" s="34"/>
      <c r="E79" s="11">
        <f t="shared" si="0"/>
        <v>2041.0043354956986</v>
      </c>
      <c r="F79">
        <f t="shared" si="1"/>
        <v>2041</v>
      </c>
      <c r="G79">
        <f t="shared" si="6"/>
        <v>7.8786300000501797E-3</v>
      </c>
      <c r="I79">
        <f t="shared" si="7"/>
        <v>7.8786300000501797E-3</v>
      </c>
      <c r="O79">
        <f t="shared" ca="1" si="4"/>
        <v>4.4103717859103131E-3</v>
      </c>
      <c r="Q79" s="2">
        <f t="shared" si="5"/>
        <v>28710.29</v>
      </c>
    </row>
    <row r="80" spans="1:17" x14ac:dyDescent="0.2">
      <c r="A80" s="12" t="s">
        <v>38</v>
      </c>
      <c r="B80" s="27"/>
      <c r="C80" s="34">
        <v>44046.794000000002</v>
      </c>
      <c r="D80" s="34"/>
      <c r="E80" s="11">
        <f t="shared" si="0"/>
        <v>2215.9973194933918</v>
      </c>
      <c r="F80">
        <f t="shared" si="1"/>
        <v>2216</v>
      </c>
      <c r="G80">
        <f t="shared" si="6"/>
        <v>-4.8711199924582615E-3</v>
      </c>
      <c r="I80">
        <f t="shared" si="7"/>
        <v>-4.8711199924582615E-3</v>
      </c>
      <c r="O80">
        <f t="shared" ca="1" si="4"/>
        <v>4.2476795705511695E-3</v>
      </c>
      <c r="Q80" s="2">
        <f t="shared" si="5"/>
        <v>29028.294000000002</v>
      </c>
    </row>
    <row r="81" spans="1:17" x14ac:dyDescent="0.2">
      <c r="A81" s="12" t="s">
        <v>38</v>
      </c>
      <c r="B81" s="27"/>
      <c r="C81" s="34">
        <v>44057.703999999998</v>
      </c>
      <c r="D81" s="34"/>
      <c r="E81" s="11">
        <f t="shared" si="0"/>
        <v>2222.0009340875922</v>
      </c>
      <c r="F81">
        <f t="shared" si="1"/>
        <v>2222</v>
      </c>
      <c r="G81">
        <f t="shared" si="6"/>
        <v>1.6974600002868101E-3</v>
      </c>
      <c r="I81">
        <f t="shared" si="7"/>
        <v>1.6974600002868101E-3</v>
      </c>
      <c r="O81">
        <f t="shared" ca="1" si="4"/>
        <v>4.2421015517388558E-3</v>
      </c>
      <c r="Q81" s="2">
        <f t="shared" si="5"/>
        <v>29039.203999999998</v>
      </c>
    </row>
    <row r="82" spans="1:17" x14ac:dyDescent="0.2">
      <c r="A82" s="12" t="s">
        <v>38</v>
      </c>
      <c r="B82" s="27"/>
      <c r="C82" s="34">
        <v>44126.75</v>
      </c>
      <c r="D82" s="34"/>
      <c r="E82" s="11">
        <f t="shared" si="0"/>
        <v>2259.9959453865226</v>
      </c>
      <c r="F82">
        <f t="shared" si="1"/>
        <v>2260</v>
      </c>
      <c r="G82">
        <f t="shared" si="6"/>
        <v>-7.3682000002008863E-3</v>
      </c>
      <c r="I82">
        <f t="shared" si="7"/>
        <v>-7.3682000002008863E-3</v>
      </c>
      <c r="O82">
        <f t="shared" ca="1" si="4"/>
        <v>4.2067740992608703E-3</v>
      </c>
      <c r="Q82" s="2">
        <f t="shared" si="5"/>
        <v>29108.25</v>
      </c>
    </row>
    <row r="83" spans="1:17" x14ac:dyDescent="0.2">
      <c r="A83" s="12" t="s">
        <v>39</v>
      </c>
      <c r="B83" s="27"/>
      <c r="C83" s="34">
        <v>44130.360999999997</v>
      </c>
      <c r="D83" s="34"/>
      <c r="E83" s="11">
        <f t="shared" si="0"/>
        <v>2261.9830262572514</v>
      </c>
      <c r="F83">
        <f t="shared" si="1"/>
        <v>2262</v>
      </c>
      <c r="G83">
        <f t="shared" si="6"/>
        <v>-3.0845339999359567E-2</v>
      </c>
      <c r="I83">
        <f t="shared" si="7"/>
        <v>-3.0845339999359567E-2</v>
      </c>
      <c r="O83">
        <f t="shared" ca="1" si="4"/>
        <v>4.204914759656766E-3</v>
      </c>
      <c r="Q83" s="2">
        <f t="shared" si="5"/>
        <v>29111.860999999997</v>
      </c>
    </row>
    <row r="84" spans="1:17" x14ac:dyDescent="0.2">
      <c r="A84" s="12" t="s">
        <v>38</v>
      </c>
      <c r="B84" s="27"/>
      <c r="C84" s="34">
        <v>44217.633000000002</v>
      </c>
      <c r="D84" s="34"/>
      <c r="E84" s="11">
        <f t="shared" si="0"/>
        <v>2310.0075407270297</v>
      </c>
      <c r="F84">
        <f t="shared" si="1"/>
        <v>2310</v>
      </c>
      <c r="G84">
        <f t="shared" si="6"/>
        <v>1.3703300006454811E-2</v>
      </c>
      <c r="I84">
        <f t="shared" si="7"/>
        <v>1.3703300006454811E-2</v>
      </c>
      <c r="O84">
        <f t="shared" ca="1" si="4"/>
        <v>4.1602906091582582E-3</v>
      </c>
      <c r="Q84" s="2">
        <f t="shared" si="5"/>
        <v>29199.133000000002</v>
      </c>
    </row>
    <row r="85" spans="1:17" x14ac:dyDescent="0.2">
      <c r="A85" s="12" t="s">
        <v>38</v>
      </c>
      <c r="B85" s="27"/>
      <c r="C85" s="34">
        <v>44444.769</v>
      </c>
      <c r="D85" s="34"/>
      <c r="E85" s="11">
        <f t="shared" ref="E85:E148" si="8">+(C85-C$7)/C$8</f>
        <v>2434.9971836664258</v>
      </c>
      <c r="F85">
        <f t="shared" ref="F85:F148" si="9">ROUND(2*E85,0)/2</f>
        <v>2435</v>
      </c>
      <c r="G85">
        <f t="shared" ref="G85:G116" si="10">+C85-(C$7+F85*C$8)</f>
        <v>-5.1179500005673617E-3</v>
      </c>
      <c r="I85">
        <f t="shared" si="7"/>
        <v>-5.1179500005673617E-3</v>
      </c>
      <c r="O85">
        <f t="shared" ref="O85:O148" ca="1" si="11">+C$11+C$12*$F85</f>
        <v>4.0440818839017276E-3</v>
      </c>
      <c r="Q85" s="2">
        <f t="shared" ref="Q85:Q148" si="12">+C85-15018.5</f>
        <v>29426.269</v>
      </c>
    </row>
    <row r="86" spans="1:17" x14ac:dyDescent="0.2">
      <c r="A86" s="12" t="s">
        <v>38</v>
      </c>
      <c r="B86" s="27"/>
      <c r="C86" s="34">
        <v>44484.745000000003</v>
      </c>
      <c r="D86" s="34"/>
      <c r="E86" s="11">
        <f t="shared" si="8"/>
        <v>2456.9953960420316</v>
      </c>
      <c r="F86">
        <f t="shared" si="9"/>
        <v>2457</v>
      </c>
      <c r="G86">
        <f t="shared" si="10"/>
        <v>-8.3664899939321913E-3</v>
      </c>
      <c r="I86">
        <f t="shared" si="7"/>
        <v>-8.3664899939321913E-3</v>
      </c>
      <c r="O86">
        <f t="shared" ca="1" si="11"/>
        <v>4.0236291482565779E-3</v>
      </c>
      <c r="Q86" s="2">
        <f t="shared" si="12"/>
        <v>29466.245000000003</v>
      </c>
    </row>
    <row r="87" spans="1:17" x14ac:dyDescent="0.2">
      <c r="A87" s="12" t="s">
        <v>38</v>
      </c>
      <c r="B87" s="27"/>
      <c r="C87" s="34">
        <v>44704.650999999998</v>
      </c>
      <c r="D87" s="34"/>
      <c r="E87" s="11">
        <f t="shared" si="8"/>
        <v>2578.0064749561202</v>
      </c>
      <c r="F87">
        <f t="shared" si="9"/>
        <v>2578</v>
      </c>
      <c r="G87">
        <f t="shared" si="10"/>
        <v>1.176654000300914E-2</v>
      </c>
      <c r="I87">
        <f t="shared" si="7"/>
        <v>1.176654000300914E-2</v>
      </c>
      <c r="O87">
        <f t="shared" ca="1" si="11"/>
        <v>3.9111391022082559E-3</v>
      </c>
      <c r="Q87" s="2">
        <f t="shared" si="12"/>
        <v>29686.150999999998</v>
      </c>
    </row>
    <row r="88" spans="1:17" x14ac:dyDescent="0.2">
      <c r="A88" s="12" t="s">
        <v>38</v>
      </c>
      <c r="B88" s="27"/>
      <c r="C88" s="34">
        <v>44753.692999999999</v>
      </c>
      <c r="D88" s="34"/>
      <c r="E88" s="11">
        <f t="shared" si="8"/>
        <v>2604.9935754995568</v>
      </c>
      <c r="F88">
        <f t="shared" si="9"/>
        <v>2605</v>
      </c>
      <c r="G88">
        <f t="shared" si="10"/>
        <v>-1.1674850000417791E-2</v>
      </c>
      <c r="I88">
        <f t="shared" si="7"/>
        <v>-1.1674850000417791E-2</v>
      </c>
      <c r="O88">
        <f t="shared" ca="1" si="11"/>
        <v>3.8860380175528451E-3</v>
      </c>
      <c r="Q88" s="2">
        <f t="shared" si="12"/>
        <v>29735.192999999999</v>
      </c>
    </row>
    <row r="89" spans="1:17" x14ac:dyDescent="0.2">
      <c r="A89" s="12" t="s">
        <v>38</v>
      </c>
      <c r="B89" s="27"/>
      <c r="C89" s="34">
        <v>44853.644</v>
      </c>
      <c r="D89" s="34"/>
      <c r="E89" s="11">
        <f t="shared" si="8"/>
        <v>2659.9951595788566</v>
      </c>
      <c r="F89">
        <f t="shared" si="9"/>
        <v>2660</v>
      </c>
      <c r="G89">
        <f t="shared" si="10"/>
        <v>-8.7961999961407855E-3</v>
      </c>
      <c r="I89">
        <f t="shared" si="7"/>
        <v>-8.7961999961407855E-3</v>
      </c>
      <c r="O89">
        <f t="shared" ca="1" si="11"/>
        <v>3.8349061784399715E-3</v>
      </c>
      <c r="Q89" s="2">
        <f t="shared" si="12"/>
        <v>29835.144</v>
      </c>
    </row>
    <row r="90" spans="1:17" x14ac:dyDescent="0.2">
      <c r="A90" s="12" t="s">
        <v>38</v>
      </c>
      <c r="B90" s="27"/>
      <c r="C90" s="34">
        <v>45131.68</v>
      </c>
      <c r="D90" s="34"/>
      <c r="E90" s="11">
        <f t="shared" si="8"/>
        <v>2812.9943334847899</v>
      </c>
      <c r="F90">
        <f t="shared" si="9"/>
        <v>2813</v>
      </c>
      <c r="G90">
        <f t="shared" si="10"/>
        <v>-1.0297409993654583E-2</v>
      </c>
      <c r="I90">
        <f t="shared" si="7"/>
        <v>-1.0297409993654583E-2</v>
      </c>
      <c r="O90">
        <f t="shared" ca="1" si="11"/>
        <v>3.6926666987259775E-3</v>
      </c>
      <c r="Q90" s="2">
        <f t="shared" si="12"/>
        <v>30113.18</v>
      </c>
    </row>
    <row r="91" spans="1:17" x14ac:dyDescent="0.2">
      <c r="A91" s="12" t="s">
        <v>38</v>
      </c>
      <c r="B91" s="27"/>
      <c r="C91" s="34">
        <v>45291.622000000003</v>
      </c>
      <c r="D91" s="34"/>
      <c r="E91" s="11">
        <f t="shared" si="8"/>
        <v>2901.0080938354758</v>
      </c>
      <c r="F91">
        <f t="shared" si="9"/>
        <v>2901</v>
      </c>
      <c r="G91">
        <f t="shared" si="10"/>
        <v>1.470843000424793E-2</v>
      </c>
      <c r="I91">
        <f t="shared" si="7"/>
        <v>1.470843000424793E-2</v>
      </c>
      <c r="O91">
        <f t="shared" ca="1" si="11"/>
        <v>3.6108557561453799E-3</v>
      </c>
      <c r="Q91" s="2">
        <f t="shared" si="12"/>
        <v>30273.122000000003</v>
      </c>
    </row>
    <row r="92" spans="1:17" x14ac:dyDescent="0.2">
      <c r="A92" s="12" t="s">
        <v>40</v>
      </c>
      <c r="B92" s="27"/>
      <c r="C92" s="34">
        <v>45980.351999999999</v>
      </c>
      <c r="D92" s="34"/>
      <c r="E92" s="11">
        <f t="shared" si="8"/>
        <v>3280.0062129431917</v>
      </c>
      <c r="F92">
        <f t="shared" si="9"/>
        <v>3280</v>
      </c>
      <c r="G92">
        <f t="shared" si="10"/>
        <v>1.1290399997960776E-2</v>
      </c>
      <c r="J92">
        <f>G92</f>
        <v>1.1290399997960776E-2</v>
      </c>
      <c r="O92">
        <f t="shared" ca="1" si="11"/>
        <v>3.2585109011675781E-3</v>
      </c>
      <c r="Q92" s="2">
        <f t="shared" si="12"/>
        <v>30961.851999999999</v>
      </c>
    </row>
    <row r="93" spans="1:17" x14ac:dyDescent="0.2">
      <c r="A93" s="12" t="s">
        <v>38</v>
      </c>
      <c r="B93" s="27"/>
      <c r="C93" s="34">
        <v>46007.587</v>
      </c>
      <c r="D93" s="34"/>
      <c r="E93" s="11">
        <f t="shared" si="8"/>
        <v>3294.993238009472</v>
      </c>
      <c r="F93">
        <f t="shared" si="9"/>
        <v>3295</v>
      </c>
      <c r="G93">
        <f t="shared" si="10"/>
        <v>-1.2288149999221787E-2</v>
      </c>
      <c r="I93">
        <f t="shared" ref="I93:I106" si="13">G93</f>
        <v>-1.2288149999221787E-2</v>
      </c>
      <c r="O93">
        <f t="shared" ca="1" si="11"/>
        <v>3.2445658541367943E-3</v>
      </c>
      <c r="Q93" s="2">
        <f t="shared" si="12"/>
        <v>30989.087</v>
      </c>
    </row>
    <row r="94" spans="1:17" x14ac:dyDescent="0.2">
      <c r="A94" s="12" t="s">
        <v>38</v>
      </c>
      <c r="B94" s="27"/>
      <c r="C94" s="34">
        <v>46027.589</v>
      </c>
      <c r="D94" s="34"/>
      <c r="E94" s="11">
        <f t="shared" si="8"/>
        <v>3306.0000481940037</v>
      </c>
      <c r="F94">
        <f t="shared" si="9"/>
        <v>3306</v>
      </c>
      <c r="G94">
        <f t="shared" si="10"/>
        <v>8.7580003309994936E-5</v>
      </c>
      <c r="I94">
        <f t="shared" si="13"/>
        <v>8.7580003309994936E-5</v>
      </c>
      <c r="O94">
        <f t="shared" ca="1" si="11"/>
        <v>3.2343394863142195E-3</v>
      </c>
      <c r="Q94" s="2">
        <f t="shared" si="12"/>
        <v>31009.089</v>
      </c>
    </row>
    <row r="95" spans="1:17" x14ac:dyDescent="0.2">
      <c r="A95" s="12" t="s">
        <v>41</v>
      </c>
      <c r="B95" s="27"/>
      <c r="C95" s="34">
        <v>46167.514999999999</v>
      </c>
      <c r="D95" s="34"/>
      <c r="E95" s="11">
        <f t="shared" si="8"/>
        <v>3382.9992943634265</v>
      </c>
      <c r="F95">
        <f t="shared" si="9"/>
        <v>3383</v>
      </c>
      <c r="G95">
        <f t="shared" si="10"/>
        <v>-1.2823099968954921E-3</v>
      </c>
      <c r="I95">
        <f t="shared" si="13"/>
        <v>-1.2823099968954921E-3</v>
      </c>
      <c r="O95">
        <f t="shared" ca="1" si="11"/>
        <v>3.1627549115561967E-3</v>
      </c>
      <c r="Q95" s="2">
        <f t="shared" si="12"/>
        <v>31149.014999999999</v>
      </c>
    </row>
    <row r="96" spans="1:17" x14ac:dyDescent="0.2">
      <c r="A96" s="12" t="s">
        <v>38</v>
      </c>
      <c r="B96" s="27"/>
      <c r="C96" s="34">
        <v>46185.688000000002</v>
      </c>
      <c r="D96" s="34"/>
      <c r="E96" s="11">
        <f t="shared" si="8"/>
        <v>3392.9996324037984</v>
      </c>
      <c r="F96">
        <f t="shared" si="9"/>
        <v>3393</v>
      </c>
      <c r="G96">
        <f t="shared" si="10"/>
        <v>-6.6800999775296077E-4</v>
      </c>
      <c r="I96">
        <f t="shared" si="13"/>
        <v>-6.6800999775296077E-4</v>
      </c>
      <c r="O96">
        <f t="shared" ca="1" si="11"/>
        <v>3.153458213535674E-3</v>
      </c>
      <c r="Q96" s="2">
        <f t="shared" si="12"/>
        <v>31167.188000000002</v>
      </c>
    </row>
    <row r="97" spans="1:17" x14ac:dyDescent="0.2">
      <c r="A97" s="12" t="s">
        <v>38</v>
      </c>
      <c r="B97" s="27"/>
      <c r="C97" s="34">
        <v>46225.678</v>
      </c>
      <c r="D97" s="34"/>
      <c r="E97" s="11">
        <f t="shared" si="8"/>
        <v>3415.0055487761315</v>
      </c>
      <c r="F97">
        <f t="shared" si="9"/>
        <v>3415</v>
      </c>
      <c r="G97">
        <f t="shared" si="10"/>
        <v>1.0083450004458427E-2</v>
      </c>
      <c r="I97">
        <f t="shared" si="13"/>
        <v>1.0083450004458427E-2</v>
      </c>
      <c r="O97">
        <f t="shared" ca="1" si="11"/>
        <v>3.1330054778905248E-3</v>
      </c>
      <c r="Q97" s="2">
        <f t="shared" si="12"/>
        <v>31207.178</v>
      </c>
    </row>
    <row r="98" spans="1:17" x14ac:dyDescent="0.2">
      <c r="A98" s="12" t="s">
        <v>38</v>
      </c>
      <c r="B98" s="27"/>
      <c r="C98" s="34">
        <v>46254.752</v>
      </c>
      <c r="D98" s="34"/>
      <c r="E98" s="11">
        <f t="shared" si="8"/>
        <v>3431.0045488413793</v>
      </c>
      <c r="F98">
        <f t="shared" si="9"/>
        <v>3431</v>
      </c>
      <c r="G98">
        <f t="shared" si="10"/>
        <v>8.2663300054264255E-3</v>
      </c>
      <c r="I98">
        <f t="shared" si="13"/>
        <v>8.2663300054264255E-3</v>
      </c>
      <c r="O98">
        <f t="shared" ca="1" si="11"/>
        <v>3.1181307610576889E-3</v>
      </c>
      <c r="Q98" s="2">
        <f t="shared" si="12"/>
        <v>31236.252</v>
      </c>
    </row>
    <row r="99" spans="1:17" x14ac:dyDescent="0.2">
      <c r="A99" s="12" t="s">
        <v>38</v>
      </c>
      <c r="B99" s="27"/>
      <c r="C99" s="34">
        <v>46265.650999999998</v>
      </c>
      <c r="D99" s="34"/>
      <c r="E99" s="11">
        <f t="shared" si="8"/>
        <v>3437.0021102952928</v>
      </c>
      <c r="F99">
        <f t="shared" si="9"/>
        <v>3437</v>
      </c>
      <c r="G99">
        <f t="shared" si="10"/>
        <v>3.834909999568481E-3</v>
      </c>
      <c r="I99">
        <f t="shared" si="13"/>
        <v>3.834909999568481E-3</v>
      </c>
      <c r="O99">
        <f t="shared" ca="1" si="11"/>
        <v>3.1125527422453752E-3</v>
      </c>
      <c r="Q99" s="2">
        <f t="shared" si="12"/>
        <v>31247.150999999998</v>
      </c>
    </row>
    <row r="100" spans="1:17" x14ac:dyDescent="0.2">
      <c r="A100" s="12" t="s">
        <v>38</v>
      </c>
      <c r="B100" s="27"/>
      <c r="C100" s="34">
        <v>46274.731</v>
      </c>
      <c r="D100" s="34"/>
      <c r="E100" s="11">
        <f t="shared" si="8"/>
        <v>3441.9987024598549</v>
      </c>
      <c r="F100">
        <f t="shared" si="9"/>
        <v>3442</v>
      </c>
      <c r="G100">
        <f t="shared" si="10"/>
        <v>-2.3579400003654882E-3</v>
      </c>
      <c r="I100">
        <f t="shared" si="13"/>
        <v>-2.3579400003654882E-3</v>
      </c>
      <c r="O100">
        <f t="shared" ca="1" si="11"/>
        <v>3.1079043932351141E-3</v>
      </c>
      <c r="Q100" s="2">
        <f t="shared" si="12"/>
        <v>31256.231</v>
      </c>
    </row>
    <row r="101" spans="1:17" x14ac:dyDescent="0.2">
      <c r="A101" s="12" t="s">
        <v>41</v>
      </c>
      <c r="B101" s="27"/>
      <c r="C101" s="34">
        <v>46298.341999999997</v>
      </c>
      <c r="D101" s="34"/>
      <c r="E101" s="11">
        <f t="shared" si="8"/>
        <v>3454.9914929441538</v>
      </c>
      <c r="F101">
        <f t="shared" si="9"/>
        <v>3455</v>
      </c>
      <c r="G101">
        <f t="shared" si="10"/>
        <v>-1.5459349997399841E-2</v>
      </c>
      <c r="I101">
        <f t="shared" si="13"/>
        <v>-1.5459349997399841E-2</v>
      </c>
      <c r="O101">
        <f t="shared" ca="1" si="11"/>
        <v>3.095818685808435E-3</v>
      </c>
      <c r="Q101" s="2">
        <f t="shared" si="12"/>
        <v>31279.841999999997</v>
      </c>
    </row>
    <row r="102" spans="1:17" x14ac:dyDescent="0.2">
      <c r="A102" s="12" t="s">
        <v>41</v>
      </c>
      <c r="B102" s="27"/>
      <c r="C102" s="34">
        <v>46298.355000000003</v>
      </c>
      <c r="D102" s="34"/>
      <c r="E102" s="11">
        <f t="shared" si="8"/>
        <v>3454.9986466554064</v>
      </c>
      <c r="F102">
        <f t="shared" si="9"/>
        <v>3455</v>
      </c>
      <c r="G102">
        <f t="shared" si="10"/>
        <v>-2.4593499911134131E-3</v>
      </c>
      <c r="I102">
        <f t="shared" si="13"/>
        <v>-2.4593499911134131E-3</v>
      </c>
      <c r="O102">
        <f t="shared" ca="1" si="11"/>
        <v>3.095818685808435E-3</v>
      </c>
      <c r="Q102" s="2">
        <f t="shared" si="12"/>
        <v>31279.855000000003</v>
      </c>
    </row>
    <row r="103" spans="1:17" x14ac:dyDescent="0.2">
      <c r="A103" s="12" t="s">
        <v>38</v>
      </c>
      <c r="B103" s="27"/>
      <c r="C103" s="34">
        <v>46305.618000000002</v>
      </c>
      <c r="D103" s="34"/>
      <c r="E103" s="11">
        <f t="shared" si="8"/>
        <v>3458.9953701015738</v>
      </c>
      <c r="F103">
        <f t="shared" si="9"/>
        <v>3459</v>
      </c>
      <c r="G103">
        <f t="shared" si="10"/>
        <v>-8.4136299992678687E-3</v>
      </c>
      <c r="I103">
        <f t="shared" si="13"/>
        <v>-8.4136299992678687E-3</v>
      </c>
      <c r="O103">
        <f t="shared" ca="1" si="11"/>
        <v>3.092100006600226E-3</v>
      </c>
      <c r="Q103" s="2">
        <f t="shared" si="12"/>
        <v>31287.118000000002</v>
      </c>
    </row>
    <row r="104" spans="1:17" x14ac:dyDescent="0.2">
      <c r="A104" s="12" t="s">
        <v>41</v>
      </c>
      <c r="B104" s="27"/>
      <c r="C104" s="34">
        <v>46327.421999999999</v>
      </c>
      <c r="D104" s="34"/>
      <c r="E104" s="11">
        <f t="shared" si="8"/>
        <v>3470.9937947222866</v>
      </c>
      <c r="F104">
        <f t="shared" si="9"/>
        <v>3471</v>
      </c>
      <c r="G104">
        <f t="shared" si="10"/>
        <v>-1.1276469995209482E-2</v>
      </c>
      <c r="I104">
        <f t="shared" si="13"/>
        <v>-1.1276469995209482E-2</v>
      </c>
      <c r="O104">
        <f t="shared" ca="1" si="11"/>
        <v>3.080943968975599E-3</v>
      </c>
      <c r="Q104" s="2">
        <f t="shared" si="12"/>
        <v>31308.921999999999</v>
      </c>
    </row>
    <row r="105" spans="1:17" x14ac:dyDescent="0.2">
      <c r="A105" s="12" t="s">
        <v>41</v>
      </c>
      <c r="B105" s="27"/>
      <c r="C105" s="34">
        <v>46327.432999999997</v>
      </c>
      <c r="D105" s="34"/>
      <c r="E105" s="11">
        <f t="shared" si="8"/>
        <v>3470.999847862573</v>
      </c>
      <c r="F105">
        <f t="shared" si="9"/>
        <v>3471</v>
      </c>
      <c r="G105">
        <f t="shared" si="10"/>
        <v>-2.7646999660646543E-4</v>
      </c>
      <c r="I105">
        <f t="shared" si="13"/>
        <v>-2.7646999660646543E-4</v>
      </c>
      <c r="O105">
        <f t="shared" ca="1" si="11"/>
        <v>3.080943968975599E-3</v>
      </c>
      <c r="Q105" s="2">
        <f t="shared" si="12"/>
        <v>31308.932999999997</v>
      </c>
    </row>
    <row r="106" spans="1:17" x14ac:dyDescent="0.2">
      <c r="A106" s="12" t="s">
        <v>38</v>
      </c>
      <c r="B106" s="27"/>
      <c r="C106" s="34">
        <v>46354.686000000002</v>
      </c>
      <c r="D106" s="34"/>
      <c r="E106" s="11">
        <f t="shared" si="8"/>
        <v>3485.996778067507</v>
      </c>
      <c r="F106">
        <f t="shared" si="9"/>
        <v>3486</v>
      </c>
      <c r="G106">
        <f t="shared" si="10"/>
        <v>-5.8550199973979034E-3</v>
      </c>
      <c r="I106">
        <f t="shared" si="13"/>
        <v>-5.8550199973979034E-3</v>
      </c>
      <c r="O106">
        <f t="shared" ca="1" si="11"/>
        <v>3.0669989219448152E-3</v>
      </c>
      <c r="Q106" s="2">
        <f t="shared" si="12"/>
        <v>31336.186000000002</v>
      </c>
    </row>
    <row r="107" spans="1:17" x14ac:dyDescent="0.2">
      <c r="A107" s="12" t="s">
        <v>42</v>
      </c>
      <c r="B107" s="27"/>
      <c r="C107" s="34">
        <v>46418.291499999999</v>
      </c>
      <c r="D107" s="34"/>
      <c r="E107" s="11">
        <f t="shared" si="8"/>
        <v>3520.9979612088036</v>
      </c>
      <c r="F107">
        <f t="shared" si="9"/>
        <v>3521</v>
      </c>
      <c r="G107">
        <f t="shared" si="10"/>
        <v>-3.704969996761065E-3</v>
      </c>
      <c r="J107">
        <f>G107</f>
        <v>-3.704969996761065E-3</v>
      </c>
      <c r="O107">
        <f t="shared" ca="1" si="11"/>
        <v>3.0344604788729865E-3</v>
      </c>
      <c r="Q107" s="2">
        <f t="shared" si="12"/>
        <v>31399.791499999999</v>
      </c>
    </row>
    <row r="108" spans="1:17" x14ac:dyDescent="0.2">
      <c r="A108" s="12" t="s">
        <v>43</v>
      </c>
      <c r="B108" s="27"/>
      <c r="C108" s="34">
        <v>46418.291899999997</v>
      </c>
      <c r="D108" s="34"/>
      <c r="E108" s="11">
        <f t="shared" si="8"/>
        <v>3520.9981813229942</v>
      </c>
      <c r="F108">
        <f t="shared" si="9"/>
        <v>3521</v>
      </c>
      <c r="G108">
        <f t="shared" si="10"/>
        <v>-3.3049699995899573E-3</v>
      </c>
      <c r="J108">
        <f>G108</f>
        <v>-3.3049699995899573E-3</v>
      </c>
      <c r="O108">
        <f t="shared" ca="1" si="11"/>
        <v>3.0344604788729865E-3</v>
      </c>
      <c r="Q108" s="2">
        <f t="shared" si="12"/>
        <v>31399.791899999997</v>
      </c>
    </row>
    <row r="109" spans="1:17" x14ac:dyDescent="0.2">
      <c r="A109" s="12" t="s">
        <v>38</v>
      </c>
      <c r="B109" s="27"/>
      <c r="C109" s="34">
        <v>46712.682000000001</v>
      </c>
      <c r="D109" s="34"/>
      <c r="E109" s="11">
        <f t="shared" si="8"/>
        <v>3682.9967790084947</v>
      </c>
      <c r="F109">
        <f t="shared" si="9"/>
        <v>3683</v>
      </c>
      <c r="G109">
        <f t="shared" si="10"/>
        <v>-5.8533099945634604E-3</v>
      </c>
      <c r="I109">
        <f>G109</f>
        <v>-5.8533099945634604E-3</v>
      </c>
      <c r="O109">
        <f t="shared" ca="1" si="11"/>
        <v>2.8838539709405225E-3</v>
      </c>
      <c r="Q109" s="2">
        <f t="shared" si="12"/>
        <v>31694.182000000001</v>
      </c>
    </row>
    <row r="110" spans="1:17" x14ac:dyDescent="0.2">
      <c r="A110" s="12" t="s">
        <v>38</v>
      </c>
      <c r="B110" s="27"/>
      <c r="C110" s="34">
        <v>46723.572</v>
      </c>
      <c r="D110" s="34"/>
      <c r="E110" s="11">
        <f t="shared" si="8"/>
        <v>3688.9893878930839</v>
      </c>
      <c r="F110">
        <f t="shared" si="9"/>
        <v>3689</v>
      </c>
      <c r="G110">
        <f t="shared" si="10"/>
        <v>-1.9284729998616967E-2</v>
      </c>
      <c r="I110">
        <f>G110</f>
        <v>-1.9284729998616967E-2</v>
      </c>
      <c r="O110">
        <f t="shared" ca="1" si="11"/>
        <v>2.8782759521282088E-3</v>
      </c>
      <c r="Q110" s="2">
        <f t="shared" si="12"/>
        <v>31705.072</v>
      </c>
    </row>
    <row r="111" spans="1:17" x14ac:dyDescent="0.2">
      <c r="A111" s="12" t="s">
        <v>38</v>
      </c>
      <c r="B111" s="27"/>
      <c r="C111" s="34">
        <v>46850.79</v>
      </c>
      <c r="D111" s="34"/>
      <c r="E111" s="11">
        <f t="shared" si="8"/>
        <v>3758.9956061740445</v>
      </c>
      <c r="F111">
        <f t="shared" si="9"/>
        <v>3759</v>
      </c>
      <c r="G111">
        <f t="shared" si="10"/>
        <v>-7.9846299995551817E-3</v>
      </c>
      <c r="I111">
        <f>G111</f>
        <v>-7.9846299995551817E-3</v>
      </c>
      <c r="O111">
        <f t="shared" ca="1" si="11"/>
        <v>2.8131990659845513E-3</v>
      </c>
      <c r="Q111" s="2">
        <f t="shared" si="12"/>
        <v>31832.29</v>
      </c>
    </row>
    <row r="112" spans="1:17" x14ac:dyDescent="0.2">
      <c r="A112" s="12" t="s">
        <v>44</v>
      </c>
      <c r="B112" s="27"/>
      <c r="C112" s="34">
        <v>47043.423000000003</v>
      </c>
      <c r="D112" s="34"/>
      <c r="E112" s="11">
        <f t="shared" si="8"/>
        <v>3864.998749173591</v>
      </c>
      <c r="F112">
        <f t="shared" si="9"/>
        <v>3865</v>
      </c>
      <c r="G112">
        <f t="shared" si="10"/>
        <v>-2.2730499986209907E-3</v>
      </c>
      <c r="J112">
        <f>G112</f>
        <v>-2.2730499986209907E-3</v>
      </c>
      <c r="O112">
        <f t="shared" ca="1" si="11"/>
        <v>2.7146540669670135E-3</v>
      </c>
      <c r="Q112" s="2">
        <f t="shared" si="12"/>
        <v>32024.923000000003</v>
      </c>
    </row>
    <row r="113" spans="1:17" x14ac:dyDescent="0.2">
      <c r="A113" s="12" t="s">
        <v>38</v>
      </c>
      <c r="B113" s="27"/>
      <c r="C113" s="34">
        <v>47081.572</v>
      </c>
      <c r="D113" s="34"/>
      <c r="E113" s="11">
        <f t="shared" si="8"/>
        <v>3885.9915899759944</v>
      </c>
      <c r="F113">
        <f t="shared" si="9"/>
        <v>3886</v>
      </c>
      <c r="G113">
        <f t="shared" si="10"/>
        <v>-1.5283019994967617E-2</v>
      </c>
      <c r="I113">
        <f t="shared" ref="I113:I119" si="14">G113</f>
        <v>-1.5283019994967617E-2</v>
      </c>
      <c r="O113">
        <f t="shared" ca="1" si="11"/>
        <v>2.695131001123916E-3</v>
      </c>
      <c r="Q113" s="2">
        <f t="shared" si="12"/>
        <v>32063.072</v>
      </c>
    </row>
    <row r="114" spans="1:17" x14ac:dyDescent="0.2">
      <c r="A114" s="12" t="s">
        <v>38</v>
      </c>
      <c r="B114" s="27"/>
      <c r="C114" s="34">
        <v>47299.637999999999</v>
      </c>
      <c r="D114" s="34"/>
      <c r="E114" s="11">
        <f t="shared" si="8"/>
        <v>4005.9901436056366</v>
      </c>
      <c r="F114">
        <f t="shared" si="9"/>
        <v>4006</v>
      </c>
      <c r="G114">
        <f t="shared" si="10"/>
        <v>-1.7911420000018552E-2</v>
      </c>
      <c r="I114">
        <f t="shared" si="14"/>
        <v>-1.7911420000018552E-2</v>
      </c>
      <c r="O114">
        <f t="shared" ca="1" si="11"/>
        <v>2.5835706248776465E-3</v>
      </c>
      <c r="Q114" s="2">
        <f t="shared" si="12"/>
        <v>32281.137999999999</v>
      </c>
    </row>
    <row r="115" spans="1:17" x14ac:dyDescent="0.2">
      <c r="A115" s="12" t="s">
        <v>45</v>
      </c>
      <c r="B115" s="27"/>
      <c r="C115" s="34">
        <v>47381.434999999998</v>
      </c>
      <c r="D115" s="34"/>
      <c r="E115" s="11">
        <f t="shared" si="8"/>
        <v>4051.0018450686966</v>
      </c>
      <c r="F115">
        <f t="shared" si="9"/>
        <v>4051</v>
      </c>
      <c r="G115">
        <f t="shared" si="10"/>
        <v>3.3529299980727956E-3</v>
      </c>
      <c r="I115">
        <f t="shared" si="14"/>
        <v>3.3529299980727956E-3</v>
      </c>
      <c r="O115">
        <f t="shared" ca="1" si="11"/>
        <v>2.5417354837852951E-3</v>
      </c>
      <c r="Q115" s="2">
        <f t="shared" si="12"/>
        <v>32362.934999999998</v>
      </c>
    </row>
    <row r="116" spans="1:17" x14ac:dyDescent="0.2">
      <c r="A116" s="12" t="s">
        <v>45</v>
      </c>
      <c r="B116" s="27"/>
      <c r="C116" s="34">
        <v>47381.440999999999</v>
      </c>
      <c r="D116" s="34"/>
      <c r="E116" s="11">
        <f t="shared" si="8"/>
        <v>4051.0051467815815</v>
      </c>
      <c r="F116">
        <f t="shared" si="9"/>
        <v>4051</v>
      </c>
      <c r="G116">
        <f t="shared" si="10"/>
        <v>9.3529299992951564E-3</v>
      </c>
      <c r="I116">
        <f t="shared" si="14"/>
        <v>9.3529299992951564E-3</v>
      </c>
      <c r="O116">
        <f t="shared" ca="1" si="11"/>
        <v>2.5417354837852951E-3</v>
      </c>
      <c r="Q116" s="2">
        <f t="shared" si="12"/>
        <v>32362.940999999999</v>
      </c>
    </row>
    <row r="117" spans="1:17" x14ac:dyDescent="0.2">
      <c r="A117" s="12" t="s">
        <v>45</v>
      </c>
      <c r="B117" s="27"/>
      <c r="C117" s="34">
        <v>47381.453000000001</v>
      </c>
      <c r="D117" s="34"/>
      <c r="E117" s="11">
        <f t="shared" si="8"/>
        <v>4051.0117502073513</v>
      </c>
      <c r="F117">
        <f t="shared" si="9"/>
        <v>4051</v>
      </c>
      <c r="G117">
        <f t="shared" ref="G117:G148" si="15">+C117-(C$7+F117*C$8)</f>
        <v>2.1352930001739878E-2</v>
      </c>
      <c r="I117">
        <f t="shared" si="14"/>
        <v>2.1352930001739878E-2</v>
      </c>
      <c r="O117">
        <f t="shared" ca="1" si="11"/>
        <v>2.5417354837852951E-3</v>
      </c>
      <c r="Q117" s="2">
        <f t="shared" si="12"/>
        <v>32362.953000000001</v>
      </c>
    </row>
    <row r="118" spans="1:17" x14ac:dyDescent="0.2">
      <c r="A118" s="12" t="s">
        <v>38</v>
      </c>
      <c r="B118" s="27"/>
      <c r="C118" s="34">
        <v>47401.406000000003</v>
      </c>
      <c r="D118" s="34"/>
      <c r="E118" s="11">
        <f t="shared" si="8"/>
        <v>4061.9915964033303</v>
      </c>
      <c r="F118">
        <f t="shared" si="9"/>
        <v>4062</v>
      </c>
      <c r="G118">
        <f t="shared" si="15"/>
        <v>-1.5271339994797017E-2</v>
      </c>
      <c r="I118">
        <f t="shared" si="14"/>
        <v>-1.5271339994797017E-2</v>
      </c>
      <c r="O118">
        <f t="shared" ca="1" si="11"/>
        <v>2.5315091159627207E-3</v>
      </c>
      <c r="Q118" s="2">
        <f t="shared" si="12"/>
        <v>32382.906000000003</v>
      </c>
    </row>
    <row r="119" spans="1:17" x14ac:dyDescent="0.2">
      <c r="A119" s="12" t="s">
        <v>38</v>
      </c>
      <c r="B119" s="27"/>
      <c r="C119" s="34">
        <v>47492.269</v>
      </c>
      <c r="D119" s="34"/>
      <c r="E119" s="11">
        <f t="shared" si="8"/>
        <v>4111.992186034222</v>
      </c>
      <c r="F119">
        <f t="shared" si="9"/>
        <v>4112</v>
      </c>
      <c r="G119">
        <f t="shared" si="15"/>
        <v>-1.4199839999491815E-2</v>
      </c>
      <c r="I119">
        <f t="shared" si="14"/>
        <v>-1.4199839999491815E-2</v>
      </c>
      <c r="O119">
        <f t="shared" ca="1" si="11"/>
        <v>2.4850256258601082E-3</v>
      </c>
      <c r="Q119" s="2">
        <f t="shared" si="12"/>
        <v>32473.769</v>
      </c>
    </row>
    <row r="120" spans="1:17" x14ac:dyDescent="0.2">
      <c r="A120" s="51" t="s">
        <v>393</v>
      </c>
      <c r="B120" s="57" t="s">
        <v>72</v>
      </c>
      <c r="C120" s="51">
        <v>47659.463300000003</v>
      </c>
      <c r="D120" s="52" t="s">
        <v>70</v>
      </c>
      <c r="E120" s="11">
        <f t="shared" si="8"/>
        <v>4203.9967817764318</v>
      </c>
      <c r="F120">
        <f t="shared" si="9"/>
        <v>4204</v>
      </c>
      <c r="G120">
        <f t="shared" si="15"/>
        <v>-5.8482799940975383E-3</v>
      </c>
      <c r="K120">
        <f>G120</f>
        <v>-5.8482799940975383E-3</v>
      </c>
      <c r="O120">
        <f t="shared" ca="1" si="11"/>
        <v>2.3994960040713015E-3</v>
      </c>
      <c r="Q120" s="2">
        <f t="shared" si="12"/>
        <v>32640.963300000003</v>
      </c>
    </row>
    <row r="121" spans="1:17" x14ac:dyDescent="0.2">
      <c r="A121" s="12" t="s">
        <v>38</v>
      </c>
      <c r="B121" s="27"/>
      <c r="C121" s="34">
        <v>47706.716999999997</v>
      </c>
      <c r="D121" s="34"/>
      <c r="E121" s="11">
        <f t="shared" si="8"/>
        <v>4229.9998067947672</v>
      </c>
      <c r="F121">
        <f t="shared" si="9"/>
        <v>4230</v>
      </c>
      <c r="G121">
        <f t="shared" si="15"/>
        <v>-3.5110000317217782E-4</v>
      </c>
      <c r="I121">
        <f t="shared" ref="I121:I158" si="16">G121</f>
        <v>-3.5110000317217782E-4</v>
      </c>
      <c r="O121">
        <f t="shared" ca="1" si="11"/>
        <v>2.3753245892179434E-3</v>
      </c>
      <c r="Q121" s="2">
        <f t="shared" si="12"/>
        <v>32688.216999999997</v>
      </c>
    </row>
    <row r="122" spans="1:17" x14ac:dyDescent="0.2">
      <c r="A122" s="12" t="s">
        <v>46</v>
      </c>
      <c r="B122" s="27"/>
      <c r="C122" s="34">
        <v>47770.334000000003</v>
      </c>
      <c r="D122" s="34"/>
      <c r="E122" s="11">
        <f t="shared" si="8"/>
        <v>4265.0073182190963</v>
      </c>
      <c r="F122">
        <f t="shared" si="9"/>
        <v>4265</v>
      </c>
      <c r="G122">
        <f t="shared" si="15"/>
        <v>1.3298950005264487E-2</v>
      </c>
      <c r="I122">
        <f t="shared" si="16"/>
        <v>1.3298950005264487E-2</v>
      </c>
      <c r="O122">
        <f t="shared" ca="1" si="11"/>
        <v>2.3427861461461147E-3</v>
      </c>
      <c r="Q122" s="2">
        <f t="shared" si="12"/>
        <v>32751.834000000003</v>
      </c>
    </row>
    <row r="123" spans="1:17" x14ac:dyDescent="0.2">
      <c r="A123" s="12" t="s">
        <v>45</v>
      </c>
      <c r="B123" s="27"/>
      <c r="C123" s="34">
        <v>47779.409</v>
      </c>
      <c r="D123" s="34"/>
      <c r="E123" s="11">
        <f t="shared" si="8"/>
        <v>4270.0011589562519</v>
      </c>
      <c r="F123">
        <f t="shared" si="9"/>
        <v>4270</v>
      </c>
      <c r="G123">
        <f t="shared" si="15"/>
        <v>2.106100000673905E-3</v>
      </c>
      <c r="I123">
        <f t="shared" si="16"/>
        <v>2.106100000673905E-3</v>
      </c>
      <c r="O123">
        <f t="shared" ca="1" si="11"/>
        <v>2.3381377971358527E-3</v>
      </c>
      <c r="Q123" s="2">
        <f t="shared" si="12"/>
        <v>32760.909</v>
      </c>
    </row>
    <row r="124" spans="1:17" x14ac:dyDescent="0.2">
      <c r="A124" s="12" t="s">
        <v>47</v>
      </c>
      <c r="B124" s="27"/>
      <c r="C124" s="34">
        <v>48017.463000000003</v>
      </c>
      <c r="D124" s="34"/>
      <c r="E124" s="11">
        <f t="shared" si="8"/>
        <v>4400.998818773699</v>
      </c>
      <c r="F124">
        <f t="shared" si="9"/>
        <v>4401</v>
      </c>
      <c r="G124">
        <f t="shared" si="15"/>
        <v>-2.1465699974214658E-3</v>
      </c>
      <c r="I124">
        <f t="shared" si="16"/>
        <v>-2.1465699974214658E-3</v>
      </c>
      <c r="O124">
        <f t="shared" ca="1" si="11"/>
        <v>2.2163510530670083E-3</v>
      </c>
      <c r="Q124" s="2">
        <f t="shared" si="12"/>
        <v>32998.963000000003</v>
      </c>
    </row>
    <row r="125" spans="1:17" x14ac:dyDescent="0.2">
      <c r="A125" s="12" t="s">
        <v>47</v>
      </c>
      <c r="B125" s="27"/>
      <c r="C125" s="34">
        <v>48017.464</v>
      </c>
      <c r="D125" s="34"/>
      <c r="E125" s="11">
        <f t="shared" si="8"/>
        <v>4400.9993690591782</v>
      </c>
      <c r="F125">
        <f t="shared" si="9"/>
        <v>4401</v>
      </c>
      <c r="G125">
        <f t="shared" si="15"/>
        <v>-1.1465700008557178E-3</v>
      </c>
      <c r="I125">
        <f t="shared" si="16"/>
        <v>-1.1465700008557178E-3</v>
      </c>
      <c r="O125">
        <f t="shared" ca="1" si="11"/>
        <v>2.2163510530670083E-3</v>
      </c>
      <c r="Q125" s="2">
        <f t="shared" si="12"/>
        <v>32998.964</v>
      </c>
    </row>
    <row r="126" spans="1:17" x14ac:dyDescent="0.2">
      <c r="A126" s="12" t="s">
        <v>47</v>
      </c>
      <c r="B126" s="27"/>
      <c r="C126" s="34">
        <v>48097.423999999999</v>
      </c>
      <c r="D126" s="34"/>
      <c r="E126" s="11">
        <f t="shared" si="8"/>
        <v>4445.0001960942318</v>
      </c>
      <c r="F126">
        <f t="shared" si="9"/>
        <v>4445</v>
      </c>
      <c r="G126">
        <f t="shared" si="15"/>
        <v>3.5634999949252233E-4</v>
      </c>
      <c r="I126">
        <f t="shared" si="16"/>
        <v>3.5634999949252233E-4</v>
      </c>
      <c r="O126">
        <f t="shared" ca="1" si="11"/>
        <v>2.1754455817767099E-3</v>
      </c>
      <c r="Q126" s="2">
        <f t="shared" si="12"/>
        <v>33078.923999999999</v>
      </c>
    </row>
    <row r="127" spans="1:17" x14ac:dyDescent="0.2">
      <c r="A127" s="12" t="s">
        <v>47</v>
      </c>
      <c r="B127" s="27"/>
      <c r="C127" s="34">
        <v>48117.421999999999</v>
      </c>
      <c r="D127" s="34"/>
      <c r="E127" s="11">
        <f t="shared" si="8"/>
        <v>4456.0048051368412</v>
      </c>
      <c r="F127">
        <f t="shared" si="9"/>
        <v>4456</v>
      </c>
      <c r="G127">
        <f t="shared" si="15"/>
        <v>8.7320800012093969E-3</v>
      </c>
      <c r="I127">
        <f t="shared" si="16"/>
        <v>8.7320800012093969E-3</v>
      </c>
      <c r="O127">
        <f t="shared" ca="1" si="11"/>
        <v>2.1652192139541351E-3</v>
      </c>
      <c r="Q127" s="2">
        <f t="shared" si="12"/>
        <v>33098.921999999999</v>
      </c>
    </row>
    <row r="128" spans="1:17" x14ac:dyDescent="0.2">
      <c r="A128" s="12" t="s">
        <v>47</v>
      </c>
      <c r="B128" s="27"/>
      <c r="C128" s="34">
        <v>48117.430999999997</v>
      </c>
      <c r="D128" s="34"/>
      <c r="E128" s="11">
        <f t="shared" si="8"/>
        <v>4456.0097577061661</v>
      </c>
      <c r="F128">
        <f t="shared" si="9"/>
        <v>4456</v>
      </c>
      <c r="G128">
        <f t="shared" si="15"/>
        <v>1.7732079999404959E-2</v>
      </c>
      <c r="I128">
        <f t="shared" si="16"/>
        <v>1.7732079999404959E-2</v>
      </c>
      <c r="O128">
        <f t="shared" ca="1" si="11"/>
        <v>2.1652192139541351E-3</v>
      </c>
      <c r="Q128" s="2">
        <f t="shared" si="12"/>
        <v>33098.930999999997</v>
      </c>
    </row>
    <row r="129" spans="1:17" x14ac:dyDescent="0.2">
      <c r="A129" s="12" t="s">
        <v>47</v>
      </c>
      <c r="B129" s="27"/>
      <c r="C129" s="34">
        <v>48475.402000000002</v>
      </c>
      <c r="D129" s="34"/>
      <c r="E129" s="11">
        <f t="shared" si="8"/>
        <v>4652.9960015101396</v>
      </c>
      <c r="F129">
        <f t="shared" si="9"/>
        <v>4653</v>
      </c>
      <c r="G129">
        <f t="shared" si="15"/>
        <v>-7.2662099992157891E-3</v>
      </c>
      <c r="I129">
        <f t="shared" si="16"/>
        <v>-7.2662099992157891E-3</v>
      </c>
      <c r="O129">
        <f t="shared" ca="1" si="11"/>
        <v>1.9820742629498419E-3</v>
      </c>
      <c r="Q129" s="2">
        <f t="shared" si="12"/>
        <v>33456.902000000002</v>
      </c>
    </row>
    <row r="130" spans="1:17" x14ac:dyDescent="0.2">
      <c r="A130" s="12" t="s">
        <v>47</v>
      </c>
      <c r="B130" s="27"/>
      <c r="C130" s="34">
        <v>48475.402999999998</v>
      </c>
      <c r="D130" s="34"/>
      <c r="E130" s="11">
        <f t="shared" si="8"/>
        <v>4652.9965517956189</v>
      </c>
      <c r="F130">
        <f t="shared" si="9"/>
        <v>4653</v>
      </c>
      <c r="G130">
        <f t="shared" si="15"/>
        <v>-6.2662100026500411E-3</v>
      </c>
      <c r="I130">
        <f t="shared" si="16"/>
        <v>-6.2662100026500411E-3</v>
      </c>
      <c r="O130">
        <f t="shared" ca="1" si="11"/>
        <v>1.9820742629498419E-3</v>
      </c>
      <c r="Q130" s="2">
        <f t="shared" si="12"/>
        <v>33456.902999999998</v>
      </c>
    </row>
    <row r="131" spans="1:17" x14ac:dyDescent="0.2">
      <c r="A131" s="12" t="s">
        <v>47</v>
      </c>
      <c r="B131" s="27"/>
      <c r="C131" s="34">
        <v>48475.421999999999</v>
      </c>
      <c r="D131" s="34"/>
      <c r="E131" s="11">
        <f t="shared" si="8"/>
        <v>4653.0070072197514</v>
      </c>
      <c r="F131">
        <f t="shared" si="9"/>
        <v>4653</v>
      </c>
      <c r="G131">
        <f t="shared" si="15"/>
        <v>1.273378999758279E-2</v>
      </c>
      <c r="I131">
        <f t="shared" si="16"/>
        <v>1.273378999758279E-2</v>
      </c>
      <c r="O131">
        <f t="shared" ca="1" si="11"/>
        <v>1.9820742629498419E-3</v>
      </c>
      <c r="Q131" s="2">
        <f t="shared" si="12"/>
        <v>33456.921999999999</v>
      </c>
    </row>
    <row r="132" spans="1:17" x14ac:dyDescent="0.2">
      <c r="A132" s="12" t="s">
        <v>47</v>
      </c>
      <c r="B132" s="27"/>
      <c r="C132" s="34">
        <v>48475.423000000003</v>
      </c>
      <c r="D132" s="34"/>
      <c r="E132" s="11">
        <f t="shared" si="8"/>
        <v>4653.0075575052342</v>
      </c>
      <c r="F132">
        <f t="shared" si="9"/>
        <v>4653</v>
      </c>
      <c r="G132">
        <f t="shared" si="15"/>
        <v>1.3733790001424495E-2</v>
      </c>
      <c r="I132">
        <f t="shared" si="16"/>
        <v>1.3733790001424495E-2</v>
      </c>
      <c r="O132">
        <f t="shared" ca="1" si="11"/>
        <v>1.9820742629498419E-3</v>
      </c>
      <c r="Q132" s="2">
        <f t="shared" si="12"/>
        <v>33456.923000000003</v>
      </c>
    </row>
    <row r="133" spans="1:17" x14ac:dyDescent="0.2">
      <c r="A133" s="12" t="s">
        <v>47</v>
      </c>
      <c r="B133" s="27"/>
      <c r="C133" s="34">
        <v>48484.482000000004</v>
      </c>
      <c r="D133" s="34"/>
      <c r="E133" s="11">
        <f t="shared" si="8"/>
        <v>4657.9925936747022</v>
      </c>
      <c r="F133">
        <f t="shared" si="9"/>
        <v>4658</v>
      </c>
      <c r="G133">
        <f t="shared" si="15"/>
        <v>-1.3459059991873801E-2</v>
      </c>
      <c r="I133">
        <f t="shared" si="16"/>
        <v>-1.3459059991873801E-2</v>
      </c>
      <c r="O133">
        <f t="shared" ca="1" si="11"/>
        <v>1.9774259139395808E-3</v>
      </c>
      <c r="Q133" s="2">
        <f t="shared" si="12"/>
        <v>33465.982000000004</v>
      </c>
    </row>
    <row r="134" spans="1:17" x14ac:dyDescent="0.2">
      <c r="A134" s="12" t="s">
        <v>47</v>
      </c>
      <c r="B134" s="27"/>
      <c r="C134" s="34">
        <v>48484.483</v>
      </c>
      <c r="D134" s="34"/>
      <c r="E134" s="11">
        <f t="shared" si="8"/>
        <v>4657.9931439601805</v>
      </c>
      <c r="F134">
        <f t="shared" si="9"/>
        <v>4658</v>
      </c>
      <c r="G134">
        <f t="shared" si="15"/>
        <v>-1.2459059995308053E-2</v>
      </c>
      <c r="I134">
        <f t="shared" si="16"/>
        <v>-1.2459059995308053E-2</v>
      </c>
      <c r="O134">
        <f t="shared" ca="1" si="11"/>
        <v>1.9774259139395808E-3</v>
      </c>
      <c r="Q134" s="2">
        <f t="shared" si="12"/>
        <v>33465.983</v>
      </c>
    </row>
    <row r="135" spans="1:17" x14ac:dyDescent="0.2">
      <c r="A135" s="12" t="s">
        <v>47</v>
      </c>
      <c r="B135" s="27"/>
      <c r="C135" s="34">
        <v>48484.502999999997</v>
      </c>
      <c r="D135" s="34"/>
      <c r="E135" s="11">
        <f t="shared" si="8"/>
        <v>4658.0041496697922</v>
      </c>
      <c r="F135">
        <f t="shared" si="9"/>
        <v>4658</v>
      </c>
      <c r="G135">
        <f t="shared" si="15"/>
        <v>7.5409400014905259E-3</v>
      </c>
      <c r="I135">
        <f t="shared" si="16"/>
        <v>7.5409400014905259E-3</v>
      </c>
      <c r="O135">
        <f t="shared" ca="1" si="11"/>
        <v>1.9774259139395808E-3</v>
      </c>
      <c r="Q135" s="2">
        <f t="shared" si="12"/>
        <v>33466.002999999997</v>
      </c>
    </row>
    <row r="136" spans="1:17" x14ac:dyDescent="0.2">
      <c r="A136" s="12" t="s">
        <v>47</v>
      </c>
      <c r="B136" s="27"/>
      <c r="C136" s="34">
        <v>48555.362000000001</v>
      </c>
      <c r="D136" s="34"/>
      <c r="E136" s="11">
        <f t="shared" si="8"/>
        <v>4696.9968285451941</v>
      </c>
      <c r="F136">
        <f t="shared" si="9"/>
        <v>4697</v>
      </c>
      <c r="G136">
        <f t="shared" si="15"/>
        <v>-5.763289998867549E-3</v>
      </c>
      <c r="I136">
        <f t="shared" si="16"/>
        <v>-5.763289998867549E-3</v>
      </c>
      <c r="O136">
        <f t="shared" ca="1" si="11"/>
        <v>1.9411687916595435E-3</v>
      </c>
      <c r="Q136" s="2">
        <f t="shared" si="12"/>
        <v>33536.862000000001</v>
      </c>
    </row>
    <row r="137" spans="1:17" x14ac:dyDescent="0.2">
      <c r="A137" s="12" t="s">
        <v>47</v>
      </c>
      <c r="B137" s="27"/>
      <c r="C137" s="34">
        <v>48555.364000000001</v>
      </c>
      <c r="D137" s="34"/>
      <c r="E137" s="11">
        <f t="shared" si="8"/>
        <v>4696.9979291161553</v>
      </c>
      <c r="F137">
        <f t="shared" si="9"/>
        <v>4697</v>
      </c>
      <c r="G137">
        <f t="shared" si="15"/>
        <v>-3.7632899984600954E-3</v>
      </c>
      <c r="I137">
        <f t="shared" si="16"/>
        <v>-3.7632899984600954E-3</v>
      </c>
      <c r="O137">
        <f t="shared" ca="1" si="11"/>
        <v>1.9411687916595435E-3</v>
      </c>
      <c r="Q137" s="2">
        <f t="shared" si="12"/>
        <v>33536.864000000001</v>
      </c>
    </row>
    <row r="138" spans="1:17" x14ac:dyDescent="0.2">
      <c r="A138" s="12" t="s">
        <v>47</v>
      </c>
      <c r="B138" s="27"/>
      <c r="C138" s="34">
        <v>48555.366999999998</v>
      </c>
      <c r="D138" s="34"/>
      <c r="E138" s="11">
        <f t="shared" si="8"/>
        <v>4696.9995799725957</v>
      </c>
      <c r="F138">
        <f t="shared" si="9"/>
        <v>4697</v>
      </c>
      <c r="G138">
        <f t="shared" si="15"/>
        <v>-7.6329000148689374E-4</v>
      </c>
      <c r="I138">
        <f t="shared" si="16"/>
        <v>-7.6329000148689374E-4</v>
      </c>
      <c r="O138">
        <f t="shared" ca="1" si="11"/>
        <v>1.9411687916595435E-3</v>
      </c>
      <c r="Q138" s="2">
        <f t="shared" si="12"/>
        <v>33536.866999999998</v>
      </c>
    </row>
    <row r="139" spans="1:17" x14ac:dyDescent="0.2">
      <c r="A139" s="12" t="s">
        <v>47</v>
      </c>
      <c r="B139" s="27"/>
      <c r="C139" s="34">
        <v>48555.383000000002</v>
      </c>
      <c r="D139" s="34"/>
      <c r="E139" s="11">
        <f t="shared" si="8"/>
        <v>4697.0083845402887</v>
      </c>
      <c r="F139">
        <f t="shared" si="9"/>
        <v>4697</v>
      </c>
      <c r="G139">
        <f t="shared" si="15"/>
        <v>1.5236710001772735E-2</v>
      </c>
      <c r="I139">
        <f t="shared" si="16"/>
        <v>1.5236710001772735E-2</v>
      </c>
      <c r="O139">
        <f t="shared" ca="1" si="11"/>
        <v>1.9411687916595435E-3</v>
      </c>
      <c r="Q139" s="2">
        <f t="shared" si="12"/>
        <v>33536.883000000002</v>
      </c>
    </row>
    <row r="140" spans="1:17" x14ac:dyDescent="0.2">
      <c r="A140" s="12" t="s">
        <v>47</v>
      </c>
      <c r="B140" s="27"/>
      <c r="C140" s="34">
        <v>48773.442000000003</v>
      </c>
      <c r="D140" s="34"/>
      <c r="E140" s="11">
        <f t="shared" si="8"/>
        <v>4817.0030861715668</v>
      </c>
      <c r="F140">
        <f t="shared" si="9"/>
        <v>4817</v>
      </c>
      <c r="G140">
        <f t="shared" si="15"/>
        <v>5.6083100062096491E-3</v>
      </c>
      <c r="I140">
        <f t="shared" si="16"/>
        <v>5.6083100062096491E-3</v>
      </c>
      <c r="O140">
        <f t="shared" ca="1" si="11"/>
        <v>1.829608415413274E-3</v>
      </c>
      <c r="Q140" s="2">
        <f t="shared" si="12"/>
        <v>33754.942000000003</v>
      </c>
    </row>
    <row r="141" spans="1:17" x14ac:dyDescent="0.2">
      <c r="A141" s="12" t="s">
        <v>47</v>
      </c>
      <c r="B141" s="27"/>
      <c r="C141" s="34">
        <v>48773.45</v>
      </c>
      <c r="D141" s="34"/>
      <c r="E141" s="11">
        <f t="shared" si="8"/>
        <v>4817.0074884554097</v>
      </c>
      <c r="F141">
        <f t="shared" si="9"/>
        <v>4817</v>
      </c>
      <c r="G141">
        <f t="shared" si="15"/>
        <v>1.3608310000563506E-2</v>
      </c>
      <c r="I141">
        <f t="shared" si="16"/>
        <v>1.3608310000563506E-2</v>
      </c>
      <c r="O141">
        <f t="shared" ca="1" si="11"/>
        <v>1.829608415413274E-3</v>
      </c>
      <c r="Q141" s="2">
        <f t="shared" si="12"/>
        <v>33754.949999999997</v>
      </c>
    </row>
    <row r="142" spans="1:17" x14ac:dyDescent="0.2">
      <c r="A142" s="12" t="s">
        <v>47</v>
      </c>
      <c r="B142" s="27"/>
      <c r="C142" s="34">
        <v>48773.457000000002</v>
      </c>
      <c r="D142" s="34"/>
      <c r="E142" s="11">
        <f t="shared" si="8"/>
        <v>4817.0113404537769</v>
      </c>
      <c r="F142">
        <f t="shared" si="9"/>
        <v>4817</v>
      </c>
      <c r="G142">
        <f t="shared" si="15"/>
        <v>2.0608310005627573E-2</v>
      </c>
      <c r="I142">
        <f t="shared" si="16"/>
        <v>2.0608310005627573E-2</v>
      </c>
      <c r="O142">
        <f t="shared" ca="1" si="11"/>
        <v>1.829608415413274E-3</v>
      </c>
      <c r="Q142" s="2">
        <f t="shared" si="12"/>
        <v>33754.957000000002</v>
      </c>
    </row>
    <row r="143" spans="1:17" x14ac:dyDescent="0.2">
      <c r="A143" s="51" t="s">
        <v>407</v>
      </c>
      <c r="B143" s="57" t="s">
        <v>72</v>
      </c>
      <c r="C143" s="51">
        <v>48833.432999999997</v>
      </c>
      <c r="D143" s="52" t="s">
        <v>70</v>
      </c>
      <c r="E143" s="11">
        <f t="shared" si="8"/>
        <v>4850.0152624429493</v>
      </c>
      <c r="F143">
        <f t="shared" si="9"/>
        <v>4850</v>
      </c>
      <c r="G143">
        <f t="shared" si="15"/>
        <v>2.7735499999835156E-2</v>
      </c>
      <c r="I143">
        <f t="shared" si="16"/>
        <v>2.7735499999835156E-2</v>
      </c>
      <c r="O143">
        <f t="shared" ca="1" si="11"/>
        <v>1.7989293119455496E-3</v>
      </c>
      <c r="Q143" s="2">
        <f t="shared" si="12"/>
        <v>33814.932999999997</v>
      </c>
    </row>
    <row r="144" spans="1:17" x14ac:dyDescent="0.2">
      <c r="A144" s="51" t="s">
        <v>407</v>
      </c>
      <c r="B144" s="57" t="s">
        <v>72</v>
      </c>
      <c r="C144" s="51">
        <v>48833.434999999998</v>
      </c>
      <c r="D144" s="52" t="s">
        <v>70</v>
      </c>
      <c r="E144" s="11">
        <f t="shared" si="8"/>
        <v>4850.0163630139104</v>
      </c>
      <c r="F144">
        <f t="shared" si="9"/>
        <v>4850</v>
      </c>
      <c r="G144">
        <f t="shared" si="15"/>
        <v>2.973550000024261E-2</v>
      </c>
      <c r="I144">
        <f t="shared" si="16"/>
        <v>2.973550000024261E-2</v>
      </c>
      <c r="O144">
        <f t="shared" ca="1" si="11"/>
        <v>1.7989293119455496E-3</v>
      </c>
      <c r="Q144" s="2">
        <f t="shared" si="12"/>
        <v>33814.934999999998</v>
      </c>
    </row>
    <row r="145" spans="1:17" x14ac:dyDescent="0.2">
      <c r="A145" s="51" t="s">
        <v>407</v>
      </c>
      <c r="B145" s="57" t="s">
        <v>72</v>
      </c>
      <c r="C145" s="51">
        <v>48833.436000000002</v>
      </c>
      <c r="D145" s="52" t="s">
        <v>70</v>
      </c>
      <c r="E145" s="11">
        <f t="shared" si="8"/>
        <v>4850.0169132993933</v>
      </c>
      <c r="F145">
        <f t="shared" si="9"/>
        <v>4850</v>
      </c>
      <c r="G145">
        <f t="shared" si="15"/>
        <v>3.0735500004084315E-2</v>
      </c>
      <c r="I145">
        <f t="shared" si="16"/>
        <v>3.0735500004084315E-2</v>
      </c>
      <c r="O145">
        <f t="shared" ca="1" si="11"/>
        <v>1.7989293119455496E-3</v>
      </c>
      <c r="Q145" s="2">
        <f t="shared" si="12"/>
        <v>33814.936000000002</v>
      </c>
    </row>
    <row r="146" spans="1:17" x14ac:dyDescent="0.2">
      <c r="A146" s="51" t="s">
        <v>407</v>
      </c>
      <c r="B146" s="57" t="s">
        <v>72</v>
      </c>
      <c r="C146" s="51">
        <v>48833.449000000001</v>
      </c>
      <c r="D146" s="52" t="s">
        <v>70</v>
      </c>
      <c r="E146" s="11">
        <f t="shared" si="8"/>
        <v>4850.0240670106423</v>
      </c>
      <c r="F146">
        <f t="shared" si="9"/>
        <v>4850</v>
      </c>
      <c r="G146">
        <f t="shared" si="15"/>
        <v>4.3735500003094785E-2</v>
      </c>
      <c r="I146">
        <f t="shared" si="16"/>
        <v>4.3735500003094785E-2</v>
      </c>
      <c r="O146">
        <f t="shared" ca="1" si="11"/>
        <v>1.7989293119455496E-3</v>
      </c>
      <c r="Q146" s="2">
        <f t="shared" si="12"/>
        <v>33814.949000000001</v>
      </c>
    </row>
    <row r="147" spans="1:17" x14ac:dyDescent="0.2">
      <c r="A147" s="12" t="s">
        <v>47</v>
      </c>
      <c r="B147" s="27"/>
      <c r="C147" s="34">
        <v>49060.552000000003</v>
      </c>
      <c r="D147" s="34"/>
      <c r="E147" s="11">
        <f t="shared" si="8"/>
        <v>4974.9955505291782</v>
      </c>
      <c r="F147">
        <f t="shared" si="9"/>
        <v>4975</v>
      </c>
      <c r="G147">
        <f t="shared" si="15"/>
        <v>-8.0857499924604781E-3</v>
      </c>
      <c r="I147">
        <f t="shared" si="16"/>
        <v>-8.0857499924604781E-3</v>
      </c>
      <c r="O147">
        <f t="shared" ca="1" si="11"/>
        <v>1.6827205866890189E-3</v>
      </c>
      <c r="Q147" s="2">
        <f t="shared" si="12"/>
        <v>34042.052000000003</v>
      </c>
    </row>
    <row r="148" spans="1:17" x14ac:dyDescent="0.2">
      <c r="A148" s="12" t="s">
        <v>47</v>
      </c>
      <c r="B148" s="27"/>
      <c r="C148" s="34">
        <v>49569.385000000002</v>
      </c>
      <c r="D148" s="34"/>
      <c r="E148" s="11">
        <f t="shared" si="8"/>
        <v>5254.9989625192711</v>
      </c>
      <c r="F148">
        <f t="shared" si="9"/>
        <v>5255</v>
      </c>
      <c r="G148">
        <f t="shared" si="15"/>
        <v>-1.8853499932447448E-3</v>
      </c>
      <c r="I148">
        <f t="shared" si="16"/>
        <v>-1.8853499932447448E-3</v>
      </c>
      <c r="O148">
        <f t="shared" ca="1" si="11"/>
        <v>1.4224130421143892E-3</v>
      </c>
      <c r="Q148" s="2">
        <f t="shared" si="12"/>
        <v>34550.885000000002</v>
      </c>
    </row>
    <row r="149" spans="1:17" x14ac:dyDescent="0.2">
      <c r="A149" s="12" t="s">
        <v>47</v>
      </c>
      <c r="B149" s="27"/>
      <c r="C149" s="34">
        <v>49569.385999999999</v>
      </c>
      <c r="D149" s="34"/>
      <c r="E149" s="11">
        <f t="shared" ref="E149:E212" si="17">+(C149-C$7)/C$8</f>
        <v>5254.9995128047503</v>
      </c>
      <c r="F149">
        <f t="shared" ref="F149:F212" si="18">ROUND(2*E149,0)/2</f>
        <v>5255</v>
      </c>
      <c r="G149">
        <f t="shared" ref="G149:G158" si="19">+C149-(C$7+F149*C$8)</f>
        <v>-8.8534999667899683E-4</v>
      </c>
      <c r="I149">
        <f t="shared" si="16"/>
        <v>-8.8534999667899683E-4</v>
      </c>
      <c r="O149">
        <f t="shared" ref="O149:O212" ca="1" si="20">+C$11+C$12*$F149</f>
        <v>1.4224130421143892E-3</v>
      </c>
      <c r="Q149" s="2">
        <f t="shared" ref="Q149:Q212" si="21">+C149-15018.5</f>
        <v>34550.885999999999</v>
      </c>
    </row>
    <row r="150" spans="1:17" x14ac:dyDescent="0.2">
      <c r="A150" s="12" t="s">
        <v>47</v>
      </c>
      <c r="B150" s="27"/>
      <c r="C150" s="34">
        <v>49569.391000000003</v>
      </c>
      <c r="D150" s="34"/>
      <c r="E150" s="11">
        <f t="shared" si="17"/>
        <v>5255.0022642321564</v>
      </c>
      <c r="F150">
        <f t="shared" si="18"/>
        <v>5255</v>
      </c>
      <c r="G150">
        <f t="shared" si="19"/>
        <v>4.114650007977616E-3</v>
      </c>
      <c r="I150">
        <f t="shared" si="16"/>
        <v>4.114650007977616E-3</v>
      </c>
      <c r="O150">
        <f t="shared" ca="1" si="20"/>
        <v>1.4224130421143892E-3</v>
      </c>
      <c r="Q150" s="2">
        <f t="shared" si="21"/>
        <v>34550.891000000003</v>
      </c>
    </row>
    <row r="151" spans="1:17" x14ac:dyDescent="0.2">
      <c r="A151" s="12" t="s">
        <v>47</v>
      </c>
      <c r="B151" s="27"/>
      <c r="C151" s="34">
        <v>49569.392999999996</v>
      </c>
      <c r="D151" s="34"/>
      <c r="E151" s="11">
        <f t="shared" si="17"/>
        <v>5255.003364803114</v>
      </c>
      <c r="F151">
        <f t="shared" si="18"/>
        <v>5255</v>
      </c>
      <c r="G151">
        <f t="shared" si="19"/>
        <v>6.1146500011091121E-3</v>
      </c>
      <c r="I151">
        <f t="shared" si="16"/>
        <v>6.1146500011091121E-3</v>
      </c>
      <c r="O151">
        <f t="shared" ca="1" si="20"/>
        <v>1.4224130421143892E-3</v>
      </c>
      <c r="Q151" s="2">
        <f t="shared" si="21"/>
        <v>34550.892999999996</v>
      </c>
    </row>
    <row r="152" spans="1:17" x14ac:dyDescent="0.2">
      <c r="A152" s="51" t="s">
        <v>407</v>
      </c>
      <c r="B152" s="57" t="s">
        <v>72</v>
      </c>
      <c r="C152" s="51">
        <v>49569.413</v>
      </c>
      <c r="D152" s="52" t="s">
        <v>70</v>
      </c>
      <c r="E152" s="11">
        <f t="shared" si="17"/>
        <v>5255.0143705127293</v>
      </c>
      <c r="F152">
        <f t="shared" si="18"/>
        <v>5255</v>
      </c>
      <c r="G152">
        <f t="shared" si="19"/>
        <v>2.6114650005183648E-2</v>
      </c>
      <c r="I152">
        <f t="shared" si="16"/>
        <v>2.6114650005183648E-2</v>
      </c>
      <c r="O152">
        <f t="shared" ca="1" si="20"/>
        <v>1.4224130421143892E-3</v>
      </c>
      <c r="Q152" s="2">
        <f t="shared" si="21"/>
        <v>34550.913</v>
      </c>
    </row>
    <row r="153" spans="1:17" x14ac:dyDescent="0.2">
      <c r="A153" s="51" t="s">
        <v>407</v>
      </c>
      <c r="B153" s="57" t="s">
        <v>72</v>
      </c>
      <c r="C153" s="51">
        <v>49569.428</v>
      </c>
      <c r="D153" s="52" t="s">
        <v>70</v>
      </c>
      <c r="E153" s="11">
        <f t="shared" si="17"/>
        <v>5255.0226247949395</v>
      </c>
      <c r="F153">
        <f t="shared" si="18"/>
        <v>5255</v>
      </c>
      <c r="G153">
        <f t="shared" si="19"/>
        <v>4.1114650004601572E-2</v>
      </c>
      <c r="I153">
        <f t="shared" si="16"/>
        <v>4.1114650004601572E-2</v>
      </c>
      <c r="O153">
        <f t="shared" ca="1" si="20"/>
        <v>1.4224130421143892E-3</v>
      </c>
      <c r="Q153" s="2">
        <f t="shared" si="21"/>
        <v>34550.928</v>
      </c>
    </row>
    <row r="154" spans="1:17" x14ac:dyDescent="0.2">
      <c r="A154" s="51" t="s">
        <v>407</v>
      </c>
      <c r="B154" s="57" t="s">
        <v>72</v>
      </c>
      <c r="C154" s="51">
        <v>49569.432000000001</v>
      </c>
      <c r="D154" s="52" t="s">
        <v>70</v>
      </c>
      <c r="E154" s="11">
        <f t="shared" si="17"/>
        <v>5255.0248259368627</v>
      </c>
      <c r="F154">
        <f t="shared" si="18"/>
        <v>5255</v>
      </c>
      <c r="G154">
        <f t="shared" si="19"/>
        <v>4.5114650005416479E-2</v>
      </c>
      <c r="I154">
        <f t="shared" si="16"/>
        <v>4.5114650005416479E-2</v>
      </c>
      <c r="O154">
        <f t="shared" ca="1" si="20"/>
        <v>1.4224130421143892E-3</v>
      </c>
      <c r="Q154" s="2">
        <f t="shared" si="21"/>
        <v>34550.932000000001</v>
      </c>
    </row>
    <row r="155" spans="1:17" x14ac:dyDescent="0.2">
      <c r="A155" s="51" t="s">
        <v>407</v>
      </c>
      <c r="B155" s="57" t="s">
        <v>72</v>
      </c>
      <c r="C155" s="51">
        <v>49569.434999999998</v>
      </c>
      <c r="D155" s="52" t="s">
        <v>70</v>
      </c>
      <c r="E155" s="11">
        <f t="shared" si="17"/>
        <v>5255.0264767933031</v>
      </c>
      <c r="F155">
        <f t="shared" si="18"/>
        <v>5255</v>
      </c>
      <c r="G155">
        <f t="shared" si="19"/>
        <v>4.8114650002389681E-2</v>
      </c>
      <c r="I155">
        <f t="shared" si="16"/>
        <v>4.8114650002389681E-2</v>
      </c>
      <c r="O155">
        <f t="shared" ca="1" si="20"/>
        <v>1.4224130421143892E-3</v>
      </c>
      <c r="Q155" s="2">
        <f t="shared" si="21"/>
        <v>34550.934999999998</v>
      </c>
    </row>
    <row r="156" spans="1:17" x14ac:dyDescent="0.2">
      <c r="A156" s="12" t="s">
        <v>47</v>
      </c>
      <c r="B156" s="27"/>
      <c r="C156" s="34">
        <v>49578.476999999999</v>
      </c>
      <c r="D156" s="34"/>
      <c r="E156" s="11">
        <f t="shared" si="17"/>
        <v>5260.0021581095989</v>
      </c>
      <c r="F156">
        <f t="shared" si="18"/>
        <v>5260</v>
      </c>
      <c r="G156">
        <f t="shared" si="19"/>
        <v>3.9218000019900501E-3</v>
      </c>
      <c r="I156">
        <f t="shared" si="16"/>
        <v>3.9218000019900501E-3</v>
      </c>
      <c r="O156">
        <f t="shared" ca="1" si="20"/>
        <v>1.4177646931041281E-3</v>
      </c>
      <c r="Q156" s="2">
        <f t="shared" si="21"/>
        <v>34559.976999999999</v>
      </c>
    </row>
    <row r="157" spans="1:17" x14ac:dyDescent="0.2">
      <c r="A157" s="12" t="s">
        <v>47</v>
      </c>
      <c r="B157" s="27"/>
      <c r="C157" s="34">
        <v>49578.478000000003</v>
      </c>
      <c r="D157" s="34"/>
      <c r="E157" s="11">
        <f t="shared" si="17"/>
        <v>5260.0027083950818</v>
      </c>
      <c r="F157">
        <f t="shared" si="18"/>
        <v>5260</v>
      </c>
      <c r="G157">
        <f t="shared" si="19"/>
        <v>4.9218000058317557E-3</v>
      </c>
      <c r="I157">
        <f t="shared" si="16"/>
        <v>4.9218000058317557E-3</v>
      </c>
      <c r="O157">
        <f t="shared" ca="1" si="20"/>
        <v>1.4177646931041281E-3</v>
      </c>
      <c r="Q157" s="2">
        <f t="shared" si="21"/>
        <v>34559.978000000003</v>
      </c>
    </row>
    <row r="158" spans="1:17" x14ac:dyDescent="0.2">
      <c r="A158" s="12" t="s">
        <v>38</v>
      </c>
      <c r="B158" s="27"/>
      <c r="C158" s="34">
        <v>49616.63</v>
      </c>
      <c r="D158" s="34"/>
      <c r="E158" s="11">
        <f t="shared" si="17"/>
        <v>5280.9972000539256</v>
      </c>
      <c r="F158">
        <f t="shared" si="18"/>
        <v>5281</v>
      </c>
      <c r="G158">
        <f t="shared" si="19"/>
        <v>-5.0881700008176267E-3</v>
      </c>
      <c r="I158">
        <f t="shared" si="16"/>
        <v>-5.0881700008176267E-3</v>
      </c>
      <c r="O158">
        <f t="shared" ca="1" si="20"/>
        <v>1.398241627261031E-3</v>
      </c>
      <c r="Q158" s="2">
        <f t="shared" si="21"/>
        <v>34598.129999999997</v>
      </c>
    </row>
    <row r="159" spans="1:17" x14ac:dyDescent="0.2">
      <c r="A159" s="26" t="s">
        <v>69</v>
      </c>
      <c r="B159" s="27"/>
      <c r="C159" s="26">
        <v>49618.451999999997</v>
      </c>
      <c r="D159" s="26" t="s">
        <v>70</v>
      </c>
      <c r="E159" s="11">
        <f t="shared" si="17"/>
        <v>5281.9998201997223</v>
      </c>
      <c r="F159">
        <f t="shared" si="18"/>
        <v>5282</v>
      </c>
      <c r="I159" s="8">
        <v>-3.2674000249244273E-4</v>
      </c>
      <c r="O159">
        <f t="shared" ca="1" si="20"/>
        <v>1.3973119574589785E-3</v>
      </c>
      <c r="Q159" s="2">
        <f t="shared" si="21"/>
        <v>34599.951999999997</v>
      </c>
    </row>
    <row r="160" spans="1:17" x14ac:dyDescent="0.2">
      <c r="A160" s="26" t="s">
        <v>69</v>
      </c>
      <c r="B160" s="27"/>
      <c r="C160" s="26">
        <v>49658.427000000003</v>
      </c>
      <c r="D160" s="26" t="s">
        <v>70</v>
      </c>
      <c r="E160" s="11">
        <f t="shared" si="17"/>
        <v>5303.9974822898494</v>
      </c>
      <c r="F160">
        <f t="shared" si="18"/>
        <v>5304</v>
      </c>
      <c r="I160" s="8">
        <v>-4.5752799924230203E-3</v>
      </c>
      <c r="O160">
        <f t="shared" ca="1" si="20"/>
        <v>1.3768592218138288E-3</v>
      </c>
      <c r="Q160" s="2">
        <f t="shared" si="21"/>
        <v>34639.927000000003</v>
      </c>
    </row>
    <row r="161" spans="1:17" x14ac:dyDescent="0.2">
      <c r="A161" s="12" t="s">
        <v>47</v>
      </c>
      <c r="B161" s="27"/>
      <c r="C161" s="34">
        <v>49658.430999999997</v>
      </c>
      <c r="D161" s="34"/>
      <c r="E161" s="11">
        <f t="shared" si="17"/>
        <v>5303.9996834317681</v>
      </c>
      <c r="F161">
        <f t="shared" si="18"/>
        <v>5304</v>
      </c>
      <c r="G161">
        <f>+C161-(C$7+F161*C$8)</f>
        <v>-5.7527999888407066E-4</v>
      </c>
      <c r="I161">
        <f>G161</f>
        <v>-5.7527999888407066E-4</v>
      </c>
      <c r="O161">
        <f t="shared" ca="1" si="20"/>
        <v>1.3768592218138288E-3</v>
      </c>
      <c r="Q161" s="2">
        <f t="shared" si="21"/>
        <v>34639.930999999997</v>
      </c>
    </row>
    <row r="162" spans="1:17" x14ac:dyDescent="0.2">
      <c r="A162" s="12" t="s">
        <v>47</v>
      </c>
      <c r="B162" s="27"/>
      <c r="C162" s="34">
        <v>49660.248</v>
      </c>
      <c r="D162" s="34"/>
      <c r="E162" s="11">
        <f t="shared" si="17"/>
        <v>5304.9995521501623</v>
      </c>
      <c r="F162">
        <f t="shared" si="18"/>
        <v>5305</v>
      </c>
      <c r="G162">
        <f>+C162-(C$7+F162*C$8)</f>
        <v>-8.1384999793954194E-4</v>
      </c>
      <c r="I162">
        <f>G162</f>
        <v>-8.1384999793954194E-4</v>
      </c>
      <c r="O162">
        <f t="shared" ca="1" si="20"/>
        <v>1.3759295520117771E-3</v>
      </c>
      <c r="Q162" s="2">
        <f t="shared" si="21"/>
        <v>34641.748</v>
      </c>
    </row>
    <row r="163" spans="1:17" x14ac:dyDescent="0.2">
      <c r="A163" s="12" t="s">
        <v>48</v>
      </c>
      <c r="B163" s="27"/>
      <c r="C163" s="34">
        <v>49807.44</v>
      </c>
      <c r="D163" s="34">
        <v>6.0000000000000001E-3</v>
      </c>
      <c r="E163" s="11">
        <f t="shared" si="17"/>
        <v>5385.9971726221975</v>
      </c>
      <c r="F163">
        <f t="shared" si="18"/>
        <v>5386</v>
      </c>
      <c r="G163">
        <f>+C163-(C$7+F163*C$8)</f>
        <v>-5.1380199947743677E-3</v>
      </c>
      <c r="I163">
        <f>G163</f>
        <v>-5.1380199947743677E-3</v>
      </c>
      <c r="O163">
        <f t="shared" ca="1" si="20"/>
        <v>1.3006262980455449E-3</v>
      </c>
      <c r="Q163" s="2">
        <f t="shared" si="21"/>
        <v>34788.94</v>
      </c>
    </row>
    <row r="164" spans="1:17" x14ac:dyDescent="0.2">
      <c r="A164" s="26" t="s">
        <v>69</v>
      </c>
      <c r="B164" s="27"/>
      <c r="C164" s="26">
        <v>49896.485999999997</v>
      </c>
      <c r="D164" s="26" t="s">
        <v>70</v>
      </c>
      <c r="E164" s="11">
        <f t="shared" si="17"/>
        <v>5434.9978935346944</v>
      </c>
      <c r="F164">
        <f t="shared" si="18"/>
        <v>5435</v>
      </c>
      <c r="I164" s="8">
        <v>-3.8279500004136935E-3</v>
      </c>
      <c r="O164">
        <f t="shared" ca="1" si="20"/>
        <v>1.2550724777449845E-3</v>
      </c>
      <c r="Q164" s="2">
        <f t="shared" si="21"/>
        <v>34877.985999999997</v>
      </c>
    </row>
    <row r="165" spans="1:17" x14ac:dyDescent="0.2">
      <c r="A165" s="11" t="s">
        <v>49</v>
      </c>
      <c r="B165" s="27"/>
      <c r="C165" s="26">
        <v>49907.396800000002</v>
      </c>
      <c r="D165" s="32"/>
      <c r="E165" s="11">
        <f t="shared" si="17"/>
        <v>5441.0019483572842</v>
      </c>
      <c r="F165">
        <f t="shared" si="18"/>
        <v>5441</v>
      </c>
      <c r="G165">
        <f t="shared" ref="G165:G190" si="22">+C165-(C$7+F165*C$8)</f>
        <v>3.5406300012255087E-3</v>
      </c>
      <c r="J165">
        <f t="shared" ref="J165:J172" si="23">G165</f>
        <v>3.5406300012255087E-3</v>
      </c>
      <c r="O165">
        <f t="shared" ca="1" si="20"/>
        <v>1.2494944589326708E-3</v>
      </c>
      <c r="Q165" s="2">
        <f t="shared" si="21"/>
        <v>34888.896800000002</v>
      </c>
    </row>
    <row r="166" spans="1:17" x14ac:dyDescent="0.2">
      <c r="A166" s="11" t="s">
        <v>50</v>
      </c>
      <c r="B166" s="27"/>
      <c r="C166" s="26">
        <v>49936.447</v>
      </c>
      <c r="D166" s="32"/>
      <c r="E166" s="11">
        <f t="shared" si="17"/>
        <v>5456.9878516280905</v>
      </c>
      <c r="F166">
        <f t="shared" si="18"/>
        <v>5457</v>
      </c>
      <c r="G166">
        <f t="shared" si="22"/>
        <v>-2.2076490000472404E-2</v>
      </c>
      <c r="J166">
        <f t="shared" si="23"/>
        <v>-2.2076490000472404E-2</v>
      </c>
      <c r="O166">
        <f t="shared" ca="1" si="20"/>
        <v>1.2346197420998349E-3</v>
      </c>
      <c r="Q166" s="2">
        <f t="shared" si="21"/>
        <v>34917.947</v>
      </c>
    </row>
    <row r="167" spans="1:17" x14ac:dyDescent="0.2">
      <c r="A167" s="11" t="s">
        <v>49</v>
      </c>
      <c r="B167" s="27"/>
      <c r="C167" s="26">
        <v>50194.506600000001</v>
      </c>
      <c r="D167" s="32"/>
      <c r="E167" s="11">
        <f t="shared" si="17"/>
        <v>5598.9943026577976</v>
      </c>
      <c r="F167">
        <f t="shared" si="18"/>
        <v>5599</v>
      </c>
      <c r="G167">
        <f t="shared" si="22"/>
        <v>-1.0353429992392194E-2</v>
      </c>
      <c r="J167">
        <f t="shared" si="23"/>
        <v>-1.0353429992392194E-2</v>
      </c>
      <c r="O167">
        <f t="shared" ca="1" si="20"/>
        <v>1.1026066302084157E-3</v>
      </c>
      <c r="Q167" s="2">
        <f t="shared" si="21"/>
        <v>35176.006600000001</v>
      </c>
    </row>
    <row r="168" spans="1:17" x14ac:dyDescent="0.2">
      <c r="A168" s="11" t="s">
        <v>51</v>
      </c>
      <c r="B168" s="27"/>
      <c r="C168" s="26">
        <v>50194.5101</v>
      </c>
      <c r="D168" s="32"/>
      <c r="E168" s="11">
        <f t="shared" si="17"/>
        <v>5598.9962286569789</v>
      </c>
      <c r="F168">
        <f t="shared" si="18"/>
        <v>5599</v>
      </c>
      <c r="G168">
        <f t="shared" si="22"/>
        <v>-6.8534299934981391E-3</v>
      </c>
      <c r="J168">
        <f t="shared" si="23"/>
        <v>-6.8534299934981391E-3</v>
      </c>
      <c r="O168">
        <f t="shared" ca="1" si="20"/>
        <v>1.1026066302084157E-3</v>
      </c>
      <c r="Q168" s="2">
        <f t="shared" si="21"/>
        <v>35176.0101</v>
      </c>
    </row>
    <row r="169" spans="1:17" x14ac:dyDescent="0.2">
      <c r="A169" s="11" t="s">
        <v>52</v>
      </c>
      <c r="B169" s="27"/>
      <c r="C169" s="26">
        <v>50194.511500000001</v>
      </c>
      <c r="D169" s="32"/>
      <c r="E169" s="11">
        <f t="shared" si="17"/>
        <v>5598.9969990566524</v>
      </c>
      <c r="F169">
        <f t="shared" si="18"/>
        <v>5599</v>
      </c>
      <c r="G169">
        <f t="shared" si="22"/>
        <v>-5.4534299924853258E-3</v>
      </c>
      <c r="J169">
        <f t="shared" si="23"/>
        <v>-5.4534299924853258E-3</v>
      </c>
      <c r="O169">
        <f t="shared" ca="1" si="20"/>
        <v>1.1026066302084157E-3</v>
      </c>
      <c r="Q169" s="2">
        <f t="shared" si="21"/>
        <v>35176.011500000001</v>
      </c>
    </row>
    <row r="170" spans="1:17" x14ac:dyDescent="0.2">
      <c r="A170" s="11" t="s">
        <v>53</v>
      </c>
      <c r="B170" s="27"/>
      <c r="C170" s="26">
        <v>50194.518400000001</v>
      </c>
      <c r="D170" s="32"/>
      <c r="E170" s="11">
        <f t="shared" si="17"/>
        <v>5599.0007960264693</v>
      </c>
      <c r="F170">
        <f t="shared" si="18"/>
        <v>5599</v>
      </c>
      <c r="G170">
        <f t="shared" si="22"/>
        <v>1.4465700078289956E-3</v>
      </c>
      <c r="J170">
        <f t="shared" si="23"/>
        <v>1.4465700078289956E-3</v>
      </c>
      <c r="O170">
        <f t="shared" ca="1" si="20"/>
        <v>1.1026066302084157E-3</v>
      </c>
      <c r="Q170" s="2">
        <f t="shared" si="21"/>
        <v>35176.018400000001</v>
      </c>
    </row>
    <row r="171" spans="1:17" x14ac:dyDescent="0.2">
      <c r="A171" s="11" t="s">
        <v>49</v>
      </c>
      <c r="B171" s="27"/>
      <c r="C171" s="26">
        <v>50314.426899999999</v>
      </c>
      <c r="D171" s="32"/>
      <c r="E171" s="11">
        <f t="shared" si="17"/>
        <v>5664.9847025864092</v>
      </c>
      <c r="F171">
        <f t="shared" si="18"/>
        <v>5665</v>
      </c>
      <c r="G171">
        <f t="shared" si="22"/>
        <v>-2.7799049996247049E-2</v>
      </c>
      <c r="J171">
        <f t="shared" si="23"/>
        <v>-2.7799049996247049E-2</v>
      </c>
      <c r="O171">
        <f t="shared" ca="1" si="20"/>
        <v>1.0412484232729677E-3</v>
      </c>
      <c r="Q171" s="2">
        <f t="shared" si="21"/>
        <v>35295.926899999999</v>
      </c>
    </row>
    <row r="172" spans="1:17" x14ac:dyDescent="0.2">
      <c r="A172" s="11" t="s">
        <v>52</v>
      </c>
      <c r="B172" s="27"/>
      <c r="C172" s="26">
        <v>50325.357400000001</v>
      </c>
      <c r="D172" s="32"/>
      <c r="E172" s="11">
        <f t="shared" si="17"/>
        <v>5670.9995980329668</v>
      </c>
      <c r="F172">
        <f t="shared" si="18"/>
        <v>5671</v>
      </c>
      <c r="G172">
        <f t="shared" si="22"/>
        <v>-7.304699975065887E-4</v>
      </c>
      <c r="J172">
        <f t="shared" si="23"/>
        <v>-7.304699975065887E-4</v>
      </c>
      <c r="O172">
        <f t="shared" ca="1" si="20"/>
        <v>1.035670404460654E-3</v>
      </c>
      <c r="Q172" s="2">
        <f t="shared" si="21"/>
        <v>35306.857400000001</v>
      </c>
    </row>
    <row r="173" spans="1:17" x14ac:dyDescent="0.2">
      <c r="A173" s="11" t="s">
        <v>54</v>
      </c>
      <c r="B173" s="27"/>
      <c r="C173" s="26">
        <v>50325.358999999997</v>
      </c>
      <c r="D173" s="32"/>
      <c r="E173" s="11">
        <f t="shared" si="17"/>
        <v>5671.0004784897337</v>
      </c>
      <c r="F173">
        <f t="shared" si="18"/>
        <v>5671</v>
      </c>
      <c r="G173">
        <f t="shared" si="22"/>
        <v>8.6952999845379964E-4</v>
      </c>
      <c r="I173">
        <f>G173</f>
        <v>8.6952999845379964E-4</v>
      </c>
      <c r="O173">
        <f t="shared" ca="1" si="20"/>
        <v>1.035670404460654E-3</v>
      </c>
      <c r="Q173" s="2">
        <f t="shared" si="21"/>
        <v>35306.858999999997</v>
      </c>
    </row>
    <row r="174" spans="1:17" x14ac:dyDescent="0.2">
      <c r="A174" s="12" t="s">
        <v>48</v>
      </c>
      <c r="B174" s="27"/>
      <c r="C174" s="34">
        <v>50325.358999999997</v>
      </c>
      <c r="D174" s="34">
        <v>8.9999999999999993E-3</v>
      </c>
      <c r="E174" s="11">
        <f t="shared" si="17"/>
        <v>5671.0004784897337</v>
      </c>
      <c r="F174">
        <f t="shared" si="18"/>
        <v>5671</v>
      </c>
      <c r="G174">
        <f t="shared" si="22"/>
        <v>8.6952999845379964E-4</v>
      </c>
      <c r="I174">
        <f>G174</f>
        <v>8.6952999845379964E-4</v>
      </c>
      <c r="O174">
        <f t="shared" ca="1" si="20"/>
        <v>1.035670404460654E-3</v>
      </c>
      <c r="Q174" s="2">
        <f t="shared" si="21"/>
        <v>35306.858999999997</v>
      </c>
    </row>
    <row r="175" spans="1:17" x14ac:dyDescent="0.2">
      <c r="A175" s="51" t="s">
        <v>552</v>
      </c>
      <c r="B175" s="57" t="s">
        <v>72</v>
      </c>
      <c r="C175" s="51">
        <v>50539.788999999997</v>
      </c>
      <c r="D175" s="52" t="s">
        <v>70</v>
      </c>
      <c r="E175" s="11">
        <f t="shared" si="17"/>
        <v>5788.9981941116293</v>
      </c>
      <c r="F175">
        <f t="shared" si="18"/>
        <v>5789</v>
      </c>
      <c r="G175">
        <f t="shared" si="22"/>
        <v>-3.2817300016176887E-3</v>
      </c>
      <c r="I175">
        <f>G175</f>
        <v>-3.2817300016176887E-3</v>
      </c>
      <c r="O175">
        <f t="shared" ca="1" si="20"/>
        <v>9.2596936781848879E-4</v>
      </c>
      <c r="Q175" s="2">
        <f t="shared" si="21"/>
        <v>35521.288999999997</v>
      </c>
    </row>
    <row r="176" spans="1:17" x14ac:dyDescent="0.2">
      <c r="A176" s="51" t="s">
        <v>552</v>
      </c>
      <c r="B176" s="57" t="s">
        <v>72</v>
      </c>
      <c r="C176" s="51">
        <v>50579.771999999997</v>
      </c>
      <c r="D176" s="52" t="s">
        <v>70</v>
      </c>
      <c r="E176" s="11">
        <f t="shared" si="17"/>
        <v>5811.0002584855984</v>
      </c>
      <c r="F176">
        <f t="shared" si="18"/>
        <v>5811</v>
      </c>
      <c r="G176">
        <f t="shared" si="22"/>
        <v>4.6973000280559063E-4</v>
      </c>
      <c r="I176">
        <f>G176</f>
        <v>4.6973000280559063E-4</v>
      </c>
      <c r="O176">
        <f t="shared" ca="1" si="20"/>
        <v>9.0551663217333916E-4</v>
      </c>
      <c r="Q176" s="2">
        <f t="shared" si="21"/>
        <v>35561.271999999997</v>
      </c>
    </row>
    <row r="177" spans="1:17" x14ac:dyDescent="0.2">
      <c r="A177" s="11" t="s">
        <v>55</v>
      </c>
      <c r="B177" s="27"/>
      <c r="C177" s="26">
        <v>50672.448400000001</v>
      </c>
      <c r="D177" s="32"/>
      <c r="E177" s="11">
        <f t="shared" si="17"/>
        <v>5861.9987358071558</v>
      </c>
      <c r="F177">
        <f t="shared" si="18"/>
        <v>5862</v>
      </c>
      <c r="G177">
        <f t="shared" si="22"/>
        <v>-2.2973399973125197E-3</v>
      </c>
      <c r="J177">
        <f>G177</f>
        <v>-2.2973399973125197E-3</v>
      </c>
      <c r="O177">
        <f t="shared" ca="1" si="20"/>
        <v>8.5810347226867537E-4</v>
      </c>
      <c r="Q177" s="2">
        <f t="shared" si="21"/>
        <v>35653.948400000001</v>
      </c>
    </row>
    <row r="178" spans="1:17" x14ac:dyDescent="0.2">
      <c r="A178" s="11" t="s">
        <v>52</v>
      </c>
      <c r="B178" s="27"/>
      <c r="C178" s="26">
        <v>50672.459499999997</v>
      </c>
      <c r="D178" s="32"/>
      <c r="E178" s="11">
        <f t="shared" si="17"/>
        <v>5862.0048439759894</v>
      </c>
      <c r="F178">
        <f t="shared" si="18"/>
        <v>5862</v>
      </c>
      <c r="G178">
        <f t="shared" si="22"/>
        <v>8.802659998764284E-3</v>
      </c>
      <c r="J178">
        <f>G178</f>
        <v>8.802659998764284E-3</v>
      </c>
      <c r="O178">
        <f t="shared" ca="1" si="20"/>
        <v>8.5810347226867537E-4</v>
      </c>
      <c r="Q178" s="2">
        <f t="shared" si="21"/>
        <v>35653.959499999997</v>
      </c>
    </row>
    <row r="179" spans="1:17" x14ac:dyDescent="0.2">
      <c r="A179" s="11" t="s">
        <v>53</v>
      </c>
      <c r="B179" s="27"/>
      <c r="C179" s="26">
        <v>50712.436999999998</v>
      </c>
      <c r="D179" s="32"/>
      <c r="E179" s="11">
        <f t="shared" si="17"/>
        <v>5884.0038817798149</v>
      </c>
      <c r="F179">
        <f t="shared" si="18"/>
        <v>5884</v>
      </c>
      <c r="G179">
        <f t="shared" si="22"/>
        <v>7.0541200038860552E-3</v>
      </c>
      <c r="J179">
        <f>G179</f>
        <v>7.0541200038860552E-3</v>
      </c>
      <c r="O179">
        <f t="shared" ca="1" si="20"/>
        <v>8.3765073662352574E-4</v>
      </c>
      <c r="Q179" s="2">
        <f t="shared" si="21"/>
        <v>35693.936999999998</v>
      </c>
    </row>
    <row r="180" spans="1:17" x14ac:dyDescent="0.2">
      <c r="A180" s="51" t="s">
        <v>552</v>
      </c>
      <c r="B180" s="57" t="s">
        <v>72</v>
      </c>
      <c r="C180" s="51">
        <v>50770.578999999998</v>
      </c>
      <c r="D180" s="52" t="s">
        <v>70</v>
      </c>
      <c r="E180" s="11">
        <f t="shared" si="17"/>
        <v>5915.9985801974262</v>
      </c>
      <c r="F180">
        <f t="shared" si="18"/>
        <v>5916</v>
      </c>
      <c r="G180">
        <f t="shared" si="22"/>
        <v>-2.5801199954003096E-3</v>
      </c>
      <c r="I180">
        <f>G180</f>
        <v>-2.5801199954003096E-3</v>
      </c>
      <c r="O180">
        <f t="shared" ca="1" si="20"/>
        <v>8.0790130295785387E-4</v>
      </c>
      <c r="Q180" s="2">
        <f t="shared" si="21"/>
        <v>35752.078999999998</v>
      </c>
    </row>
    <row r="181" spans="1:17" x14ac:dyDescent="0.2">
      <c r="A181" s="51" t="s">
        <v>552</v>
      </c>
      <c r="B181" s="57" t="s">
        <v>72</v>
      </c>
      <c r="C181" s="51">
        <v>50948.671000000002</v>
      </c>
      <c r="D181" s="52" t="s">
        <v>70</v>
      </c>
      <c r="E181" s="11">
        <f t="shared" si="17"/>
        <v>6014.0000220224274</v>
      </c>
      <c r="F181">
        <f t="shared" si="18"/>
        <v>6014</v>
      </c>
      <c r="G181">
        <f t="shared" si="22"/>
        <v>4.0020007872954011E-5</v>
      </c>
      <c r="I181">
        <f>G181</f>
        <v>4.0020007872954011E-5</v>
      </c>
      <c r="O181">
        <f t="shared" ca="1" si="20"/>
        <v>7.1679366235673312E-4</v>
      </c>
      <c r="Q181" s="2">
        <f t="shared" si="21"/>
        <v>35930.171000000002</v>
      </c>
    </row>
    <row r="182" spans="1:17" x14ac:dyDescent="0.2">
      <c r="A182" s="11" t="s">
        <v>56</v>
      </c>
      <c r="B182" s="27"/>
      <c r="C182" s="26">
        <v>51041.360200000003</v>
      </c>
      <c r="D182" s="32"/>
      <c r="E182" s="11">
        <f t="shared" si="17"/>
        <v>6065.0055429981358</v>
      </c>
      <c r="F182">
        <f t="shared" si="18"/>
        <v>6065</v>
      </c>
      <c r="G182">
        <f t="shared" si="22"/>
        <v>1.0072950004541781E-2</v>
      </c>
      <c r="J182">
        <f>G182</f>
        <v>1.0072950004541781E-2</v>
      </c>
      <c r="O182">
        <f t="shared" ca="1" si="20"/>
        <v>6.6938050245206847E-4</v>
      </c>
      <c r="Q182" s="2">
        <f t="shared" si="21"/>
        <v>36022.860200000003</v>
      </c>
    </row>
    <row r="183" spans="1:17" x14ac:dyDescent="0.2">
      <c r="A183" s="11" t="s">
        <v>49</v>
      </c>
      <c r="B183" s="27"/>
      <c r="C183" s="26">
        <v>51041.366399999999</v>
      </c>
      <c r="D183" s="32"/>
      <c r="E183" s="11">
        <f t="shared" si="17"/>
        <v>6065.0089547681137</v>
      </c>
      <c r="F183">
        <f t="shared" si="18"/>
        <v>6065</v>
      </c>
      <c r="G183">
        <f t="shared" si="22"/>
        <v>1.6272950000711717E-2</v>
      </c>
      <c r="J183">
        <f>G183</f>
        <v>1.6272950000711717E-2</v>
      </c>
      <c r="O183">
        <f t="shared" ca="1" si="20"/>
        <v>6.6938050245206847E-4</v>
      </c>
      <c r="Q183" s="2">
        <f t="shared" si="21"/>
        <v>36022.866399999999</v>
      </c>
    </row>
    <row r="184" spans="1:17" x14ac:dyDescent="0.2">
      <c r="A184" s="11" t="s">
        <v>56</v>
      </c>
      <c r="B184" s="27"/>
      <c r="C184" s="26">
        <v>51081.3321</v>
      </c>
      <c r="D184" s="32"/>
      <c r="E184" s="11">
        <f t="shared" si="17"/>
        <v>6087.0014992032675</v>
      </c>
      <c r="F184">
        <f t="shared" si="18"/>
        <v>6087</v>
      </c>
      <c r="G184">
        <f t="shared" si="22"/>
        <v>2.7244100056122988E-3</v>
      </c>
      <c r="J184">
        <f>G184</f>
        <v>2.7244100056122988E-3</v>
      </c>
      <c r="O184">
        <f t="shared" ca="1" si="20"/>
        <v>6.4892776680691884E-4</v>
      </c>
      <c r="Q184" s="2">
        <f t="shared" si="21"/>
        <v>36062.8321</v>
      </c>
    </row>
    <row r="185" spans="1:17" x14ac:dyDescent="0.2">
      <c r="A185" s="51" t="s">
        <v>552</v>
      </c>
      <c r="B185" s="57" t="s">
        <v>72</v>
      </c>
      <c r="C185" s="51">
        <v>51088.612000000001</v>
      </c>
      <c r="D185" s="52" t="s">
        <v>70</v>
      </c>
      <c r="E185" s="11">
        <f t="shared" si="17"/>
        <v>6091.0075224740604</v>
      </c>
      <c r="F185">
        <f t="shared" si="18"/>
        <v>6091</v>
      </c>
      <c r="G185">
        <f t="shared" si="22"/>
        <v>1.3670129999809433E-2</v>
      </c>
      <c r="I185">
        <f t="shared" ref="I185:I190" si="24">G185</f>
        <v>1.3670129999809433E-2</v>
      </c>
      <c r="O185">
        <f t="shared" ca="1" si="20"/>
        <v>6.4520908759871029E-4</v>
      </c>
      <c r="Q185" s="2">
        <f t="shared" si="21"/>
        <v>36070.112000000001</v>
      </c>
    </row>
    <row r="186" spans="1:17" x14ac:dyDescent="0.2">
      <c r="A186" s="51" t="s">
        <v>552</v>
      </c>
      <c r="B186" s="57" t="s">
        <v>72</v>
      </c>
      <c r="C186" s="51">
        <v>51275.756999999998</v>
      </c>
      <c r="D186" s="52" t="s">
        <v>70</v>
      </c>
      <c r="E186" s="11">
        <f t="shared" si="17"/>
        <v>6193.9906987556406</v>
      </c>
      <c r="F186">
        <f t="shared" si="18"/>
        <v>6194</v>
      </c>
      <c r="G186">
        <f t="shared" si="22"/>
        <v>-1.6902579998713918E-2</v>
      </c>
      <c r="I186">
        <f t="shared" si="24"/>
        <v>-1.6902579998713918E-2</v>
      </c>
      <c r="O186">
        <f t="shared" ca="1" si="20"/>
        <v>5.4945309798732841E-4</v>
      </c>
      <c r="Q186" s="2">
        <f t="shared" si="21"/>
        <v>36257.256999999998</v>
      </c>
    </row>
    <row r="187" spans="1:17" x14ac:dyDescent="0.2">
      <c r="A187" s="51" t="s">
        <v>552</v>
      </c>
      <c r="B187" s="57" t="s">
        <v>72</v>
      </c>
      <c r="C187" s="51">
        <v>51384.815999999999</v>
      </c>
      <c r="D187" s="52" t="s">
        <v>70</v>
      </c>
      <c r="E187" s="11">
        <f t="shared" si="17"/>
        <v>6254.0042829929598</v>
      </c>
      <c r="F187">
        <f t="shared" si="18"/>
        <v>6254</v>
      </c>
      <c r="G187">
        <f t="shared" si="22"/>
        <v>7.7832200040575117E-3</v>
      </c>
      <c r="I187">
        <f t="shared" si="24"/>
        <v>7.7832200040575117E-3</v>
      </c>
      <c r="O187">
        <f t="shared" ca="1" si="20"/>
        <v>4.9367290986419409E-4</v>
      </c>
      <c r="Q187" s="2">
        <f t="shared" si="21"/>
        <v>36366.315999999999</v>
      </c>
    </row>
    <row r="188" spans="1:17" x14ac:dyDescent="0.2">
      <c r="A188" s="51" t="s">
        <v>552</v>
      </c>
      <c r="B188" s="57" t="s">
        <v>72</v>
      </c>
      <c r="C188" s="51">
        <v>51424.78</v>
      </c>
      <c r="D188" s="52" t="s">
        <v>70</v>
      </c>
      <c r="E188" s="11">
        <f t="shared" si="17"/>
        <v>6275.9958919427963</v>
      </c>
      <c r="F188">
        <f t="shared" si="18"/>
        <v>6276</v>
      </c>
      <c r="G188">
        <f t="shared" si="22"/>
        <v>-7.4653199990279973E-3</v>
      </c>
      <c r="I188">
        <f t="shared" si="24"/>
        <v>-7.4653199990279973E-3</v>
      </c>
      <c r="O188">
        <f t="shared" ca="1" si="20"/>
        <v>4.7322017421904446E-4</v>
      </c>
      <c r="Q188" s="2">
        <f t="shared" si="21"/>
        <v>36406.28</v>
      </c>
    </row>
    <row r="189" spans="1:17" x14ac:dyDescent="0.2">
      <c r="A189" s="51" t="s">
        <v>552</v>
      </c>
      <c r="B189" s="57" t="s">
        <v>72</v>
      </c>
      <c r="C189" s="51">
        <v>51435.696000000004</v>
      </c>
      <c r="D189" s="52" t="s">
        <v>70</v>
      </c>
      <c r="E189" s="11">
        <f t="shared" si="17"/>
        <v>6282.0028082498857</v>
      </c>
      <c r="F189">
        <f t="shared" si="18"/>
        <v>6282</v>
      </c>
      <c r="G189">
        <f t="shared" si="22"/>
        <v>5.1032600094913505E-3</v>
      </c>
      <c r="I189">
        <f t="shared" si="24"/>
        <v>5.1032600094913505E-3</v>
      </c>
      <c r="O189">
        <f t="shared" ca="1" si="20"/>
        <v>4.6764215540673077E-4</v>
      </c>
      <c r="Q189" s="2">
        <f t="shared" si="21"/>
        <v>36417.196000000004</v>
      </c>
    </row>
    <row r="190" spans="1:17" x14ac:dyDescent="0.2">
      <c r="A190" s="51" t="s">
        <v>552</v>
      </c>
      <c r="B190" s="57" t="s">
        <v>72</v>
      </c>
      <c r="C190" s="51">
        <v>51693.722999999998</v>
      </c>
      <c r="D190" s="52" t="s">
        <v>70</v>
      </c>
      <c r="E190" s="11">
        <f t="shared" si="17"/>
        <v>6423.9913199729199</v>
      </c>
      <c r="F190">
        <f t="shared" si="18"/>
        <v>6424</v>
      </c>
      <c r="G190">
        <f t="shared" si="22"/>
        <v>-1.5773680002894253E-2</v>
      </c>
      <c r="I190">
        <f t="shared" si="24"/>
        <v>-1.5773680002894253E-2</v>
      </c>
      <c r="O190">
        <f t="shared" ca="1" si="20"/>
        <v>3.3562904351531163E-4</v>
      </c>
      <c r="Q190" s="2">
        <f t="shared" si="21"/>
        <v>36675.222999999998</v>
      </c>
    </row>
    <row r="191" spans="1:17" x14ac:dyDescent="0.2">
      <c r="A191" s="26" t="s">
        <v>71</v>
      </c>
      <c r="B191" s="27" t="s">
        <v>72</v>
      </c>
      <c r="C191" s="26">
        <v>52462.4378</v>
      </c>
      <c r="D191" s="26" t="s">
        <v>70</v>
      </c>
      <c r="E191" s="11">
        <f t="shared" si="17"/>
        <v>6847.0039131956146</v>
      </c>
      <c r="F191">
        <f t="shared" si="18"/>
        <v>6847</v>
      </c>
      <c r="K191" s="8">
        <v>7.1112100049504079E-3</v>
      </c>
      <c r="O191">
        <f t="shared" ca="1" si="20"/>
        <v>-5.7621282752788952E-5</v>
      </c>
      <c r="Q191" s="2">
        <f t="shared" si="21"/>
        <v>37443.9378</v>
      </c>
    </row>
    <row r="192" spans="1:17" x14ac:dyDescent="0.2">
      <c r="A192" s="26" t="s">
        <v>71</v>
      </c>
      <c r="B192" s="27" t="s">
        <v>72</v>
      </c>
      <c r="C192" s="26">
        <v>52462.439180000001</v>
      </c>
      <c r="D192" s="26" t="s">
        <v>70</v>
      </c>
      <c r="E192" s="11">
        <f t="shared" si="17"/>
        <v>6847.0046725895781</v>
      </c>
      <c r="F192">
        <f t="shared" si="18"/>
        <v>6847</v>
      </c>
      <c r="K192" s="8">
        <v>8.4912100064684637E-3</v>
      </c>
      <c r="O192">
        <f t="shared" ca="1" si="20"/>
        <v>-5.7621282752788952E-5</v>
      </c>
      <c r="Q192" s="2">
        <f t="shared" si="21"/>
        <v>37443.939180000001</v>
      </c>
    </row>
    <row r="193" spans="1:17" x14ac:dyDescent="0.2">
      <c r="A193" s="13" t="s">
        <v>57</v>
      </c>
      <c r="B193" s="27"/>
      <c r="C193" s="26">
        <v>52913.102599999998</v>
      </c>
      <c r="D193" s="32">
        <v>1E-4</v>
      </c>
      <c r="E193" s="11">
        <f t="shared" si="17"/>
        <v>7094.9982092885039</v>
      </c>
      <c r="F193">
        <f t="shared" si="18"/>
        <v>7095</v>
      </c>
      <c r="G193">
        <f t="shared" ref="G193:G231" si="25">+C193-(C$7+F193*C$8)</f>
        <v>-3.2541499967919663E-3</v>
      </c>
      <c r="K193">
        <f>G193</f>
        <v>-3.2541499967919663E-3</v>
      </c>
      <c r="O193">
        <f t="shared" ca="1" si="20"/>
        <v>-2.8817939366174595E-4</v>
      </c>
      <c r="Q193" s="2">
        <f t="shared" si="21"/>
        <v>37894.602599999998</v>
      </c>
    </row>
    <row r="194" spans="1:17" x14ac:dyDescent="0.2">
      <c r="A194" s="51" t="s">
        <v>552</v>
      </c>
      <c r="B194" s="57" t="s">
        <v>72</v>
      </c>
      <c r="C194" s="51">
        <v>53314.716</v>
      </c>
      <c r="D194" s="52" t="s">
        <v>70</v>
      </c>
      <c r="E194" s="11">
        <f t="shared" si="17"/>
        <v>7316.0002321544398</v>
      </c>
      <c r="F194">
        <f t="shared" si="18"/>
        <v>7316</v>
      </c>
      <c r="G194">
        <f t="shared" si="25"/>
        <v>4.2188000224996358E-4</v>
      </c>
      <c r="I194">
        <f>G194</f>
        <v>4.2188000224996358E-4</v>
      </c>
      <c r="O194">
        <f t="shared" ca="1" si="20"/>
        <v>-4.9363641991529306E-4</v>
      </c>
      <c r="Q194" s="2">
        <f t="shared" si="21"/>
        <v>38296.216</v>
      </c>
    </row>
    <row r="195" spans="1:17" x14ac:dyDescent="0.2">
      <c r="A195" s="28" t="s">
        <v>60</v>
      </c>
      <c r="B195" s="29"/>
      <c r="C195" s="26">
        <v>53445.550600000002</v>
      </c>
      <c r="D195" s="26">
        <v>2.8E-3</v>
      </c>
      <c r="E195" s="11">
        <f t="shared" si="17"/>
        <v>7387.9966129048235</v>
      </c>
      <c r="F195">
        <f t="shared" si="18"/>
        <v>7388</v>
      </c>
      <c r="G195">
        <f t="shared" si="25"/>
        <v>-6.155159993795678E-3</v>
      </c>
      <c r="J195">
        <f>G195</f>
        <v>-6.155159993795678E-3</v>
      </c>
      <c r="O195">
        <f t="shared" ca="1" si="20"/>
        <v>-5.6057264566305477E-4</v>
      </c>
      <c r="Q195" s="2">
        <f t="shared" si="21"/>
        <v>38427.050600000002</v>
      </c>
    </row>
    <row r="196" spans="1:17" x14ac:dyDescent="0.2">
      <c r="A196" s="51" t="s">
        <v>552</v>
      </c>
      <c r="B196" s="57" t="s">
        <v>72</v>
      </c>
      <c r="C196" s="51">
        <v>53563.673600000002</v>
      </c>
      <c r="D196" s="52" t="s">
        <v>70</v>
      </c>
      <c r="E196" s="11">
        <f t="shared" si="17"/>
        <v>7452.9979847390123</v>
      </c>
      <c r="F196">
        <f t="shared" si="18"/>
        <v>7453</v>
      </c>
      <c r="G196">
        <f t="shared" si="25"/>
        <v>-3.6622099942178465E-3</v>
      </c>
      <c r="K196">
        <f>G196</f>
        <v>-3.6622099942178465E-3</v>
      </c>
      <c r="O196">
        <f t="shared" ca="1" si="20"/>
        <v>-6.2100118279645108E-4</v>
      </c>
      <c r="Q196" s="2">
        <f t="shared" si="21"/>
        <v>38545.173600000002</v>
      </c>
    </row>
    <row r="197" spans="1:17" x14ac:dyDescent="0.2">
      <c r="A197" s="12" t="s">
        <v>62</v>
      </c>
      <c r="B197" s="29"/>
      <c r="C197" s="26">
        <v>53894.409899999999</v>
      </c>
      <c r="D197" s="26">
        <v>1E-3</v>
      </c>
      <c r="E197" s="11">
        <f t="shared" si="17"/>
        <v>7634.9973685623463</v>
      </c>
      <c r="F197">
        <f t="shared" si="18"/>
        <v>7635</v>
      </c>
      <c r="G197">
        <f t="shared" si="25"/>
        <v>-4.7819500032346696E-3</v>
      </c>
      <c r="J197">
        <f>G197</f>
        <v>-4.7819500032346696E-3</v>
      </c>
      <c r="O197">
        <f t="shared" ca="1" si="20"/>
        <v>-7.9020108676996006E-4</v>
      </c>
      <c r="Q197" s="2">
        <f t="shared" si="21"/>
        <v>38875.909899999999</v>
      </c>
    </row>
    <row r="198" spans="1:17" x14ac:dyDescent="0.2">
      <c r="A198" s="51" t="s">
        <v>625</v>
      </c>
      <c r="B198" s="57" t="s">
        <v>72</v>
      </c>
      <c r="C198" s="51">
        <v>54248.772700000001</v>
      </c>
      <c r="D198" s="52" t="s">
        <v>70</v>
      </c>
      <c r="E198" s="11">
        <f t="shared" si="17"/>
        <v>7829.9980722949349</v>
      </c>
      <c r="F198">
        <f t="shared" si="18"/>
        <v>7830</v>
      </c>
      <c r="G198">
        <f t="shared" si="25"/>
        <v>-3.5030999933951534E-3</v>
      </c>
      <c r="K198">
        <f t="shared" ref="K198:K210" si="26">G198</f>
        <v>-3.5030999933951534E-3</v>
      </c>
      <c r="O198">
        <f t="shared" ca="1" si="20"/>
        <v>-9.7148669817014813E-4</v>
      </c>
      <c r="Q198" s="2">
        <f t="shared" si="21"/>
        <v>39230.272700000001</v>
      </c>
    </row>
    <row r="199" spans="1:17" x14ac:dyDescent="0.2">
      <c r="A199" s="12" t="s">
        <v>80</v>
      </c>
      <c r="B199" s="27" t="s">
        <v>72</v>
      </c>
      <c r="C199" s="26">
        <v>54626.7592</v>
      </c>
      <c r="D199" s="26">
        <v>2.9999999999999997E-4</v>
      </c>
      <c r="E199" s="11">
        <f t="shared" si="17"/>
        <v>8037.9985551374266</v>
      </c>
      <c r="F199">
        <f t="shared" si="18"/>
        <v>8038</v>
      </c>
      <c r="G199">
        <f t="shared" si="25"/>
        <v>-2.6256599958287552E-3</v>
      </c>
      <c r="K199">
        <f t="shared" si="26"/>
        <v>-2.6256599958287552E-3</v>
      </c>
      <c r="O199">
        <f t="shared" ca="1" si="20"/>
        <v>-1.1648580169970153E-3</v>
      </c>
      <c r="Q199" s="2">
        <f t="shared" si="21"/>
        <v>39608.2592</v>
      </c>
    </row>
    <row r="200" spans="1:17" x14ac:dyDescent="0.2">
      <c r="A200" s="26" t="s">
        <v>73</v>
      </c>
      <c r="B200" s="27" t="s">
        <v>72</v>
      </c>
      <c r="C200" s="26">
        <v>54659.478840000003</v>
      </c>
      <c r="D200" s="26">
        <v>4.0000000000000001E-3</v>
      </c>
      <c r="E200" s="11">
        <f t="shared" si="17"/>
        <v>8056.0036979624565</v>
      </c>
      <c r="F200">
        <f t="shared" si="18"/>
        <v>8056</v>
      </c>
      <c r="G200">
        <f t="shared" si="25"/>
        <v>6.7200800040154718E-3</v>
      </c>
      <c r="K200">
        <f t="shared" si="26"/>
        <v>6.7200800040154718E-3</v>
      </c>
      <c r="O200">
        <f t="shared" ca="1" si="20"/>
        <v>-1.1815920734339564E-3</v>
      </c>
      <c r="Q200" s="2">
        <f t="shared" si="21"/>
        <v>39640.978840000003</v>
      </c>
    </row>
    <row r="201" spans="1:17" x14ac:dyDescent="0.2">
      <c r="A201" s="26" t="s">
        <v>73</v>
      </c>
      <c r="B201" s="27" t="s">
        <v>72</v>
      </c>
      <c r="C201" s="26">
        <v>54659.480239999997</v>
      </c>
      <c r="D201" s="26">
        <v>3.0000000000000001E-3</v>
      </c>
      <c r="E201" s="11">
        <f t="shared" si="17"/>
        <v>8056.0044683621254</v>
      </c>
      <c r="F201">
        <f t="shared" si="18"/>
        <v>8056</v>
      </c>
      <c r="G201">
        <f t="shared" si="25"/>
        <v>8.1200799977523275E-3</v>
      </c>
      <c r="K201">
        <f t="shared" si="26"/>
        <v>8.1200799977523275E-3</v>
      </c>
      <c r="O201">
        <f t="shared" ca="1" si="20"/>
        <v>-1.1815920734339564E-3</v>
      </c>
      <c r="Q201" s="2">
        <f t="shared" si="21"/>
        <v>39640.980239999997</v>
      </c>
    </row>
    <row r="202" spans="1:17" x14ac:dyDescent="0.2">
      <c r="A202" s="26" t="s">
        <v>73</v>
      </c>
      <c r="B202" s="27" t="s">
        <v>72</v>
      </c>
      <c r="C202" s="26">
        <v>54659.487139999997</v>
      </c>
      <c r="D202" s="26">
        <v>4.0000000000000001E-3</v>
      </c>
      <c r="E202" s="11">
        <f t="shared" si="17"/>
        <v>8056.0082653319423</v>
      </c>
      <c r="F202">
        <f t="shared" si="18"/>
        <v>8056</v>
      </c>
      <c r="G202">
        <f t="shared" si="25"/>
        <v>1.5020079998066649E-2</v>
      </c>
      <c r="K202">
        <f t="shared" si="26"/>
        <v>1.5020079998066649E-2</v>
      </c>
      <c r="O202">
        <f t="shared" ca="1" si="20"/>
        <v>-1.1815920734339564E-3</v>
      </c>
      <c r="Q202" s="2">
        <f t="shared" si="21"/>
        <v>39640.987139999997</v>
      </c>
    </row>
    <row r="203" spans="1:17" x14ac:dyDescent="0.2">
      <c r="A203" s="12" t="s">
        <v>81</v>
      </c>
      <c r="B203" s="27" t="s">
        <v>72</v>
      </c>
      <c r="C203" s="26">
        <v>54797.578500000003</v>
      </c>
      <c r="D203" s="26">
        <v>4.0000000000000002E-4</v>
      </c>
      <c r="E203" s="11">
        <f t="shared" si="17"/>
        <v>8131.9979357470966</v>
      </c>
      <c r="F203">
        <f t="shared" si="18"/>
        <v>8132</v>
      </c>
      <c r="G203">
        <f t="shared" si="25"/>
        <v>-3.7512399940169416E-3</v>
      </c>
      <c r="K203">
        <f t="shared" si="26"/>
        <v>-3.7512399940169416E-3</v>
      </c>
      <c r="O203">
        <f t="shared" ca="1" si="20"/>
        <v>-1.2522469783899266E-3</v>
      </c>
      <c r="Q203" s="2">
        <f t="shared" si="21"/>
        <v>39779.078500000003</v>
      </c>
    </row>
    <row r="204" spans="1:17" x14ac:dyDescent="0.2">
      <c r="A204" s="13" t="s">
        <v>74</v>
      </c>
      <c r="B204" s="33" t="s">
        <v>72</v>
      </c>
      <c r="C204" s="13">
        <v>54944.775800000003</v>
      </c>
      <c r="D204" s="13">
        <v>1E-4</v>
      </c>
      <c r="E204" s="11">
        <f t="shared" si="17"/>
        <v>8212.9984727321771</v>
      </c>
      <c r="F204">
        <f t="shared" si="18"/>
        <v>8213</v>
      </c>
      <c r="G204">
        <f t="shared" si="25"/>
        <v>-2.7754099937737919E-3</v>
      </c>
      <c r="K204">
        <f t="shared" si="26"/>
        <v>-2.7754099937737919E-3</v>
      </c>
      <c r="O204">
        <f t="shared" ca="1" si="20"/>
        <v>-1.3275502323561589E-3</v>
      </c>
      <c r="Q204" s="2">
        <f t="shared" si="21"/>
        <v>39926.275800000003</v>
      </c>
    </row>
    <row r="205" spans="1:17" x14ac:dyDescent="0.2">
      <c r="A205" s="26" t="s">
        <v>85</v>
      </c>
      <c r="B205" s="27" t="s">
        <v>72</v>
      </c>
      <c r="C205" s="26">
        <v>56040.569309999999</v>
      </c>
      <c r="D205" s="26">
        <v>1.6000000000000001E-4</v>
      </c>
      <c r="E205" s="11">
        <f t="shared" si="17"/>
        <v>8815.9977311069306</v>
      </c>
      <c r="F205">
        <f t="shared" si="18"/>
        <v>8816</v>
      </c>
      <c r="G205">
        <f t="shared" si="25"/>
        <v>-4.1231200011679903E-3</v>
      </c>
      <c r="K205">
        <f t="shared" si="26"/>
        <v>-4.1231200011679903E-3</v>
      </c>
      <c r="O205">
        <f t="shared" ca="1" si="20"/>
        <v>-1.8881411229936642E-3</v>
      </c>
      <c r="Q205" s="2">
        <f t="shared" si="21"/>
        <v>41022.069309999999</v>
      </c>
    </row>
    <row r="206" spans="1:17" x14ac:dyDescent="0.2">
      <c r="A206" s="26" t="s">
        <v>85</v>
      </c>
      <c r="B206" s="27" t="s">
        <v>86</v>
      </c>
      <c r="C206" s="26">
        <v>56041.470959999999</v>
      </c>
      <c r="D206" s="26">
        <v>5.2999999999999998E-4</v>
      </c>
      <c r="E206" s="11">
        <f t="shared" si="17"/>
        <v>8816.4938960105828</v>
      </c>
      <c r="F206">
        <f t="shared" si="18"/>
        <v>8816.5</v>
      </c>
      <c r="G206">
        <f t="shared" si="25"/>
        <v>-1.1092405002273154E-2</v>
      </c>
      <c r="K206">
        <f t="shared" si="26"/>
        <v>-1.1092405002273154E-2</v>
      </c>
      <c r="O206">
        <f t="shared" ca="1" si="20"/>
        <v>-1.8886059578946896E-3</v>
      </c>
      <c r="Q206" s="2">
        <f t="shared" si="21"/>
        <v>41022.970959999999</v>
      </c>
    </row>
    <row r="207" spans="1:17" x14ac:dyDescent="0.2">
      <c r="A207" s="51" t="s">
        <v>661</v>
      </c>
      <c r="B207" s="57" t="s">
        <v>72</v>
      </c>
      <c r="C207" s="51">
        <v>56169.593200000003</v>
      </c>
      <c r="D207" s="52" t="s">
        <v>70</v>
      </c>
      <c r="E207" s="11">
        <f t="shared" si="17"/>
        <v>8886.9977044345942</v>
      </c>
      <c r="F207">
        <f t="shared" si="18"/>
        <v>8887</v>
      </c>
      <c r="G207">
        <f t="shared" si="25"/>
        <v>-4.1715899933478795E-3</v>
      </c>
      <c r="K207">
        <f t="shared" si="26"/>
        <v>-4.1715899933478795E-3</v>
      </c>
      <c r="O207">
        <f t="shared" ca="1" si="20"/>
        <v>-1.9541476789393742E-3</v>
      </c>
      <c r="Q207" s="2">
        <f t="shared" si="21"/>
        <v>41151.093200000003</v>
      </c>
    </row>
    <row r="208" spans="1:17" x14ac:dyDescent="0.2">
      <c r="A208" s="12" t="s">
        <v>82</v>
      </c>
      <c r="B208" s="27" t="s">
        <v>72</v>
      </c>
      <c r="C208" s="26">
        <v>56169.5933</v>
      </c>
      <c r="D208" s="26">
        <v>2.0000000000000001E-4</v>
      </c>
      <c r="E208" s="11">
        <f t="shared" si="17"/>
        <v>8886.9977594631418</v>
      </c>
      <c r="F208">
        <f t="shared" si="18"/>
        <v>8887</v>
      </c>
      <c r="G208">
        <f t="shared" si="25"/>
        <v>-4.071589995874092E-3</v>
      </c>
      <c r="K208">
        <f t="shared" si="26"/>
        <v>-4.071589995874092E-3</v>
      </c>
      <c r="O208">
        <f t="shared" ca="1" si="20"/>
        <v>-1.9541476789393742E-3</v>
      </c>
      <c r="Q208" s="2">
        <f t="shared" si="21"/>
        <v>41151.0933</v>
      </c>
    </row>
    <row r="209" spans="1:17" x14ac:dyDescent="0.2">
      <c r="A209" s="26" t="s">
        <v>89</v>
      </c>
      <c r="B209" s="27"/>
      <c r="C209" s="26">
        <v>56398.565770000001</v>
      </c>
      <c r="D209" s="26">
        <v>1.2999999999999999E-4</v>
      </c>
      <c r="E209" s="11">
        <f t="shared" si="17"/>
        <v>9012.9979851792395</v>
      </c>
      <c r="F209">
        <f t="shared" si="18"/>
        <v>9013</v>
      </c>
      <c r="G209">
        <f t="shared" si="25"/>
        <v>-3.6614099954022095E-3</v>
      </c>
      <c r="K209">
        <f t="shared" si="26"/>
        <v>-3.6614099954022095E-3</v>
      </c>
      <c r="O209">
        <f t="shared" ca="1" si="20"/>
        <v>-2.0712860739979565E-3</v>
      </c>
      <c r="Q209" s="2">
        <f t="shared" si="21"/>
        <v>41380.065770000001</v>
      </c>
    </row>
    <row r="210" spans="1:17" x14ac:dyDescent="0.2">
      <c r="A210" s="12" t="s">
        <v>83</v>
      </c>
      <c r="B210" s="27" t="s">
        <v>72</v>
      </c>
      <c r="C210" s="26">
        <v>56398.566019999998</v>
      </c>
      <c r="D210" s="26">
        <v>1E-4</v>
      </c>
      <c r="E210" s="11">
        <f t="shared" si="17"/>
        <v>9012.9981227506087</v>
      </c>
      <c r="F210">
        <f t="shared" si="18"/>
        <v>9013</v>
      </c>
      <c r="G210">
        <f t="shared" si="25"/>
        <v>-3.4114099980797619E-3</v>
      </c>
      <c r="K210">
        <f t="shared" si="26"/>
        <v>-3.4114099980797619E-3</v>
      </c>
      <c r="O210">
        <f t="shared" ca="1" si="20"/>
        <v>-2.0712860739979565E-3</v>
      </c>
      <c r="Q210" s="2">
        <f t="shared" si="21"/>
        <v>41380.066019999998</v>
      </c>
    </row>
    <row r="211" spans="1:17" x14ac:dyDescent="0.2">
      <c r="A211" s="26" t="s">
        <v>84</v>
      </c>
      <c r="B211" s="27" t="s">
        <v>72</v>
      </c>
      <c r="C211" s="26">
        <v>56489.428200000002</v>
      </c>
      <c r="D211" s="26">
        <v>1.8E-3</v>
      </c>
      <c r="E211" s="11">
        <f t="shared" si="17"/>
        <v>9062.9982611474097</v>
      </c>
      <c r="F211">
        <f t="shared" si="18"/>
        <v>9063</v>
      </c>
      <c r="G211">
        <f t="shared" si="25"/>
        <v>-3.1599099966115318E-3</v>
      </c>
      <c r="J211">
        <f>G211</f>
        <v>-3.1599099966115318E-3</v>
      </c>
      <c r="O211">
        <f t="shared" ca="1" si="20"/>
        <v>-2.1177695641005695E-3</v>
      </c>
      <c r="Q211" s="2">
        <f t="shared" si="21"/>
        <v>41470.928200000002</v>
      </c>
    </row>
    <row r="212" spans="1:17" x14ac:dyDescent="0.2">
      <c r="A212" s="30" t="s">
        <v>87</v>
      </c>
      <c r="B212" s="29" t="s">
        <v>72</v>
      </c>
      <c r="C212" s="26">
        <v>56499.417399999998</v>
      </c>
      <c r="D212" s="36">
        <v>6.3E-3</v>
      </c>
      <c r="E212" s="11">
        <f t="shared" si="17"/>
        <v>9068.4951728710021</v>
      </c>
      <c r="F212">
        <f t="shared" si="18"/>
        <v>9068.5</v>
      </c>
      <c r="G212">
        <f t="shared" si="25"/>
        <v>-8.7720450028427877E-3</v>
      </c>
      <c r="J212">
        <f>G212</f>
        <v>-8.7720450028427877E-3</v>
      </c>
      <c r="O212">
        <f t="shared" ca="1" si="20"/>
        <v>-2.122882748011856E-3</v>
      </c>
      <c r="Q212" s="2">
        <f t="shared" si="21"/>
        <v>41480.917399999998</v>
      </c>
    </row>
    <row r="213" spans="1:17" x14ac:dyDescent="0.2">
      <c r="A213" s="26" t="s">
        <v>85</v>
      </c>
      <c r="B213" s="27" t="s">
        <v>86</v>
      </c>
      <c r="C213" s="26">
        <v>56539.402529999999</v>
      </c>
      <c r="D213" s="26">
        <v>5.9000000000000003E-4</v>
      </c>
      <c r="E213" s="11">
        <f t="shared" ref="E213:E231" si="27">+(C213-C$7)/C$8</f>
        <v>9090.4984093530456</v>
      </c>
      <c r="F213">
        <f t="shared" ref="F213:F232" si="28">ROUND(2*E213,0)/2</f>
        <v>9090.5</v>
      </c>
      <c r="G213">
        <f t="shared" si="25"/>
        <v>-2.8905849976581521E-3</v>
      </c>
      <c r="K213">
        <f>G213</f>
        <v>-2.8905849976581521E-3</v>
      </c>
      <c r="O213">
        <f t="shared" ref="O213:O231" ca="1" si="29">+C$11+C$12*$F213</f>
        <v>-2.1433354836570056E-3</v>
      </c>
      <c r="Q213" s="2">
        <f t="shared" ref="Q213:Q231" si="30">+C213-15018.5</f>
        <v>41520.902529999999</v>
      </c>
    </row>
    <row r="214" spans="1:17" x14ac:dyDescent="0.2">
      <c r="A214" s="64" t="s">
        <v>90</v>
      </c>
      <c r="B214" s="65" t="s">
        <v>72</v>
      </c>
      <c r="C214" s="34">
        <v>56787.453000000001</v>
      </c>
      <c r="D214" s="66">
        <v>4.0000000000000001E-3</v>
      </c>
      <c r="E214" s="11">
        <f t="shared" si="27"/>
        <v>9226.9969814695287</v>
      </c>
      <c r="F214">
        <f t="shared" si="28"/>
        <v>9227</v>
      </c>
      <c r="G214">
        <f t="shared" si="25"/>
        <v>-5.4853900001035072E-3</v>
      </c>
      <c r="K214">
        <f>G214</f>
        <v>-5.4853900001035072E-3</v>
      </c>
      <c r="O214">
        <f t="shared" ca="1" si="29"/>
        <v>-2.2702354116371374E-3</v>
      </c>
      <c r="Q214" s="2">
        <f t="shared" si="30"/>
        <v>41768.953000000001</v>
      </c>
    </row>
    <row r="215" spans="1:17" x14ac:dyDescent="0.2">
      <c r="A215" s="67" t="s">
        <v>90</v>
      </c>
      <c r="B215" s="68" t="s">
        <v>72</v>
      </c>
      <c r="C215" s="69">
        <v>56787.455000000002</v>
      </c>
      <c r="D215" s="70">
        <v>5.0000000000000001E-3</v>
      </c>
      <c r="E215" s="11">
        <f t="shared" si="27"/>
        <v>9226.9980820404908</v>
      </c>
      <c r="F215">
        <f t="shared" si="28"/>
        <v>9227</v>
      </c>
      <c r="G215">
        <f t="shared" si="25"/>
        <v>-3.4853899996960536E-3</v>
      </c>
      <c r="K215">
        <f>G215</f>
        <v>-3.4853899996960536E-3</v>
      </c>
      <c r="O215">
        <f t="shared" ca="1" si="29"/>
        <v>-2.2702354116371374E-3</v>
      </c>
      <c r="Q215" s="2">
        <f t="shared" si="30"/>
        <v>41768.955000000002</v>
      </c>
    </row>
    <row r="216" spans="1:17" x14ac:dyDescent="0.2">
      <c r="A216" s="71" t="s">
        <v>88</v>
      </c>
      <c r="B216" s="72" t="s">
        <v>72</v>
      </c>
      <c r="C216" s="71">
        <v>56817.437700000002</v>
      </c>
      <c r="D216" s="71">
        <v>1.6999999999999999E-3</v>
      </c>
      <c r="E216" s="11">
        <f t="shared" si="27"/>
        <v>9243.4971265220302</v>
      </c>
      <c r="F216">
        <f t="shared" si="28"/>
        <v>9243.5</v>
      </c>
      <c r="G216">
        <f t="shared" si="25"/>
        <v>-5.2217949923942797E-3</v>
      </c>
      <c r="J216">
        <f>G216</f>
        <v>-5.2217949923942797E-3</v>
      </c>
      <c r="O216">
        <f t="shared" ca="1" si="29"/>
        <v>-2.2855749633710004E-3</v>
      </c>
      <c r="Q216" s="2">
        <f t="shared" si="30"/>
        <v>41798.937700000002</v>
      </c>
    </row>
    <row r="217" spans="1:17" x14ac:dyDescent="0.2">
      <c r="A217" s="73" t="s">
        <v>2</v>
      </c>
      <c r="B217" s="74" t="s">
        <v>72</v>
      </c>
      <c r="C217" s="75">
        <v>57134.546600000001</v>
      </c>
      <c r="D217" s="75">
        <v>1.2999999999999999E-3</v>
      </c>
      <c r="E217" s="11">
        <f t="shared" si="27"/>
        <v>9417.9975499859684</v>
      </c>
      <c r="F217">
        <f t="shared" si="28"/>
        <v>9418</v>
      </c>
      <c r="G217">
        <f t="shared" si="25"/>
        <v>-4.4522599928313866E-3</v>
      </c>
      <c r="K217">
        <f t="shared" ref="K217:K231" si="31">G217</f>
        <v>-4.4522599928313866E-3</v>
      </c>
      <c r="O217">
        <f t="shared" ca="1" si="29"/>
        <v>-2.4478023438291177E-3</v>
      </c>
      <c r="Q217" s="2">
        <f t="shared" si="30"/>
        <v>42116.046600000001</v>
      </c>
    </row>
    <row r="218" spans="1:17" x14ac:dyDescent="0.2">
      <c r="A218" s="76" t="s">
        <v>700</v>
      </c>
      <c r="B218" s="77"/>
      <c r="C218" s="76">
        <v>57204.519800000002</v>
      </c>
      <c r="D218" s="76">
        <v>2.0000000000000001E-4</v>
      </c>
      <c r="E218" s="11">
        <f t="shared" si="27"/>
        <v>9456.5027859825823</v>
      </c>
      <c r="F218">
        <f t="shared" si="28"/>
        <v>9456.5</v>
      </c>
      <c r="G218">
        <f t="shared" si="25"/>
        <v>5.062795004050713E-3</v>
      </c>
      <c r="K218">
        <f t="shared" si="31"/>
        <v>5.062795004050713E-3</v>
      </c>
      <c r="O218">
        <f t="shared" ca="1" si="29"/>
        <v>-2.4835946312081287E-3</v>
      </c>
      <c r="Q218" s="2">
        <f t="shared" si="30"/>
        <v>42186.019800000002</v>
      </c>
    </row>
    <row r="219" spans="1:17" x14ac:dyDescent="0.2">
      <c r="A219" s="73" t="s">
        <v>2</v>
      </c>
      <c r="B219" s="74" t="s">
        <v>86</v>
      </c>
      <c r="C219" s="75">
        <v>57293.542500000003</v>
      </c>
      <c r="D219" s="75">
        <v>2.0000000000000001E-4</v>
      </c>
      <c r="E219" s="11">
        <f t="shared" si="27"/>
        <v>9505.4906852433833</v>
      </c>
      <c r="F219">
        <f t="shared" si="28"/>
        <v>9505.5</v>
      </c>
      <c r="G219">
        <f t="shared" si="25"/>
        <v>-1.6927134995057713E-2</v>
      </c>
      <c r="K219">
        <f t="shared" si="31"/>
        <v>-1.6927134995057713E-2</v>
      </c>
      <c r="O219">
        <f t="shared" ca="1" si="29"/>
        <v>-2.5291484515086891E-3</v>
      </c>
      <c r="Q219" s="2">
        <f t="shared" si="30"/>
        <v>42275.042500000003</v>
      </c>
    </row>
    <row r="220" spans="1:17" x14ac:dyDescent="0.2">
      <c r="A220" s="81" t="s">
        <v>0</v>
      </c>
      <c r="B220" s="84" t="s">
        <v>72</v>
      </c>
      <c r="C220" s="81">
        <v>57536.1564</v>
      </c>
      <c r="D220" s="81" t="s">
        <v>98</v>
      </c>
      <c r="E220" s="11">
        <f t="shared" si="27"/>
        <v>9638.9975918241726</v>
      </c>
      <c r="F220">
        <f t="shared" si="28"/>
        <v>9639</v>
      </c>
      <c r="G220">
        <f t="shared" si="25"/>
        <v>-4.3762299974332564E-3</v>
      </c>
      <c r="K220">
        <f t="shared" si="31"/>
        <v>-4.3762299974332564E-3</v>
      </c>
      <c r="O220">
        <f t="shared" ca="1" si="29"/>
        <v>-2.6532593700826649E-3</v>
      </c>
      <c r="Q220" s="2">
        <f t="shared" si="30"/>
        <v>42517.6564</v>
      </c>
    </row>
    <row r="221" spans="1:17" x14ac:dyDescent="0.2">
      <c r="A221" s="73" t="s">
        <v>2</v>
      </c>
      <c r="B221" s="74" t="s">
        <v>72</v>
      </c>
      <c r="C221" s="75">
        <v>57563.415000000001</v>
      </c>
      <c r="D221" s="75">
        <v>1.1000000000000001E-3</v>
      </c>
      <c r="E221" s="11">
        <f t="shared" si="27"/>
        <v>9653.9976036277967</v>
      </c>
      <c r="F221">
        <f t="shared" si="28"/>
        <v>9654</v>
      </c>
      <c r="G221">
        <f t="shared" si="25"/>
        <v>-4.3547799941734411E-3</v>
      </c>
      <c r="K221">
        <f t="shared" si="31"/>
        <v>-4.3547799941734411E-3</v>
      </c>
      <c r="O221">
        <f t="shared" ca="1" si="29"/>
        <v>-2.6672044171134482E-3</v>
      </c>
      <c r="Q221" s="2">
        <f t="shared" si="30"/>
        <v>42544.915000000001</v>
      </c>
    </row>
    <row r="222" spans="1:17" x14ac:dyDescent="0.2">
      <c r="A222" s="78" t="s">
        <v>701</v>
      </c>
      <c r="B222" s="79" t="s">
        <v>72</v>
      </c>
      <c r="C222" s="80">
        <v>57610.664199999999</v>
      </c>
      <c r="D222" s="80">
        <v>2.0000000000000001E-4</v>
      </c>
      <c r="E222" s="11">
        <f t="shared" si="27"/>
        <v>9679.9981523614715</v>
      </c>
      <c r="F222">
        <f t="shared" si="28"/>
        <v>9680</v>
      </c>
      <c r="G222">
        <f t="shared" si="25"/>
        <v>-3.3575999987078831E-3</v>
      </c>
      <c r="K222">
        <f t="shared" si="31"/>
        <v>-3.3575999987078831E-3</v>
      </c>
      <c r="O222">
        <f t="shared" ca="1" si="29"/>
        <v>-2.6913758319668064E-3</v>
      </c>
      <c r="Q222" s="2">
        <f t="shared" si="30"/>
        <v>42592.164199999999</v>
      </c>
    </row>
    <row r="223" spans="1:17" x14ac:dyDescent="0.2">
      <c r="A223" s="82" t="s">
        <v>1</v>
      </c>
      <c r="B223" s="83" t="s">
        <v>72</v>
      </c>
      <c r="C223" s="83">
        <v>57891.423799999997</v>
      </c>
      <c r="D223" s="83">
        <v>2.2000000000000001E-3</v>
      </c>
      <c r="E223" s="11">
        <f t="shared" si="27"/>
        <v>9834.49608380258</v>
      </c>
      <c r="F223">
        <f t="shared" si="28"/>
        <v>9834.5</v>
      </c>
      <c r="G223">
        <f t="shared" si="25"/>
        <v>-7.116665001376532E-3</v>
      </c>
      <c r="K223">
        <f t="shared" si="31"/>
        <v>-7.116665001376532E-3</v>
      </c>
      <c r="O223">
        <f t="shared" ca="1" si="29"/>
        <v>-2.8350098163838792E-3</v>
      </c>
      <c r="Q223" s="2">
        <f t="shared" si="30"/>
        <v>42872.923799999997</v>
      </c>
    </row>
    <row r="224" spans="1:17" x14ac:dyDescent="0.2">
      <c r="A224" s="85" t="s">
        <v>702</v>
      </c>
      <c r="B224" s="86" t="s">
        <v>72</v>
      </c>
      <c r="C224" s="87">
        <v>58195.814899999998</v>
      </c>
      <c r="D224" s="87">
        <v>1E-4</v>
      </c>
      <c r="E224" s="11">
        <f t="shared" si="27"/>
        <v>10001.998086580345</v>
      </c>
      <c r="F224">
        <f t="shared" si="28"/>
        <v>10002</v>
      </c>
      <c r="G224">
        <f t="shared" si="25"/>
        <v>-3.4771399950841442E-3</v>
      </c>
      <c r="K224">
        <f t="shared" si="31"/>
        <v>-3.4771399950841442E-3</v>
      </c>
      <c r="O224">
        <f t="shared" ca="1" si="29"/>
        <v>-2.9907295082276302E-3</v>
      </c>
      <c r="Q224" s="2">
        <f t="shared" si="30"/>
        <v>43177.314899999998</v>
      </c>
    </row>
    <row r="225" spans="1:17" x14ac:dyDescent="0.2">
      <c r="A225" s="85" t="s">
        <v>703</v>
      </c>
      <c r="B225" s="86" t="s">
        <v>72</v>
      </c>
      <c r="C225" s="87">
        <v>58653.759700000002</v>
      </c>
      <c r="D225" s="87">
        <v>1.5E-3</v>
      </c>
      <c r="E225" s="11">
        <f t="shared" si="27"/>
        <v>10253.998460972576</v>
      </c>
      <c r="F225">
        <f t="shared" si="28"/>
        <v>10254</v>
      </c>
      <c r="G225">
        <f t="shared" si="25"/>
        <v>-2.7967799906036817E-3</v>
      </c>
      <c r="K225">
        <f t="shared" si="31"/>
        <v>-2.7967799906036817E-3</v>
      </c>
      <c r="O225">
        <f t="shared" ca="1" si="29"/>
        <v>-3.2250062983447967E-3</v>
      </c>
      <c r="Q225" s="2">
        <f t="shared" si="30"/>
        <v>43635.259700000002</v>
      </c>
    </row>
    <row r="226" spans="1:17" x14ac:dyDescent="0.2">
      <c r="A226" s="85" t="s">
        <v>703</v>
      </c>
      <c r="B226" s="86" t="s">
        <v>72</v>
      </c>
      <c r="C226" s="87">
        <v>58664.662600000003</v>
      </c>
      <c r="D226" s="87">
        <v>2.0000000000000001E-4</v>
      </c>
      <c r="E226" s="11">
        <f t="shared" si="27"/>
        <v>10259.998168539867</v>
      </c>
      <c r="F226">
        <f t="shared" si="28"/>
        <v>10260</v>
      </c>
      <c r="G226">
        <f t="shared" si="25"/>
        <v>-3.3281999931205064E-3</v>
      </c>
      <c r="K226">
        <f t="shared" si="31"/>
        <v>-3.3281999931205064E-3</v>
      </c>
      <c r="O226">
        <f t="shared" ca="1" si="29"/>
        <v>-3.2305843171571104E-3</v>
      </c>
      <c r="Q226" s="2">
        <f t="shared" si="30"/>
        <v>43646.162600000003</v>
      </c>
    </row>
    <row r="227" spans="1:17" s="94" customFormat="1" ht="12" customHeight="1" x14ac:dyDescent="0.2">
      <c r="A227" s="88" t="s">
        <v>704</v>
      </c>
      <c r="B227" s="84" t="s">
        <v>72</v>
      </c>
      <c r="C227" s="81">
        <v>58764.610099999998</v>
      </c>
      <c r="D227" s="81">
        <v>1E-4</v>
      </c>
      <c r="E227" s="93">
        <f t="shared" si="27"/>
        <v>10314.99782661998</v>
      </c>
      <c r="F227" s="94">
        <f t="shared" si="28"/>
        <v>10315</v>
      </c>
      <c r="G227" s="94">
        <f t="shared" si="25"/>
        <v>-3.9495500022894703E-3</v>
      </c>
      <c r="K227" s="94">
        <f t="shared" si="31"/>
        <v>-3.9495500022894703E-3</v>
      </c>
      <c r="O227" s="94">
        <f t="shared" ca="1" si="29"/>
        <v>-3.2817161562699827E-3</v>
      </c>
      <c r="Q227" s="95">
        <f t="shared" si="30"/>
        <v>43746.110099999998</v>
      </c>
    </row>
    <row r="228" spans="1:17" s="94" customFormat="1" ht="12" customHeight="1" x14ac:dyDescent="0.2">
      <c r="A228" s="88" t="s">
        <v>705</v>
      </c>
      <c r="B228" s="84" t="s">
        <v>72</v>
      </c>
      <c r="C228" s="81">
        <v>58991.762300000002</v>
      </c>
      <c r="D228" s="81">
        <v>2.9999999999999997E-4</v>
      </c>
      <c r="E228" s="93">
        <f t="shared" si="27"/>
        <v>10439.996384184165</v>
      </c>
      <c r="F228" s="94">
        <f t="shared" si="28"/>
        <v>10440</v>
      </c>
      <c r="G228" s="94">
        <f t="shared" si="25"/>
        <v>-6.5707999965525232E-3</v>
      </c>
      <c r="K228" s="94">
        <f t="shared" si="31"/>
        <v>-6.5707999965525232E-3</v>
      </c>
      <c r="O228" s="94">
        <f t="shared" ca="1" si="29"/>
        <v>-3.3979248815265142E-3</v>
      </c>
      <c r="Q228" s="95">
        <f t="shared" si="30"/>
        <v>43973.262300000002</v>
      </c>
    </row>
    <row r="229" spans="1:17" s="94" customFormat="1" ht="12" customHeight="1" x14ac:dyDescent="0.2">
      <c r="A229" s="90" t="s">
        <v>707</v>
      </c>
      <c r="B229" s="89" t="s">
        <v>72</v>
      </c>
      <c r="C229" s="100">
        <v>59024.474800000004</v>
      </c>
      <c r="D229" s="99">
        <v>6.9999999999999999E-4</v>
      </c>
      <c r="E229" s="93">
        <f t="shared" si="27"/>
        <v>10457.997597970863</v>
      </c>
      <c r="F229" s="94">
        <f t="shared" si="28"/>
        <v>10458</v>
      </c>
      <c r="G229" s="94">
        <f t="shared" si="25"/>
        <v>-4.3650599909597076E-3</v>
      </c>
      <c r="K229" s="94">
        <f t="shared" si="31"/>
        <v>-4.3650599909597076E-3</v>
      </c>
      <c r="O229" s="94">
        <f t="shared" ca="1" si="29"/>
        <v>-3.4146589379634553E-3</v>
      </c>
      <c r="Q229" s="95">
        <f t="shared" si="30"/>
        <v>44005.974800000004</v>
      </c>
    </row>
    <row r="230" spans="1:17" s="94" customFormat="1" ht="12" customHeight="1" x14ac:dyDescent="0.2">
      <c r="A230" s="85" t="s">
        <v>706</v>
      </c>
      <c r="B230" s="86" t="s">
        <v>72</v>
      </c>
      <c r="C230" s="87">
        <v>59380.653599999998</v>
      </c>
      <c r="D230" s="87">
        <v>2.0000000000000001E-4</v>
      </c>
      <c r="E230" s="93">
        <f t="shared" si="27"/>
        <v>10653.997620136359</v>
      </c>
      <c r="F230" s="94">
        <f t="shared" si="28"/>
        <v>10654</v>
      </c>
      <c r="G230" s="94">
        <f t="shared" si="25"/>
        <v>-4.3247799985692836E-3</v>
      </c>
      <c r="K230" s="94">
        <f t="shared" si="31"/>
        <v>-4.3247799985692836E-3</v>
      </c>
      <c r="O230" s="94">
        <f t="shared" ca="1" si="29"/>
        <v>-3.596874219165695E-3</v>
      </c>
      <c r="Q230" s="95">
        <f t="shared" si="30"/>
        <v>44362.153599999998</v>
      </c>
    </row>
    <row r="231" spans="1:17" s="94" customFormat="1" ht="12" customHeight="1" x14ac:dyDescent="0.2">
      <c r="A231" s="85" t="s">
        <v>706</v>
      </c>
      <c r="B231" s="86" t="s">
        <v>72</v>
      </c>
      <c r="C231" s="87">
        <v>59420.633800000003</v>
      </c>
      <c r="D231" s="87">
        <v>4.0000000000000002E-4</v>
      </c>
      <c r="E231" s="93">
        <f t="shared" si="27"/>
        <v>10675.998143710985</v>
      </c>
      <c r="F231" s="94">
        <f t="shared" si="28"/>
        <v>10676</v>
      </c>
      <c r="G231" s="94">
        <f t="shared" si="25"/>
        <v>-3.3733199888956733E-3</v>
      </c>
      <c r="K231" s="94">
        <f t="shared" si="31"/>
        <v>-3.3733199888956733E-3</v>
      </c>
      <c r="O231" s="94">
        <f t="shared" ca="1" si="29"/>
        <v>-3.6173269548108447E-3</v>
      </c>
      <c r="Q231" s="95">
        <f t="shared" si="30"/>
        <v>44402.133800000003</v>
      </c>
    </row>
    <row r="232" spans="1:17" s="94" customFormat="1" ht="12" customHeight="1" x14ac:dyDescent="0.2">
      <c r="A232" s="91" t="s">
        <v>708</v>
      </c>
      <c r="B232" s="92" t="s">
        <v>72</v>
      </c>
      <c r="C232" s="100">
        <v>59800.436399999999</v>
      </c>
      <c r="D232" s="99">
        <v>1E-4</v>
      </c>
      <c r="E232" s="93">
        <f t="shared" ref="E232" si="32">+(C232-C$7)/C$8</f>
        <v>10884.998000014935</v>
      </c>
      <c r="F232" s="94">
        <f t="shared" si="28"/>
        <v>10885</v>
      </c>
      <c r="G232" s="94">
        <f t="shared" ref="G232" si="33">+C232-(C$7+F232*C$8)</f>
        <v>-3.6344500040286221E-3</v>
      </c>
      <c r="K232" s="94">
        <f t="shared" ref="K232" si="34">G232</f>
        <v>-3.6344500040286221E-3</v>
      </c>
      <c r="O232" s="94">
        <f t="shared" ref="O232" ca="1" si="35">+C$11+C$12*$F232</f>
        <v>-3.8116279434397644E-3</v>
      </c>
      <c r="Q232" s="95">
        <f t="shared" ref="Q232" si="36">+C232-15018.5</f>
        <v>44781.936399999999</v>
      </c>
    </row>
    <row r="233" spans="1:17" s="94" customFormat="1" ht="12" customHeight="1" x14ac:dyDescent="0.2">
      <c r="A233" s="97" t="s">
        <v>709</v>
      </c>
      <c r="B233" s="98" t="s">
        <v>72</v>
      </c>
      <c r="C233" s="99">
        <v>60105.731899999999</v>
      </c>
      <c r="D233" s="99">
        <v>2.9999999999999997E-4</v>
      </c>
      <c r="E233" s="93">
        <f t="shared" ref="E233:E234" si="37">+(C233-C$7)/C$8</f>
        <v>11052.997680981425</v>
      </c>
      <c r="F233" s="94">
        <f t="shared" ref="F233:F234" si="38">ROUND(2*E233,0)/2</f>
        <v>11053</v>
      </c>
      <c r="G233" s="94">
        <f t="shared" ref="G233:G234" si="39">+C233-(C$7+F233*C$8)</f>
        <v>-4.2142099991906434E-3</v>
      </c>
      <c r="K233" s="94">
        <f t="shared" ref="K233:K234" si="40">G233</f>
        <v>-4.2142099991906434E-3</v>
      </c>
      <c r="O233" s="94">
        <f t="shared" ref="O233:O234" ca="1" si="41">+C$11+C$12*$F233</f>
        <v>-3.9678124701845426E-3</v>
      </c>
      <c r="Q233" s="95">
        <f t="shared" ref="Q233:Q234" si="42">+C233-15018.5</f>
        <v>45087.231899999999</v>
      </c>
    </row>
    <row r="234" spans="1:17" s="94" customFormat="1" ht="12" customHeight="1" x14ac:dyDescent="0.2">
      <c r="A234" s="97" t="s">
        <v>709</v>
      </c>
      <c r="B234" s="98" t="s">
        <v>72</v>
      </c>
      <c r="C234" s="99">
        <v>60147.5288</v>
      </c>
      <c r="D234" s="99">
        <v>1E-4</v>
      </c>
      <c r="E234" s="93">
        <f t="shared" si="37"/>
        <v>11075.997908188798</v>
      </c>
      <c r="F234" s="94">
        <f t="shared" si="38"/>
        <v>11076</v>
      </c>
      <c r="G234" s="94">
        <f t="shared" si="39"/>
        <v>-3.8013199955457821E-3</v>
      </c>
      <c r="K234" s="94">
        <f t="shared" si="40"/>
        <v>-3.8013199955457821E-3</v>
      </c>
      <c r="O234" s="94">
        <f t="shared" ca="1" si="41"/>
        <v>-3.9891948756317431E-3</v>
      </c>
      <c r="Q234" s="95">
        <f t="shared" si="42"/>
        <v>45129.0288</v>
      </c>
    </row>
    <row r="235" spans="1:17" s="94" customFormat="1" ht="12" customHeight="1" x14ac:dyDescent="0.2">
      <c r="A235" s="93"/>
      <c r="B235" s="96"/>
      <c r="C235" s="101"/>
      <c r="D235" s="102"/>
      <c r="E235" s="93"/>
    </row>
    <row r="236" spans="1:17" s="94" customFormat="1" ht="12" customHeight="1" x14ac:dyDescent="0.2">
      <c r="A236" s="93"/>
      <c r="B236" s="96"/>
      <c r="C236" s="101"/>
      <c r="D236" s="102"/>
      <c r="E236" s="93"/>
    </row>
    <row r="237" spans="1:17" s="94" customFormat="1" ht="12" customHeight="1" x14ac:dyDescent="0.2">
      <c r="A237" s="93"/>
      <c r="B237" s="96"/>
      <c r="C237" s="101"/>
      <c r="D237" s="102"/>
      <c r="E237" s="93"/>
    </row>
    <row r="238" spans="1:17" s="94" customFormat="1" ht="12" customHeight="1" x14ac:dyDescent="0.2">
      <c r="A238" s="93"/>
      <c r="B238" s="96"/>
      <c r="C238" s="101"/>
      <c r="D238" s="102"/>
      <c r="E238" s="93"/>
    </row>
    <row r="239" spans="1:17" s="94" customFormat="1" ht="12" customHeight="1" x14ac:dyDescent="0.2">
      <c r="A239" s="93"/>
      <c r="B239" s="96"/>
      <c r="C239" s="101"/>
      <c r="D239" s="102"/>
      <c r="E239" s="93"/>
    </row>
    <row r="240" spans="1:17" s="94" customFormat="1" ht="12" customHeight="1" x14ac:dyDescent="0.2">
      <c r="A240" s="93"/>
      <c r="B240" s="96"/>
      <c r="C240" s="101"/>
      <c r="D240" s="102"/>
      <c r="E240" s="93"/>
    </row>
    <row r="241" spans="1:5" x14ac:dyDescent="0.2">
      <c r="A241" s="11"/>
      <c r="B241" s="27"/>
      <c r="C241" s="26"/>
      <c r="D241" s="32"/>
      <c r="E241" s="11"/>
    </row>
    <row r="242" spans="1:5" x14ac:dyDescent="0.2">
      <c r="A242" s="11"/>
      <c r="B242" s="27"/>
      <c r="C242" s="26"/>
      <c r="D242" s="32"/>
      <c r="E242" s="11"/>
    </row>
    <row r="243" spans="1:5" x14ac:dyDescent="0.2">
      <c r="A243" s="11"/>
      <c r="B243" s="27"/>
      <c r="C243" s="26"/>
      <c r="D243" s="32"/>
      <c r="E243" s="11"/>
    </row>
    <row r="244" spans="1:5" x14ac:dyDescent="0.2">
      <c r="A244" s="11"/>
      <c r="B244" s="27"/>
      <c r="C244" s="26"/>
      <c r="D244" s="32"/>
      <c r="E244" s="11"/>
    </row>
    <row r="245" spans="1:5" x14ac:dyDescent="0.2">
      <c r="A245" s="11"/>
      <c r="B245" s="27"/>
      <c r="C245" s="26"/>
      <c r="D245" s="32"/>
      <c r="E245" s="11"/>
    </row>
    <row r="246" spans="1:5" x14ac:dyDescent="0.2">
      <c r="A246" s="11"/>
      <c r="B246" s="27"/>
      <c r="C246" s="26"/>
      <c r="D246" s="32"/>
      <c r="E246" s="11"/>
    </row>
    <row r="247" spans="1:5" x14ac:dyDescent="0.2">
      <c r="A247" s="11"/>
      <c r="B247" s="27"/>
      <c r="C247" s="26"/>
      <c r="D247" s="32"/>
      <c r="E247" s="11"/>
    </row>
    <row r="248" spans="1:5" x14ac:dyDescent="0.2">
      <c r="A248" s="11"/>
      <c r="B248" s="27"/>
      <c r="C248" s="26"/>
      <c r="D248" s="32"/>
      <c r="E248" s="11"/>
    </row>
    <row r="249" spans="1:5" x14ac:dyDescent="0.2">
      <c r="A249" s="11"/>
      <c r="B249" s="27"/>
      <c r="C249" s="26"/>
      <c r="D249" s="32"/>
      <c r="E249" s="11"/>
    </row>
    <row r="250" spans="1:5" x14ac:dyDescent="0.2">
      <c r="A250" s="11"/>
      <c r="B250" s="27"/>
      <c r="C250" s="26"/>
      <c r="D250" s="32"/>
      <c r="E250" s="11"/>
    </row>
    <row r="251" spans="1:5" x14ac:dyDescent="0.2">
      <c r="A251" s="11"/>
      <c r="B251" s="27"/>
      <c r="C251" s="26"/>
      <c r="D251" s="32"/>
      <c r="E251" s="11"/>
    </row>
    <row r="252" spans="1:5" x14ac:dyDescent="0.2">
      <c r="A252" s="11"/>
      <c r="B252" s="27"/>
      <c r="C252" s="26"/>
      <c r="D252" s="32"/>
      <c r="E252" s="11"/>
    </row>
    <row r="253" spans="1:5" x14ac:dyDescent="0.2">
      <c r="A253" s="11"/>
      <c r="B253" s="27"/>
      <c r="C253" s="26"/>
      <c r="D253" s="32"/>
      <c r="E253" s="11"/>
    </row>
    <row r="254" spans="1:5" x14ac:dyDescent="0.2">
      <c r="A254" s="11"/>
      <c r="B254" s="27"/>
      <c r="C254" s="26"/>
      <c r="D254" s="32"/>
      <c r="E254" s="11"/>
    </row>
    <row r="255" spans="1:5" x14ac:dyDescent="0.2">
      <c r="A255" s="11"/>
      <c r="B255" s="27"/>
      <c r="C255" s="26"/>
      <c r="D255" s="32"/>
      <c r="E255" s="11"/>
    </row>
    <row r="256" spans="1:5" x14ac:dyDescent="0.2">
      <c r="A256" s="11"/>
      <c r="B256" s="27"/>
      <c r="C256" s="26"/>
      <c r="D256" s="32"/>
      <c r="E256" s="11"/>
    </row>
    <row r="257" spans="1:5" x14ac:dyDescent="0.2">
      <c r="A257" s="11"/>
      <c r="B257" s="27"/>
      <c r="C257" s="26"/>
      <c r="D257" s="32"/>
      <c r="E257" s="11"/>
    </row>
    <row r="258" spans="1:5" x14ac:dyDescent="0.2">
      <c r="A258" s="11"/>
      <c r="B258" s="27"/>
      <c r="C258" s="26"/>
      <c r="D258" s="32"/>
      <c r="E258" s="11"/>
    </row>
    <row r="259" spans="1:5" x14ac:dyDescent="0.2">
      <c r="A259" s="11"/>
      <c r="B259" s="27"/>
      <c r="C259" s="26"/>
      <c r="D259" s="32"/>
      <c r="E259" s="11"/>
    </row>
    <row r="260" spans="1:5" x14ac:dyDescent="0.2">
      <c r="A260" s="11"/>
      <c r="B260" s="27"/>
      <c r="C260" s="26"/>
      <c r="D260" s="32"/>
      <c r="E260" s="11"/>
    </row>
    <row r="261" spans="1:5" x14ac:dyDescent="0.2">
      <c r="A261" s="11"/>
      <c r="B261" s="27"/>
      <c r="C261" s="26"/>
      <c r="D261" s="32"/>
      <c r="E261" s="11"/>
    </row>
    <row r="262" spans="1:5" x14ac:dyDescent="0.2">
      <c r="A262" s="11"/>
      <c r="B262" s="27"/>
      <c r="C262" s="26"/>
      <c r="D262" s="32"/>
      <c r="E262" s="11"/>
    </row>
    <row r="263" spans="1:5" x14ac:dyDescent="0.2">
      <c r="A263" s="11"/>
      <c r="B263" s="27"/>
      <c r="C263" s="26"/>
      <c r="D263" s="32"/>
      <c r="E263" s="11"/>
    </row>
    <row r="264" spans="1:5" x14ac:dyDescent="0.2">
      <c r="A264" s="11"/>
      <c r="B264" s="27"/>
      <c r="C264" s="26"/>
      <c r="D264" s="32"/>
      <c r="E264" s="11"/>
    </row>
    <row r="265" spans="1:5" x14ac:dyDescent="0.2">
      <c r="A265" s="11"/>
      <c r="B265" s="27"/>
      <c r="C265" s="26"/>
      <c r="D265" s="32"/>
      <c r="E265" s="11"/>
    </row>
    <row r="266" spans="1:5" x14ac:dyDescent="0.2">
      <c r="A266" s="11"/>
      <c r="B266" s="27"/>
      <c r="C266" s="26"/>
      <c r="D266" s="32"/>
      <c r="E266" s="11"/>
    </row>
    <row r="267" spans="1:5" x14ac:dyDescent="0.2">
      <c r="A267" s="11"/>
      <c r="B267" s="27"/>
      <c r="C267" s="26"/>
      <c r="D267" s="32"/>
      <c r="E267" s="11"/>
    </row>
    <row r="268" spans="1:5" x14ac:dyDescent="0.2">
      <c r="A268" s="11"/>
      <c r="B268" s="27"/>
      <c r="C268" s="26"/>
      <c r="D268" s="32"/>
      <c r="E268" s="11"/>
    </row>
    <row r="269" spans="1:5" x14ac:dyDescent="0.2">
      <c r="A269" s="11"/>
      <c r="B269" s="27"/>
      <c r="C269" s="26"/>
      <c r="D269" s="32"/>
      <c r="E269" s="11"/>
    </row>
    <row r="270" spans="1:5" x14ac:dyDescent="0.2">
      <c r="A270" s="11"/>
      <c r="B270" s="27"/>
      <c r="C270" s="26"/>
      <c r="D270" s="32"/>
      <c r="E270" s="11"/>
    </row>
    <row r="271" spans="1:5" x14ac:dyDescent="0.2">
      <c r="A271" s="11"/>
      <c r="B271" s="27"/>
      <c r="C271" s="26"/>
      <c r="D271" s="32"/>
      <c r="E271" s="11"/>
    </row>
    <row r="272" spans="1:5" x14ac:dyDescent="0.2">
      <c r="A272" s="11"/>
      <c r="B272" s="27"/>
      <c r="C272" s="26"/>
      <c r="D272" s="32"/>
      <c r="E272" s="11"/>
    </row>
    <row r="273" spans="1:5" x14ac:dyDescent="0.2">
      <c r="A273" s="11"/>
      <c r="B273" s="27"/>
      <c r="C273" s="26"/>
      <c r="D273" s="32"/>
      <c r="E273" s="11"/>
    </row>
    <row r="274" spans="1:5" x14ac:dyDescent="0.2">
      <c r="A274" s="11"/>
      <c r="B274" s="27"/>
      <c r="C274" s="26"/>
      <c r="D274" s="32"/>
      <c r="E274" s="11"/>
    </row>
    <row r="275" spans="1:5" x14ac:dyDescent="0.2">
      <c r="A275" s="11"/>
      <c r="B275" s="27"/>
      <c r="C275" s="26"/>
      <c r="D275" s="32"/>
      <c r="E275" s="11"/>
    </row>
    <row r="276" spans="1:5" x14ac:dyDescent="0.2">
      <c r="A276" s="11"/>
      <c r="B276" s="27"/>
      <c r="C276" s="11"/>
      <c r="D276" s="35"/>
      <c r="E276" s="11"/>
    </row>
    <row r="277" spans="1:5" x14ac:dyDescent="0.2">
      <c r="A277" s="11"/>
      <c r="B277" s="27"/>
      <c r="C277" s="11"/>
      <c r="D277" s="35"/>
      <c r="E277" s="11"/>
    </row>
    <row r="278" spans="1:5" x14ac:dyDescent="0.2">
      <c r="A278" s="11"/>
      <c r="B278" s="27"/>
      <c r="C278" s="11"/>
      <c r="D278" s="35"/>
      <c r="E278" s="11"/>
    </row>
    <row r="279" spans="1:5" x14ac:dyDescent="0.2">
      <c r="A279" s="11"/>
      <c r="B279" s="27"/>
      <c r="C279" s="11"/>
      <c r="D279" s="35"/>
      <c r="E279" s="11"/>
    </row>
    <row r="280" spans="1:5" x14ac:dyDescent="0.2">
      <c r="A280" s="11"/>
      <c r="B280" s="27"/>
      <c r="C280" s="11"/>
      <c r="D280" s="35"/>
      <c r="E280" s="11"/>
    </row>
    <row r="281" spans="1:5" x14ac:dyDescent="0.2">
      <c r="A281" s="11"/>
      <c r="B281" s="27"/>
      <c r="C281" s="11"/>
      <c r="D281" s="35"/>
      <c r="E281" s="11"/>
    </row>
    <row r="282" spans="1:5" x14ac:dyDescent="0.2">
      <c r="A282" s="11"/>
      <c r="B282" s="27"/>
      <c r="C282" s="11"/>
      <c r="D282" s="35"/>
      <c r="E282" s="11"/>
    </row>
    <row r="283" spans="1:5" x14ac:dyDescent="0.2">
      <c r="A283" s="11"/>
      <c r="B283" s="27"/>
      <c r="C283" s="11"/>
      <c r="D283" s="35"/>
      <c r="E283" s="11"/>
    </row>
    <row r="284" spans="1:5" x14ac:dyDescent="0.2">
      <c r="A284" s="11"/>
      <c r="B284" s="27"/>
      <c r="C284" s="11"/>
      <c r="D284" s="35"/>
      <c r="E284" s="11"/>
    </row>
    <row r="285" spans="1:5" x14ac:dyDescent="0.2">
      <c r="A285" s="11"/>
      <c r="B285" s="27"/>
      <c r="C285" s="11"/>
      <c r="D285" s="35"/>
      <c r="E285" s="11"/>
    </row>
    <row r="286" spans="1:5" x14ac:dyDescent="0.2">
      <c r="A286" s="11"/>
      <c r="B286" s="27"/>
      <c r="C286" s="11"/>
      <c r="D286" s="35"/>
      <c r="E286" s="11"/>
    </row>
    <row r="287" spans="1:5" x14ac:dyDescent="0.2">
      <c r="A287" s="11"/>
      <c r="B287" s="27"/>
      <c r="C287" s="11"/>
      <c r="D287" s="35"/>
      <c r="E287" s="11"/>
    </row>
    <row r="288" spans="1:5" x14ac:dyDescent="0.2">
      <c r="A288" s="11"/>
      <c r="B288" s="27"/>
      <c r="C288" s="11"/>
      <c r="D288" s="35"/>
      <c r="E288" s="11"/>
    </row>
    <row r="289" spans="1:5" x14ac:dyDescent="0.2">
      <c r="A289" s="11"/>
      <c r="B289" s="27"/>
      <c r="C289" s="11"/>
      <c r="D289" s="35"/>
      <c r="E289" s="11"/>
    </row>
    <row r="290" spans="1:5" x14ac:dyDescent="0.2">
      <c r="A290" s="11"/>
      <c r="B290" s="27"/>
      <c r="C290" s="11"/>
      <c r="D290" s="35"/>
      <c r="E290" s="11"/>
    </row>
    <row r="291" spans="1:5" x14ac:dyDescent="0.2">
      <c r="A291" s="11"/>
      <c r="B291" s="27"/>
      <c r="C291" s="11"/>
      <c r="D291" s="35"/>
      <c r="E291" s="11"/>
    </row>
    <row r="292" spans="1:5" x14ac:dyDescent="0.2">
      <c r="A292" s="11"/>
      <c r="B292" s="27"/>
      <c r="C292" s="11"/>
      <c r="D292" s="35"/>
      <c r="E292" s="11"/>
    </row>
    <row r="293" spans="1:5" x14ac:dyDescent="0.2">
      <c r="A293" s="11"/>
      <c r="B293" s="27"/>
      <c r="C293" s="11"/>
      <c r="D293" s="35"/>
      <c r="E293" s="11"/>
    </row>
    <row r="294" spans="1:5" x14ac:dyDescent="0.2">
      <c r="A294" s="11"/>
      <c r="B294" s="27"/>
      <c r="C294" s="11"/>
      <c r="D294" s="35"/>
      <c r="E294" s="11"/>
    </row>
    <row r="295" spans="1:5" x14ac:dyDescent="0.2">
      <c r="A295" s="11"/>
      <c r="B295" s="27"/>
      <c r="C295" s="11"/>
      <c r="D295" s="35"/>
      <c r="E295" s="11"/>
    </row>
    <row r="296" spans="1:5" x14ac:dyDescent="0.2">
      <c r="A296" s="11"/>
      <c r="B296" s="27"/>
      <c r="C296" s="11"/>
      <c r="D296" s="35"/>
      <c r="E296" s="11"/>
    </row>
    <row r="297" spans="1:5" x14ac:dyDescent="0.2">
      <c r="A297" s="11"/>
      <c r="B297" s="27"/>
      <c r="C297" s="11"/>
      <c r="D297" s="35"/>
      <c r="E297" s="11"/>
    </row>
    <row r="298" spans="1:5" x14ac:dyDescent="0.2">
      <c r="A298" s="11"/>
      <c r="B298" s="27"/>
      <c r="C298" s="11"/>
      <c r="D298" s="35"/>
      <c r="E298" s="11"/>
    </row>
    <row r="299" spans="1:5" x14ac:dyDescent="0.2">
      <c r="A299" s="11"/>
      <c r="B299" s="27"/>
      <c r="C299" s="11"/>
      <c r="D299" s="35"/>
      <c r="E299" s="11"/>
    </row>
    <row r="300" spans="1:5" x14ac:dyDescent="0.2">
      <c r="A300" s="11"/>
      <c r="B300" s="27"/>
      <c r="C300" s="11"/>
      <c r="D300" s="35"/>
      <c r="E300" s="11"/>
    </row>
    <row r="301" spans="1:5" x14ac:dyDescent="0.2">
      <c r="A301" s="11"/>
      <c r="B301" s="27"/>
      <c r="C301" s="11"/>
      <c r="D301" s="35"/>
      <c r="E301" s="11"/>
    </row>
    <row r="302" spans="1:5" x14ac:dyDescent="0.2">
      <c r="A302" s="11"/>
      <c r="B302" s="27"/>
      <c r="C302" s="11"/>
      <c r="D302" s="35"/>
      <c r="E302" s="11"/>
    </row>
    <row r="303" spans="1:5" x14ac:dyDescent="0.2">
      <c r="A303" s="11"/>
      <c r="B303" s="27"/>
      <c r="C303" s="11"/>
      <c r="D303" s="35"/>
      <c r="E303" s="11"/>
    </row>
    <row r="304" spans="1:5" x14ac:dyDescent="0.2">
      <c r="A304" s="11"/>
      <c r="B304" s="27"/>
      <c r="C304" s="11"/>
      <c r="D304" s="35"/>
      <c r="E304" s="11"/>
    </row>
    <row r="305" spans="1:5" x14ac:dyDescent="0.2">
      <c r="A305" s="11"/>
      <c r="B305" s="27"/>
      <c r="C305" s="11"/>
      <c r="D305" s="35"/>
      <c r="E305" s="11"/>
    </row>
    <row r="306" spans="1:5" x14ac:dyDescent="0.2">
      <c r="A306" s="11"/>
      <c r="B306" s="27"/>
      <c r="C306" s="11"/>
      <c r="D306" s="35"/>
      <c r="E306" s="11"/>
    </row>
    <row r="307" spans="1:5" x14ac:dyDescent="0.2">
      <c r="A307" s="11"/>
      <c r="B307" s="27"/>
      <c r="C307" s="11"/>
      <c r="D307" s="35"/>
      <c r="E307" s="11"/>
    </row>
    <row r="308" spans="1:5" x14ac:dyDescent="0.2">
      <c r="A308" s="11"/>
      <c r="B308" s="27"/>
      <c r="C308" s="11"/>
      <c r="D308" s="35"/>
      <c r="E308" s="11"/>
    </row>
    <row r="309" spans="1:5" x14ac:dyDescent="0.2">
      <c r="A309" s="11"/>
      <c r="B309" s="27"/>
      <c r="C309" s="11"/>
      <c r="D309" s="35"/>
      <c r="E309" s="11"/>
    </row>
    <row r="310" spans="1:5" x14ac:dyDescent="0.2">
      <c r="A310" s="11"/>
      <c r="B310" s="27"/>
      <c r="C310" s="11"/>
      <c r="D310" s="35"/>
      <c r="E310" s="11"/>
    </row>
    <row r="311" spans="1:5" x14ac:dyDescent="0.2">
      <c r="A311" s="11"/>
      <c r="B311" s="27"/>
      <c r="C311" s="11"/>
      <c r="D311" s="35"/>
      <c r="E311" s="11"/>
    </row>
    <row r="312" spans="1:5" x14ac:dyDescent="0.2">
      <c r="A312" s="11"/>
      <c r="B312" s="27"/>
      <c r="C312" s="11"/>
      <c r="D312" s="35"/>
      <c r="E312" s="11"/>
    </row>
    <row r="313" spans="1:5" x14ac:dyDescent="0.2">
      <c r="A313" s="11"/>
      <c r="B313" s="27"/>
      <c r="C313" s="11"/>
      <c r="D313" s="35"/>
      <c r="E313" s="11"/>
    </row>
    <row r="314" spans="1:5" x14ac:dyDescent="0.2">
      <c r="A314" s="11"/>
      <c r="B314" s="27"/>
      <c r="C314" s="11"/>
      <c r="D314" s="35"/>
      <c r="E314" s="11"/>
    </row>
    <row r="315" spans="1:5" x14ac:dyDescent="0.2">
      <c r="A315" s="11"/>
      <c r="B315" s="27"/>
      <c r="C315" s="11"/>
      <c r="D315" s="35"/>
      <c r="E315" s="11"/>
    </row>
    <row r="316" spans="1:5" x14ac:dyDescent="0.2">
      <c r="A316" s="11"/>
      <c r="B316" s="27"/>
      <c r="C316" s="11"/>
      <c r="D316" s="35"/>
      <c r="E316" s="11"/>
    </row>
    <row r="317" spans="1:5" x14ac:dyDescent="0.2">
      <c r="A317" s="11"/>
      <c r="B317" s="27"/>
      <c r="C317" s="11"/>
      <c r="D317" s="35"/>
      <c r="E317" s="11"/>
    </row>
    <row r="318" spans="1:5" x14ac:dyDescent="0.2">
      <c r="A318" s="11"/>
      <c r="B318" s="27"/>
      <c r="C318" s="11"/>
      <c r="D318" s="35"/>
      <c r="E318" s="11"/>
    </row>
    <row r="319" spans="1:5" x14ac:dyDescent="0.2">
      <c r="A319" s="11"/>
      <c r="B319" s="27"/>
      <c r="C319" s="11"/>
      <c r="D319" s="35"/>
      <c r="E319" s="11"/>
    </row>
    <row r="320" spans="1:5" x14ac:dyDescent="0.2">
      <c r="A320" s="11"/>
      <c r="B320" s="27"/>
      <c r="C320" s="11"/>
      <c r="D320" s="35"/>
      <c r="E320" s="11"/>
    </row>
    <row r="321" spans="1:5" x14ac:dyDescent="0.2">
      <c r="A321" s="11"/>
      <c r="B321" s="27"/>
      <c r="C321" s="11"/>
      <c r="D321" s="35"/>
      <c r="E321" s="11"/>
    </row>
    <row r="322" spans="1:5" x14ac:dyDescent="0.2">
      <c r="A322" s="11"/>
      <c r="B322" s="27"/>
      <c r="C322" s="11"/>
      <c r="D322" s="35"/>
      <c r="E322" s="11"/>
    </row>
    <row r="323" spans="1:5" x14ac:dyDescent="0.2">
      <c r="A323" s="11"/>
      <c r="B323" s="27"/>
      <c r="C323" s="11"/>
      <c r="D323" s="35"/>
      <c r="E323" s="11"/>
    </row>
    <row r="324" spans="1:5" x14ac:dyDescent="0.2">
      <c r="A324" s="11"/>
      <c r="B324" s="27"/>
      <c r="C324" s="11"/>
      <c r="D324" s="35"/>
      <c r="E324" s="11"/>
    </row>
    <row r="325" spans="1:5" x14ac:dyDescent="0.2">
      <c r="A325" s="11"/>
      <c r="B325" s="27"/>
      <c r="C325" s="11"/>
      <c r="D325" s="35"/>
      <c r="E325" s="11"/>
    </row>
    <row r="326" spans="1:5" x14ac:dyDescent="0.2">
      <c r="A326" s="11"/>
      <c r="B326" s="27"/>
      <c r="C326" s="11"/>
      <c r="D326" s="35"/>
      <c r="E326" s="11"/>
    </row>
    <row r="327" spans="1:5" x14ac:dyDescent="0.2">
      <c r="A327" s="11"/>
      <c r="B327" s="27"/>
      <c r="C327" s="11"/>
      <c r="D327" s="35"/>
      <c r="E327" s="11"/>
    </row>
    <row r="328" spans="1:5" x14ac:dyDescent="0.2">
      <c r="A328" s="11"/>
      <c r="B328" s="27"/>
      <c r="C328" s="11"/>
      <c r="D328" s="35"/>
      <c r="E328" s="11"/>
    </row>
    <row r="329" spans="1:5" x14ac:dyDescent="0.2">
      <c r="A329" s="11"/>
      <c r="B329" s="27"/>
      <c r="C329" s="11"/>
      <c r="D329" s="35"/>
      <c r="E329" s="11"/>
    </row>
    <row r="330" spans="1:5" x14ac:dyDescent="0.2">
      <c r="A330" s="11"/>
      <c r="B330" s="27"/>
      <c r="C330" s="11"/>
      <c r="D330" s="35"/>
      <c r="E330" s="11"/>
    </row>
    <row r="331" spans="1:5" x14ac:dyDescent="0.2">
      <c r="A331" s="11"/>
      <c r="B331" s="27"/>
      <c r="C331" s="11"/>
      <c r="D331" s="35"/>
      <c r="E331" s="11"/>
    </row>
    <row r="332" spans="1:5" x14ac:dyDescent="0.2">
      <c r="A332" s="11"/>
      <c r="B332" s="27"/>
      <c r="C332" s="11"/>
      <c r="D332" s="35"/>
      <c r="E332" s="11"/>
    </row>
    <row r="333" spans="1:5" x14ac:dyDescent="0.2">
      <c r="A333" s="11"/>
      <c r="B333" s="27"/>
      <c r="C333" s="11"/>
      <c r="D333" s="35"/>
      <c r="E333" s="11"/>
    </row>
    <row r="334" spans="1:5" x14ac:dyDescent="0.2">
      <c r="A334" s="11"/>
      <c r="B334" s="27"/>
      <c r="C334" s="11"/>
      <c r="D334" s="35"/>
      <c r="E334" s="11"/>
    </row>
    <row r="335" spans="1:5" x14ac:dyDescent="0.2">
      <c r="A335" s="11"/>
      <c r="B335" s="27"/>
      <c r="C335" s="11"/>
      <c r="D335" s="35"/>
      <c r="E335" s="11"/>
    </row>
    <row r="336" spans="1:5" x14ac:dyDescent="0.2">
      <c r="A336" s="11"/>
      <c r="B336" s="27"/>
      <c r="C336" s="11"/>
      <c r="D336" s="35"/>
      <c r="E336" s="11"/>
    </row>
    <row r="337" spans="1:5" x14ac:dyDescent="0.2">
      <c r="A337" s="11"/>
      <c r="B337" s="27"/>
      <c r="C337" s="11"/>
      <c r="D337" s="35"/>
      <c r="E337" s="11"/>
    </row>
    <row r="338" spans="1:5" x14ac:dyDescent="0.2">
      <c r="A338" s="11"/>
      <c r="B338" s="27"/>
      <c r="C338" s="11"/>
      <c r="D338" s="35"/>
      <c r="E338" s="11"/>
    </row>
    <row r="339" spans="1:5" x14ac:dyDescent="0.2">
      <c r="A339" s="11"/>
      <c r="B339" s="27"/>
      <c r="C339" s="11"/>
      <c r="D339" s="35"/>
      <c r="E339" s="11"/>
    </row>
    <row r="340" spans="1:5" x14ac:dyDescent="0.2">
      <c r="A340" s="11"/>
      <c r="B340" s="27"/>
      <c r="C340" s="11"/>
      <c r="D340" s="35"/>
      <c r="E340" s="11"/>
    </row>
    <row r="341" spans="1:5" x14ac:dyDescent="0.2">
      <c r="A341" s="11"/>
      <c r="B341" s="27"/>
      <c r="C341" s="11"/>
      <c r="D341" s="35"/>
      <c r="E341" s="11"/>
    </row>
    <row r="342" spans="1:5" x14ac:dyDescent="0.2">
      <c r="A342" s="11"/>
      <c r="B342" s="27"/>
      <c r="C342" s="11"/>
      <c r="D342" s="35"/>
      <c r="E342" s="11"/>
    </row>
    <row r="343" spans="1:5" x14ac:dyDescent="0.2">
      <c r="A343" s="11"/>
      <c r="B343" s="27"/>
      <c r="C343" s="11"/>
      <c r="D343" s="35"/>
      <c r="E343" s="11"/>
    </row>
    <row r="344" spans="1:5" x14ac:dyDescent="0.2">
      <c r="A344" s="11"/>
      <c r="B344" s="27"/>
      <c r="C344" s="11"/>
      <c r="D344" s="35"/>
      <c r="E344" s="11"/>
    </row>
    <row r="345" spans="1:5" x14ac:dyDescent="0.2">
      <c r="A345" s="11"/>
      <c r="B345" s="27"/>
      <c r="C345" s="11"/>
      <c r="D345" s="35"/>
      <c r="E345" s="11"/>
    </row>
    <row r="346" spans="1:5" x14ac:dyDescent="0.2">
      <c r="A346" s="11"/>
      <c r="B346" s="27"/>
      <c r="C346" s="11"/>
      <c r="D346" s="35"/>
      <c r="E346" s="11"/>
    </row>
    <row r="347" spans="1:5" x14ac:dyDescent="0.2">
      <c r="A347" s="11"/>
      <c r="B347" s="27"/>
      <c r="C347" s="11"/>
      <c r="D347" s="35"/>
      <c r="E347" s="11"/>
    </row>
    <row r="348" spans="1:5" x14ac:dyDescent="0.2">
      <c r="A348" s="11"/>
      <c r="B348" s="27"/>
      <c r="C348" s="11"/>
      <c r="D348" s="35"/>
      <c r="E348" s="11"/>
    </row>
    <row r="349" spans="1:5" x14ac:dyDescent="0.2">
      <c r="A349" s="11"/>
      <c r="B349" s="27"/>
      <c r="C349" s="11"/>
      <c r="D349" s="35"/>
      <c r="E349" s="11"/>
    </row>
    <row r="350" spans="1:5" x14ac:dyDescent="0.2">
      <c r="A350" s="11"/>
      <c r="B350" s="27"/>
      <c r="C350" s="11"/>
      <c r="D350" s="35"/>
      <c r="E350" s="11"/>
    </row>
    <row r="351" spans="1:5" x14ac:dyDescent="0.2">
      <c r="A351" s="11"/>
      <c r="B351" s="27"/>
      <c r="C351" s="11"/>
      <c r="D351" s="35"/>
      <c r="E351" s="11"/>
    </row>
    <row r="352" spans="1:5" x14ac:dyDescent="0.2">
      <c r="A352" s="11"/>
      <c r="B352" s="27"/>
      <c r="C352" s="11"/>
      <c r="D352" s="35"/>
      <c r="E352" s="11"/>
    </row>
    <row r="353" spans="4:4" x14ac:dyDescent="0.2">
      <c r="D353" s="9"/>
    </row>
    <row r="354" spans="4:4" x14ac:dyDescent="0.2">
      <c r="D354" s="9"/>
    </row>
    <row r="355" spans="4:4" x14ac:dyDescent="0.2">
      <c r="D355" s="9"/>
    </row>
    <row r="356" spans="4:4" x14ac:dyDescent="0.2">
      <c r="D356" s="9"/>
    </row>
    <row r="357" spans="4:4" x14ac:dyDescent="0.2">
      <c r="D357" s="9"/>
    </row>
    <row r="358" spans="4:4" x14ac:dyDescent="0.2">
      <c r="D358" s="9"/>
    </row>
    <row r="359" spans="4:4" x14ac:dyDescent="0.2">
      <c r="D359" s="9"/>
    </row>
    <row r="360" spans="4:4" x14ac:dyDescent="0.2">
      <c r="D360" s="9"/>
    </row>
    <row r="361" spans="4:4" x14ac:dyDescent="0.2">
      <c r="D361" s="9"/>
    </row>
    <row r="362" spans="4:4" x14ac:dyDescent="0.2">
      <c r="D362" s="9"/>
    </row>
    <row r="363" spans="4:4" x14ac:dyDescent="0.2">
      <c r="D363" s="9"/>
    </row>
    <row r="364" spans="4:4" x14ac:dyDescent="0.2">
      <c r="D364" s="9"/>
    </row>
    <row r="365" spans="4:4" x14ac:dyDescent="0.2">
      <c r="D365" s="9"/>
    </row>
    <row r="366" spans="4:4" x14ac:dyDescent="0.2">
      <c r="D366" s="9"/>
    </row>
    <row r="367" spans="4:4" x14ac:dyDescent="0.2">
      <c r="D367" s="9"/>
    </row>
    <row r="368" spans="4:4" x14ac:dyDescent="0.2">
      <c r="D368" s="9"/>
    </row>
    <row r="369" spans="4:4" x14ac:dyDescent="0.2">
      <c r="D369" s="9"/>
    </row>
    <row r="370" spans="4:4" x14ac:dyDescent="0.2">
      <c r="D370" s="9"/>
    </row>
    <row r="371" spans="4:4" x14ac:dyDescent="0.2">
      <c r="D371" s="9"/>
    </row>
    <row r="372" spans="4:4" x14ac:dyDescent="0.2">
      <c r="D372" s="9"/>
    </row>
    <row r="373" spans="4:4" x14ac:dyDescent="0.2">
      <c r="D373" s="9"/>
    </row>
    <row r="374" spans="4:4" x14ac:dyDescent="0.2">
      <c r="D374" s="9"/>
    </row>
    <row r="375" spans="4:4" x14ac:dyDescent="0.2">
      <c r="D375" s="9"/>
    </row>
    <row r="376" spans="4:4" x14ac:dyDescent="0.2">
      <c r="D376" s="9"/>
    </row>
    <row r="377" spans="4:4" x14ac:dyDescent="0.2">
      <c r="D377" s="9"/>
    </row>
    <row r="378" spans="4:4" x14ac:dyDescent="0.2">
      <c r="D378" s="9"/>
    </row>
    <row r="379" spans="4:4" x14ac:dyDescent="0.2">
      <c r="D379" s="9"/>
    </row>
    <row r="380" spans="4:4" x14ac:dyDescent="0.2">
      <c r="D380" s="9"/>
    </row>
    <row r="381" spans="4:4" x14ac:dyDescent="0.2">
      <c r="D381" s="9"/>
    </row>
    <row r="382" spans="4:4" x14ac:dyDescent="0.2">
      <c r="D382" s="9"/>
    </row>
    <row r="383" spans="4:4" x14ac:dyDescent="0.2">
      <c r="D383" s="9"/>
    </row>
    <row r="384" spans="4:4" x14ac:dyDescent="0.2">
      <c r="D384" s="9"/>
    </row>
    <row r="385" spans="4:4" x14ac:dyDescent="0.2">
      <c r="D385" s="9"/>
    </row>
    <row r="386" spans="4:4" x14ac:dyDescent="0.2">
      <c r="D386" s="9"/>
    </row>
    <row r="387" spans="4:4" x14ac:dyDescent="0.2">
      <c r="D387" s="9"/>
    </row>
    <row r="388" spans="4:4" x14ac:dyDescent="0.2">
      <c r="D388" s="9"/>
    </row>
    <row r="389" spans="4:4" x14ac:dyDescent="0.2">
      <c r="D389" s="9"/>
    </row>
    <row r="390" spans="4:4" x14ac:dyDescent="0.2">
      <c r="D390" s="9"/>
    </row>
    <row r="391" spans="4:4" x14ac:dyDescent="0.2">
      <c r="D391" s="9"/>
    </row>
    <row r="392" spans="4:4" x14ac:dyDescent="0.2">
      <c r="D392" s="9"/>
    </row>
    <row r="393" spans="4:4" x14ac:dyDescent="0.2">
      <c r="D393" s="9"/>
    </row>
    <row r="394" spans="4:4" x14ac:dyDescent="0.2">
      <c r="D394" s="9"/>
    </row>
    <row r="395" spans="4:4" x14ac:dyDescent="0.2">
      <c r="D395" s="9"/>
    </row>
    <row r="396" spans="4:4" x14ac:dyDescent="0.2">
      <c r="D396" s="9"/>
    </row>
    <row r="397" spans="4:4" x14ac:dyDescent="0.2">
      <c r="D397" s="9"/>
    </row>
    <row r="398" spans="4:4" x14ac:dyDescent="0.2">
      <c r="D398" s="9"/>
    </row>
    <row r="399" spans="4:4" x14ac:dyDescent="0.2">
      <c r="D399" s="9"/>
    </row>
    <row r="400" spans="4:4" x14ac:dyDescent="0.2">
      <c r="D400" s="9"/>
    </row>
    <row r="401" spans="4:4" x14ac:dyDescent="0.2">
      <c r="D401" s="9"/>
    </row>
    <row r="402" spans="4:4" x14ac:dyDescent="0.2">
      <c r="D402" s="9"/>
    </row>
    <row r="403" spans="4:4" x14ac:dyDescent="0.2">
      <c r="D403" s="9"/>
    </row>
    <row r="404" spans="4:4" x14ac:dyDescent="0.2">
      <c r="D404" s="9"/>
    </row>
    <row r="405" spans="4:4" x14ac:dyDescent="0.2">
      <c r="D405" s="9"/>
    </row>
    <row r="406" spans="4:4" x14ac:dyDescent="0.2">
      <c r="D406" s="9"/>
    </row>
    <row r="407" spans="4:4" x14ac:dyDescent="0.2">
      <c r="D407" s="9"/>
    </row>
    <row r="408" spans="4:4" x14ac:dyDescent="0.2">
      <c r="D408" s="9"/>
    </row>
    <row r="409" spans="4:4" x14ac:dyDescent="0.2">
      <c r="D409" s="9"/>
    </row>
    <row r="410" spans="4:4" x14ac:dyDescent="0.2">
      <c r="D410" s="9"/>
    </row>
    <row r="411" spans="4:4" x14ac:dyDescent="0.2">
      <c r="D411" s="9"/>
    </row>
    <row r="412" spans="4:4" x14ac:dyDescent="0.2">
      <c r="D412" s="9"/>
    </row>
    <row r="413" spans="4:4" x14ac:dyDescent="0.2">
      <c r="D413" s="9"/>
    </row>
    <row r="414" spans="4:4" x14ac:dyDescent="0.2">
      <c r="D414" s="9"/>
    </row>
    <row r="415" spans="4:4" x14ac:dyDescent="0.2">
      <c r="D415" s="9"/>
    </row>
    <row r="416" spans="4:4" x14ac:dyDescent="0.2">
      <c r="D416" s="9"/>
    </row>
    <row r="417" spans="4:4" x14ac:dyDescent="0.2">
      <c r="D417" s="9"/>
    </row>
    <row r="418" spans="4:4" x14ac:dyDescent="0.2">
      <c r="D418" s="9"/>
    </row>
    <row r="419" spans="4:4" x14ac:dyDescent="0.2">
      <c r="D419" s="9"/>
    </row>
    <row r="420" spans="4:4" x14ac:dyDescent="0.2">
      <c r="D420" s="9"/>
    </row>
    <row r="421" spans="4:4" x14ac:dyDescent="0.2">
      <c r="D421" s="9"/>
    </row>
    <row r="422" spans="4:4" x14ac:dyDescent="0.2">
      <c r="D422" s="9"/>
    </row>
    <row r="423" spans="4:4" x14ac:dyDescent="0.2">
      <c r="D423" s="9"/>
    </row>
    <row r="424" spans="4:4" x14ac:dyDescent="0.2">
      <c r="D424" s="9"/>
    </row>
    <row r="425" spans="4:4" x14ac:dyDescent="0.2">
      <c r="D425" s="9"/>
    </row>
    <row r="426" spans="4:4" x14ac:dyDescent="0.2">
      <c r="D426" s="9"/>
    </row>
    <row r="427" spans="4:4" x14ac:dyDescent="0.2">
      <c r="D427" s="9"/>
    </row>
    <row r="428" spans="4:4" x14ac:dyDescent="0.2">
      <c r="D428" s="9"/>
    </row>
    <row r="429" spans="4:4" x14ac:dyDescent="0.2">
      <c r="D429" s="9"/>
    </row>
    <row r="430" spans="4:4" x14ac:dyDescent="0.2">
      <c r="D430" s="9"/>
    </row>
    <row r="431" spans="4:4" x14ac:dyDescent="0.2">
      <c r="D431" s="9"/>
    </row>
    <row r="432" spans="4:4" x14ac:dyDescent="0.2">
      <c r="D432" s="9"/>
    </row>
    <row r="433" spans="4:4" x14ac:dyDescent="0.2">
      <c r="D433" s="9"/>
    </row>
    <row r="434" spans="4:4" x14ac:dyDescent="0.2">
      <c r="D434" s="9"/>
    </row>
    <row r="435" spans="4:4" x14ac:dyDescent="0.2">
      <c r="D435" s="9"/>
    </row>
    <row r="436" spans="4:4" x14ac:dyDescent="0.2">
      <c r="D436" s="9"/>
    </row>
    <row r="437" spans="4:4" x14ac:dyDescent="0.2">
      <c r="D437" s="9"/>
    </row>
    <row r="438" spans="4:4" x14ac:dyDescent="0.2">
      <c r="D438" s="9"/>
    </row>
    <row r="439" spans="4:4" x14ac:dyDescent="0.2">
      <c r="D439" s="9"/>
    </row>
    <row r="440" spans="4:4" x14ac:dyDescent="0.2">
      <c r="D440" s="9"/>
    </row>
    <row r="441" spans="4:4" x14ac:dyDescent="0.2">
      <c r="D441" s="9"/>
    </row>
    <row r="442" spans="4:4" x14ac:dyDescent="0.2">
      <c r="D442" s="9"/>
    </row>
    <row r="443" spans="4:4" x14ac:dyDescent="0.2">
      <c r="D443" s="9"/>
    </row>
    <row r="444" spans="4:4" x14ac:dyDescent="0.2">
      <c r="D444" s="9"/>
    </row>
    <row r="445" spans="4:4" x14ac:dyDescent="0.2">
      <c r="D445" s="9"/>
    </row>
    <row r="446" spans="4:4" x14ac:dyDescent="0.2">
      <c r="D446" s="9"/>
    </row>
    <row r="447" spans="4:4" x14ac:dyDescent="0.2">
      <c r="D447" s="9"/>
    </row>
    <row r="448" spans="4:4" x14ac:dyDescent="0.2">
      <c r="D448" s="9"/>
    </row>
    <row r="449" spans="4:4" x14ac:dyDescent="0.2">
      <c r="D449" s="9"/>
    </row>
    <row r="450" spans="4:4" x14ac:dyDescent="0.2">
      <c r="D450" s="9"/>
    </row>
    <row r="451" spans="4:4" x14ac:dyDescent="0.2">
      <c r="D451" s="9"/>
    </row>
    <row r="452" spans="4:4" x14ac:dyDescent="0.2">
      <c r="D452" s="9"/>
    </row>
    <row r="453" spans="4:4" x14ac:dyDescent="0.2">
      <c r="D453" s="9"/>
    </row>
    <row r="454" spans="4:4" x14ac:dyDescent="0.2">
      <c r="D454" s="9"/>
    </row>
    <row r="455" spans="4:4" x14ac:dyDescent="0.2">
      <c r="D455" s="9"/>
    </row>
    <row r="456" spans="4:4" x14ac:dyDescent="0.2">
      <c r="D456" s="9"/>
    </row>
    <row r="457" spans="4:4" x14ac:dyDescent="0.2">
      <c r="D457" s="9"/>
    </row>
    <row r="458" spans="4:4" x14ac:dyDescent="0.2">
      <c r="D458" s="9"/>
    </row>
    <row r="459" spans="4:4" x14ac:dyDescent="0.2">
      <c r="D459" s="9"/>
    </row>
    <row r="460" spans="4:4" x14ac:dyDescent="0.2">
      <c r="D460" s="9"/>
    </row>
    <row r="461" spans="4:4" x14ac:dyDescent="0.2">
      <c r="D461" s="9"/>
    </row>
    <row r="462" spans="4:4" x14ac:dyDescent="0.2">
      <c r="D462" s="9"/>
    </row>
    <row r="463" spans="4:4" x14ac:dyDescent="0.2">
      <c r="D463" s="9"/>
    </row>
    <row r="464" spans="4:4" x14ac:dyDescent="0.2">
      <c r="D464" s="9"/>
    </row>
    <row r="465" spans="4:4" x14ac:dyDescent="0.2">
      <c r="D465" s="9"/>
    </row>
    <row r="466" spans="4:4" x14ac:dyDescent="0.2">
      <c r="D466" s="9"/>
    </row>
    <row r="467" spans="4:4" x14ac:dyDescent="0.2">
      <c r="D467" s="9"/>
    </row>
    <row r="468" spans="4:4" x14ac:dyDescent="0.2">
      <c r="D468" s="9"/>
    </row>
    <row r="469" spans="4:4" x14ac:dyDescent="0.2">
      <c r="D469" s="9"/>
    </row>
    <row r="470" spans="4:4" x14ac:dyDescent="0.2">
      <c r="D470" s="9"/>
    </row>
    <row r="471" spans="4:4" x14ac:dyDescent="0.2">
      <c r="D471" s="9"/>
    </row>
    <row r="472" spans="4:4" x14ac:dyDescent="0.2">
      <c r="D472" s="9"/>
    </row>
    <row r="473" spans="4:4" x14ac:dyDescent="0.2">
      <c r="D473" s="9"/>
    </row>
    <row r="474" spans="4:4" x14ac:dyDescent="0.2">
      <c r="D474" s="9"/>
    </row>
    <row r="475" spans="4:4" x14ac:dyDescent="0.2">
      <c r="D475" s="9"/>
    </row>
    <row r="476" spans="4:4" x14ac:dyDescent="0.2">
      <c r="D476" s="9"/>
    </row>
    <row r="477" spans="4:4" x14ac:dyDescent="0.2">
      <c r="D477" s="9"/>
    </row>
    <row r="478" spans="4:4" x14ac:dyDescent="0.2">
      <c r="D478" s="9"/>
    </row>
    <row r="479" spans="4:4" x14ac:dyDescent="0.2">
      <c r="D479" s="9"/>
    </row>
    <row r="480" spans="4:4" x14ac:dyDescent="0.2">
      <c r="D480" s="9"/>
    </row>
    <row r="481" spans="4:4" x14ac:dyDescent="0.2">
      <c r="D481" s="9"/>
    </row>
    <row r="482" spans="4:4" x14ac:dyDescent="0.2">
      <c r="D482" s="9"/>
    </row>
    <row r="483" spans="4:4" x14ac:dyDescent="0.2">
      <c r="D483" s="9"/>
    </row>
    <row r="484" spans="4:4" x14ac:dyDescent="0.2">
      <c r="D484" s="9"/>
    </row>
    <row r="485" spans="4:4" x14ac:dyDescent="0.2">
      <c r="D485" s="9"/>
    </row>
    <row r="486" spans="4:4" x14ac:dyDescent="0.2">
      <c r="D486" s="9"/>
    </row>
    <row r="487" spans="4:4" x14ac:dyDescent="0.2">
      <c r="D487" s="9"/>
    </row>
    <row r="488" spans="4:4" x14ac:dyDescent="0.2">
      <c r="D488" s="9"/>
    </row>
    <row r="489" spans="4:4" x14ac:dyDescent="0.2">
      <c r="D489" s="9"/>
    </row>
    <row r="490" spans="4:4" x14ac:dyDescent="0.2">
      <c r="D490" s="9"/>
    </row>
    <row r="491" spans="4:4" x14ac:dyDescent="0.2">
      <c r="D491" s="9"/>
    </row>
    <row r="492" spans="4:4" x14ac:dyDescent="0.2">
      <c r="D492" s="9"/>
    </row>
    <row r="493" spans="4:4" x14ac:dyDescent="0.2">
      <c r="D493" s="9"/>
    </row>
    <row r="494" spans="4:4" x14ac:dyDescent="0.2">
      <c r="D494" s="9"/>
    </row>
    <row r="495" spans="4:4" x14ac:dyDescent="0.2">
      <c r="D495" s="9"/>
    </row>
    <row r="496" spans="4:4" x14ac:dyDescent="0.2">
      <c r="D496" s="9"/>
    </row>
    <row r="497" spans="4:4" x14ac:dyDescent="0.2">
      <c r="D497" s="9"/>
    </row>
    <row r="498" spans="4:4" x14ac:dyDescent="0.2">
      <c r="D498" s="9"/>
    </row>
    <row r="499" spans="4:4" x14ac:dyDescent="0.2">
      <c r="D499" s="9"/>
    </row>
    <row r="500" spans="4:4" x14ac:dyDescent="0.2">
      <c r="D500" s="9"/>
    </row>
    <row r="501" spans="4:4" x14ac:dyDescent="0.2">
      <c r="D501" s="9"/>
    </row>
    <row r="502" spans="4:4" x14ac:dyDescent="0.2">
      <c r="D502" s="9"/>
    </row>
    <row r="503" spans="4:4" x14ac:dyDescent="0.2">
      <c r="D503" s="9"/>
    </row>
    <row r="504" spans="4:4" x14ac:dyDescent="0.2">
      <c r="D504" s="9"/>
    </row>
    <row r="505" spans="4:4" x14ac:dyDescent="0.2">
      <c r="D505" s="9"/>
    </row>
    <row r="506" spans="4:4" x14ac:dyDescent="0.2">
      <c r="D506" s="9"/>
    </row>
    <row r="507" spans="4:4" x14ac:dyDescent="0.2">
      <c r="D507" s="9"/>
    </row>
    <row r="508" spans="4:4" x14ac:dyDescent="0.2">
      <c r="D508" s="9"/>
    </row>
    <row r="509" spans="4:4" x14ac:dyDescent="0.2">
      <c r="D509" s="9"/>
    </row>
    <row r="510" spans="4:4" x14ac:dyDescent="0.2">
      <c r="D510" s="9"/>
    </row>
    <row r="511" spans="4:4" x14ac:dyDescent="0.2">
      <c r="D511" s="9"/>
    </row>
    <row r="512" spans="4:4" x14ac:dyDescent="0.2">
      <c r="D512" s="9"/>
    </row>
    <row r="513" spans="4:4" x14ac:dyDescent="0.2">
      <c r="D513" s="9"/>
    </row>
    <row r="514" spans="4:4" x14ac:dyDescent="0.2">
      <c r="D514" s="9"/>
    </row>
    <row r="515" spans="4:4" x14ac:dyDescent="0.2">
      <c r="D515" s="9"/>
    </row>
    <row r="516" spans="4:4" x14ac:dyDescent="0.2">
      <c r="D516" s="9"/>
    </row>
    <row r="517" spans="4:4" x14ac:dyDescent="0.2">
      <c r="D517" s="9"/>
    </row>
    <row r="518" spans="4:4" x14ac:dyDescent="0.2">
      <c r="D518" s="9"/>
    </row>
    <row r="519" spans="4:4" x14ac:dyDescent="0.2">
      <c r="D519" s="9"/>
    </row>
    <row r="520" spans="4:4" x14ac:dyDescent="0.2">
      <c r="D520" s="9"/>
    </row>
    <row r="521" spans="4:4" x14ac:dyDescent="0.2">
      <c r="D521" s="9"/>
    </row>
    <row r="522" spans="4:4" x14ac:dyDescent="0.2">
      <c r="D522" s="9"/>
    </row>
    <row r="523" spans="4:4" x14ac:dyDescent="0.2">
      <c r="D523" s="9"/>
    </row>
    <row r="524" spans="4:4" x14ac:dyDescent="0.2">
      <c r="D524" s="9"/>
    </row>
    <row r="525" spans="4:4" x14ac:dyDescent="0.2">
      <c r="D525" s="9"/>
    </row>
    <row r="526" spans="4:4" x14ac:dyDescent="0.2">
      <c r="D526" s="9"/>
    </row>
    <row r="527" spans="4:4" x14ac:dyDescent="0.2">
      <c r="D527" s="9"/>
    </row>
    <row r="528" spans="4:4" x14ac:dyDescent="0.2">
      <c r="D528" s="9"/>
    </row>
    <row r="529" spans="4:4" x14ac:dyDescent="0.2">
      <c r="D529" s="9"/>
    </row>
    <row r="530" spans="4:4" x14ac:dyDescent="0.2">
      <c r="D530" s="9"/>
    </row>
    <row r="531" spans="4:4" x14ac:dyDescent="0.2">
      <c r="D531" s="9"/>
    </row>
    <row r="532" spans="4:4" x14ac:dyDescent="0.2">
      <c r="D532" s="9"/>
    </row>
    <row r="533" spans="4:4" x14ac:dyDescent="0.2">
      <c r="D533" s="9"/>
    </row>
    <row r="534" spans="4:4" x14ac:dyDescent="0.2">
      <c r="D534" s="9"/>
    </row>
    <row r="535" spans="4:4" x14ac:dyDescent="0.2">
      <c r="D535" s="9"/>
    </row>
    <row r="536" spans="4:4" x14ac:dyDescent="0.2">
      <c r="D536" s="9"/>
    </row>
    <row r="537" spans="4:4" x14ac:dyDescent="0.2">
      <c r="D537" s="9"/>
    </row>
    <row r="538" spans="4:4" x14ac:dyDescent="0.2">
      <c r="D538" s="9"/>
    </row>
    <row r="539" spans="4:4" x14ac:dyDescent="0.2">
      <c r="D539" s="9"/>
    </row>
    <row r="540" spans="4:4" x14ac:dyDescent="0.2">
      <c r="D540" s="9"/>
    </row>
    <row r="541" spans="4:4" x14ac:dyDescent="0.2">
      <c r="D541" s="9"/>
    </row>
    <row r="542" spans="4:4" x14ac:dyDescent="0.2">
      <c r="D542" s="9"/>
    </row>
    <row r="543" spans="4:4" x14ac:dyDescent="0.2">
      <c r="D543" s="9"/>
    </row>
    <row r="544" spans="4:4" x14ac:dyDescent="0.2">
      <c r="D544" s="9"/>
    </row>
    <row r="545" spans="4:4" x14ac:dyDescent="0.2">
      <c r="D545" s="9"/>
    </row>
    <row r="546" spans="4:4" x14ac:dyDescent="0.2">
      <c r="D546" s="9"/>
    </row>
    <row r="547" spans="4:4" x14ac:dyDescent="0.2">
      <c r="D547" s="9"/>
    </row>
    <row r="548" spans="4:4" x14ac:dyDescent="0.2">
      <c r="D548" s="9"/>
    </row>
    <row r="549" spans="4:4" x14ac:dyDescent="0.2">
      <c r="D549" s="9"/>
    </row>
    <row r="550" spans="4:4" x14ac:dyDescent="0.2">
      <c r="D550" s="9"/>
    </row>
    <row r="551" spans="4:4" x14ac:dyDescent="0.2">
      <c r="D551" s="9"/>
    </row>
    <row r="552" spans="4:4" x14ac:dyDescent="0.2">
      <c r="D552" s="9"/>
    </row>
    <row r="553" spans="4:4" x14ac:dyDescent="0.2">
      <c r="D553" s="9"/>
    </row>
    <row r="554" spans="4:4" x14ac:dyDescent="0.2">
      <c r="D554" s="9"/>
    </row>
    <row r="555" spans="4:4" x14ac:dyDescent="0.2">
      <c r="D555" s="9"/>
    </row>
    <row r="556" spans="4:4" x14ac:dyDescent="0.2">
      <c r="D556" s="9"/>
    </row>
    <row r="557" spans="4:4" x14ac:dyDescent="0.2">
      <c r="D557" s="9"/>
    </row>
    <row r="558" spans="4:4" x14ac:dyDescent="0.2">
      <c r="D558" s="9"/>
    </row>
    <row r="559" spans="4:4" x14ac:dyDescent="0.2">
      <c r="D559" s="9"/>
    </row>
    <row r="560" spans="4:4" x14ac:dyDescent="0.2">
      <c r="D560" s="9"/>
    </row>
    <row r="561" spans="4:4" x14ac:dyDescent="0.2">
      <c r="D561" s="9"/>
    </row>
    <row r="562" spans="4:4" x14ac:dyDescent="0.2">
      <c r="D562" s="9"/>
    </row>
    <row r="563" spans="4:4" x14ac:dyDescent="0.2">
      <c r="D563" s="9"/>
    </row>
    <row r="564" spans="4:4" x14ac:dyDescent="0.2">
      <c r="D564" s="9"/>
    </row>
    <row r="565" spans="4:4" x14ac:dyDescent="0.2">
      <c r="D565" s="9"/>
    </row>
    <row r="566" spans="4:4" x14ac:dyDescent="0.2">
      <c r="D566" s="9"/>
    </row>
    <row r="567" spans="4:4" x14ac:dyDescent="0.2">
      <c r="D567" s="9"/>
    </row>
    <row r="568" spans="4:4" x14ac:dyDescent="0.2">
      <c r="D568" s="9"/>
    </row>
    <row r="569" spans="4:4" x14ac:dyDescent="0.2">
      <c r="D569" s="9"/>
    </row>
    <row r="570" spans="4:4" x14ac:dyDescent="0.2">
      <c r="D570" s="9"/>
    </row>
    <row r="571" spans="4:4" x14ac:dyDescent="0.2">
      <c r="D571" s="9"/>
    </row>
    <row r="572" spans="4:4" x14ac:dyDescent="0.2">
      <c r="D572" s="9"/>
    </row>
    <row r="573" spans="4:4" x14ac:dyDescent="0.2">
      <c r="D573" s="9"/>
    </row>
    <row r="574" spans="4:4" x14ac:dyDescent="0.2">
      <c r="D574" s="9"/>
    </row>
    <row r="575" spans="4:4" x14ac:dyDescent="0.2">
      <c r="D575" s="9"/>
    </row>
    <row r="576" spans="4:4" x14ac:dyDescent="0.2">
      <c r="D576" s="9"/>
    </row>
    <row r="577" spans="4:4" x14ac:dyDescent="0.2">
      <c r="D577" s="9"/>
    </row>
    <row r="578" spans="4:4" x14ac:dyDescent="0.2">
      <c r="D578" s="9"/>
    </row>
    <row r="579" spans="4:4" x14ac:dyDescent="0.2">
      <c r="D579" s="9"/>
    </row>
    <row r="580" spans="4:4" x14ac:dyDescent="0.2">
      <c r="D580" s="9"/>
    </row>
    <row r="581" spans="4:4" x14ac:dyDescent="0.2">
      <c r="D581" s="9"/>
    </row>
    <row r="582" spans="4:4" x14ac:dyDescent="0.2">
      <c r="D582" s="9"/>
    </row>
    <row r="583" spans="4:4" x14ac:dyDescent="0.2">
      <c r="D583" s="9"/>
    </row>
    <row r="584" spans="4:4" x14ac:dyDescent="0.2">
      <c r="D584" s="9"/>
    </row>
    <row r="585" spans="4:4" x14ac:dyDescent="0.2">
      <c r="D585" s="9"/>
    </row>
    <row r="586" spans="4:4" x14ac:dyDescent="0.2">
      <c r="D586" s="9"/>
    </row>
    <row r="587" spans="4:4" x14ac:dyDescent="0.2">
      <c r="D587" s="9"/>
    </row>
    <row r="588" spans="4:4" x14ac:dyDescent="0.2">
      <c r="D588" s="9"/>
    </row>
    <row r="589" spans="4:4" x14ac:dyDescent="0.2">
      <c r="D589" s="9"/>
    </row>
    <row r="590" spans="4:4" x14ac:dyDescent="0.2">
      <c r="D590" s="9"/>
    </row>
    <row r="591" spans="4:4" x14ac:dyDescent="0.2">
      <c r="D591" s="9"/>
    </row>
    <row r="592" spans="4:4" x14ac:dyDescent="0.2">
      <c r="D592" s="9"/>
    </row>
    <row r="593" spans="4:4" x14ac:dyDescent="0.2">
      <c r="D593" s="9"/>
    </row>
    <row r="594" spans="4:4" x14ac:dyDescent="0.2">
      <c r="D594" s="9"/>
    </row>
    <row r="595" spans="4:4" x14ac:dyDescent="0.2">
      <c r="D595" s="9"/>
    </row>
    <row r="596" spans="4:4" x14ac:dyDescent="0.2">
      <c r="D596" s="9"/>
    </row>
    <row r="597" spans="4:4" x14ac:dyDescent="0.2">
      <c r="D597" s="9"/>
    </row>
    <row r="598" spans="4:4" x14ac:dyDescent="0.2">
      <c r="D598" s="9"/>
    </row>
    <row r="599" spans="4:4" x14ac:dyDescent="0.2">
      <c r="D599" s="9"/>
    </row>
    <row r="600" spans="4:4" x14ac:dyDescent="0.2">
      <c r="D600" s="9"/>
    </row>
    <row r="601" spans="4:4" x14ac:dyDescent="0.2">
      <c r="D601" s="9"/>
    </row>
    <row r="602" spans="4:4" x14ac:dyDescent="0.2">
      <c r="D602" s="9"/>
    </row>
    <row r="603" spans="4:4" x14ac:dyDescent="0.2">
      <c r="D603" s="9"/>
    </row>
    <row r="604" spans="4:4" x14ac:dyDescent="0.2">
      <c r="D604" s="9"/>
    </row>
    <row r="605" spans="4:4" x14ac:dyDescent="0.2">
      <c r="D605" s="9"/>
    </row>
    <row r="606" spans="4:4" x14ac:dyDescent="0.2">
      <c r="D606" s="9"/>
    </row>
    <row r="607" spans="4:4" x14ac:dyDescent="0.2">
      <c r="D607" s="9"/>
    </row>
    <row r="608" spans="4:4" x14ac:dyDescent="0.2">
      <c r="D608" s="9"/>
    </row>
    <row r="609" spans="4:4" x14ac:dyDescent="0.2">
      <c r="D609" s="9"/>
    </row>
    <row r="610" spans="4:4" x14ac:dyDescent="0.2">
      <c r="D610" s="9"/>
    </row>
    <row r="611" spans="4:4" x14ac:dyDescent="0.2">
      <c r="D611" s="9"/>
    </row>
    <row r="612" spans="4:4" x14ac:dyDescent="0.2">
      <c r="D612" s="9"/>
    </row>
    <row r="613" spans="4:4" x14ac:dyDescent="0.2">
      <c r="D613" s="9"/>
    </row>
    <row r="614" spans="4:4" x14ac:dyDescent="0.2">
      <c r="D614" s="9"/>
    </row>
    <row r="615" spans="4:4" x14ac:dyDescent="0.2">
      <c r="D615" s="9"/>
    </row>
    <row r="616" spans="4:4" x14ac:dyDescent="0.2">
      <c r="D616" s="9"/>
    </row>
    <row r="617" spans="4:4" x14ac:dyDescent="0.2">
      <c r="D617" s="9"/>
    </row>
    <row r="618" spans="4:4" x14ac:dyDescent="0.2">
      <c r="D618" s="9"/>
    </row>
    <row r="619" spans="4:4" x14ac:dyDescent="0.2">
      <c r="D619" s="9"/>
    </row>
    <row r="620" spans="4:4" x14ac:dyDescent="0.2">
      <c r="D620" s="9"/>
    </row>
    <row r="621" spans="4:4" x14ac:dyDescent="0.2">
      <c r="D621" s="9"/>
    </row>
    <row r="622" spans="4:4" x14ac:dyDescent="0.2">
      <c r="D622" s="9"/>
    </row>
    <row r="623" spans="4:4" x14ac:dyDescent="0.2">
      <c r="D623" s="9"/>
    </row>
    <row r="624" spans="4:4" x14ac:dyDescent="0.2">
      <c r="D624" s="9"/>
    </row>
    <row r="625" spans="4:4" x14ac:dyDescent="0.2">
      <c r="D625" s="9"/>
    </row>
    <row r="626" spans="4:4" x14ac:dyDescent="0.2">
      <c r="D626" s="9"/>
    </row>
    <row r="627" spans="4:4" x14ac:dyDescent="0.2">
      <c r="D627" s="9"/>
    </row>
    <row r="628" spans="4:4" x14ac:dyDescent="0.2">
      <c r="D628" s="9"/>
    </row>
    <row r="629" spans="4:4" x14ac:dyDescent="0.2">
      <c r="D629" s="9"/>
    </row>
    <row r="630" spans="4:4" x14ac:dyDescent="0.2">
      <c r="D630" s="9"/>
    </row>
    <row r="631" spans="4:4" x14ac:dyDescent="0.2">
      <c r="D631" s="9"/>
    </row>
    <row r="632" spans="4:4" x14ac:dyDescent="0.2">
      <c r="D632" s="9"/>
    </row>
    <row r="633" spans="4:4" x14ac:dyDescent="0.2">
      <c r="D633" s="9"/>
    </row>
    <row r="634" spans="4:4" x14ac:dyDescent="0.2">
      <c r="D634" s="9"/>
    </row>
    <row r="635" spans="4:4" x14ac:dyDescent="0.2">
      <c r="D635" s="9"/>
    </row>
    <row r="636" spans="4:4" x14ac:dyDescent="0.2">
      <c r="D636" s="9"/>
    </row>
    <row r="637" spans="4:4" x14ac:dyDescent="0.2">
      <c r="D637" s="9"/>
    </row>
    <row r="638" spans="4:4" x14ac:dyDescent="0.2">
      <c r="D638" s="9"/>
    </row>
    <row r="639" spans="4:4" x14ac:dyDescent="0.2">
      <c r="D639" s="9"/>
    </row>
    <row r="640" spans="4:4" x14ac:dyDescent="0.2">
      <c r="D640" s="9"/>
    </row>
    <row r="641" spans="4:4" x14ac:dyDescent="0.2">
      <c r="D641" s="9"/>
    </row>
    <row r="642" spans="4:4" x14ac:dyDescent="0.2">
      <c r="D642" s="9"/>
    </row>
    <row r="643" spans="4:4" x14ac:dyDescent="0.2">
      <c r="D643" s="9"/>
    </row>
    <row r="644" spans="4:4" x14ac:dyDescent="0.2">
      <c r="D644" s="9"/>
    </row>
    <row r="645" spans="4:4" x14ac:dyDescent="0.2">
      <c r="D645" s="9"/>
    </row>
    <row r="646" spans="4:4" x14ac:dyDescent="0.2">
      <c r="D646" s="9"/>
    </row>
    <row r="647" spans="4:4" x14ac:dyDescent="0.2">
      <c r="D647" s="9"/>
    </row>
    <row r="648" spans="4:4" x14ac:dyDescent="0.2">
      <c r="D648" s="9"/>
    </row>
    <row r="649" spans="4:4" x14ac:dyDescent="0.2">
      <c r="D649" s="9"/>
    </row>
    <row r="650" spans="4:4" x14ac:dyDescent="0.2">
      <c r="D650" s="9"/>
    </row>
    <row r="651" spans="4:4" x14ac:dyDescent="0.2">
      <c r="D651" s="9"/>
    </row>
    <row r="652" spans="4:4" x14ac:dyDescent="0.2">
      <c r="D652" s="9"/>
    </row>
    <row r="653" spans="4:4" x14ac:dyDescent="0.2">
      <c r="D653" s="9"/>
    </row>
    <row r="654" spans="4:4" x14ac:dyDescent="0.2">
      <c r="D654" s="9"/>
    </row>
    <row r="655" spans="4:4" x14ac:dyDescent="0.2">
      <c r="D655" s="9"/>
    </row>
    <row r="656" spans="4:4" x14ac:dyDescent="0.2">
      <c r="D656" s="9"/>
    </row>
    <row r="657" spans="4:4" x14ac:dyDescent="0.2">
      <c r="D657" s="9"/>
    </row>
    <row r="658" spans="4:4" x14ac:dyDescent="0.2">
      <c r="D658" s="9"/>
    </row>
    <row r="659" spans="4:4" x14ac:dyDescent="0.2">
      <c r="D659" s="9"/>
    </row>
    <row r="660" spans="4:4" x14ac:dyDescent="0.2">
      <c r="D660" s="9"/>
    </row>
    <row r="661" spans="4:4" x14ac:dyDescent="0.2">
      <c r="D661" s="9"/>
    </row>
    <row r="662" spans="4:4" x14ac:dyDescent="0.2">
      <c r="D662" s="9"/>
    </row>
    <row r="663" spans="4:4" x14ac:dyDescent="0.2">
      <c r="D663" s="9"/>
    </row>
    <row r="664" spans="4:4" x14ac:dyDescent="0.2">
      <c r="D664" s="9"/>
    </row>
    <row r="665" spans="4:4" x14ac:dyDescent="0.2">
      <c r="D665" s="9"/>
    </row>
    <row r="666" spans="4:4" x14ac:dyDescent="0.2">
      <c r="D666" s="9"/>
    </row>
    <row r="667" spans="4:4" x14ac:dyDescent="0.2">
      <c r="D667" s="9"/>
    </row>
    <row r="668" spans="4:4" x14ac:dyDescent="0.2">
      <c r="D668" s="9"/>
    </row>
    <row r="669" spans="4:4" x14ac:dyDescent="0.2">
      <c r="D669" s="9"/>
    </row>
    <row r="670" spans="4:4" x14ac:dyDescent="0.2">
      <c r="D670" s="9"/>
    </row>
    <row r="671" spans="4:4" x14ac:dyDescent="0.2">
      <c r="D671" s="9"/>
    </row>
    <row r="672" spans="4:4" x14ac:dyDescent="0.2">
      <c r="D672" s="9"/>
    </row>
    <row r="673" spans="4:4" x14ac:dyDescent="0.2">
      <c r="D673" s="9"/>
    </row>
    <row r="674" spans="4:4" x14ac:dyDescent="0.2">
      <c r="D674" s="9"/>
    </row>
    <row r="675" spans="4:4" x14ac:dyDescent="0.2">
      <c r="D675" s="9"/>
    </row>
    <row r="676" spans="4:4" x14ac:dyDescent="0.2">
      <c r="D676" s="9"/>
    </row>
    <row r="677" spans="4:4" x14ac:dyDescent="0.2">
      <c r="D677" s="9"/>
    </row>
    <row r="678" spans="4:4" x14ac:dyDescent="0.2">
      <c r="D678" s="9"/>
    </row>
    <row r="679" spans="4:4" x14ac:dyDescent="0.2">
      <c r="D679" s="9"/>
    </row>
    <row r="680" spans="4:4" x14ac:dyDescent="0.2">
      <c r="D680" s="9"/>
    </row>
    <row r="681" spans="4:4" x14ac:dyDescent="0.2">
      <c r="D681" s="9"/>
    </row>
    <row r="682" spans="4:4" x14ac:dyDescent="0.2">
      <c r="D682" s="9"/>
    </row>
    <row r="683" spans="4:4" x14ac:dyDescent="0.2">
      <c r="D683" s="9"/>
    </row>
    <row r="684" spans="4:4" x14ac:dyDescent="0.2">
      <c r="D684" s="9"/>
    </row>
    <row r="685" spans="4:4" x14ac:dyDescent="0.2">
      <c r="D685" s="9"/>
    </row>
    <row r="686" spans="4:4" x14ac:dyDescent="0.2">
      <c r="D686" s="9"/>
    </row>
    <row r="687" spans="4:4" x14ac:dyDescent="0.2">
      <c r="D687" s="9"/>
    </row>
    <row r="688" spans="4:4" x14ac:dyDescent="0.2">
      <c r="D688" s="9"/>
    </row>
    <row r="689" spans="4:4" x14ac:dyDescent="0.2">
      <c r="D689" s="9"/>
    </row>
    <row r="690" spans="4:4" x14ac:dyDescent="0.2">
      <c r="D690" s="9"/>
    </row>
    <row r="691" spans="4:4" x14ac:dyDescent="0.2">
      <c r="D691" s="9"/>
    </row>
    <row r="692" spans="4:4" x14ac:dyDescent="0.2">
      <c r="D692" s="9"/>
    </row>
    <row r="693" spans="4:4" x14ac:dyDescent="0.2">
      <c r="D693" s="9"/>
    </row>
    <row r="694" spans="4:4" x14ac:dyDescent="0.2">
      <c r="D694" s="9"/>
    </row>
    <row r="695" spans="4:4" x14ac:dyDescent="0.2">
      <c r="D695" s="9"/>
    </row>
    <row r="696" spans="4:4" x14ac:dyDescent="0.2">
      <c r="D696" s="9"/>
    </row>
    <row r="697" spans="4:4" x14ac:dyDescent="0.2">
      <c r="D697" s="9"/>
    </row>
    <row r="698" spans="4:4" x14ac:dyDescent="0.2">
      <c r="D698" s="9"/>
    </row>
    <row r="699" spans="4:4" x14ac:dyDescent="0.2">
      <c r="D699" s="9"/>
    </row>
    <row r="700" spans="4:4" x14ac:dyDescent="0.2">
      <c r="D700" s="9"/>
    </row>
    <row r="701" spans="4:4" x14ac:dyDescent="0.2">
      <c r="D701" s="9"/>
    </row>
    <row r="702" spans="4:4" x14ac:dyDescent="0.2">
      <c r="D702" s="9"/>
    </row>
    <row r="703" spans="4:4" x14ac:dyDescent="0.2">
      <c r="D703" s="9"/>
    </row>
    <row r="704" spans="4:4" x14ac:dyDescent="0.2">
      <c r="D704" s="9"/>
    </row>
    <row r="705" spans="4:4" x14ac:dyDescent="0.2">
      <c r="D705" s="9"/>
    </row>
    <row r="706" spans="4:4" x14ac:dyDescent="0.2">
      <c r="D706" s="9"/>
    </row>
    <row r="707" spans="4:4" x14ac:dyDescent="0.2">
      <c r="D707" s="9"/>
    </row>
    <row r="708" spans="4:4" x14ac:dyDescent="0.2">
      <c r="D708" s="9"/>
    </row>
    <row r="709" spans="4:4" x14ac:dyDescent="0.2">
      <c r="D709" s="9"/>
    </row>
    <row r="710" spans="4:4" x14ac:dyDescent="0.2">
      <c r="D710" s="9"/>
    </row>
    <row r="711" spans="4:4" x14ac:dyDescent="0.2">
      <c r="D711" s="9"/>
    </row>
    <row r="712" spans="4:4" x14ac:dyDescent="0.2">
      <c r="D712" s="9"/>
    </row>
    <row r="713" spans="4:4" x14ac:dyDescent="0.2">
      <c r="D713" s="9"/>
    </row>
    <row r="714" spans="4:4" x14ac:dyDescent="0.2">
      <c r="D714" s="9"/>
    </row>
    <row r="715" spans="4:4" x14ac:dyDescent="0.2">
      <c r="D715" s="9"/>
    </row>
    <row r="716" spans="4:4" x14ac:dyDescent="0.2">
      <c r="D716" s="9"/>
    </row>
    <row r="717" spans="4:4" x14ac:dyDescent="0.2">
      <c r="D717" s="9"/>
    </row>
    <row r="718" spans="4:4" x14ac:dyDescent="0.2">
      <c r="D718" s="9"/>
    </row>
    <row r="719" spans="4:4" x14ac:dyDescent="0.2">
      <c r="D719" s="9"/>
    </row>
    <row r="720" spans="4:4" x14ac:dyDescent="0.2">
      <c r="D720" s="9"/>
    </row>
    <row r="721" spans="4:4" x14ac:dyDescent="0.2">
      <c r="D721" s="9"/>
    </row>
    <row r="722" spans="4:4" x14ac:dyDescent="0.2">
      <c r="D722" s="9"/>
    </row>
    <row r="723" spans="4:4" x14ac:dyDescent="0.2">
      <c r="D723" s="9"/>
    </row>
    <row r="724" spans="4:4" x14ac:dyDescent="0.2">
      <c r="D724" s="9"/>
    </row>
    <row r="725" spans="4:4" x14ac:dyDescent="0.2">
      <c r="D725" s="9"/>
    </row>
    <row r="726" spans="4:4" x14ac:dyDescent="0.2">
      <c r="D726" s="9"/>
    </row>
    <row r="727" spans="4:4" x14ac:dyDescent="0.2">
      <c r="D727" s="9"/>
    </row>
    <row r="728" spans="4:4" x14ac:dyDescent="0.2">
      <c r="D728" s="9"/>
    </row>
    <row r="729" spans="4:4" x14ac:dyDescent="0.2">
      <c r="D729" s="9"/>
    </row>
    <row r="730" spans="4:4" x14ac:dyDescent="0.2">
      <c r="D730" s="9"/>
    </row>
    <row r="731" spans="4:4" x14ac:dyDescent="0.2">
      <c r="D731" s="9"/>
    </row>
    <row r="732" spans="4:4" x14ac:dyDescent="0.2">
      <c r="D732" s="9"/>
    </row>
    <row r="733" spans="4:4" x14ac:dyDescent="0.2">
      <c r="D733" s="9"/>
    </row>
    <row r="734" spans="4:4" x14ac:dyDescent="0.2">
      <c r="D734" s="9"/>
    </row>
    <row r="735" spans="4:4" x14ac:dyDescent="0.2">
      <c r="D735" s="9"/>
    </row>
    <row r="736" spans="4:4" x14ac:dyDescent="0.2">
      <c r="D736" s="9"/>
    </row>
    <row r="737" spans="4:4" x14ac:dyDescent="0.2">
      <c r="D737" s="9"/>
    </row>
    <row r="738" spans="4:4" x14ac:dyDescent="0.2">
      <c r="D738" s="9"/>
    </row>
    <row r="739" spans="4:4" x14ac:dyDescent="0.2">
      <c r="D739" s="9"/>
    </row>
    <row r="740" spans="4:4" x14ac:dyDescent="0.2">
      <c r="D740" s="9"/>
    </row>
    <row r="741" spans="4:4" x14ac:dyDescent="0.2">
      <c r="D741" s="9"/>
    </row>
    <row r="742" spans="4:4" x14ac:dyDescent="0.2">
      <c r="D742" s="9"/>
    </row>
    <row r="743" spans="4:4" x14ac:dyDescent="0.2">
      <c r="D743" s="9"/>
    </row>
    <row r="744" spans="4:4" x14ac:dyDescent="0.2">
      <c r="D744" s="9"/>
    </row>
    <row r="745" spans="4:4" x14ac:dyDescent="0.2">
      <c r="D745" s="9"/>
    </row>
    <row r="746" spans="4:4" x14ac:dyDescent="0.2">
      <c r="D746" s="9"/>
    </row>
    <row r="747" spans="4:4" x14ac:dyDescent="0.2">
      <c r="D747" s="9"/>
    </row>
    <row r="748" spans="4:4" x14ac:dyDescent="0.2">
      <c r="D748" s="9"/>
    </row>
    <row r="749" spans="4:4" x14ac:dyDescent="0.2">
      <c r="D749" s="9"/>
    </row>
    <row r="750" spans="4:4" x14ac:dyDescent="0.2">
      <c r="D750" s="9"/>
    </row>
    <row r="751" spans="4:4" x14ac:dyDescent="0.2">
      <c r="D751" s="9"/>
    </row>
    <row r="752" spans="4:4" x14ac:dyDescent="0.2">
      <c r="D752" s="9"/>
    </row>
    <row r="753" spans="4:4" x14ac:dyDescent="0.2">
      <c r="D753" s="9"/>
    </row>
    <row r="754" spans="4:4" x14ac:dyDescent="0.2">
      <c r="D754" s="9"/>
    </row>
    <row r="755" spans="4:4" x14ac:dyDescent="0.2">
      <c r="D755" s="9"/>
    </row>
    <row r="756" spans="4:4" x14ac:dyDescent="0.2">
      <c r="D756" s="9"/>
    </row>
    <row r="757" spans="4:4" x14ac:dyDescent="0.2">
      <c r="D757" s="9"/>
    </row>
    <row r="758" spans="4:4" x14ac:dyDescent="0.2">
      <c r="D758" s="9"/>
    </row>
    <row r="759" spans="4:4" x14ac:dyDescent="0.2">
      <c r="D759" s="9"/>
    </row>
    <row r="760" spans="4:4" x14ac:dyDescent="0.2">
      <c r="D760" s="9"/>
    </row>
    <row r="761" spans="4:4" x14ac:dyDescent="0.2">
      <c r="D761" s="9"/>
    </row>
    <row r="762" spans="4:4" x14ac:dyDescent="0.2">
      <c r="D762" s="9"/>
    </row>
    <row r="763" spans="4:4" x14ac:dyDescent="0.2">
      <c r="D763" s="9"/>
    </row>
    <row r="764" spans="4:4" x14ac:dyDescent="0.2">
      <c r="D764" s="9"/>
    </row>
    <row r="765" spans="4:4" x14ac:dyDescent="0.2">
      <c r="D765" s="9"/>
    </row>
    <row r="766" spans="4:4" x14ac:dyDescent="0.2">
      <c r="D766" s="9"/>
    </row>
    <row r="767" spans="4:4" x14ac:dyDescent="0.2">
      <c r="D767" s="9"/>
    </row>
    <row r="768" spans="4:4" x14ac:dyDescent="0.2">
      <c r="D768" s="9"/>
    </row>
    <row r="769" spans="4:4" x14ac:dyDescent="0.2">
      <c r="D769" s="9"/>
    </row>
    <row r="770" spans="4:4" x14ac:dyDescent="0.2">
      <c r="D770" s="9"/>
    </row>
    <row r="771" spans="4:4" x14ac:dyDescent="0.2">
      <c r="D771" s="9"/>
    </row>
    <row r="772" spans="4:4" x14ac:dyDescent="0.2">
      <c r="D772" s="9"/>
    </row>
    <row r="773" spans="4:4" x14ac:dyDescent="0.2">
      <c r="D773" s="9"/>
    </row>
    <row r="774" spans="4:4" x14ac:dyDescent="0.2">
      <c r="D774" s="9"/>
    </row>
    <row r="775" spans="4:4" x14ac:dyDescent="0.2">
      <c r="D775" s="9"/>
    </row>
    <row r="776" spans="4:4" x14ac:dyDescent="0.2">
      <c r="D776" s="9"/>
    </row>
    <row r="777" spans="4:4" x14ac:dyDescent="0.2">
      <c r="D777" s="9"/>
    </row>
    <row r="778" spans="4:4" x14ac:dyDescent="0.2">
      <c r="D778" s="9"/>
    </row>
    <row r="779" spans="4:4" x14ac:dyDescent="0.2">
      <c r="D779" s="9"/>
    </row>
    <row r="780" spans="4:4" x14ac:dyDescent="0.2">
      <c r="D780" s="9"/>
    </row>
    <row r="781" spans="4:4" x14ac:dyDescent="0.2">
      <c r="D781" s="9"/>
    </row>
    <row r="782" spans="4:4" x14ac:dyDescent="0.2">
      <c r="D782" s="9"/>
    </row>
    <row r="783" spans="4:4" x14ac:dyDescent="0.2">
      <c r="D783" s="9"/>
    </row>
    <row r="784" spans="4:4" x14ac:dyDescent="0.2">
      <c r="D784" s="9"/>
    </row>
    <row r="785" spans="4:4" x14ac:dyDescent="0.2">
      <c r="D785" s="9"/>
    </row>
    <row r="786" spans="4:4" x14ac:dyDescent="0.2">
      <c r="D786" s="9"/>
    </row>
    <row r="787" spans="4:4" x14ac:dyDescent="0.2">
      <c r="D787" s="9"/>
    </row>
    <row r="788" spans="4:4" x14ac:dyDescent="0.2">
      <c r="D788" s="9"/>
    </row>
    <row r="789" spans="4:4" x14ac:dyDescent="0.2">
      <c r="D789" s="9"/>
    </row>
    <row r="790" spans="4:4" x14ac:dyDescent="0.2">
      <c r="D790" s="9"/>
    </row>
    <row r="791" spans="4:4" x14ac:dyDescent="0.2">
      <c r="D791" s="9"/>
    </row>
    <row r="792" spans="4:4" x14ac:dyDescent="0.2">
      <c r="D792" s="9"/>
    </row>
    <row r="793" spans="4:4" x14ac:dyDescent="0.2">
      <c r="D793" s="9"/>
    </row>
    <row r="794" spans="4:4" x14ac:dyDescent="0.2">
      <c r="D794" s="9"/>
    </row>
    <row r="795" spans="4:4" x14ac:dyDescent="0.2">
      <c r="D795" s="9"/>
    </row>
    <row r="796" spans="4:4" x14ac:dyDescent="0.2">
      <c r="D796" s="9"/>
    </row>
    <row r="797" spans="4:4" x14ac:dyDescent="0.2">
      <c r="D797" s="9"/>
    </row>
    <row r="798" spans="4:4" x14ac:dyDescent="0.2">
      <c r="D798" s="9"/>
    </row>
    <row r="799" spans="4:4" x14ac:dyDescent="0.2">
      <c r="D799" s="9"/>
    </row>
    <row r="800" spans="4:4" x14ac:dyDescent="0.2">
      <c r="D800" s="9"/>
    </row>
    <row r="801" spans="4:4" x14ac:dyDescent="0.2">
      <c r="D801" s="9"/>
    </row>
    <row r="802" spans="4:4" x14ac:dyDescent="0.2">
      <c r="D802" s="9"/>
    </row>
    <row r="803" spans="4:4" x14ac:dyDescent="0.2">
      <c r="D803" s="9"/>
    </row>
    <row r="804" spans="4:4" x14ac:dyDescent="0.2">
      <c r="D804" s="9"/>
    </row>
    <row r="805" spans="4:4" x14ac:dyDescent="0.2">
      <c r="D805" s="9"/>
    </row>
    <row r="806" spans="4:4" x14ac:dyDescent="0.2">
      <c r="D806" s="9"/>
    </row>
    <row r="807" spans="4:4" x14ac:dyDescent="0.2">
      <c r="D807" s="9"/>
    </row>
    <row r="808" spans="4:4" x14ac:dyDescent="0.2">
      <c r="D808" s="9"/>
    </row>
    <row r="809" spans="4:4" x14ac:dyDescent="0.2">
      <c r="D809" s="9"/>
    </row>
    <row r="810" spans="4:4" x14ac:dyDescent="0.2">
      <c r="D810" s="9"/>
    </row>
    <row r="811" spans="4:4" x14ac:dyDescent="0.2">
      <c r="D811" s="9"/>
    </row>
    <row r="812" spans="4:4" x14ac:dyDescent="0.2">
      <c r="D812" s="9"/>
    </row>
    <row r="813" spans="4:4" x14ac:dyDescent="0.2">
      <c r="D813" s="9"/>
    </row>
    <row r="814" spans="4:4" x14ac:dyDescent="0.2">
      <c r="D814" s="9"/>
    </row>
    <row r="815" spans="4:4" x14ac:dyDescent="0.2">
      <c r="D815" s="9"/>
    </row>
    <row r="816" spans="4:4" x14ac:dyDescent="0.2">
      <c r="D816" s="9"/>
    </row>
    <row r="817" spans="4:4" x14ac:dyDescent="0.2">
      <c r="D817" s="9"/>
    </row>
    <row r="818" spans="4:4" x14ac:dyDescent="0.2">
      <c r="D818" s="9"/>
    </row>
    <row r="819" spans="4:4" x14ac:dyDescent="0.2">
      <c r="D819" s="9"/>
    </row>
    <row r="820" spans="4:4" x14ac:dyDescent="0.2">
      <c r="D820" s="9"/>
    </row>
    <row r="821" spans="4:4" x14ac:dyDescent="0.2">
      <c r="D821" s="9"/>
    </row>
    <row r="822" spans="4:4" x14ac:dyDescent="0.2">
      <c r="D822" s="9"/>
    </row>
    <row r="823" spans="4:4" x14ac:dyDescent="0.2">
      <c r="D823" s="9"/>
    </row>
    <row r="824" spans="4:4" x14ac:dyDescent="0.2">
      <c r="D824" s="9"/>
    </row>
    <row r="825" spans="4:4" x14ac:dyDescent="0.2">
      <c r="D825" s="9"/>
    </row>
    <row r="826" spans="4:4" x14ac:dyDescent="0.2">
      <c r="D826" s="9"/>
    </row>
    <row r="827" spans="4:4" x14ac:dyDescent="0.2">
      <c r="D827" s="9"/>
    </row>
    <row r="828" spans="4:4" x14ac:dyDescent="0.2">
      <c r="D828" s="9"/>
    </row>
    <row r="829" spans="4:4" x14ac:dyDescent="0.2">
      <c r="D829" s="9"/>
    </row>
    <row r="830" spans="4:4" x14ac:dyDescent="0.2">
      <c r="D830" s="9"/>
    </row>
    <row r="831" spans="4:4" x14ac:dyDescent="0.2">
      <c r="D831" s="9"/>
    </row>
    <row r="832" spans="4:4" x14ac:dyDescent="0.2">
      <c r="D832" s="9"/>
    </row>
    <row r="833" spans="4:4" x14ac:dyDescent="0.2">
      <c r="D833" s="9"/>
    </row>
    <row r="834" spans="4:4" x14ac:dyDescent="0.2">
      <c r="D834" s="9"/>
    </row>
    <row r="835" spans="4:4" x14ac:dyDescent="0.2">
      <c r="D835" s="9"/>
    </row>
    <row r="836" spans="4:4" x14ac:dyDescent="0.2">
      <c r="D836" s="9"/>
    </row>
    <row r="837" spans="4:4" x14ac:dyDescent="0.2">
      <c r="D837" s="9"/>
    </row>
    <row r="838" spans="4:4" x14ac:dyDescent="0.2">
      <c r="D838" s="9"/>
    </row>
    <row r="839" spans="4:4" x14ac:dyDescent="0.2">
      <c r="D839" s="9"/>
    </row>
    <row r="840" spans="4:4" x14ac:dyDescent="0.2">
      <c r="D840" s="9"/>
    </row>
    <row r="841" spans="4:4" x14ac:dyDescent="0.2">
      <c r="D841" s="9"/>
    </row>
    <row r="842" spans="4:4" x14ac:dyDescent="0.2">
      <c r="D842" s="9"/>
    </row>
    <row r="843" spans="4:4" x14ac:dyDescent="0.2">
      <c r="D843" s="9"/>
    </row>
    <row r="844" spans="4:4" x14ac:dyDescent="0.2">
      <c r="D844" s="9"/>
    </row>
    <row r="845" spans="4:4" x14ac:dyDescent="0.2">
      <c r="D845" s="9"/>
    </row>
    <row r="846" spans="4:4" x14ac:dyDescent="0.2">
      <c r="D846" s="9"/>
    </row>
    <row r="847" spans="4:4" x14ac:dyDescent="0.2">
      <c r="D847" s="9"/>
    </row>
    <row r="848" spans="4:4" x14ac:dyDescent="0.2">
      <c r="D848" s="9"/>
    </row>
    <row r="849" spans="4:4" x14ac:dyDescent="0.2">
      <c r="D849" s="9"/>
    </row>
    <row r="850" spans="4:4" x14ac:dyDescent="0.2">
      <c r="D850" s="9"/>
    </row>
    <row r="851" spans="4:4" x14ac:dyDescent="0.2">
      <c r="D851" s="9"/>
    </row>
    <row r="852" spans="4:4" x14ac:dyDescent="0.2">
      <c r="D852" s="9"/>
    </row>
    <row r="853" spans="4:4" x14ac:dyDescent="0.2">
      <c r="D853" s="9"/>
    </row>
    <row r="854" spans="4:4" x14ac:dyDescent="0.2">
      <c r="D854" s="9"/>
    </row>
    <row r="855" spans="4:4" x14ac:dyDescent="0.2">
      <c r="D855" s="9"/>
    </row>
    <row r="856" spans="4:4" x14ac:dyDescent="0.2">
      <c r="D856" s="9"/>
    </row>
    <row r="857" spans="4:4" x14ac:dyDescent="0.2">
      <c r="D857" s="9"/>
    </row>
    <row r="858" spans="4:4" x14ac:dyDescent="0.2">
      <c r="D858" s="9"/>
    </row>
    <row r="859" spans="4:4" x14ac:dyDescent="0.2">
      <c r="D859" s="9"/>
    </row>
    <row r="860" spans="4:4" x14ac:dyDescent="0.2">
      <c r="D860" s="9"/>
    </row>
    <row r="861" spans="4:4" x14ac:dyDescent="0.2">
      <c r="D861" s="9"/>
    </row>
    <row r="862" spans="4:4" x14ac:dyDescent="0.2">
      <c r="D862" s="9"/>
    </row>
    <row r="863" spans="4:4" x14ac:dyDescent="0.2">
      <c r="D863" s="9"/>
    </row>
    <row r="864" spans="4:4" x14ac:dyDescent="0.2">
      <c r="D864" s="9"/>
    </row>
    <row r="865" spans="4:4" x14ac:dyDescent="0.2">
      <c r="D865" s="9"/>
    </row>
    <row r="866" spans="4:4" x14ac:dyDescent="0.2">
      <c r="D866" s="9"/>
    </row>
    <row r="867" spans="4:4" x14ac:dyDescent="0.2">
      <c r="D867" s="9"/>
    </row>
    <row r="868" spans="4:4" x14ac:dyDescent="0.2">
      <c r="D868" s="9"/>
    </row>
    <row r="869" spans="4:4" x14ac:dyDescent="0.2">
      <c r="D869" s="9"/>
    </row>
    <row r="870" spans="4:4" x14ac:dyDescent="0.2">
      <c r="D870" s="9"/>
    </row>
    <row r="871" spans="4:4" x14ac:dyDescent="0.2">
      <c r="D871" s="9"/>
    </row>
    <row r="872" spans="4:4" x14ac:dyDescent="0.2">
      <c r="D872" s="9"/>
    </row>
    <row r="873" spans="4:4" x14ac:dyDescent="0.2">
      <c r="D873" s="9"/>
    </row>
    <row r="874" spans="4:4" x14ac:dyDescent="0.2">
      <c r="D874" s="9"/>
    </row>
    <row r="875" spans="4:4" x14ac:dyDescent="0.2">
      <c r="D875" s="9"/>
    </row>
    <row r="876" spans="4:4" x14ac:dyDescent="0.2">
      <c r="D876" s="9"/>
    </row>
    <row r="877" spans="4:4" x14ac:dyDescent="0.2">
      <c r="D877" s="9"/>
    </row>
    <row r="878" spans="4:4" x14ac:dyDescent="0.2">
      <c r="D878" s="9"/>
    </row>
    <row r="879" spans="4:4" x14ac:dyDescent="0.2">
      <c r="D879" s="9"/>
    </row>
    <row r="880" spans="4:4" x14ac:dyDescent="0.2">
      <c r="D880" s="9"/>
    </row>
    <row r="881" spans="4:4" x14ac:dyDescent="0.2">
      <c r="D881" s="9"/>
    </row>
    <row r="882" spans="4:4" x14ac:dyDescent="0.2">
      <c r="D882" s="9"/>
    </row>
    <row r="883" spans="4:4" x14ac:dyDescent="0.2">
      <c r="D883" s="9"/>
    </row>
    <row r="884" spans="4:4" x14ac:dyDescent="0.2">
      <c r="D884" s="9"/>
    </row>
    <row r="885" spans="4:4" x14ac:dyDescent="0.2">
      <c r="D885" s="9"/>
    </row>
    <row r="886" spans="4:4" x14ac:dyDescent="0.2">
      <c r="D886" s="9"/>
    </row>
    <row r="887" spans="4:4" x14ac:dyDescent="0.2">
      <c r="D887" s="9"/>
    </row>
    <row r="888" spans="4:4" x14ac:dyDescent="0.2">
      <c r="D888" s="9"/>
    </row>
    <row r="889" spans="4:4" x14ac:dyDescent="0.2">
      <c r="D889" s="9"/>
    </row>
    <row r="890" spans="4:4" x14ac:dyDescent="0.2">
      <c r="D890" s="9"/>
    </row>
    <row r="891" spans="4:4" x14ac:dyDescent="0.2">
      <c r="D891" s="9"/>
    </row>
    <row r="892" spans="4:4" x14ac:dyDescent="0.2">
      <c r="D892" s="9"/>
    </row>
    <row r="893" spans="4:4" x14ac:dyDescent="0.2">
      <c r="D893" s="9"/>
    </row>
    <row r="894" spans="4:4" x14ac:dyDescent="0.2">
      <c r="D894" s="9"/>
    </row>
    <row r="895" spans="4:4" x14ac:dyDescent="0.2">
      <c r="D895" s="9"/>
    </row>
    <row r="896" spans="4:4" x14ac:dyDescent="0.2">
      <c r="D896" s="9"/>
    </row>
    <row r="897" spans="4:4" x14ac:dyDescent="0.2">
      <c r="D897" s="9"/>
    </row>
    <row r="898" spans="4:4" x14ac:dyDescent="0.2">
      <c r="D898" s="9"/>
    </row>
    <row r="899" spans="4:4" x14ac:dyDescent="0.2">
      <c r="D899" s="9"/>
    </row>
    <row r="900" spans="4:4" x14ac:dyDescent="0.2">
      <c r="D900" s="9"/>
    </row>
    <row r="901" spans="4:4" x14ac:dyDescent="0.2">
      <c r="D901" s="9"/>
    </row>
    <row r="902" spans="4:4" x14ac:dyDescent="0.2">
      <c r="D902" s="9"/>
    </row>
    <row r="903" spans="4:4" x14ac:dyDescent="0.2">
      <c r="D903" s="9"/>
    </row>
    <row r="904" spans="4:4" x14ac:dyDescent="0.2">
      <c r="D904" s="9"/>
    </row>
    <row r="905" spans="4:4" x14ac:dyDescent="0.2">
      <c r="D905" s="9"/>
    </row>
    <row r="906" spans="4:4" x14ac:dyDescent="0.2">
      <c r="D906" s="9"/>
    </row>
    <row r="907" spans="4:4" x14ac:dyDescent="0.2">
      <c r="D907" s="9"/>
    </row>
    <row r="908" spans="4:4" x14ac:dyDescent="0.2">
      <c r="D908" s="9"/>
    </row>
    <row r="909" spans="4:4" x14ac:dyDescent="0.2">
      <c r="D909" s="9"/>
    </row>
    <row r="910" spans="4:4" x14ac:dyDescent="0.2">
      <c r="D910" s="9"/>
    </row>
    <row r="911" spans="4:4" x14ac:dyDescent="0.2">
      <c r="D911" s="9"/>
    </row>
    <row r="912" spans="4:4" x14ac:dyDescent="0.2">
      <c r="D912" s="9"/>
    </row>
    <row r="913" spans="4:4" x14ac:dyDescent="0.2">
      <c r="D913" s="9"/>
    </row>
    <row r="914" spans="4:4" x14ac:dyDescent="0.2">
      <c r="D914" s="9"/>
    </row>
    <row r="915" spans="4:4" x14ac:dyDescent="0.2">
      <c r="D915" s="9"/>
    </row>
    <row r="916" spans="4:4" x14ac:dyDescent="0.2">
      <c r="D916" s="9"/>
    </row>
    <row r="917" spans="4:4" x14ac:dyDescent="0.2">
      <c r="D917" s="9"/>
    </row>
    <row r="918" spans="4:4" x14ac:dyDescent="0.2">
      <c r="D918" s="9"/>
    </row>
    <row r="919" spans="4:4" x14ac:dyDescent="0.2">
      <c r="D919" s="9"/>
    </row>
    <row r="920" spans="4:4" x14ac:dyDescent="0.2">
      <c r="D920" s="9"/>
    </row>
    <row r="921" spans="4:4" x14ac:dyDescent="0.2">
      <c r="D921" s="9"/>
    </row>
    <row r="922" spans="4:4" x14ac:dyDescent="0.2">
      <c r="D922" s="9"/>
    </row>
    <row r="923" spans="4:4" x14ac:dyDescent="0.2">
      <c r="D923" s="9"/>
    </row>
    <row r="924" spans="4:4" x14ac:dyDescent="0.2">
      <c r="D924" s="9"/>
    </row>
    <row r="925" spans="4:4" x14ac:dyDescent="0.2">
      <c r="D925" s="9"/>
    </row>
    <row r="926" spans="4:4" x14ac:dyDescent="0.2">
      <c r="D926" s="9"/>
    </row>
    <row r="927" spans="4:4" x14ac:dyDescent="0.2">
      <c r="D927" s="9"/>
    </row>
    <row r="928" spans="4:4" x14ac:dyDescent="0.2">
      <c r="D928" s="9"/>
    </row>
    <row r="929" spans="4:4" x14ac:dyDescent="0.2">
      <c r="D929" s="9"/>
    </row>
    <row r="930" spans="4:4" x14ac:dyDescent="0.2">
      <c r="D930" s="9"/>
    </row>
    <row r="931" spans="4:4" x14ac:dyDescent="0.2">
      <c r="D931" s="9"/>
    </row>
    <row r="932" spans="4:4" x14ac:dyDescent="0.2">
      <c r="D932" s="9"/>
    </row>
    <row r="933" spans="4:4" x14ac:dyDescent="0.2">
      <c r="D933" s="9"/>
    </row>
    <row r="934" spans="4:4" x14ac:dyDescent="0.2">
      <c r="D934" s="9"/>
    </row>
    <row r="935" spans="4:4" x14ac:dyDescent="0.2">
      <c r="D935" s="9"/>
    </row>
    <row r="936" spans="4:4" x14ac:dyDescent="0.2">
      <c r="D936" s="9"/>
    </row>
    <row r="937" spans="4:4" x14ac:dyDescent="0.2">
      <c r="D937" s="9"/>
    </row>
    <row r="938" spans="4:4" x14ac:dyDescent="0.2">
      <c r="D938" s="9"/>
    </row>
    <row r="939" spans="4:4" x14ac:dyDescent="0.2">
      <c r="D939" s="9"/>
    </row>
    <row r="940" spans="4:4" x14ac:dyDescent="0.2">
      <c r="D940" s="9"/>
    </row>
    <row r="941" spans="4:4" x14ac:dyDescent="0.2">
      <c r="D941" s="9"/>
    </row>
    <row r="942" spans="4:4" x14ac:dyDescent="0.2">
      <c r="D942" s="9"/>
    </row>
    <row r="943" spans="4:4" x14ac:dyDescent="0.2">
      <c r="D943" s="9"/>
    </row>
    <row r="944" spans="4:4" x14ac:dyDescent="0.2">
      <c r="D944" s="9"/>
    </row>
    <row r="945" spans="4:4" x14ac:dyDescent="0.2">
      <c r="D945" s="9"/>
    </row>
    <row r="946" spans="4:4" x14ac:dyDescent="0.2">
      <c r="D946" s="9"/>
    </row>
    <row r="947" spans="4:4" x14ac:dyDescent="0.2">
      <c r="D947" s="9"/>
    </row>
    <row r="948" spans="4:4" x14ac:dyDescent="0.2">
      <c r="D948" s="9"/>
    </row>
    <row r="949" spans="4:4" x14ac:dyDescent="0.2">
      <c r="D949" s="9"/>
    </row>
    <row r="950" spans="4:4" x14ac:dyDescent="0.2">
      <c r="D950" s="9"/>
    </row>
    <row r="951" spans="4:4" x14ac:dyDescent="0.2">
      <c r="D951" s="9"/>
    </row>
    <row r="952" spans="4:4" x14ac:dyDescent="0.2">
      <c r="D952" s="9"/>
    </row>
    <row r="953" spans="4:4" x14ac:dyDescent="0.2">
      <c r="D953" s="9"/>
    </row>
    <row r="954" spans="4:4" x14ac:dyDescent="0.2">
      <c r="D954" s="9"/>
    </row>
    <row r="955" spans="4:4" x14ac:dyDescent="0.2">
      <c r="D955" s="9"/>
    </row>
    <row r="956" spans="4:4" x14ac:dyDescent="0.2">
      <c r="D956" s="9"/>
    </row>
    <row r="957" spans="4:4" x14ac:dyDescent="0.2">
      <c r="D957" s="9"/>
    </row>
    <row r="958" spans="4:4" x14ac:dyDescent="0.2">
      <c r="D958" s="9"/>
    </row>
    <row r="959" spans="4:4" x14ac:dyDescent="0.2">
      <c r="D959" s="9"/>
    </row>
    <row r="960" spans="4:4" x14ac:dyDescent="0.2">
      <c r="D960" s="9"/>
    </row>
    <row r="961" spans="4:4" x14ac:dyDescent="0.2">
      <c r="D961" s="9"/>
    </row>
    <row r="962" spans="4:4" x14ac:dyDescent="0.2">
      <c r="D962" s="9"/>
    </row>
    <row r="963" spans="4:4" x14ac:dyDescent="0.2">
      <c r="D963" s="9"/>
    </row>
    <row r="964" spans="4:4" x14ac:dyDescent="0.2">
      <c r="D964" s="9"/>
    </row>
    <row r="965" spans="4:4" x14ac:dyDescent="0.2">
      <c r="D965" s="9"/>
    </row>
    <row r="966" spans="4:4" x14ac:dyDescent="0.2">
      <c r="D966" s="9"/>
    </row>
    <row r="967" spans="4:4" x14ac:dyDescent="0.2">
      <c r="D967" s="9"/>
    </row>
    <row r="968" spans="4:4" x14ac:dyDescent="0.2">
      <c r="D968" s="9"/>
    </row>
    <row r="969" spans="4:4" x14ac:dyDescent="0.2">
      <c r="D969" s="9"/>
    </row>
    <row r="970" spans="4:4" x14ac:dyDescent="0.2">
      <c r="D970" s="9"/>
    </row>
    <row r="971" spans="4:4" x14ac:dyDescent="0.2">
      <c r="D971" s="9"/>
    </row>
    <row r="972" spans="4:4" x14ac:dyDescent="0.2">
      <c r="D972" s="9"/>
    </row>
    <row r="973" spans="4:4" x14ac:dyDescent="0.2">
      <c r="D973" s="9"/>
    </row>
    <row r="974" spans="4:4" x14ac:dyDescent="0.2">
      <c r="D974" s="9"/>
    </row>
    <row r="975" spans="4:4" x14ac:dyDescent="0.2">
      <c r="D975" s="9"/>
    </row>
    <row r="976" spans="4:4" x14ac:dyDescent="0.2">
      <c r="D976" s="9"/>
    </row>
    <row r="977" spans="4:4" x14ac:dyDescent="0.2">
      <c r="D977" s="9"/>
    </row>
    <row r="978" spans="4:4" x14ac:dyDescent="0.2">
      <c r="D978" s="9"/>
    </row>
    <row r="979" spans="4:4" x14ac:dyDescent="0.2">
      <c r="D979" s="9"/>
    </row>
    <row r="980" spans="4:4" x14ac:dyDescent="0.2">
      <c r="D980" s="9"/>
    </row>
    <row r="981" spans="4:4" x14ac:dyDescent="0.2">
      <c r="D981" s="9"/>
    </row>
    <row r="982" spans="4:4" x14ac:dyDescent="0.2">
      <c r="D982" s="9"/>
    </row>
    <row r="983" spans="4:4" x14ac:dyDescent="0.2">
      <c r="D983" s="9"/>
    </row>
    <row r="984" spans="4:4" x14ac:dyDescent="0.2">
      <c r="D984" s="9"/>
    </row>
    <row r="985" spans="4:4" x14ac:dyDescent="0.2">
      <c r="D985" s="9"/>
    </row>
    <row r="986" spans="4:4" x14ac:dyDescent="0.2">
      <c r="D986" s="9"/>
    </row>
    <row r="987" spans="4:4" x14ac:dyDescent="0.2">
      <c r="D987" s="9"/>
    </row>
    <row r="988" spans="4:4" x14ac:dyDescent="0.2">
      <c r="D988" s="9"/>
    </row>
    <row r="989" spans="4:4" x14ac:dyDescent="0.2">
      <c r="D989" s="9"/>
    </row>
    <row r="990" spans="4:4" x14ac:dyDescent="0.2">
      <c r="D990" s="9"/>
    </row>
    <row r="991" spans="4:4" x14ac:dyDescent="0.2">
      <c r="D991" s="9"/>
    </row>
    <row r="992" spans="4:4" x14ac:dyDescent="0.2">
      <c r="D992" s="9"/>
    </row>
    <row r="993" spans="4:4" x14ac:dyDescent="0.2">
      <c r="D993" s="9"/>
    </row>
    <row r="994" spans="4:4" x14ac:dyDescent="0.2">
      <c r="D994" s="9"/>
    </row>
    <row r="995" spans="4:4" x14ac:dyDescent="0.2">
      <c r="D995" s="9"/>
    </row>
    <row r="996" spans="4:4" x14ac:dyDescent="0.2">
      <c r="D996" s="9"/>
    </row>
    <row r="997" spans="4:4" x14ac:dyDescent="0.2">
      <c r="D997" s="9"/>
    </row>
    <row r="998" spans="4:4" x14ac:dyDescent="0.2">
      <c r="D998" s="9"/>
    </row>
    <row r="999" spans="4:4" x14ac:dyDescent="0.2">
      <c r="D999" s="9"/>
    </row>
    <row r="1000" spans="4:4" x14ac:dyDescent="0.2">
      <c r="D1000" s="9"/>
    </row>
    <row r="1001" spans="4:4" x14ac:dyDescent="0.2">
      <c r="D1001" s="9"/>
    </row>
    <row r="1002" spans="4:4" x14ac:dyDescent="0.2">
      <c r="D1002" s="9"/>
    </row>
    <row r="1003" spans="4:4" x14ac:dyDescent="0.2">
      <c r="D1003" s="9"/>
    </row>
    <row r="1004" spans="4:4" x14ac:dyDescent="0.2">
      <c r="D1004" s="9"/>
    </row>
    <row r="1005" spans="4:4" x14ac:dyDescent="0.2">
      <c r="D1005" s="9"/>
    </row>
    <row r="1006" spans="4:4" x14ac:dyDescent="0.2">
      <c r="D1006" s="9"/>
    </row>
    <row r="1007" spans="4:4" x14ac:dyDescent="0.2">
      <c r="D1007" s="9"/>
    </row>
    <row r="1008" spans="4:4" x14ac:dyDescent="0.2">
      <c r="D1008" s="9"/>
    </row>
    <row r="1009" spans="4:4" x14ac:dyDescent="0.2">
      <c r="D1009" s="9"/>
    </row>
    <row r="1010" spans="4:4" x14ac:dyDescent="0.2">
      <c r="D1010" s="9"/>
    </row>
    <row r="1011" spans="4:4" x14ac:dyDescent="0.2">
      <c r="D1011" s="9"/>
    </row>
    <row r="1012" spans="4:4" x14ac:dyDescent="0.2">
      <c r="D1012" s="9"/>
    </row>
    <row r="1013" spans="4:4" x14ac:dyDescent="0.2">
      <c r="D1013" s="9"/>
    </row>
    <row r="1014" spans="4:4" x14ac:dyDescent="0.2">
      <c r="D1014" s="9"/>
    </row>
    <row r="1015" spans="4:4" x14ac:dyDescent="0.2">
      <c r="D1015" s="9"/>
    </row>
    <row r="1016" spans="4:4" x14ac:dyDescent="0.2">
      <c r="D1016" s="9"/>
    </row>
    <row r="1017" spans="4:4" x14ac:dyDescent="0.2">
      <c r="D1017" s="9"/>
    </row>
    <row r="1018" spans="4:4" x14ac:dyDescent="0.2">
      <c r="D1018" s="9"/>
    </row>
    <row r="1019" spans="4:4" x14ac:dyDescent="0.2">
      <c r="D1019" s="9"/>
    </row>
    <row r="1020" spans="4:4" x14ac:dyDescent="0.2">
      <c r="D1020" s="9"/>
    </row>
    <row r="1021" spans="4:4" x14ac:dyDescent="0.2">
      <c r="D1021" s="9"/>
    </row>
    <row r="1022" spans="4:4" x14ac:dyDescent="0.2">
      <c r="D1022" s="9"/>
    </row>
    <row r="1023" spans="4:4" x14ac:dyDescent="0.2">
      <c r="D1023" s="9"/>
    </row>
    <row r="1024" spans="4:4" x14ac:dyDescent="0.2">
      <c r="D1024" s="9"/>
    </row>
    <row r="1025" spans="4:4" x14ac:dyDescent="0.2">
      <c r="D1025" s="9"/>
    </row>
    <row r="1026" spans="4:4" x14ac:dyDescent="0.2">
      <c r="D1026" s="9"/>
    </row>
    <row r="1027" spans="4:4" x14ac:dyDescent="0.2">
      <c r="D1027" s="9"/>
    </row>
    <row r="1028" spans="4:4" x14ac:dyDescent="0.2">
      <c r="D1028" s="9"/>
    </row>
    <row r="1029" spans="4:4" x14ac:dyDescent="0.2">
      <c r="D1029" s="9"/>
    </row>
    <row r="1030" spans="4:4" x14ac:dyDescent="0.2">
      <c r="D1030" s="9"/>
    </row>
    <row r="1031" spans="4:4" x14ac:dyDescent="0.2">
      <c r="D1031" s="9"/>
    </row>
    <row r="1032" spans="4:4" x14ac:dyDescent="0.2">
      <c r="D1032" s="9"/>
    </row>
    <row r="1033" spans="4:4" x14ac:dyDescent="0.2">
      <c r="D1033" s="9"/>
    </row>
    <row r="1034" spans="4:4" x14ac:dyDescent="0.2">
      <c r="D1034" s="9"/>
    </row>
    <row r="1035" spans="4:4" x14ac:dyDescent="0.2">
      <c r="D1035" s="9"/>
    </row>
    <row r="1036" spans="4:4" x14ac:dyDescent="0.2">
      <c r="D1036" s="9"/>
    </row>
    <row r="1037" spans="4:4" x14ac:dyDescent="0.2">
      <c r="D1037" s="9"/>
    </row>
    <row r="1038" spans="4:4" x14ac:dyDescent="0.2">
      <c r="D1038" s="9"/>
    </row>
    <row r="1039" spans="4:4" x14ac:dyDescent="0.2">
      <c r="D1039" s="9"/>
    </row>
    <row r="1040" spans="4:4" x14ac:dyDescent="0.2">
      <c r="D1040" s="9"/>
    </row>
    <row r="1041" spans="4:4" x14ac:dyDescent="0.2">
      <c r="D1041" s="9"/>
    </row>
    <row r="1042" spans="4:4" x14ac:dyDescent="0.2">
      <c r="D1042" s="9"/>
    </row>
    <row r="1043" spans="4:4" x14ac:dyDescent="0.2">
      <c r="D1043" s="9"/>
    </row>
    <row r="1044" spans="4:4" x14ac:dyDescent="0.2">
      <c r="D1044" s="9"/>
    </row>
    <row r="1045" spans="4:4" x14ac:dyDescent="0.2">
      <c r="D1045" s="9"/>
    </row>
    <row r="1046" spans="4:4" x14ac:dyDescent="0.2">
      <c r="D1046" s="9"/>
    </row>
    <row r="1047" spans="4:4" x14ac:dyDescent="0.2">
      <c r="D1047" s="9"/>
    </row>
    <row r="1048" spans="4:4" x14ac:dyDescent="0.2">
      <c r="D1048" s="9"/>
    </row>
    <row r="1049" spans="4:4" x14ac:dyDescent="0.2">
      <c r="D1049" s="9"/>
    </row>
    <row r="1050" spans="4:4" x14ac:dyDescent="0.2">
      <c r="D1050" s="9"/>
    </row>
    <row r="1051" spans="4:4" x14ac:dyDescent="0.2">
      <c r="D1051" s="9"/>
    </row>
    <row r="1052" spans="4:4" x14ac:dyDescent="0.2">
      <c r="D1052" s="9"/>
    </row>
    <row r="1053" spans="4:4" x14ac:dyDescent="0.2">
      <c r="D1053" s="9"/>
    </row>
    <row r="1054" spans="4:4" x14ac:dyDescent="0.2">
      <c r="D1054" s="9"/>
    </row>
    <row r="1055" spans="4:4" x14ac:dyDescent="0.2">
      <c r="D1055" s="9"/>
    </row>
    <row r="1056" spans="4:4" x14ac:dyDescent="0.2">
      <c r="D1056" s="9"/>
    </row>
    <row r="1057" spans="4:4" x14ac:dyDescent="0.2">
      <c r="D1057" s="9"/>
    </row>
    <row r="1058" spans="4:4" x14ac:dyDescent="0.2">
      <c r="D1058" s="9"/>
    </row>
    <row r="1059" spans="4:4" x14ac:dyDescent="0.2">
      <c r="D1059" s="9"/>
    </row>
    <row r="1060" spans="4:4" x14ac:dyDescent="0.2">
      <c r="D1060" s="9"/>
    </row>
    <row r="1061" spans="4:4" x14ac:dyDescent="0.2">
      <c r="D1061" s="9"/>
    </row>
    <row r="1062" spans="4:4" x14ac:dyDescent="0.2">
      <c r="D1062" s="9"/>
    </row>
    <row r="1063" spans="4:4" x14ac:dyDescent="0.2">
      <c r="D1063" s="9"/>
    </row>
    <row r="1064" spans="4:4" x14ac:dyDescent="0.2">
      <c r="D1064" s="9"/>
    </row>
    <row r="1065" spans="4:4" x14ac:dyDescent="0.2">
      <c r="D1065" s="9"/>
    </row>
    <row r="1066" spans="4:4" x14ac:dyDescent="0.2">
      <c r="D1066" s="9"/>
    </row>
    <row r="1067" spans="4:4" x14ac:dyDescent="0.2">
      <c r="D1067" s="9"/>
    </row>
    <row r="1068" spans="4:4" x14ac:dyDescent="0.2">
      <c r="D1068" s="9"/>
    </row>
    <row r="1069" spans="4:4" x14ac:dyDescent="0.2">
      <c r="D1069" s="9"/>
    </row>
    <row r="1070" spans="4:4" x14ac:dyDescent="0.2">
      <c r="D1070" s="9"/>
    </row>
    <row r="1071" spans="4:4" x14ac:dyDescent="0.2">
      <c r="D1071" s="9"/>
    </row>
    <row r="1072" spans="4:4" x14ac:dyDescent="0.2">
      <c r="D1072" s="9"/>
    </row>
    <row r="1073" spans="4:4" x14ac:dyDescent="0.2">
      <c r="D1073" s="9"/>
    </row>
    <row r="1074" spans="4:4" x14ac:dyDescent="0.2">
      <c r="D1074" s="9"/>
    </row>
    <row r="1075" spans="4:4" x14ac:dyDescent="0.2">
      <c r="D1075" s="9"/>
    </row>
    <row r="1076" spans="4:4" x14ac:dyDescent="0.2">
      <c r="D1076" s="9"/>
    </row>
    <row r="1077" spans="4:4" x14ac:dyDescent="0.2">
      <c r="D1077" s="9"/>
    </row>
    <row r="1078" spans="4:4" x14ac:dyDescent="0.2">
      <c r="D1078" s="9"/>
    </row>
    <row r="1079" spans="4:4" x14ac:dyDescent="0.2">
      <c r="D1079" s="9"/>
    </row>
    <row r="1080" spans="4:4" x14ac:dyDescent="0.2">
      <c r="D1080" s="9"/>
    </row>
    <row r="1081" spans="4:4" x14ac:dyDescent="0.2">
      <c r="D1081" s="9"/>
    </row>
    <row r="1082" spans="4:4" x14ac:dyDescent="0.2">
      <c r="D1082" s="9"/>
    </row>
    <row r="1083" spans="4:4" x14ac:dyDescent="0.2">
      <c r="D1083" s="9"/>
    </row>
    <row r="1084" spans="4:4" x14ac:dyDescent="0.2">
      <c r="D1084" s="9"/>
    </row>
    <row r="1085" spans="4:4" x14ac:dyDescent="0.2">
      <c r="D1085" s="9"/>
    </row>
    <row r="1086" spans="4:4" x14ac:dyDescent="0.2">
      <c r="D1086" s="9"/>
    </row>
    <row r="1087" spans="4:4" x14ac:dyDescent="0.2">
      <c r="D1087" s="9"/>
    </row>
    <row r="1088" spans="4:4" x14ac:dyDescent="0.2">
      <c r="D1088" s="9"/>
    </row>
    <row r="1089" spans="4:4" x14ac:dyDescent="0.2">
      <c r="D1089" s="9"/>
    </row>
    <row r="1090" spans="4:4" x14ac:dyDescent="0.2">
      <c r="D1090" s="9"/>
    </row>
    <row r="1091" spans="4:4" x14ac:dyDescent="0.2">
      <c r="D1091" s="9"/>
    </row>
    <row r="1092" spans="4:4" x14ac:dyDescent="0.2">
      <c r="D1092" s="9"/>
    </row>
    <row r="1093" spans="4:4" x14ac:dyDescent="0.2">
      <c r="D1093" s="9"/>
    </row>
    <row r="1094" spans="4:4" x14ac:dyDescent="0.2">
      <c r="D1094" s="9"/>
    </row>
    <row r="1095" spans="4:4" x14ac:dyDescent="0.2">
      <c r="D1095" s="9"/>
    </row>
    <row r="1096" spans="4:4" x14ac:dyDescent="0.2">
      <c r="D1096" s="9"/>
    </row>
    <row r="1097" spans="4:4" x14ac:dyDescent="0.2">
      <c r="D1097" s="9"/>
    </row>
    <row r="1098" spans="4:4" x14ac:dyDescent="0.2">
      <c r="D1098" s="9"/>
    </row>
    <row r="1099" spans="4:4" x14ac:dyDescent="0.2">
      <c r="D1099" s="9"/>
    </row>
    <row r="1100" spans="4:4" x14ac:dyDescent="0.2">
      <c r="D1100" s="9"/>
    </row>
    <row r="1101" spans="4:4" x14ac:dyDescent="0.2">
      <c r="D1101" s="9"/>
    </row>
    <row r="1102" spans="4:4" x14ac:dyDescent="0.2">
      <c r="D1102" s="9"/>
    </row>
    <row r="1103" spans="4:4" x14ac:dyDescent="0.2">
      <c r="D1103" s="9"/>
    </row>
    <row r="1104" spans="4:4" x14ac:dyDescent="0.2">
      <c r="D1104" s="9"/>
    </row>
    <row r="1105" spans="4:4" x14ac:dyDescent="0.2">
      <c r="D1105" s="9"/>
    </row>
    <row r="1106" spans="4:4" x14ac:dyDescent="0.2">
      <c r="D1106" s="9"/>
    </row>
    <row r="1107" spans="4:4" x14ac:dyDescent="0.2">
      <c r="D1107" s="9"/>
    </row>
    <row r="1108" spans="4:4" x14ac:dyDescent="0.2">
      <c r="D1108" s="9"/>
    </row>
    <row r="1109" spans="4:4" x14ac:dyDescent="0.2">
      <c r="D1109" s="9"/>
    </row>
    <row r="1110" spans="4:4" x14ac:dyDescent="0.2">
      <c r="D1110" s="9"/>
    </row>
    <row r="1111" spans="4:4" x14ac:dyDescent="0.2">
      <c r="D1111" s="9"/>
    </row>
    <row r="1112" spans="4:4" x14ac:dyDescent="0.2">
      <c r="D1112" s="9"/>
    </row>
    <row r="1113" spans="4:4" x14ac:dyDescent="0.2">
      <c r="D1113" s="9"/>
    </row>
    <row r="1114" spans="4:4" x14ac:dyDescent="0.2">
      <c r="D1114" s="9"/>
    </row>
    <row r="1115" spans="4:4" x14ac:dyDescent="0.2">
      <c r="D1115" s="9"/>
    </row>
    <row r="1116" spans="4:4" x14ac:dyDescent="0.2">
      <c r="D1116" s="9"/>
    </row>
    <row r="1117" spans="4:4" x14ac:dyDescent="0.2">
      <c r="D1117" s="9"/>
    </row>
    <row r="1118" spans="4:4" x14ac:dyDescent="0.2">
      <c r="D1118" s="9"/>
    </row>
    <row r="1119" spans="4:4" x14ac:dyDescent="0.2">
      <c r="D1119" s="9"/>
    </row>
    <row r="1120" spans="4:4" x14ac:dyDescent="0.2">
      <c r="D1120" s="9"/>
    </row>
    <row r="1121" spans="4:4" x14ac:dyDescent="0.2">
      <c r="D1121" s="9"/>
    </row>
    <row r="1122" spans="4:4" x14ac:dyDescent="0.2">
      <c r="D1122" s="9"/>
    </row>
    <row r="1123" spans="4:4" x14ac:dyDescent="0.2">
      <c r="D1123" s="9"/>
    </row>
    <row r="1124" spans="4:4" x14ac:dyDescent="0.2">
      <c r="D1124" s="9"/>
    </row>
    <row r="1125" spans="4:4" x14ac:dyDescent="0.2">
      <c r="D1125" s="9"/>
    </row>
    <row r="1126" spans="4:4" x14ac:dyDescent="0.2">
      <c r="D1126" s="9"/>
    </row>
    <row r="1127" spans="4:4" x14ac:dyDescent="0.2">
      <c r="D1127" s="9"/>
    </row>
    <row r="1128" spans="4:4" x14ac:dyDescent="0.2">
      <c r="D1128" s="9"/>
    </row>
    <row r="1129" spans="4:4" x14ac:dyDescent="0.2">
      <c r="D1129" s="9"/>
    </row>
    <row r="1130" spans="4:4" x14ac:dyDescent="0.2">
      <c r="D1130" s="9"/>
    </row>
    <row r="1131" spans="4:4" x14ac:dyDescent="0.2">
      <c r="D1131" s="9"/>
    </row>
    <row r="1132" spans="4:4" x14ac:dyDescent="0.2">
      <c r="D1132" s="9"/>
    </row>
    <row r="1133" spans="4:4" x14ac:dyDescent="0.2">
      <c r="D1133" s="9"/>
    </row>
    <row r="1134" spans="4:4" x14ac:dyDescent="0.2">
      <c r="D1134" s="9"/>
    </row>
    <row r="1135" spans="4:4" x14ac:dyDescent="0.2">
      <c r="D1135" s="9"/>
    </row>
    <row r="1136" spans="4:4" x14ac:dyDescent="0.2">
      <c r="D1136" s="9"/>
    </row>
    <row r="1137" spans="4:4" x14ac:dyDescent="0.2">
      <c r="D1137" s="9"/>
    </row>
    <row r="1138" spans="4:4" x14ac:dyDescent="0.2">
      <c r="D1138" s="9"/>
    </row>
    <row r="1139" spans="4:4" x14ac:dyDescent="0.2">
      <c r="D1139" s="9"/>
    </row>
    <row r="1140" spans="4:4" x14ac:dyDescent="0.2">
      <c r="D1140" s="9"/>
    </row>
    <row r="1141" spans="4:4" x14ac:dyDescent="0.2">
      <c r="D1141" s="9"/>
    </row>
    <row r="1142" spans="4:4" x14ac:dyDescent="0.2">
      <c r="D1142" s="9"/>
    </row>
    <row r="1143" spans="4:4" x14ac:dyDescent="0.2">
      <c r="D1143" s="9"/>
    </row>
    <row r="1144" spans="4:4" x14ac:dyDescent="0.2">
      <c r="D1144" s="9"/>
    </row>
    <row r="1145" spans="4:4" x14ac:dyDescent="0.2">
      <c r="D1145" s="9"/>
    </row>
    <row r="1146" spans="4:4" x14ac:dyDescent="0.2">
      <c r="D1146" s="9"/>
    </row>
    <row r="1147" spans="4:4" x14ac:dyDescent="0.2">
      <c r="D1147" s="9"/>
    </row>
    <row r="1148" spans="4:4" x14ac:dyDescent="0.2">
      <c r="D1148" s="9"/>
    </row>
    <row r="1149" spans="4:4" x14ac:dyDescent="0.2">
      <c r="D1149" s="9"/>
    </row>
    <row r="1150" spans="4:4" x14ac:dyDescent="0.2">
      <c r="D1150" s="9"/>
    </row>
    <row r="1151" spans="4:4" x14ac:dyDescent="0.2">
      <c r="D1151" s="9"/>
    </row>
    <row r="1152" spans="4:4" x14ac:dyDescent="0.2">
      <c r="D1152" s="9"/>
    </row>
    <row r="1153" spans="4:4" x14ac:dyDescent="0.2">
      <c r="D1153" s="9"/>
    </row>
    <row r="1154" spans="4:4" x14ac:dyDescent="0.2">
      <c r="D1154" s="9"/>
    </row>
    <row r="1155" spans="4:4" x14ac:dyDescent="0.2">
      <c r="D1155" s="9"/>
    </row>
    <row r="1156" spans="4:4" x14ac:dyDescent="0.2">
      <c r="D1156" s="9"/>
    </row>
    <row r="1157" spans="4:4" x14ac:dyDescent="0.2">
      <c r="D1157" s="9"/>
    </row>
    <row r="1158" spans="4:4" x14ac:dyDescent="0.2">
      <c r="D1158" s="9"/>
    </row>
    <row r="1159" spans="4:4" x14ac:dyDescent="0.2">
      <c r="D1159" s="9"/>
    </row>
    <row r="1160" spans="4:4" x14ac:dyDescent="0.2">
      <c r="D1160" s="9"/>
    </row>
    <row r="1161" spans="4:4" x14ac:dyDescent="0.2">
      <c r="D1161" s="9"/>
    </row>
    <row r="1162" spans="4:4" x14ac:dyDescent="0.2">
      <c r="D1162" s="9"/>
    </row>
    <row r="1163" spans="4:4" x14ac:dyDescent="0.2">
      <c r="D1163" s="9"/>
    </row>
    <row r="1164" spans="4:4" x14ac:dyDescent="0.2">
      <c r="D1164" s="9"/>
    </row>
    <row r="1165" spans="4:4" x14ac:dyDescent="0.2">
      <c r="D1165" s="9"/>
    </row>
    <row r="1166" spans="4:4" x14ac:dyDescent="0.2">
      <c r="D1166" s="9"/>
    </row>
    <row r="1167" spans="4:4" x14ac:dyDescent="0.2">
      <c r="D1167" s="9"/>
    </row>
    <row r="1168" spans="4:4" x14ac:dyDescent="0.2">
      <c r="D1168" s="9"/>
    </row>
    <row r="1169" spans="4:4" x14ac:dyDescent="0.2">
      <c r="D1169" s="9"/>
    </row>
    <row r="1170" spans="4:4" x14ac:dyDescent="0.2">
      <c r="D1170" s="9"/>
    </row>
    <row r="1171" spans="4:4" x14ac:dyDescent="0.2">
      <c r="D1171" s="9"/>
    </row>
    <row r="1172" spans="4:4" x14ac:dyDescent="0.2">
      <c r="D1172" s="9"/>
    </row>
    <row r="1173" spans="4:4" x14ac:dyDescent="0.2">
      <c r="D1173" s="9"/>
    </row>
    <row r="1174" spans="4:4" x14ac:dyDescent="0.2">
      <c r="D1174" s="9"/>
    </row>
    <row r="1175" spans="4:4" x14ac:dyDescent="0.2">
      <c r="D1175" s="9"/>
    </row>
    <row r="1176" spans="4:4" x14ac:dyDescent="0.2">
      <c r="D1176" s="9"/>
    </row>
    <row r="1177" spans="4:4" x14ac:dyDescent="0.2">
      <c r="D1177" s="9"/>
    </row>
    <row r="1178" spans="4:4" x14ac:dyDescent="0.2">
      <c r="D1178" s="9"/>
    </row>
    <row r="1179" spans="4:4" x14ac:dyDescent="0.2">
      <c r="D1179" s="9"/>
    </row>
    <row r="1180" spans="4:4" x14ac:dyDescent="0.2">
      <c r="D1180" s="9"/>
    </row>
    <row r="1181" spans="4:4" x14ac:dyDescent="0.2">
      <c r="D1181" s="9"/>
    </row>
    <row r="1182" spans="4:4" x14ac:dyDescent="0.2">
      <c r="D1182" s="9"/>
    </row>
    <row r="1183" spans="4:4" x14ac:dyDescent="0.2">
      <c r="D1183" s="9"/>
    </row>
    <row r="1184" spans="4:4" x14ac:dyDescent="0.2">
      <c r="D1184" s="9"/>
    </row>
    <row r="1185" spans="4:4" x14ac:dyDescent="0.2">
      <c r="D1185" s="9"/>
    </row>
    <row r="1186" spans="4:4" x14ac:dyDescent="0.2">
      <c r="D1186" s="9"/>
    </row>
    <row r="1187" spans="4:4" x14ac:dyDescent="0.2">
      <c r="D1187" s="9"/>
    </row>
    <row r="1188" spans="4:4" x14ac:dyDescent="0.2">
      <c r="D1188" s="9"/>
    </row>
    <row r="1189" spans="4:4" x14ac:dyDescent="0.2">
      <c r="D1189" s="9"/>
    </row>
    <row r="1190" spans="4:4" x14ac:dyDescent="0.2">
      <c r="D1190" s="9"/>
    </row>
    <row r="1191" spans="4:4" x14ac:dyDescent="0.2">
      <c r="D1191" s="9"/>
    </row>
    <row r="1192" spans="4:4" x14ac:dyDescent="0.2">
      <c r="D1192" s="9"/>
    </row>
    <row r="1193" spans="4:4" x14ac:dyDescent="0.2">
      <c r="D1193" s="9"/>
    </row>
    <row r="1194" spans="4:4" x14ac:dyDescent="0.2">
      <c r="D1194" s="9"/>
    </row>
    <row r="1195" spans="4:4" x14ac:dyDescent="0.2">
      <c r="D1195" s="9"/>
    </row>
    <row r="1196" spans="4:4" x14ac:dyDescent="0.2">
      <c r="D1196" s="9"/>
    </row>
    <row r="1197" spans="4:4" x14ac:dyDescent="0.2">
      <c r="D1197" s="9"/>
    </row>
    <row r="1198" spans="4:4" x14ac:dyDescent="0.2">
      <c r="D1198" s="9"/>
    </row>
    <row r="1199" spans="4:4" x14ac:dyDescent="0.2">
      <c r="D1199" s="9"/>
    </row>
    <row r="1200" spans="4:4" x14ac:dyDescent="0.2">
      <c r="D1200" s="9"/>
    </row>
    <row r="1201" spans="4:4" x14ac:dyDescent="0.2">
      <c r="D1201" s="9"/>
    </row>
    <row r="1202" spans="4:4" x14ac:dyDescent="0.2">
      <c r="D1202" s="9"/>
    </row>
    <row r="1203" spans="4:4" x14ac:dyDescent="0.2">
      <c r="D1203" s="9"/>
    </row>
    <row r="1204" spans="4:4" x14ac:dyDescent="0.2">
      <c r="D1204" s="9"/>
    </row>
    <row r="1205" spans="4:4" x14ac:dyDescent="0.2">
      <c r="D1205" s="9"/>
    </row>
    <row r="1206" spans="4:4" x14ac:dyDescent="0.2">
      <c r="D1206" s="9"/>
    </row>
    <row r="1207" spans="4:4" x14ac:dyDescent="0.2">
      <c r="D1207" s="9"/>
    </row>
    <row r="1208" spans="4:4" x14ac:dyDescent="0.2">
      <c r="D1208" s="9"/>
    </row>
    <row r="1209" spans="4:4" x14ac:dyDescent="0.2">
      <c r="D1209" s="9"/>
    </row>
    <row r="1210" spans="4:4" x14ac:dyDescent="0.2">
      <c r="D1210" s="9"/>
    </row>
    <row r="1211" spans="4:4" x14ac:dyDescent="0.2">
      <c r="D1211" s="9"/>
    </row>
    <row r="1212" spans="4:4" x14ac:dyDescent="0.2">
      <c r="D1212" s="9"/>
    </row>
    <row r="1213" spans="4:4" x14ac:dyDescent="0.2">
      <c r="D1213" s="9"/>
    </row>
    <row r="1214" spans="4:4" x14ac:dyDescent="0.2">
      <c r="D1214" s="9"/>
    </row>
    <row r="1215" spans="4:4" x14ac:dyDescent="0.2">
      <c r="D1215" s="9"/>
    </row>
    <row r="1216" spans="4:4" x14ac:dyDescent="0.2">
      <c r="D1216" s="9"/>
    </row>
    <row r="1217" spans="4:4" x14ac:dyDescent="0.2">
      <c r="D1217" s="9"/>
    </row>
    <row r="1218" spans="4:4" x14ac:dyDescent="0.2">
      <c r="D1218" s="9"/>
    </row>
    <row r="1219" spans="4:4" x14ac:dyDescent="0.2">
      <c r="D1219" s="9"/>
    </row>
    <row r="1220" spans="4:4" x14ac:dyDescent="0.2">
      <c r="D1220" s="9"/>
    </row>
    <row r="1221" spans="4:4" x14ac:dyDescent="0.2">
      <c r="D1221" s="9"/>
    </row>
    <row r="1222" spans="4:4" x14ac:dyDescent="0.2">
      <c r="D1222" s="9"/>
    </row>
    <row r="1223" spans="4:4" x14ac:dyDescent="0.2">
      <c r="D1223" s="9"/>
    </row>
    <row r="1224" spans="4:4" x14ac:dyDescent="0.2">
      <c r="D1224" s="9"/>
    </row>
    <row r="1225" spans="4:4" x14ac:dyDescent="0.2">
      <c r="D1225" s="9"/>
    </row>
    <row r="1226" spans="4:4" x14ac:dyDescent="0.2">
      <c r="D1226" s="9"/>
    </row>
    <row r="1227" spans="4:4" x14ac:dyDescent="0.2">
      <c r="D1227" s="9"/>
    </row>
    <row r="1228" spans="4:4" x14ac:dyDescent="0.2">
      <c r="D1228" s="9"/>
    </row>
    <row r="1229" spans="4:4" x14ac:dyDescent="0.2">
      <c r="D1229" s="9"/>
    </row>
    <row r="1230" spans="4:4" x14ac:dyDescent="0.2">
      <c r="D1230" s="9"/>
    </row>
    <row r="1231" spans="4:4" x14ac:dyDescent="0.2">
      <c r="D1231" s="9"/>
    </row>
    <row r="1232" spans="4:4" x14ac:dyDescent="0.2">
      <c r="D1232" s="9"/>
    </row>
    <row r="1233" spans="4:4" x14ac:dyDescent="0.2">
      <c r="D1233" s="9"/>
    </row>
    <row r="1234" spans="4:4" x14ac:dyDescent="0.2">
      <c r="D1234" s="9"/>
    </row>
    <row r="1235" spans="4:4" x14ac:dyDescent="0.2">
      <c r="D1235" s="9"/>
    </row>
    <row r="1236" spans="4:4" x14ac:dyDescent="0.2">
      <c r="D1236" s="9"/>
    </row>
    <row r="1237" spans="4:4" x14ac:dyDescent="0.2">
      <c r="D1237" s="9"/>
    </row>
    <row r="1238" spans="4:4" x14ac:dyDescent="0.2">
      <c r="D1238" s="9"/>
    </row>
    <row r="1239" spans="4:4" x14ac:dyDescent="0.2">
      <c r="D1239" s="9"/>
    </row>
    <row r="1240" spans="4:4" x14ac:dyDescent="0.2">
      <c r="D1240" s="9"/>
    </row>
    <row r="1241" spans="4:4" x14ac:dyDescent="0.2">
      <c r="D1241" s="9"/>
    </row>
    <row r="1242" spans="4:4" x14ac:dyDescent="0.2">
      <c r="D1242" s="9"/>
    </row>
    <row r="1243" spans="4:4" x14ac:dyDescent="0.2">
      <c r="D1243" s="9"/>
    </row>
    <row r="1244" spans="4:4" x14ac:dyDescent="0.2">
      <c r="D1244" s="9"/>
    </row>
    <row r="1245" spans="4:4" x14ac:dyDescent="0.2">
      <c r="D1245" s="9"/>
    </row>
    <row r="1246" spans="4:4" x14ac:dyDescent="0.2">
      <c r="D1246" s="9"/>
    </row>
    <row r="1247" spans="4:4" x14ac:dyDescent="0.2">
      <c r="D1247" s="9"/>
    </row>
    <row r="1248" spans="4:4" x14ac:dyDescent="0.2">
      <c r="D1248" s="9"/>
    </row>
    <row r="1249" spans="4:4" x14ac:dyDescent="0.2">
      <c r="D1249" s="9"/>
    </row>
    <row r="1250" spans="4:4" x14ac:dyDescent="0.2">
      <c r="D1250" s="9"/>
    </row>
    <row r="1251" spans="4:4" x14ac:dyDescent="0.2">
      <c r="D1251" s="9"/>
    </row>
    <row r="1252" spans="4:4" x14ac:dyDescent="0.2">
      <c r="D1252" s="9"/>
    </row>
    <row r="1253" spans="4:4" x14ac:dyDescent="0.2">
      <c r="D1253" s="9"/>
    </row>
    <row r="1254" spans="4:4" x14ac:dyDescent="0.2">
      <c r="D1254" s="9"/>
    </row>
    <row r="1255" spans="4:4" x14ac:dyDescent="0.2">
      <c r="D1255" s="9"/>
    </row>
    <row r="1256" spans="4:4" x14ac:dyDescent="0.2">
      <c r="D1256" s="9"/>
    </row>
    <row r="1257" spans="4:4" x14ac:dyDescent="0.2">
      <c r="D1257" s="9"/>
    </row>
    <row r="1258" spans="4:4" x14ac:dyDescent="0.2">
      <c r="D1258" s="9"/>
    </row>
    <row r="1259" spans="4:4" x14ac:dyDescent="0.2">
      <c r="D1259" s="9"/>
    </row>
    <row r="1260" spans="4:4" x14ac:dyDescent="0.2">
      <c r="D1260" s="9"/>
    </row>
    <row r="1261" spans="4:4" x14ac:dyDescent="0.2">
      <c r="D1261" s="9"/>
    </row>
    <row r="1262" spans="4:4" x14ac:dyDescent="0.2">
      <c r="D1262" s="9"/>
    </row>
    <row r="1263" spans="4:4" x14ac:dyDescent="0.2">
      <c r="D1263" s="9"/>
    </row>
    <row r="1264" spans="4:4" x14ac:dyDescent="0.2">
      <c r="D1264" s="9"/>
    </row>
    <row r="1265" spans="4:4" x14ac:dyDescent="0.2">
      <c r="D1265" s="9"/>
    </row>
    <row r="1266" spans="4:4" x14ac:dyDescent="0.2">
      <c r="D1266" s="9"/>
    </row>
    <row r="1267" spans="4:4" x14ac:dyDescent="0.2">
      <c r="D1267" s="9"/>
    </row>
    <row r="1268" spans="4:4" x14ac:dyDescent="0.2">
      <c r="D1268" s="9"/>
    </row>
    <row r="1269" spans="4:4" x14ac:dyDescent="0.2">
      <c r="D1269" s="9"/>
    </row>
    <row r="1270" spans="4:4" x14ac:dyDescent="0.2">
      <c r="D1270" s="9"/>
    </row>
    <row r="1271" spans="4:4" x14ac:dyDescent="0.2">
      <c r="D1271" s="9"/>
    </row>
    <row r="1272" spans="4:4" x14ac:dyDescent="0.2">
      <c r="D1272" s="9"/>
    </row>
    <row r="1273" spans="4:4" x14ac:dyDescent="0.2">
      <c r="D1273" s="9"/>
    </row>
    <row r="1274" spans="4:4" x14ac:dyDescent="0.2">
      <c r="D1274" s="9"/>
    </row>
    <row r="1275" spans="4:4" x14ac:dyDescent="0.2">
      <c r="D1275" s="9"/>
    </row>
    <row r="1276" spans="4:4" x14ac:dyDescent="0.2">
      <c r="D1276" s="9"/>
    </row>
    <row r="1277" spans="4:4" x14ac:dyDescent="0.2">
      <c r="D1277" s="9"/>
    </row>
    <row r="1278" spans="4:4" x14ac:dyDescent="0.2">
      <c r="D1278" s="9"/>
    </row>
    <row r="1279" spans="4:4" x14ac:dyDescent="0.2">
      <c r="D1279" s="9"/>
    </row>
    <row r="1280" spans="4:4" x14ac:dyDescent="0.2">
      <c r="D1280" s="9"/>
    </row>
    <row r="1281" spans="4:4" x14ac:dyDescent="0.2">
      <c r="D1281" s="9"/>
    </row>
    <row r="1282" spans="4:4" x14ac:dyDescent="0.2">
      <c r="D1282" s="9"/>
    </row>
    <row r="1283" spans="4:4" x14ac:dyDescent="0.2">
      <c r="D1283" s="9"/>
    </row>
    <row r="1284" spans="4:4" x14ac:dyDescent="0.2">
      <c r="D1284" s="9"/>
    </row>
    <row r="1285" spans="4:4" x14ac:dyDescent="0.2">
      <c r="D1285" s="9"/>
    </row>
    <row r="1286" spans="4:4" x14ac:dyDescent="0.2">
      <c r="D1286" s="9"/>
    </row>
    <row r="1287" spans="4:4" x14ac:dyDescent="0.2">
      <c r="D1287" s="9"/>
    </row>
    <row r="1288" spans="4:4" x14ac:dyDescent="0.2">
      <c r="D1288" s="9"/>
    </row>
    <row r="1289" spans="4:4" x14ac:dyDescent="0.2">
      <c r="D1289" s="9"/>
    </row>
    <row r="1290" spans="4:4" x14ac:dyDescent="0.2">
      <c r="D1290" s="9"/>
    </row>
    <row r="1291" spans="4:4" x14ac:dyDescent="0.2">
      <c r="D1291" s="9"/>
    </row>
    <row r="1292" spans="4:4" x14ac:dyDescent="0.2">
      <c r="D1292" s="9"/>
    </row>
    <row r="1293" spans="4:4" x14ac:dyDescent="0.2">
      <c r="D1293" s="9"/>
    </row>
    <row r="1294" spans="4:4" x14ac:dyDescent="0.2">
      <c r="D1294" s="9"/>
    </row>
    <row r="1295" spans="4:4" x14ac:dyDescent="0.2">
      <c r="D1295" s="9"/>
    </row>
    <row r="1296" spans="4:4" x14ac:dyDescent="0.2">
      <c r="D1296" s="9"/>
    </row>
    <row r="1297" spans="4:4" x14ac:dyDescent="0.2">
      <c r="D1297" s="9"/>
    </row>
    <row r="1298" spans="4:4" x14ac:dyDescent="0.2">
      <c r="D1298" s="9"/>
    </row>
    <row r="1299" spans="4:4" x14ac:dyDescent="0.2">
      <c r="D1299" s="9"/>
    </row>
    <row r="1300" spans="4:4" x14ac:dyDescent="0.2">
      <c r="D1300" s="9"/>
    </row>
    <row r="1301" spans="4:4" x14ac:dyDescent="0.2">
      <c r="D1301" s="9"/>
    </row>
    <row r="1302" spans="4:4" x14ac:dyDescent="0.2">
      <c r="D1302" s="9"/>
    </row>
    <row r="1303" spans="4:4" x14ac:dyDescent="0.2">
      <c r="D1303" s="9"/>
    </row>
    <row r="1304" spans="4:4" x14ac:dyDescent="0.2">
      <c r="D1304" s="9"/>
    </row>
    <row r="1305" spans="4:4" x14ac:dyDescent="0.2">
      <c r="D1305" s="9"/>
    </row>
    <row r="1306" spans="4:4" x14ac:dyDescent="0.2">
      <c r="D1306" s="9"/>
    </row>
    <row r="1307" spans="4:4" x14ac:dyDescent="0.2">
      <c r="D1307" s="9"/>
    </row>
    <row r="1308" spans="4:4" x14ac:dyDescent="0.2">
      <c r="D1308" s="9"/>
    </row>
    <row r="1309" spans="4:4" x14ac:dyDescent="0.2">
      <c r="D1309" s="9"/>
    </row>
    <row r="1310" spans="4:4" x14ac:dyDescent="0.2">
      <c r="D1310" s="9"/>
    </row>
    <row r="1311" spans="4:4" x14ac:dyDescent="0.2">
      <c r="D1311" s="9"/>
    </row>
    <row r="1312" spans="4:4" x14ac:dyDescent="0.2">
      <c r="D1312" s="9"/>
    </row>
    <row r="1313" spans="4:4" x14ac:dyDescent="0.2">
      <c r="D1313" s="9"/>
    </row>
    <row r="1314" spans="4:4" x14ac:dyDescent="0.2">
      <c r="D1314" s="9"/>
    </row>
    <row r="1315" spans="4:4" x14ac:dyDescent="0.2">
      <c r="D1315" s="9"/>
    </row>
    <row r="1316" spans="4:4" x14ac:dyDescent="0.2">
      <c r="D1316" s="9"/>
    </row>
    <row r="1317" spans="4:4" x14ac:dyDescent="0.2">
      <c r="D1317" s="9"/>
    </row>
    <row r="1318" spans="4:4" x14ac:dyDescent="0.2">
      <c r="D1318" s="9"/>
    </row>
    <row r="1319" spans="4:4" x14ac:dyDescent="0.2">
      <c r="D1319" s="9"/>
    </row>
    <row r="1320" spans="4:4" x14ac:dyDescent="0.2">
      <c r="D1320" s="9"/>
    </row>
    <row r="1321" spans="4:4" x14ac:dyDescent="0.2">
      <c r="D1321" s="9"/>
    </row>
    <row r="1322" spans="4:4" x14ac:dyDescent="0.2">
      <c r="D1322" s="9"/>
    </row>
    <row r="1323" spans="4:4" x14ac:dyDescent="0.2">
      <c r="D1323" s="9"/>
    </row>
    <row r="1324" spans="4:4" x14ac:dyDescent="0.2">
      <c r="D1324" s="9"/>
    </row>
    <row r="1325" spans="4:4" x14ac:dyDescent="0.2">
      <c r="D1325" s="9"/>
    </row>
    <row r="1326" spans="4:4" x14ac:dyDescent="0.2">
      <c r="D1326" s="9"/>
    </row>
    <row r="1327" spans="4:4" x14ac:dyDescent="0.2">
      <c r="D1327" s="9"/>
    </row>
    <row r="1328" spans="4:4" x14ac:dyDescent="0.2">
      <c r="D1328" s="9"/>
    </row>
    <row r="1329" spans="4:4" x14ac:dyDescent="0.2">
      <c r="D1329" s="9"/>
    </row>
    <row r="1330" spans="4:4" x14ac:dyDescent="0.2">
      <c r="D1330" s="9"/>
    </row>
    <row r="1331" spans="4:4" x14ac:dyDescent="0.2">
      <c r="D1331" s="9"/>
    </row>
    <row r="1332" spans="4:4" x14ac:dyDescent="0.2">
      <c r="D1332" s="9"/>
    </row>
    <row r="1333" spans="4:4" x14ac:dyDescent="0.2">
      <c r="D1333" s="9"/>
    </row>
    <row r="1334" spans="4:4" x14ac:dyDescent="0.2">
      <c r="D1334" s="9"/>
    </row>
    <row r="1335" spans="4:4" x14ac:dyDescent="0.2">
      <c r="D1335" s="9"/>
    </row>
    <row r="1336" spans="4:4" x14ac:dyDescent="0.2">
      <c r="D1336" s="9"/>
    </row>
    <row r="1337" spans="4:4" x14ac:dyDescent="0.2">
      <c r="D1337" s="9"/>
    </row>
    <row r="1338" spans="4:4" x14ac:dyDescent="0.2">
      <c r="D1338" s="9"/>
    </row>
    <row r="1339" spans="4:4" x14ac:dyDescent="0.2">
      <c r="D1339" s="9"/>
    </row>
    <row r="1340" spans="4:4" x14ac:dyDescent="0.2">
      <c r="D1340" s="9"/>
    </row>
    <row r="1341" spans="4:4" x14ac:dyDescent="0.2">
      <c r="D1341" s="9"/>
    </row>
    <row r="1342" spans="4:4" x14ac:dyDescent="0.2">
      <c r="D1342" s="9"/>
    </row>
    <row r="1343" spans="4:4" x14ac:dyDescent="0.2">
      <c r="D1343" s="9"/>
    </row>
    <row r="1344" spans="4:4" x14ac:dyDescent="0.2">
      <c r="D1344" s="9"/>
    </row>
    <row r="1345" spans="4:4" x14ac:dyDescent="0.2">
      <c r="D1345" s="9"/>
    </row>
    <row r="1346" spans="4:4" x14ac:dyDescent="0.2">
      <c r="D1346" s="9"/>
    </row>
    <row r="1347" spans="4:4" x14ac:dyDescent="0.2">
      <c r="D1347" s="9"/>
    </row>
    <row r="1348" spans="4:4" x14ac:dyDescent="0.2">
      <c r="D1348" s="9"/>
    </row>
    <row r="1349" spans="4:4" x14ac:dyDescent="0.2">
      <c r="D1349" s="9"/>
    </row>
    <row r="1350" spans="4:4" x14ac:dyDescent="0.2">
      <c r="D1350" s="9"/>
    </row>
    <row r="1351" spans="4:4" x14ac:dyDescent="0.2">
      <c r="D1351" s="9"/>
    </row>
    <row r="1352" spans="4:4" x14ac:dyDescent="0.2">
      <c r="D1352" s="9"/>
    </row>
    <row r="1353" spans="4:4" x14ac:dyDescent="0.2">
      <c r="D1353" s="9"/>
    </row>
    <row r="1354" spans="4:4" x14ac:dyDescent="0.2">
      <c r="D1354" s="9"/>
    </row>
    <row r="1355" spans="4:4" x14ac:dyDescent="0.2">
      <c r="D1355" s="9"/>
    </row>
    <row r="1356" spans="4:4" x14ac:dyDescent="0.2">
      <c r="D1356" s="9"/>
    </row>
    <row r="1357" spans="4:4" x14ac:dyDescent="0.2">
      <c r="D1357" s="9"/>
    </row>
    <row r="1358" spans="4:4" x14ac:dyDescent="0.2">
      <c r="D1358" s="9"/>
    </row>
    <row r="1359" spans="4:4" x14ac:dyDescent="0.2">
      <c r="D1359" s="9"/>
    </row>
    <row r="1360" spans="4:4" x14ac:dyDescent="0.2">
      <c r="D1360" s="9"/>
    </row>
    <row r="1361" spans="4:4" x14ac:dyDescent="0.2">
      <c r="D1361" s="9"/>
    </row>
    <row r="1362" spans="4:4" x14ac:dyDescent="0.2">
      <c r="D1362" s="9"/>
    </row>
    <row r="1363" spans="4:4" x14ac:dyDescent="0.2">
      <c r="D1363" s="9"/>
    </row>
    <row r="1364" spans="4:4" x14ac:dyDescent="0.2">
      <c r="D1364" s="9"/>
    </row>
    <row r="1365" spans="4:4" x14ac:dyDescent="0.2">
      <c r="D1365" s="9"/>
    </row>
    <row r="1366" spans="4:4" x14ac:dyDescent="0.2">
      <c r="D1366" s="9"/>
    </row>
    <row r="1367" spans="4:4" x14ac:dyDescent="0.2">
      <c r="D1367" s="9"/>
    </row>
    <row r="1368" spans="4:4" x14ac:dyDescent="0.2">
      <c r="D1368" s="9"/>
    </row>
    <row r="1369" spans="4:4" x14ac:dyDescent="0.2">
      <c r="D1369" s="9"/>
    </row>
    <row r="1370" spans="4:4" x14ac:dyDescent="0.2">
      <c r="D1370" s="9"/>
    </row>
    <row r="1371" spans="4:4" x14ac:dyDescent="0.2">
      <c r="D1371" s="9"/>
    </row>
    <row r="1372" spans="4:4" x14ac:dyDescent="0.2">
      <c r="D1372" s="9"/>
    </row>
    <row r="1373" spans="4:4" x14ac:dyDescent="0.2">
      <c r="D1373" s="9"/>
    </row>
    <row r="1374" spans="4:4" x14ac:dyDescent="0.2">
      <c r="D1374" s="9"/>
    </row>
    <row r="1375" spans="4:4" x14ac:dyDescent="0.2">
      <c r="D1375" s="9"/>
    </row>
    <row r="1376" spans="4:4" x14ac:dyDescent="0.2">
      <c r="D1376" s="9"/>
    </row>
    <row r="1377" spans="4:4" x14ac:dyDescent="0.2">
      <c r="D1377" s="9"/>
    </row>
    <row r="1378" spans="4:4" x14ac:dyDescent="0.2">
      <c r="D1378" s="9"/>
    </row>
    <row r="1379" spans="4:4" x14ac:dyDescent="0.2">
      <c r="D1379" s="9"/>
    </row>
    <row r="1380" spans="4:4" x14ac:dyDescent="0.2">
      <c r="D1380" s="9"/>
    </row>
    <row r="1381" spans="4:4" x14ac:dyDescent="0.2">
      <c r="D1381" s="9"/>
    </row>
    <row r="1382" spans="4:4" x14ac:dyDescent="0.2">
      <c r="D1382" s="9"/>
    </row>
    <row r="1383" spans="4:4" x14ac:dyDescent="0.2">
      <c r="D1383" s="9"/>
    </row>
    <row r="1384" spans="4:4" x14ac:dyDescent="0.2">
      <c r="D1384" s="9"/>
    </row>
    <row r="1385" spans="4:4" x14ac:dyDescent="0.2">
      <c r="D1385" s="9"/>
    </row>
    <row r="1386" spans="4:4" x14ac:dyDescent="0.2">
      <c r="D1386" s="9"/>
    </row>
    <row r="1387" spans="4:4" x14ac:dyDescent="0.2">
      <c r="D1387" s="9"/>
    </row>
    <row r="1388" spans="4:4" x14ac:dyDescent="0.2">
      <c r="D1388" s="9"/>
    </row>
    <row r="1389" spans="4:4" x14ac:dyDescent="0.2">
      <c r="D1389" s="9"/>
    </row>
    <row r="1390" spans="4:4" x14ac:dyDescent="0.2">
      <c r="D1390" s="9"/>
    </row>
    <row r="1391" spans="4:4" x14ac:dyDescent="0.2">
      <c r="D1391" s="9"/>
    </row>
    <row r="1392" spans="4:4" x14ac:dyDescent="0.2">
      <c r="D1392" s="9"/>
    </row>
    <row r="1393" spans="4:4" x14ac:dyDescent="0.2">
      <c r="D1393" s="9"/>
    </row>
    <row r="1394" spans="4:4" x14ac:dyDescent="0.2">
      <c r="D1394" s="9"/>
    </row>
    <row r="1395" spans="4:4" x14ac:dyDescent="0.2">
      <c r="D1395" s="9"/>
    </row>
    <row r="1396" spans="4:4" x14ac:dyDescent="0.2">
      <c r="D1396" s="9"/>
    </row>
    <row r="1397" spans="4:4" x14ac:dyDescent="0.2">
      <c r="D1397" s="9"/>
    </row>
    <row r="1398" spans="4:4" x14ac:dyDescent="0.2">
      <c r="D1398" s="9"/>
    </row>
    <row r="1399" spans="4:4" x14ac:dyDescent="0.2">
      <c r="D1399" s="9"/>
    </row>
    <row r="1400" spans="4:4" x14ac:dyDescent="0.2">
      <c r="D1400" s="9"/>
    </row>
    <row r="1401" spans="4:4" x14ac:dyDescent="0.2">
      <c r="D1401" s="9"/>
    </row>
    <row r="1402" spans="4:4" x14ac:dyDescent="0.2">
      <c r="D1402" s="9"/>
    </row>
    <row r="1403" spans="4:4" x14ac:dyDescent="0.2">
      <c r="D1403" s="9"/>
    </row>
    <row r="1404" spans="4:4" x14ac:dyDescent="0.2">
      <c r="D1404" s="9"/>
    </row>
    <row r="1405" spans="4:4" x14ac:dyDescent="0.2">
      <c r="D1405" s="9"/>
    </row>
    <row r="1406" spans="4:4" x14ac:dyDescent="0.2">
      <c r="D1406" s="9"/>
    </row>
    <row r="1407" spans="4:4" x14ac:dyDescent="0.2">
      <c r="D1407" s="9"/>
    </row>
    <row r="1408" spans="4:4" x14ac:dyDescent="0.2">
      <c r="D1408" s="9"/>
    </row>
    <row r="1409" spans="4:4" x14ac:dyDescent="0.2">
      <c r="D1409" s="9"/>
    </row>
    <row r="1410" spans="4:4" x14ac:dyDescent="0.2">
      <c r="D1410" s="9"/>
    </row>
    <row r="1411" spans="4:4" x14ac:dyDescent="0.2">
      <c r="D1411" s="9"/>
    </row>
    <row r="1412" spans="4:4" x14ac:dyDescent="0.2">
      <c r="D1412" s="9"/>
    </row>
    <row r="1413" spans="4:4" x14ac:dyDescent="0.2">
      <c r="D1413" s="9"/>
    </row>
    <row r="1414" spans="4:4" x14ac:dyDescent="0.2">
      <c r="D1414" s="9"/>
    </row>
    <row r="1415" spans="4:4" x14ac:dyDescent="0.2">
      <c r="D1415" s="9"/>
    </row>
    <row r="1416" spans="4:4" x14ac:dyDescent="0.2">
      <c r="D1416" s="9"/>
    </row>
    <row r="1417" spans="4:4" x14ac:dyDescent="0.2">
      <c r="D1417" s="9"/>
    </row>
    <row r="1418" spans="4:4" x14ac:dyDescent="0.2">
      <c r="D1418" s="9"/>
    </row>
    <row r="1419" spans="4:4" x14ac:dyDescent="0.2">
      <c r="D1419" s="9"/>
    </row>
    <row r="1420" spans="4:4" x14ac:dyDescent="0.2">
      <c r="D1420" s="9"/>
    </row>
    <row r="1421" spans="4:4" x14ac:dyDescent="0.2">
      <c r="D1421" s="9"/>
    </row>
    <row r="1422" spans="4:4" x14ac:dyDescent="0.2">
      <c r="D1422" s="9"/>
    </row>
    <row r="1423" spans="4:4" x14ac:dyDescent="0.2">
      <c r="D1423" s="9"/>
    </row>
    <row r="1424" spans="4:4" x14ac:dyDescent="0.2">
      <c r="D1424" s="9"/>
    </row>
    <row r="1425" spans="4:4" x14ac:dyDescent="0.2">
      <c r="D1425" s="9"/>
    </row>
    <row r="1426" spans="4:4" x14ac:dyDescent="0.2">
      <c r="D1426" s="9"/>
    </row>
    <row r="1427" spans="4:4" x14ac:dyDescent="0.2">
      <c r="D1427" s="9"/>
    </row>
    <row r="1428" spans="4:4" x14ac:dyDescent="0.2">
      <c r="D1428" s="9"/>
    </row>
    <row r="1429" spans="4:4" x14ac:dyDescent="0.2">
      <c r="D1429" s="9"/>
    </row>
    <row r="1430" spans="4:4" x14ac:dyDescent="0.2">
      <c r="D1430" s="9"/>
    </row>
    <row r="1431" spans="4:4" x14ac:dyDescent="0.2">
      <c r="D1431" s="9"/>
    </row>
    <row r="1432" spans="4:4" x14ac:dyDescent="0.2">
      <c r="D1432" s="9"/>
    </row>
    <row r="1433" spans="4:4" x14ac:dyDescent="0.2">
      <c r="D1433" s="9"/>
    </row>
    <row r="1434" spans="4:4" x14ac:dyDescent="0.2">
      <c r="D1434" s="9"/>
    </row>
    <row r="1435" spans="4:4" x14ac:dyDescent="0.2">
      <c r="D1435" s="9"/>
    </row>
    <row r="1436" spans="4:4" x14ac:dyDescent="0.2">
      <c r="D1436" s="9"/>
    </row>
    <row r="1437" spans="4:4" x14ac:dyDescent="0.2">
      <c r="D1437" s="9"/>
    </row>
    <row r="1438" spans="4:4" x14ac:dyDescent="0.2">
      <c r="D1438" s="9"/>
    </row>
    <row r="1439" spans="4:4" x14ac:dyDescent="0.2">
      <c r="D1439" s="9"/>
    </row>
    <row r="1440" spans="4:4" x14ac:dyDescent="0.2">
      <c r="D1440" s="9"/>
    </row>
    <row r="1441" spans="4:4" x14ac:dyDescent="0.2">
      <c r="D1441" s="9"/>
    </row>
    <row r="1442" spans="4:4" x14ac:dyDescent="0.2">
      <c r="D1442" s="9"/>
    </row>
    <row r="1443" spans="4:4" x14ac:dyDescent="0.2">
      <c r="D1443" s="9"/>
    </row>
    <row r="1444" spans="4:4" x14ac:dyDescent="0.2">
      <c r="D1444" s="9"/>
    </row>
    <row r="1445" spans="4:4" x14ac:dyDescent="0.2">
      <c r="D1445" s="9"/>
    </row>
    <row r="1446" spans="4:4" x14ac:dyDescent="0.2">
      <c r="D1446" s="9"/>
    </row>
    <row r="1447" spans="4:4" x14ac:dyDescent="0.2">
      <c r="D1447" s="9"/>
    </row>
    <row r="1448" spans="4:4" x14ac:dyDescent="0.2">
      <c r="D1448" s="9"/>
    </row>
    <row r="1449" spans="4:4" x14ac:dyDescent="0.2">
      <c r="D1449" s="9"/>
    </row>
    <row r="1450" spans="4:4" x14ac:dyDescent="0.2">
      <c r="D1450" s="9"/>
    </row>
    <row r="1451" spans="4:4" x14ac:dyDescent="0.2">
      <c r="D1451" s="9"/>
    </row>
    <row r="1452" spans="4:4" x14ac:dyDescent="0.2">
      <c r="D1452" s="9"/>
    </row>
    <row r="1453" spans="4:4" x14ac:dyDescent="0.2">
      <c r="D1453" s="9"/>
    </row>
    <row r="1454" spans="4:4" x14ac:dyDescent="0.2">
      <c r="D1454" s="9"/>
    </row>
    <row r="1455" spans="4:4" x14ac:dyDescent="0.2">
      <c r="D1455" s="9"/>
    </row>
    <row r="1456" spans="4:4" x14ac:dyDescent="0.2">
      <c r="D1456" s="9"/>
    </row>
    <row r="1457" spans="4:4" x14ac:dyDescent="0.2">
      <c r="D1457" s="9"/>
    </row>
    <row r="1458" spans="4:4" x14ac:dyDescent="0.2">
      <c r="D1458" s="9"/>
    </row>
    <row r="1459" spans="4:4" x14ac:dyDescent="0.2">
      <c r="D1459" s="9"/>
    </row>
    <row r="1460" spans="4:4" x14ac:dyDescent="0.2">
      <c r="D1460" s="9"/>
    </row>
    <row r="1461" spans="4:4" x14ac:dyDescent="0.2">
      <c r="D1461" s="9"/>
    </row>
    <row r="1462" spans="4:4" x14ac:dyDescent="0.2">
      <c r="D1462" s="9"/>
    </row>
    <row r="1463" spans="4:4" x14ac:dyDescent="0.2">
      <c r="D1463" s="9"/>
    </row>
    <row r="1464" spans="4:4" x14ac:dyDescent="0.2">
      <c r="D1464" s="9"/>
    </row>
    <row r="1465" spans="4:4" x14ac:dyDescent="0.2">
      <c r="D1465" s="9"/>
    </row>
    <row r="1466" spans="4:4" x14ac:dyDescent="0.2">
      <c r="D1466" s="9"/>
    </row>
    <row r="1467" spans="4:4" x14ac:dyDescent="0.2">
      <c r="D1467" s="9"/>
    </row>
    <row r="1468" spans="4:4" x14ac:dyDescent="0.2">
      <c r="D1468" s="9"/>
    </row>
    <row r="1469" spans="4:4" x14ac:dyDescent="0.2">
      <c r="D1469" s="9"/>
    </row>
    <row r="1470" spans="4:4" x14ac:dyDescent="0.2">
      <c r="D1470" s="9"/>
    </row>
    <row r="1471" spans="4:4" x14ac:dyDescent="0.2">
      <c r="D1471" s="9"/>
    </row>
    <row r="1472" spans="4:4" x14ac:dyDescent="0.2">
      <c r="D1472" s="9"/>
    </row>
    <row r="1473" spans="4:4" x14ac:dyDescent="0.2">
      <c r="D1473" s="9"/>
    </row>
    <row r="1474" spans="4:4" x14ac:dyDescent="0.2">
      <c r="D1474" s="9"/>
    </row>
    <row r="1475" spans="4:4" x14ac:dyDescent="0.2">
      <c r="D1475" s="9"/>
    </row>
    <row r="1476" spans="4:4" x14ac:dyDescent="0.2">
      <c r="D1476" s="9"/>
    </row>
    <row r="1477" spans="4:4" x14ac:dyDescent="0.2">
      <c r="D1477" s="9"/>
    </row>
    <row r="1478" spans="4:4" x14ac:dyDescent="0.2">
      <c r="D1478" s="9"/>
    </row>
    <row r="1479" spans="4:4" x14ac:dyDescent="0.2">
      <c r="D1479" s="9"/>
    </row>
    <row r="1480" spans="4:4" x14ac:dyDescent="0.2">
      <c r="D1480" s="9"/>
    </row>
    <row r="1481" spans="4:4" x14ac:dyDescent="0.2">
      <c r="D1481" s="9"/>
    </row>
    <row r="1482" spans="4:4" x14ac:dyDescent="0.2">
      <c r="D1482" s="9"/>
    </row>
    <row r="1483" spans="4:4" x14ac:dyDescent="0.2">
      <c r="D1483" s="9"/>
    </row>
    <row r="1484" spans="4:4" x14ac:dyDescent="0.2">
      <c r="D1484" s="9"/>
    </row>
    <row r="1485" spans="4:4" x14ac:dyDescent="0.2">
      <c r="D1485" s="9"/>
    </row>
    <row r="1486" spans="4:4" x14ac:dyDescent="0.2">
      <c r="D1486" s="9"/>
    </row>
    <row r="1487" spans="4:4" x14ac:dyDescent="0.2">
      <c r="D1487" s="9"/>
    </row>
    <row r="1488" spans="4:4" x14ac:dyDescent="0.2">
      <c r="D1488" s="9"/>
    </row>
    <row r="1489" spans="4:4" x14ac:dyDescent="0.2">
      <c r="D1489" s="9"/>
    </row>
    <row r="1490" spans="4:4" x14ac:dyDescent="0.2">
      <c r="D1490" s="9"/>
    </row>
    <row r="1491" spans="4:4" x14ac:dyDescent="0.2">
      <c r="D1491" s="9"/>
    </row>
    <row r="1492" spans="4:4" x14ac:dyDescent="0.2">
      <c r="D1492" s="9"/>
    </row>
    <row r="1493" spans="4:4" x14ac:dyDescent="0.2">
      <c r="D1493" s="9"/>
    </row>
    <row r="1494" spans="4:4" x14ac:dyDescent="0.2">
      <c r="D1494" s="9"/>
    </row>
    <row r="1495" spans="4:4" x14ac:dyDescent="0.2">
      <c r="D1495" s="9"/>
    </row>
    <row r="1496" spans="4:4" x14ac:dyDescent="0.2">
      <c r="D1496" s="9"/>
    </row>
    <row r="1497" spans="4:4" x14ac:dyDescent="0.2">
      <c r="D1497" s="9"/>
    </row>
    <row r="1498" spans="4:4" x14ac:dyDescent="0.2">
      <c r="D1498" s="9"/>
    </row>
    <row r="1499" spans="4:4" x14ac:dyDescent="0.2">
      <c r="D1499" s="9"/>
    </row>
    <row r="1500" spans="4:4" x14ac:dyDescent="0.2">
      <c r="D1500" s="9"/>
    </row>
    <row r="1501" spans="4:4" x14ac:dyDescent="0.2">
      <c r="D1501" s="9"/>
    </row>
    <row r="1502" spans="4:4" x14ac:dyDescent="0.2">
      <c r="D1502" s="9"/>
    </row>
    <row r="1503" spans="4:4" x14ac:dyDescent="0.2">
      <c r="D1503" s="9"/>
    </row>
    <row r="1504" spans="4:4" x14ac:dyDescent="0.2">
      <c r="D1504" s="9"/>
    </row>
    <row r="1505" spans="4:4" x14ac:dyDescent="0.2">
      <c r="D1505" s="9"/>
    </row>
    <row r="1506" spans="4:4" x14ac:dyDescent="0.2">
      <c r="D1506" s="9"/>
    </row>
    <row r="1507" spans="4:4" x14ac:dyDescent="0.2">
      <c r="D1507" s="9"/>
    </row>
    <row r="1508" spans="4:4" x14ac:dyDescent="0.2">
      <c r="D1508" s="9"/>
    </row>
    <row r="1509" spans="4:4" x14ac:dyDescent="0.2">
      <c r="D1509" s="9"/>
    </row>
    <row r="1510" spans="4:4" x14ac:dyDescent="0.2">
      <c r="D1510" s="9"/>
    </row>
    <row r="1511" spans="4:4" x14ac:dyDescent="0.2">
      <c r="D1511" s="9"/>
    </row>
    <row r="1512" spans="4:4" x14ac:dyDescent="0.2">
      <c r="D1512" s="9"/>
    </row>
    <row r="1513" spans="4:4" x14ac:dyDescent="0.2">
      <c r="D1513" s="9"/>
    </row>
    <row r="1514" spans="4:4" x14ac:dyDescent="0.2">
      <c r="D1514" s="9"/>
    </row>
    <row r="1515" spans="4:4" x14ac:dyDescent="0.2">
      <c r="D1515" s="9"/>
    </row>
    <row r="1516" spans="4:4" x14ac:dyDescent="0.2">
      <c r="D1516" s="9"/>
    </row>
    <row r="1517" spans="4:4" x14ac:dyDescent="0.2">
      <c r="D1517" s="9"/>
    </row>
    <row r="1518" spans="4:4" x14ac:dyDescent="0.2">
      <c r="D1518" s="9"/>
    </row>
    <row r="1519" spans="4:4" x14ac:dyDescent="0.2">
      <c r="D1519" s="9"/>
    </row>
    <row r="1520" spans="4:4" x14ac:dyDescent="0.2">
      <c r="D1520" s="9"/>
    </row>
    <row r="1521" spans="4:4" x14ac:dyDescent="0.2">
      <c r="D1521" s="9"/>
    </row>
    <row r="1522" spans="4:4" x14ac:dyDescent="0.2">
      <c r="D1522" s="9"/>
    </row>
    <row r="1523" spans="4:4" x14ac:dyDescent="0.2">
      <c r="D1523" s="9"/>
    </row>
    <row r="1524" spans="4:4" x14ac:dyDescent="0.2">
      <c r="D1524" s="9"/>
    </row>
    <row r="1525" spans="4:4" x14ac:dyDescent="0.2">
      <c r="D1525" s="9"/>
    </row>
    <row r="1526" spans="4:4" x14ac:dyDescent="0.2">
      <c r="D1526" s="9"/>
    </row>
    <row r="1527" spans="4:4" x14ac:dyDescent="0.2">
      <c r="D1527" s="9"/>
    </row>
    <row r="1528" spans="4:4" x14ac:dyDescent="0.2">
      <c r="D1528" s="9"/>
    </row>
    <row r="1529" spans="4:4" x14ac:dyDescent="0.2">
      <c r="D1529" s="9"/>
    </row>
    <row r="1530" spans="4:4" x14ac:dyDescent="0.2">
      <c r="D1530" s="9"/>
    </row>
    <row r="1531" spans="4:4" x14ac:dyDescent="0.2">
      <c r="D1531" s="9"/>
    </row>
    <row r="1532" spans="4:4" x14ac:dyDescent="0.2">
      <c r="D1532" s="9"/>
    </row>
    <row r="1533" spans="4:4" x14ac:dyDescent="0.2">
      <c r="D1533" s="9"/>
    </row>
    <row r="1534" spans="4:4" x14ac:dyDescent="0.2">
      <c r="D1534" s="9"/>
    </row>
    <row r="1535" spans="4:4" x14ac:dyDescent="0.2">
      <c r="D1535" s="9"/>
    </row>
    <row r="1536" spans="4:4" x14ac:dyDescent="0.2">
      <c r="D1536" s="9"/>
    </row>
    <row r="1537" spans="4:4" x14ac:dyDescent="0.2">
      <c r="D1537" s="9"/>
    </row>
    <row r="1538" spans="4:4" x14ac:dyDescent="0.2">
      <c r="D1538" s="9"/>
    </row>
    <row r="1539" spans="4:4" x14ac:dyDescent="0.2">
      <c r="D1539" s="9"/>
    </row>
    <row r="1540" spans="4:4" x14ac:dyDescent="0.2">
      <c r="D1540" s="9"/>
    </row>
    <row r="1541" spans="4:4" x14ac:dyDescent="0.2">
      <c r="D1541" s="9"/>
    </row>
    <row r="1542" spans="4:4" x14ac:dyDescent="0.2">
      <c r="D1542" s="9"/>
    </row>
    <row r="1543" spans="4:4" x14ac:dyDescent="0.2">
      <c r="D1543" s="9"/>
    </row>
    <row r="1544" spans="4:4" x14ac:dyDescent="0.2">
      <c r="D1544" s="9"/>
    </row>
    <row r="1545" spans="4:4" x14ac:dyDescent="0.2">
      <c r="D1545" s="9"/>
    </row>
    <row r="1546" spans="4:4" x14ac:dyDescent="0.2">
      <c r="D1546" s="9"/>
    </row>
    <row r="1547" spans="4:4" x14ac:dyDescent="0.2">
      <c r="D1547" s="9"/>
    </row>
    <row r="1548" spans="4:4" x14ac:dyDescent="0.2">
      <c r="D1548" s="9"/>
    </row>
    <row r="1549" spans="4:4" x14ac:dyDescent="0.2">
      <c r="D1549" s="9"/>
    </row>
    <row r="1550" spans="4:4" x14ac:dyDescent="0.2">
      <c r="D1550" s="9"/>
    </row>
    <row r="1551" spans="4:4" x14ac:dyDescent="0.2">
      <c r="D1551" s="9"/>
    </row>
    <row r="1552" spans="4:4" x14ac:dyDescent="0.2">
      <c r="D1552" s="9"/>
    </row>
    <row r="1553" spans="4:4" x14ac:dyDescent="0.2">
      <c r="D1553" s="9"/>
    </row>
    <row r="1554" spans="4:4" x14ac:dyDescent="0.2">
      <c r="D1554" s="9"/>
    </row>
    <row r="1555" spans="4:4" x14ac:dyDescent="0.2">
      <c r="D1555" s="9"/>
    </row>
    <row r="1556" spans="4:4" x14ac:dyDescent="0.2">
      <c r="D1556" s="9"/>
    </row>
    <row r="1557" spans="4:4" x14ac:dyDescent="0.2">
      <c r="D1557" s="9"/>
    </row>
    <row r="1558" spans="4:4" x14ac:dyDescent="0.2">
      <c r="D1558" s="9"/>
    </row>
    <row r="1559" spans="4:4" x14ac:dyDescent="0.2">
      <c r="D1559" s="9"/>
    </row>
    <row r="1560" spans="4:4" x14ac:dyDescent="0.2">
      <c r="D1560" s="9"/>
    </row>
    <row r="1561" spans="4:4" x14ac:dyDescent="0.2">
      <c r="D1561" s="9"/>
    </row>
    <row r="1562" spans="4:4" x14ac:dyDescent="0.2">
      <c r="D1562" s="9"/>
    </row>
    <row r="1563" spans="4:4" x14ac:dyDescent="0.2">
      <c r="D1563" s="9"/>
    </row>
    <row r="1564" spans="4:4" x14ac:dyDescent="0.2">
      <c r="D1564" s="9"/>
    </row>
    <row r="1565" spans="4:4" x14ac:dyDescent="0.2">
      <c r="D1565" s="9"/>
    </row>
    <row r="1566" spans="4:4" x14ac:dyDescent="0.2">
      <c r="D1566" s="9"/>
    </row>
    <row r="1567" spans="4:4" x14ac:dyDescent="0.2">
      <c r="D1567" s="9"/>
    </row>
    <row r="1568" spans="4:4" x14ac:dyDescent="0.2">
      <c r="D1568" s="9"/>
    </row>
    <row r="1569" spans="4:4" x14ac:dyDescent="0.2">
      <c r="D1569" s="9"/>
    </row>
    <row r="1570" spans="4:4" x14ac:dyDescent="0.2">
      <c r="D1570" s="9"/>
    </row>
    <row r="1571" spans="4:4" x14ac:dyDescent="0.2">
      <c r="D1571" s="9"/>
    </row>
    <row r="1572" spans="4:4" x14ac:dyDescent="0.2">
      <c r="D1572" s="9"/>
    </row>
    <row r="1573" spans="4:4" x14ac:dyDescent="0.2">
      <c r="D1573" s="9"/>
    </row>
    <row r="1574" spans="4:4" x14ac:dyDescent="0.2">
      <c r="D1574" s="9"/>
    </row>
    <row r="1575" spans="4:4" x14ac:dyDescent="0.2">
      <c r="D1575" s="9"/>
    </row>
    <row r="1576" spans="4:4" x14ac:dyDescent="0.2">
      <c r="D1576" s="9"/>
    </row>
    <row r="1577" spans="4:4" x14ac:dyDescent="0.2">
      <c r="D1577" s="9"/>
    </row>
    <row r="1578" spans="4:4" x14ac:dyDescent="0.2">
      <c r="D1578" s="9"/>
    </row>
    <row r="1579" spans="4:4" x14ac:dyDescent="0.2">
      <c r="D1579" s="9"/>
    </row>
    <row r="1580" spans="4:4" x14ac:dyDescent="0.2">
      <c r="D1580" s="9"/>
    </row>
    <row r="1581" spans="4:4" x14ac:dyDescent="0.2">
      <c r="D1581" s="9"/>
    </row>
    <row r="1582" spans="4:4" x14ac:dyDescent="0.2">
      <c r="D1582" s="9"/>
    </row>
    <row r="1583" spans="4:4" x14ac:dyDescent="0.2">
      <c r="D1583" s="9"/>
    </row>
    <row r="1584" spans="4:4" x14ac:dyDescent="0.2">
      <c r="D1584" s="9"/>
    </row>
    <row r="1585" spans="4:4" x14ac:dyDescent="0.2">
      <c r="D1585" s="9"/>
    </row>
    <row r="1586" spans="4:4" x14ac:dyDescent="0.2">
      <c r="D1586" s="9"/>
    </row>
    <row r="1587" spans="4:4" x14ac:dyDescent="0.2">
      <c r="D1587" s="9"/>
    </row>
    <row r="1588" spans="4:4" x14ac:dyDescent="0.2">
      <c r="D1588" s="9"/>
    </row>
    <row r="1589" spans="4:4" x14ac:dyDescent="0.2">
      <c r="D1589" s="9"/>
    </row>
    <row r="1590" spans="4:4" x14ac:dyDescent="0.2">
      <c r="D1590" s="9"/>
    </row>
    <row r="1591" spans="4:4" x14ac:dyDescent="0.2">
      <c r="D1591" s="9"/>
    </row>
    <row r="1592" spans="4:4" x14ac:dyDescent="0.2">
      <c r="D1592" s="9"/>
    </row>
    <row r="1593" spans="4:4" x14ac:dyDescent="0.2">
      <c r="D1593" s="9"/>
    </row>
    <row r="1594" spans="4:4" x14ac:dyDescent="0.2">
      <c r="D1594" s="9"/>
    </row>
    <row r="1595" spans="4:4" x14ac:dyDescent="0.2">
      <c r="D1595" s="9"/>
    </row>
    <row r="1596" spans="4:4" x14ac:dyDescent="0.2">
      <c r="D1596" s="9"/>
    </row>
    <row r="1597" spans="4:4" x14ac:dyDescent="0.2">
      <c r="D1597" s="9"/>
    </row>
    <row r="1598" spans="4:4" x14ac:dyDescent="0.2">
      <c r="D1598" s="9"/>
    </row>
    <row r="1599" spans="4:4" x14ac:dyDescent="0.2">
      <c r="D1599" s="9"/>
    </row>
    <row r="1600" spans="4:4" x14ac:dyDescent="0.2">
      <c r="D1600" s="9"/>
    </row>
    <row r="1601" spans="4:4" x14ac:dyDescent="0.2">
      <c r="D1601" s="9"/>
    </row>
    <row r="1602" spans="4:4" x14ac:dyDescent="0.2">
      <c r="D1602" s="9"/>
    </row>
    <row r="1603" spans="4:4" x14ac:dyDescent="0.2">
      <c r="D1603" s="9"/>
    </row>
    <row r="1604" spans="4:4" x14ac:dyDescent="0.2">
      <c r="D1604" s="9"/>
    </row>
    <row r="1605" spans="4:4" x14ac:dyDescent="0.2">
      <c r="D1605" s="9"/>
    </row>
    <row r="1606" spans="4:4" x14ac:dyDescent="0.2">
      <c r="D1606" s="9"/>
    </row>
    <row r="1607" spans="4:4" x14ac:dyDescent="0.2">
      <c r="D1607" s="9"/>
    </row>
    <row r="1608" spans="4:4" x14ac:dyDescent="0.2">
      <c r="D1608" s="9"/>
    </row>
    <row r="1609" spans="4:4" x14ac:dyDescent="0.2">
      <c r="D1609" s="9"/>
    </row>
    <row r="1610" spans="4:4" x14ac:dyDescent="0.2">
      <c r="D1610" s="9"/>
    </row>
    <row r="1611" spans="4:4" x14ac:dyDescent="0.2">
      <c r="D1611" s="9"/>
    </row>
    <row r="1612" spans="4:4" x14ac:dyDescent="0.2">
      <c r="D1612" s="9"/>
    </row>
    <row r="1613" spans="4:4" x14ac:dyDescent="0.2">
      <c r="D1613" s="9"/>
    </row>
    <row r="1614" spans="4:4" x14ac:dyDescent="0.2">
      <c r="D1614" s="9"/>
    </row>
    <row r="1615" spans="4:4" x14ac:dyDescent="0.2">
      <c r="D1615" s="9"/>
    </row>
    <row r="1616" spans="4:4" x14ac:dyDescent="0.2">
      <c r="D1616" s="9"/>
    </row>
    <row r="1617" spans="4:4" x14ac:dyDescent="0.2">
      <c r="D1617" s="9"/>
    </row>
    <row r="1618" spans="4:4" x14ac:dyDescent="0.2">
      <c r="D1618" s="9"/>
    </row>
    <row r="1619" spans="4:4" x14ac:dyDescent="0.2">
      <c r="D1619" s="9"/>
    </row>
    <row r="1620" spans="4:4" x14ac:dyDescent="0.2">
      <c r="D1620" s="9"/>
    </row>
    <row r="1621" spans="4:4" x14ac:dyDescent="0.2">
      <c r="D1621" s="9"/>
    </row>
    <row r="1622" spans="4:4" x14ac:dyDescent="0.2">
      <c r="D1622" s="9"/>
    </row>
    <row r="1623" spans="4:4" x14ac:dyDescent="0.2">
      <c r="D1623" s="9"/>
    </row>
    <row r="1624" spans="4:4" x14ac:dyDescent="0.2">
      <c r="D1624" s="9"/>
    </row>
    <row r="1625" spans="4:4" x14ac:dyDescent="0.2">
      <c r="D1625" s="9"/>
    </row>
    <row r="1626" spans="4:4" x14ac:dyDescent="0.2">
      <c r="D1626" s="9"/>
    </row>
    <row r="1627" spans="4:4" x14ac:dyDescent="0.2">
      <c r="D1627" s="9"/>
    </row>
    <row r="1628" spans="4:4" x14ac:dyDescent="0.2">
      <c r="D1628" s="9"/>
    </row>
    <row r="1629" spans="4:4" x14ac:dyDescent="0.2">
      <c r="D1629" s="9"/>
    </row>
    <row r="1630" spans="4:4" x14ac:dyDescent="0.2">
      <c r="D1630" s="9"/>
    </row>
    <row r="1631" spans="4:4" x14ac:dyDescent="0.2">
      <c r="D1631" s="9"/>
    </row>
    <row r="1632" spans="4:4" x14ac:dyDescent="0.2">
      <c r="D1632" s="9"/>
    </row>
    <row r="1633" spans="4:4" x14ac:dyDescent="0.2">
      <c r="D1633" s="9"/>
    </row>
    <row r="1634" spans="4:4" x14ac:dyDescent="0.2">
      <c r="D1634" s="9"/>
    </row>
    <row r="1635" spans="4:4" x14ac:dyDescent="0.2">
      <c r="D1635" s="9"/>
    </row>
    <row r="1636" spans="4:4" x14ac:dyDescent="0.2">
      <c r="D1636" s="9"/>
    </row>
    <row r="1637" spans="4:4" x14ac:dyDescent="0.2">
      <c r="D1637" s="9"/>
    </row>
    <row r="1638" spans="4:4" x14ac:dyDescent="0.2">
      <c r="D1638" s="9"/>
    </row>
    <row r="1639" spans="4:4" x14ac:dyDescent="0.2">
      <c r="D1639" s="9"/>
    </row>
    <row r="1640" spans="4:4" x14ac:dyDescent="0.2">
      <c r="D1640" s="9"/>
    </row>
    <row r="1641" spans="4:4" x14ac:dyDescent="0.2">
      <c r="D1641" s="9"/>
    </row>
    <row r="1642" spans="4:4" x14ac:dyDescent="0.2">
      <c r="D1642" s="9"/>
    </row>
    <row r="1643" spans="4:4" x14ac:dyDescent="0.2">
      <c r="D1643" s="9"/>
    </row>
    <row r="1644" spans="4:4" x14ac:dyDescent="0.2">
      <c r="D1644" s="9"/>
    </row>
    <row r="1645" spans="4:4" x14ac:dyDescent="0.2">
      <c r="D1645" s="9"/>
    </row>
    <row r="1646" spans="4:4" x14ac:dyDescent="0.2">
      <c r="D1646" s="9"/>
    </row>
    <row r="1647" spans="4:4" x14ac:dyDescent="0.2">
      <c r="D1647" s="9"/>
    </row>
    <row r="1648" spans="4:4" x14ac:dyDescent="0.2">
      <c r="D1648" s="9"/>
    </row>
    <row r="1649" spans="4:4" x14ac:dyDescent="0.2">
      <c r="D1649" s="9"/>
    </row>
    <row r="1650" spans="4:4" x14ac:dyDescent="0.2">
      <c r="D1650" s="9"/>
    </row>
    <row r="1651" spans="4:4" x14ac:dyDescent="0.2">
      <c r="D1651" s="9"/>
    </row>
    <row r="1652" spans="4:4" x14ac:dyDescent="0.2">
      <c r="D1652" s="9"/>
    </row>
    <row r="1653" spans="4:4" x14ac:dyDescent="0.2">
      <c r="D1653" s="9"/>
    </row>
    <row r="1654" spans="4:4" x14ac:dyDescent="0.2">
      <c r="D1654" s="9"/>
    </row>
    <row r="1655" spans="4:4" x14ac:dyDescent="0.2">
      <c r="D1655" s="9"/>
    </row>
    <row r="1656" spans="4:4" x14ac:dyDescent="0.2">
      <c r="D1656" s="9"/>
    </row>
    <row r="1657" spans="4:4" x14ac:dyDescent="0.2">
      <c r="D1657" s="9"/>
    </row>
    <row r="1658" spans="4:4" x14ac:dyDescent="0.2">
      <c r="D1658" s="9"/>
    </row>
    <row r="1659" spans="4:4" x14ac:dyDescent="0.2">
      <c r="D1659" s="9"/>
    </row>
    <row r="1660" spans="4:4" x14ac:dyDescent="0.2">
      <c r="D1660" s="9"/>
    </row>
    <row r="1661" spans="4:4" x14ac:dyDescent="0.2">
      <c r="D1661" s="9"/>
    </row>
    <row r="1662" spans="4:4" x14ac:dyDescent="0.2">
      <c r="D1662" s="9"/>
    </row>
    <row r="1663" spans="4:4" x14ac:dyDescent="0.2">
      <c r="D1663" s="9"/>
    </row>
    <row r="1664" spans="4:4" x14ac:dyDescent="0.2">
      <c r="D1664" s="9"/>
    </row>
    <row r="1665" spans="4:4" x14ac:dyDescent="0.2">
      <c r="D1665" s="9"/>
    </row>
    <row r="1666" spans="4:4" x14ac:dyDescent="0.2">
      <c r="D1666" s="9"/>
    </row>
    <row r="1667" spans="4:4" x14ac:dyDescent="0.2">
      <c r="D1667" s="9"/>
    </row>
    <row r="1668" spans="4:4" x14ac:dyDescent="0.2">
      <c r="D1668" s="9"/>
    </row>
    <row r="1669" spans="4:4" x14ac:dyDescent="0.2">
      <c r="D1669" s="9"/>
    </row>
    <row r="1670" spans="4:4" x14ac:dyDescent="0.2">
      <c r="D1670" s="9"/>
    </row>
    <row r="1671" spans="4:4" x14ac:dyDescent="0.2">
      <c r="D1671" s="9"/>
    </row>
    <row r="1672" spans="4:4" x14ac:dyDescent="0.2">
      <c r="D1672" s="9"/>
    </row>
    <row r="1673" spans="4:4" x14ac:dyDescent="0.2">
      <c r="D1673" s="9"/>
    </row>
    <row r="1674" spans="4:4" x14ac:dyDescent="0.2">
      <c r="D1674" s="9"/>
    </row>
    <row r="1675" spans="4:4" x14ac:dyDescent="0.2">
      <c r="D1675" s="9"/>
    </row>
    <row r="1676" spans="4:4" x14ac:dyDescent="0.2">
      <c r="D1676" s="9"/>
    </row>
    <row r="1677" spans="4:4" x14ac:dyDescent="0.2">
      <c r="D1677" s="9"/>
    </row>
    <row r="1678" spans="4:4" x14ac:dyDescent="0.2">
      <c r="D1678" s="9"/>
    </row>
    <row r="1679" spans="4:4" x14ac:dyDescent="0.2">
      <c r="D1679" s="9"/>
    </row>
    <row r="1680" spans="4:4" x14ac:dyDescent="0.2">
      <c r="D1680" s="9"/>
    </row>
    <row r="1681" spans="4:4" x14ac:dyDescent="0.2">
      <c r="D1681" s="9"/>
    </row>
    <row r="1682" spans="4:4" x14ac:dyDescent="0.2">
      <c r="D1682" s="9"/>
    </row>
    <row r="1683" spans="4:4" x14ac:dyDescent="0.2">
      <c r="D1683" s="9"/>
    </row>
    <row r="1684" spans="4:4" x14ac:dyDescent="0.2">
      <c r="D1684" s="9"/>
    </row>
    <row r="1685" spans="4:4" x14ac:dyDescent="0.2">
      <c r="D1685" s="9"/>
    </row>
    <row r="1686" spans="4:4" x14ac:dyDescent="0.2">
      <c r="D1686" s="9"/>
    </row>
    <row r="1687" spans="4:4" x14ac:dyDescent="0.2">
      <c r="D1687" s="9"/>
    </row>
    <row r="1688" spans="4:4" x14ac:dyDescent="0.2">
      <c r="D1688" s="9"/>
    </row>
    <row r="1689" spans="4:4" x14ac:dyDescent="0.2">
      <c r="D1689" s="9"/>
    </row>
    <row r="1690" spans="4:4" x14ac:dyDescent="0.2">
      <c r="D1690" s="9"/>
    </row>
    <row r="1691" spans="4:4" x14ac:dyDescent="0.2">
      <c r="D1691" s="9"/>
    </row>
    <row r="1692" spans="4:4" x14ac:dyDescent="0.2">
      <c r="D1692" s="9"/>
    </row>
    <row r="1693" spans="4:4" x14ac:dyDescent="0.2">
      <c r="D1693" s="9"/>
    </row>
    <row r="1694" spans="4:4" x14ac:dyDescent="0.2">
      <c r="D1694" s="9"/>
    </row>
    <row r="1695" spans="4:4" x14ac:dyDescent="0.2">
      <c r="D1695" s="9"/>
    </row>
    <row r="1696" spans="4:4" x14ac:dyDescent="0.2">
      <c r="D1696" s="9"/>
    </row>
    <row r="1697" spans="4:4" x14ac:dyDescent="0.2">
      <c r="D1697" s="9"/>
    </row>
    <row r="1698" spans="4:4" x14ac:dyDescent="0.2">
      <c r="D1698" s="9"/>
    </row>
    <row r="1699" spans="4:4" x14ac:dyDescent="0.2">
      <c r="D1699" s="9"/>
    </row>
    <row r="1700" spans="4:4" x14ac:dyDescent="0.2">
      <c r="D1700" s="9"/>
    </row>
    <row r="1701" spans="4:4" x14ac:dyDescent="0.2">
      <c r="D1701" s="9"/>
    </row>
    <row r="1702" spans="4:4" x14ac:dyDescent="0.2">
      <c r="D1702" s="9"/>
    </row>
    <row r="1703" spans="4:4" x14ac:dyDescent="0.2">
      <c r="D1703" s="9"/>
    </row>
    <row r="1704" spans="4:4" x14ac:dyDescent="0.2">
      <c r="D1704" s="9"/>
    </row>
    <row r="1705" spans="4:4" x14ac:dyDescent="0.2">
      <c r="D1705" s="9"/>
    </row>
    <row r="1706" spans="4:4" x14ac:dyDescent="0.2">
      <c r="D1706" s="9"/>
    </row>
    <row r="1707" spans="4:4" x14ac:dyDescent="0.2">
      <c r="D1707" s="9"/>
    </row>
    <row r="1708" spans="4:4" x14ac:dyDescent="0.2">
      <c r="D1708" s="9"/>
    </row>
    <row r="1709" spans="4:4" x14ac:dyDescent="0.2">
      <c r="D1709" s="9"/>
    </row>
    <row r="1710" spans="4:4" x14ac:dyDescent="0.2">
      <c r="D1710" s="9"/>
    </row>
    <row r="1711" spans="4:4" x14ac:dyDescent="0.2">
      <c r="D1711" s="9"/>
    </row>
    <row r="1712" spans="4:4" x14ac:dyDescent="0.2">
      <c r="D1712" s="9"/>
    </row>
    <row r="1713" spans="4:4" x14ac:dyDescent="0.2">
      <c r="D1713" s="9"/>
    </row>
    <row r="1714" spans="4:4" x14ac:dyDescent="0.2">
      <c r="D1714" s="9"/>
    </row>
    <row r="1715" spans="4:4" x14ac:dyDescent="0.2">
      <c r="D1715" s="9"/>
    </row>
    <row r="1716" spans="4:4" x14ac:dyDescent="0.2">
      <c r="D1716" s="9"/>
    </row>
    <row r="1717" spans="4:4" x14ac:dyDescent="0.2">
      <c r="D1717" s="9"/>
    </row>
    <row r="1718" spans="4:4" x14ac:dyDescent="0.2">
      <c r="D1718" s="9"/>
    </row>
    <row r="1719" spans="4:4" x14ac:dyDescent="0.2">
      <c r="D1719" s="9"/>
    </row>
    <row r="1720" spans="4:4" x14ac:dyDescent="0.2">
      <c r="D1720" s="9"/>
    </row>
    <row r="1721" spans="4:4" x14ac:dyDescent="0.2">
      <c r="D1721" s="9"/>
    </row>
    <row r="1722" spans="4:4" x14ac:dyDescent="0.2">
      <c r="D1722" s="9"/>
    </row>
    <row r="1723" spans="4:4" x14ac:dyDescent="0.2">
      <c r="D1723" s="9"/>
    </row>
    <row r="1724" spans="4:4" x14ac:dyDescent="0.2">
      <c r="D1724" s="9"/>
    </row>
    <row r="1725" spans="4:4" x14ac:dyDescent="0.2">
      <c r="D1725" s="9"/>
    </row>
    <row r="1726" spans="4:4" x14ac:dyDescent="0.2">
      <c r="D1726" s="9"/>
    </row>
    <row r="1727" spans="4:4" x14ac:dyDescent="0.2">
      <c r="D1727" s="9"/>
    </row>
    <row r="1728" spans="4:4" x14ac:dyDescent="0.2">
      <c r="D1728" s="9"/>
    </row>
    <row r="1729" spans="4:4" x14ac:dyDescent="0.2">
      <c r="D1729" s="9"/>
    </row>
    <row r="1730" spans="4:4" x14ac:dyDescent="0.2">
      <c r="D1730" s="9"/>
    </row>
    <row r="1731" spans="4:4" x14ac:dyDescent="0.2">
      <c r="D1731" s="9"/>
    </row>
    <row r="1732" spans="4:4" x14ac:dyDescent="0.2">
      <c r="D1732" s="9"/>
    </row>
    <row r="1733" spans="4:4" x14ac:dyDescent="0.2">
      <c r="D1733" s="9"/>
    </row>
    <row r="1734" spans="4:4" x14ac:dyDescent="0.2">
      <c r="D1734" s="9"/>
    </row>
    <row r="1735" spans="4:4" x14ac:dyDescent="0.2">
      <c r="D1735" s="9"/>
    </row>
    <row r="1736" spans="4:4" x14ac:dyDescent="0.2">
      <c r="D1736" s="9"/>
    </row>
    <row r="1737" spans="4:4" x14ac:dyDescent="0.2">
      <c r="D1737" s="9"/>
    </row>
    <row r="1738" spans="4:4" x14ac:dyDescent="0.2">
      <c r="D1738" s="9"/>
    </row>
    <row r="1739" spans="4:4" x14ac:dyDescent="0.2">
      <c r="D1739" s="9"/>
    </row>
    <row r="1740" spans="4:4" x14ac:dyDescent="0.2">
      <c r="D1740" s="9"/>
    </row>
    <row r="1741" spans="4:4" x14ac:dyDescent="0.2">
      <c r="D1741" s="9"/>
    </row>
    <row r="1742" spans="4:4" x14ac:dyDescent="0.2">
      <c r="D1742" s="9"/>
    </row>
    <row r="1743" spans="4:4" x14ac:dyDescent="0.2">
      <c r="D1743" s="9"/>
    </row>
    <row r="1744" spans="4:4" x14ac:dyDescent="0.2">
      <c r="D1744" s="9"/>
    </row>
    <row r="1745" spans="4:4" x14ac:dyDescent="0.2">
      <c r="D1745" s="9"/>
    </row>
    <row r="1746" spans="4:4" x14ac:dyDescent="0.2">
      <c r="D1746" s="9"/>
    </row>
    <row r="1747" spans="4:4" x14ac:dyDescent="0.2">
      <c r="D1747" s="9"/>
    </row>
    <row r="1748" spans="4:4" x14ac:dyDescent="0.2">
      <c r="D1748" s="9"/>
    </row>
    <row r="1749" spans="4:4" x14ac:dyDescent="0.2">
      <c r="D1749" s="9"/>
    </row>
    <row r="1750" spans="4:4" x14ac:dyDescent="0.2">
      <c r="D1750" s="9"/>
    </row>
    <row r="1751" spans="4:4" x14ac:dyDescent="0.2">
      <c r="D1751" s="9"/>
    </row>
    <row r="1752" spans="4:4" x14ac:dyDescent="0.2">
      <c r="D1752" s="9"/>
    </row>
    <row r="1753" spans="4:4" x14ac:dyDescent="0.2">
      <c r="D1753" s="9"/>
    </row>
    <row r="1754" spans="4:4" x14ac:dyDescent="0.2">
      <c r="D1754" s="9"/>
    </row>
    <row r="1755" spans="4:4" x14ac:dyDescent="0.2">
      <c r="D1755" s="9"/>
    </row>
    <row r="1756" spans="4:4" x14ac:dyDescent="0.2">
      <c r="D1756" s="9"/>
    </row>
    <row r="1757" spans="4:4" x14ac:dyDescent="0.2">
      <c r="D1757" s="9"/>
    </row>
    <row r="1758" spans="4:4" x14ac:dyDescent="0.2">
      <c r="D1758" s="9"/>
    </row>
    <row r="1759" spans="4:4" x14ac:dyDescent="0.2">
      <c r="D1759" s="9"/>
    </row>
    <row r="1760" spans="4:4" x14ac:dyDescent="0.2">
      <c r="D1760" s="9"/>
    </row>
    <row r="1761" spans="4:4" x14ac:dyDescent="0.2">
      <c r="D1761" s="9"/>
    </row>
    <row r="1762" spans="4:4" x14ac:dyDescent="0.2">
      <c r="D1762" s="9"/>
    </row>
    <row r="1763" spans="4:4" x14ac:dyDescent="0.2">
      <c r="D1763" s="9"/>
    </row>
    <row r="1764" spans="4:4" x14ac:dyDescent="0.2">
      <c r="D1764" s="9"/>
    </row>
    <row r="1765" spans="4:4" x14ac:dyDescent="0.2">
      <c r="D1765" s="9"/>
    </row>
    <row r="1766" spans="4:4" x14ac:dyDescent="0.2">
      <c r="D1766" s="9"/>
    </row>
    <row r="1767" spans="4:4" x14ac:dyDescent="0.2">
      <c r="D1767" s="9"/>
    </row>
    <row r="1768" spans="4:4" x14ac:dyDescent="0.2">
      <c r="D1768" s="9"/>
    </row>
    <row r="1769" spans="4:4" x14ac:dyDescent="0.2">
      <c r="D1769" s="9"/>
    </row>
    <row r="1770" spans="4:4" x14ac:dyDescent="0.2">
      <c r="D1770" s="9"/>
    </row>
    <row r="1771" spans="4:4" x14ac:dyDescent="0.2">
      <c r="D1771" s="9"/>
    </row>
    <row r="1772" spans="4:4" x14ac:dyDescent="0.2">
      <c r="D1772" s="9"/>
    </row>
    <row r="1773" spans="4:4" x14ac:dyDescent="0.2">
      <c r="D1773" s="9"/>
    </row>
    <row r="1774" spans="4:4" x14ac:dyDescent="0.2">
      <c r="D1774" s="9"/>
    </row>
    <row r="1775" spans="4:4" x14ac:dyDescent="0.2">
      <c r="D1775" s="9"/>
    </row>
    <row r="1776" spans="4:4" x14ac:dyDescent="0.2">
      <c r="D1776" s="9"/>
    </row>
    <row r="1777" spans="4:4" x14ac:dyDescent="0.2">
      <c r="D1777" s="9"/>
    </row>
    <row r="1778" spans="4:4" x14ac:dyDescent="0.2">
      <c r="D1778" s="9"/>
    </row>
    <row r="1779" spans="4:4" x14ac:dyDescent="0.2">
      <c r="D1779" s="9"/>
    </row>
    <row r="1780" spans="4:4" x14ac:dyDescent="0.2">
      <c r="D1780" s="9"/>
    </row>
    <row r="1781" spans="4:4" x14ac:dyDescent="0.2">
      <c r="D1781" s="9"/>
    </row>
    <row r="1782" spans="4:4" x14ac:dyDescent="0.2">
      <c r="D1782" s="9"/>
    </row>
    <row r="1783" spans="4:4" x14ac:dyDescent="0.2">
      <c r="D1783" s="9"/>
    </row>
    <row r="1784" spans="4:4" x14ac:dyDescent="0.2">
      <c r="D1784" s="9"/>
    </row>
    <row r="1785" spans="4:4" x14ac:dyDescent="0.2">
      <c r="D1785" s="9"/>
    </row>
    <row r="1786" spans="4:4" x14ac:dyDescent="0.2">
      <c r="D1786" s="9"/>
    </row>
    <row r="1787" spans="4:4" x14ac:dyDescent="0.2">
      <c r="D1787" s="9"/>
    </row>
    <row r="1788" spans="4:4" x14ac:dyDescent="0.2">
      <c r="D1788" s="9"/>
    </row>
    <row r="1789" spans="4:4" x14ac:dyDescent="0.2">
      <c r="D1789" s="9"/>
    </row>
    <row r="1790" spans="4:4" x14ac:dyDescent="0.2">
      <c r="D1790" s="9"/>
    </row>
    <row r="1791" spans="4:4" x14ac:dyDescent="0.2">
      <c r="D1791" s="9"/>
    </row>
    <row r="1792" spans="4:4" x14ac:dyDescent="0.2">
      <c r="D1792" s="9"/>
    </row>
    <row r="1793" spans="4:4" x14ac:dyDescent="0.2">
      <c r="D1793" s="9"/>
    </row>
    <row r="1794" spans="4:4" x14ac:dyDescent="0.2">
      <c r="D1794" s="9"/>
    </row>
    <row r="1795" spans="4:4" x14ac:dyDescent="0.2">
      <c r="D1795" s="9"/>
    </row>
    <row r="1796" spans="4:4" x14ac:dyDescent="0.2">
      <c r="D1796" s="9"/>
    </row>
    <row r="1797" spans="4:4" x14ac:dyDescent="0.2">
      <c r="D1797" s="9"/>
    </row>
    <row r="1798" spans="4:4" x14ac:dyDescent="0.2">
      <c r="D1798" s="9"/>
    </row>
    <row r="1799" spans="4:4" x14ac:dyDescent="0.2">
      <c r="D1799" s="9"/>
    </row>
    <row r="1800" spans="4:4" x14ac:dyDescent="0.2">
      <c r="D1800" s="9"/>
    </row>
    <row r="1801" spans="4:4" x14ac:dyDescent="0.2">
      <c r="D1801" s="9"/>
    </row>
    <row r="1802" spans="4:4" x14ac:dyDescent="0.2">
      <c r="D1802" s="9"/>
    </row>
    <row r="1803" spans="4:4" x14ac:dyDescent="0.2">
      <c r="D1803" s="9"/>
    </row>
    <row r="1804" spans="4:4" x14ac:dyDescent="0.2">
      <c r="D1804" s="9"/>
    </row>
    <row r="1805" spans="4:4" x14ac:dyDescent="0.2">
      <c r="D1805" s="9"/>
    </row>
    <row r="1806" spans="4:4" x14ac:dyDescent="0.2">
      <c r="D1806" s="9"/>
    </row>
    <row r="1807" spans="4:4" x14ac:dyDescent="0.2">
      <c r="D1807" s="9"/>
    </row>
    <row r="1808" spans="4:4" x14ac:dyDescent="0.2">
      <c r="D1808" s="9"/>
    </row>
    <row r="1809" spans="4:4" x14ac:dyDescent="0.2">
      <c r="D1809" s="9"/>
    </row>
    <row r="1810" spans="4:4" x14ac:dyDescent="0.2">
      <c r="D1810" s="9"/>
    </row>
    <row r="1811" spans="4:4" x14ac:dyDescent="0.2">
      <c r="D1811" s="9"/>
    </row>
    <row r="1812" spans="4:4" x14ac:dyDescent="0.2">
      <c r="D1812" s="9"/>
    </row>
    <row r="1813" spans="4:4" x14ac:dyDescent="0.2">
      <c r="D1813" s="9"/>
    </row>
    <row r="1814" spans="4:4" x14ac:dyDescent="0.2">
      <c r="D1814" s="9"/>
    </row>
    <row r="1815" spans="4:4" x14ac:dyDescent="0.2">
      <c r="D1815" s="9"/>
    </row>
    <row r="1816" spans="4:4" x14ac:dyDescent="0.2">
      <c r="D1816" s="9"/>
    </row>
    <row r="1817" spans="4:4" x14ac:dyDescent="0.2">
      <c r="D1817" s="9"/>
    </row>
    <row r="1818" spans="4:4" x14ac:dyDescent="0.2">
      <c r="D1818" s="9"/>
    </row>
    <row r="1819" spans="4:4" x14ac:dyDescent="0.2">
      <c r="D1819" s="9"/>
    </row>
    <row r="1820" spans="4:4" x14ac:dyDescent="0.2">
      <c r="D1820" s="9"/>
    </row>
    <row r="1821" spans="4:4" x14ac:dyDescent="0.2">
      <c r="D1821" s="9"/>
    </row>
    <row r="1822" spans="4:4" x14ac:dyDescent="0.2">
      <c r="D1822" s="9"/>
    </row>
    <row r="1823" spans="4:4" x14ac:dyDescent="0.2">
      <c r="D1823" s="9"/>
    </row>
    <row r="1824" spans="4:4" x14ac:dyDescent="0.2">
      <c r="D1824" s="9"/>
    </row>
    <row r="1825" spans="4:4" x14ac:dyDescent="0.2">
      <c r="D1825" s="9"/>
    </row>
    <row r="1826" spans="4:4" x14ac:dyDescent="0.2">
      <c r="D1826" s="9"/>
    </row>
    <row r="1827" spans="4:4" x14ac:dyDescent="0.2">
      <c r="D1827" s="9"/>
    </row>
    <row r="1828" spans="4:4" x14ac:dyDescent="0.2">
      <c r="D1828" s="9"/>
    </row>
    <row r="1829" spans="4:4" x14ac:dyDescent="0.2">
      <c r="D1829" s="9"/>
    </row>
    <row r="1830" spans="4:4" x14ac:dyDescent="0.2">
      <c r="D1830" s="9"/>
    </row>
    <row r="1831" spans="4:4" x14ac:dyDescent="0.2">
      <c r="D1831" s="9"/>
    </row>
    <row r="1832" spans="4:4" x14ac:dyDescent="0.2">
      <c r="D1832" s="9"/>
    </row>
    <row r="1833" spans="4:4" x14ac:dyDescent="0.2">
      <c r="D1833" s="9"/>
    </row>
    <row r="1834" spans="4:4" x14ac:dyDescent="0.2">
      <c r="D1834" s="9"/>
    </row>
    <row r="1835" spans="4:4" x14ac:dyDescent="0.2">
      <c r="D1835" s="9"/>
    </row>
    <row r="1836" spans="4:4" x14ac:dyDescent="0.2">
      <c r="D1836" s="9"/>
    </row>
    <row r="1837" spans="4:4" x14ac:dyDescent="0.2">
      <c r="D1837" s="9"/>
    </row>
    <row r="1838" spans="4:4" x14ac:dyDescent="0.2">
      <c r="D1838" s="9"/>
    </row>
    <row r="1839" spans="4:4" x14ac:dyDescent="0.2">
      <c r="D1839" s="9"/>
    </row>
    <row r="1840" spans="4:4" x14ac:dyDescent="0.2">
      <c r="D1840" s="9"/>
    </row>
    <row r="1841" spans="4:4" x14ac:dyDescent="0.2">
      <c r="D1841" s="9"/>
    </row>
    <row r="1842" spans="4:4" x14ac:dyDescent="0.2">
      <c r="D1842" s="9"/>
    </row>
    <row r="1843" spans="4:4" x14ac:dyDescent="0.2">
      <c r="D1843" s="9"/>
    </row>
    <row r="1844" spans="4:4" x14ac:dyDescent="0.2">
      <c r="D1844" s="9"/>
    </row>
    <row r="1845" spans="4:4" x14ac:dyDescent="0.2">
      <c r="D1845" s="9"/>
    </row>
    <row r="1846" spans="4:4" x14ac:dyDescent="0.2">
      <c r="D1846" s="9"/>
    </row>
    <row r="1847" spans="4:4" x14ac:dyDescent="0.2">
      <c r="D1847" s="9"/>
    </row>
    <row r="1848" spans="4:4" x14ac:dyDescent="0.2">
      <c r="D1848" s="9"/>
    </row>
    <row r="1849" spans="4:4" x14ac:dyDescent="0.2">
      <c r="D1849" s="9"/>
    </row>
    <row r="1850" spans="4:4" x14ac:dyDescent="0.2">
      <c r="D1850" s="9"/>
    </row>
    <row r="1851" spans="4:4" x14ac:dyDescent="0.2">
      <c r="D1851" s="9"/>
    </row>
    <row r="1852" spans="4:4" x14ac:dyDescent="0.2">
      <c r="D1852" s="9"/>
    </row>
    <row r="1853" spans="4:4" x14ac:dyDescent="0.2">
      <c r="D1853" s="9"/>
    </row>
    <row r="1854" spans="4:4" x14ac:dyDescent="0.2">
      <c r="D1854" s="9"/>
    </row>
    <row r="1855" spans="4:4" x14ac:dyDescent="0.2">
      <c r="D1855" s="9"/>
    </row>
    <row r="1856" spans="4:4" x14ac:dyDescent="0.2">
      <c r="D1856" s="9"/>
    </row>
    <row r="1857" spans="4:4" x14ac:dyDescent="0.2">
      <c r="D1857" s="9"/>
    </row>
    <row r="1858" spans="4:4" x14ac:dyDescent="0.2">
      <c r="D1858" s="9"/>
    </row>
    <row r="1859" spans="4:4" x14ac:dyDescent="0.2">
      <c r="D1859" s="9"/>
    </row>
    <row r="1860" spans="4:4" x14ac:dyDescent="0.2">
      <c r="D1860" s="9"/>
    </row>
    <row r="1861" spans="4:4" x14ac:dyDescent="0.2">
      <c r="D1861" s="9"/>
    </row>
    <row r="1862" spans="4:4" x14ac:dyDescent="0.2">
      <c r="D1862" s="9"/>
    </row>
    <row r="1863" spans="4:4" x14ac:dyDescent="0.2">
      <c r="D1863" s="9"/>
    </row>
    <row r="1864" spans="4:4" x14ac:dyDescent="0.2">
      <c r="D1864" s="9"/>
    </row>
    <row r="1865" spans="4:4" x14ac:dyDescent="0.2">
      <c r="D1865" s="9"/>
    </row>
    <row r="1866" spans="4:4" x14ac:dyDescent="0.2">
      <c r="D1866" s="9"/>
    </row>
    <row r="1867" spans="4:4" x14ac:dyDescent="0.2">
      <c r="D1867" s="9"/>
    </row>
    <row r="1868" spans="4:4" x14ac:dyDescent="0.2">
      <c r="D1868" s="9"/>
    </row>
    <row r="1869" spans="4:4" x14ac:dyDescent="0.2">
      <c r="D1869" s="9"/>
    </row>
    <row r="1870" spans="4:4" x14ac:dyDescent="0.2">
      <c r="D1870" s="9"/>
    </row>
    <row r="1871" spans="4:4" x14ac:dyDescent="0.2">
      <c r="D1871" s="9"/>
    </row>
    <row r="1872" spans="4:4" x14ac:dyDescent="0.2">
      <c r="D1872" s="9"/>
    </row>
    <row r="1873" spans="4:4" x14ac:dyDescent="0.2">
      <c r="D1873" s="9"/>
    </row>
    <row r="1874" spans="4:4" x14ac:dyDescent="0.2">
      <c r="D1874" s="9"/>
    </row>
    <row r="1875" spans="4:4" x14ac:dyDescent="0.2">
      <c r="D1875" s="9"/>
    </row>
    <row r="1876" spans="4:4" x14ac:dyDescent="0.2">
      <c r="D1876" s="9"/>
    </row>
    <row r="1877" spans="4:4" x14ac:dyDescent="0.2">
      <c r="D1877" s="9"/>
    </row>
    <row r="1878" spans="4:4" x14ac:dyDescent="0.2">
      <c r="D1878" s="9"/>
    </row>
    <row r="1879" spans="4:4" x14ac:dyDescent="0.2">
      <c r="D1879" s="9"/>
    </row>
    <row r="1880" spans="4:4" x14ac:dyDescent="0.2">
      <c r="D1880" s="9"/>
    </row>
    <row r="1881" spans="4:4" x14ac:dyDescent="0.2">
      <c r="D1881" s="9"/>
    </row>
    <row r="1882" spans="4:4" x14ac:dyDescent="0.2">
      <c r="D1882" s="9"/>
    </row>
    <row r="1883" spans="4:4" x14ac:dyDescent="0.2">
      <c r="D1883" s="9"/>
    </row>
    <row r="1884" spans="4:4" x14ac:dyDescent="0.2">
      <c r="D1884" s="9"/>
    </row>
    <row r="1885" spans="4:4" x14ac:dyDescent="0.2">
      <c r="D1885" s="9"/>
    </row>
    <row r="1886" spans="4:4" x14ac:dyDescent="0.2">
      <c r="D1886" s="9"/>
    </row>
    <row r="1887" spans="4:4" x14ac:dyDescent="0.2">
      <c r="D1887" s="9"/>
    </row>
    <row r="1888" spans="4:4" x14ac:dyDescent="0.2">
      <c r="D1888" s="9"/>
    </row>
    <row r="1889" spans="4:4" x14ac:dyDescent="0.2">
      <c r="D1889" s="9"/>
    </row>
    <row r="1890" spans="4:4" x14ac:dyDescent="0.2">
      <c r="D1890" s="9"/>
    </row>
    <row r="1891" spans="4:4" x14ac:dyDescent="0.2">
      <c r="D1891" s="9"/>
    </row>
    <row r="1892" spans="4:4" x14ac:dyDescent="0.2">
      <c r="D1892" s="9"/>
    </row>
    <row r="1893" spans="4:4" x14ac:dyDescent="0.2">
      <c r="D1893" s="9"/>
    </row>
    <row r="1894" spans="4:4" x14ac:dyDescent="0.2">
      <c r="D1894" s="9"/>
    </row>
    <row r="1895" spans="4:4" x14ac:dyDescent="0.2">
      <c r="D1895" s="9"/>
    </row>
    <row r="1896" spans="4:4" x14ac:dyDescent="0.2">
      <c r="D1896" s="9"/>
    </row>
    <row r="1897" spans="4:4" x14ac:dyDescent="0.2">
      <c r="D1897" s="9"/>
    </row>
    <row r="1898" spans="4:4" x14ac:dyDescent="0.2">
      <c r="D1898" s="9"/>
    </row>
    <row r="1899" spans="4:4" x14ac:dyDescent="0.2">
      <c r="D1899" s="9"/>
    </row>
    <row r="1900" spans="4:4" x14ac:dyDescent="0.2">
      <c r="D1900" s="9"/>
    </row>
    <row r="1901" spans="4:4" x14ac:dyDescent="0.2">
      <c r="D1901" s="9"/>
    </row>
    <row r="1902" spans="4:4" x14ac:dyDescent="0.2">
      <c r="D1902" s="9"/>
    </row>
    <row r="1903" spans="4:4" x14ac:dyDescent="0.2">
      <c r="D1903" s="9"/>
    </row>
    <row r="1904" spans="4:4" x14ac:dyDescent="0.2">
      <c r="D1904" s="9"/>
    </row>
    <row r="1905" spans="4:4" x14ac:dyDescent="0.2">
      <c r="D1905" s="9"/>
    </row>
    <row r="1906" spans="4:4" x14ac:dyDescent="0.2">
      <c r="D1906" s="9"/>
    </row>
    <row r="1907" spans="4:4" x14ac:dyDescent="0.2">
      <c r="D1907" s="9"/>
    </row>
    <row r="1908" spans="4:4" x14ac:dyDescent="0.2">
      <c r="D1908" s="9"/>
    </row>
    <row r="1909" spans="4:4" x14ac:dyDescent="0.2">
      <c r="D1909" s="9"/>
    </row>
    <row r="1910" spans="4:4" x14ac:dyDescent="0.2">
      <c r="D1910" s="9"/>
    </row>
    <row r="1911" spans="4:4" x14ac:dyDescent="0.2">
      <c r="D1911" s="9"/>
    </row>
    <row r="1912" spans="4:4" x14ac:dyDescent="0.2">
      <c r="D1912" s="9"/>
    </row>
    <row r="1913" spans="4:4" x14ac:dyDescent="0.2">
      <c r="D1913" s="9"/>
    </row>
    <row r="1914" spans="4:4" x14ac:dyDescent="0.2">
      <c r="D1914" s="9"/>
    </row>
    <row r="1915" spans="4:4" x14ac:dyDescent="0.2">
      <c r="D1915" s="9"/>
    </row>
    <row r="1916" spans="4:4" x14ac:dyDescent="0.2">
      <c r="D1916" s="9"/>
    </row>
    <row r="1917" spans="4:4" x14ac:dyDescent="0.2">
      <c r="D1917" s="9"/>
    </row>
    <row r="1918" spans="4:4" x14ac:dyDescent="0.2">
      <c r="D1918" s="9"/>
    </row>
    <row r="1919" spans="4:4" x14ac:dyDescent="0.2">
      <c r="D1919" s="9"/>
    </row>
    <row r="1920" spans="4:4" x14ac:dyDescent="0.2">
      <c r="D1920" s="9"/>
    </row>
    <row r="1921" spans="4:4" x14ac:dyDescent="0.2">
      <c r="D1921" s="9"/>
    </row>
    <row r="1922" spans="4:4" x14ac:dyDescent="0.2">
      <c r="D1922" s="9"/>
    </row>
    <row r="1923" spans="4:4" x14ac:dyDescent="0.2">
      <c r="D1923" s="9"/>
    </row>
    <row r="1924" spans="4:4" x14ac:dyDescent="0.2">
      <c r="D1924" s="9"/>
    </row>
    <row r="1925" spans="4:4" x14ac:dyDescent="0.2">
      <c r="D1925" s="9"/>
    </row>
    <row r="1926" spans="4:4" x14ac:dyDescent="0.2">
      <c r="D1926" s="9"/>
    </row>
    <row r="1927" spans="4:4" x14ac:dyDescent="0.2">
      <c r="D1927" s="9"/>
    </row>
    <row r="1928" spans="4:4" x14ac:dyDescent="0.2">
      <c r="D1928" s="9"/>
    </row>
    <row r="1929" spans="4:4" x14ac:dyDescent="0.2">
      <c r="D1929" s="9"/>
    </row>
    <row r="1930" spans="4:4" x14ac:dyDescent="0.2">
      <c r="D1930" s="9"/>
    </row>
    <row r="1931" spans="4:4" x14ac:dyDescent="0.2">
      <c r="D1931" s="9"/>
    </row>
    <row r="1932" spans="4:4" x14ac:dyDescent="0.2">
      <c r="D1932" s="9"/>
    </row>
    <row r="1933" spans="4:4" x14ac:dyDescent="0.2">
      <c r="D1933" s="9"/>
    </row>
    <row r="1934" spans="4:4" x14ac:dyDescent="0.2">
      <c r="D1934" s="9"/>
    </row>
    <row r="1935" spans="4:4" x14ac:dyDescent="0.2">
      <c r="D1935" s="9"/>
    </row>
    <row r="1936" spans="4:4" x14ac:dyDescent="0.2">
      <c r="D1936" s="9"/>
    </row>
    <row r="1937" spans="4:4" x14ac:dyDescent="0.2">
      <c r="D1937" s="9"/>
    </row>
    <row r="1938" spans="4:4" x14ac:dyDescent="0.2">
      <c r="D1938" s="9"/>
    </row>
    <row r="1939" spans="4:4" x14ac:dyDescent="0.2">
      <c r="D1939" s="9"/>
    </row>
    <row r="1940" spans="4:4" x14ac:dyDescent="0.2">
      <c r="D1940" s="9"/>
    </row>
    <row r="1941" spans="4:4" x14ac:dyDescent="0.2">
      <c r="D1941" s="9"/>
    </row>
    <row r="1942" spans="4:4" x14ac:dyDescent="0.2">
      <c r="D1942" s="9"/>
    </row>
    <row r="1943" spans="4:4" x14ac:dyDescent="0.2">
      <c r="D1943" s="9"/>
    </row>
    <row r="1944" spans="4:4" x14ac:dyDescent="0.2">
      <c r="D1944" s="9"/>
    </row>
    <row r="1945" spans="4:4" x14ac:dyDescent="0.2">
      <c r="D1945" s="9"/>
    </row>
    <row r="1946" spans="4:4" x14ac:dyDescent="0.2">
      <c r="D1946" s="9"/>
    </row>
    <row r="1947" spans="4:4" x14ac:dyDescent="0.2">
      <c r="D1947" s="9"/>
    </row>
    <row r="1948" spans="4:4" x14ac:dyDescent="0.2">
      <c r="D1948" s="9"/>
    </row>
    <row r="1949" spans="4:4" x14ac:dyDescent="0.2">
      <c r="D1949" s="9"/>
    </row>
    <row r="1950" spans="4:4" x14ac:dyDescent="0.2">
      <c r="D1950" s="9"/>
    </row>
    <row r="1951" spans="4:4" x14ac:dyDescent="0.2">
      <c r="D1951" s="9"/>
    </row>
    <row r="1952" spans="4:4" x14ac:dyDescent="0.2">
      <c r="D1952" s="9"/>
    </row>
    <row r="1953" spans="4:4" x14ac:dyDescent="0.2">
      <c r="D1953" s="9"/>
    </row>
    <row r="1954" spans="4:4" x14ac:dyDescent="0.2">
      <c r="D1954" s="9"/>
    </row>
    <row r="1955" spans="4:4" x14ac:dyDescent="0.2">
      <c r="D1955" s="9"/>
    </row>
    <row r="1956" spans="4:4" x14ac:dyDescent="0.2">
      <c r="D1956" s="9"/>
    </row>
    <row r="1957" spans="4:4" x14ac:dyDescent="0.2">
      <c r="D1957" s="9"/>
    </row>
    <row r="1958" spans="4:4" x14ac:dyDescent="0.2">
      <c r="D1958" s="9"/>
    </row>
    <row r="1959" spans="4:4" x14ac:dyDescent="0.2">
      <c r="D1959" s="9"/>
    </row>
    <row r="1960" spans="4:4" x14ac:dyDescent="0.2">
      <c r="D1960" s="9"/>
    </row>
    <row r="1961" spans="4:4" x14ac:dyDescent="0.2">
      <c r="D1961" s="9"/>
    </row>
    <row r="1962" spans="4:4" x14ac:dyDescent="0.2">
      <c r="D1962" s="9"/>
    </row>
    <row r="1963" spans="4:4" x14ac:dyDescent="0.2">
      <c r="D1963" s="9"/>
    </row>
    <row r="1964" spans="4:4" x14ac:dyDescent="0.2">
      <c r="D1964" s="9"/>
    </row>
    <row r="1965" spans="4:4" x14ac:dyDescent="0.2">
      <c r="D1965" s="9"/>
    </row>
    <row r="1966" spans="4:4" x14ac:dyDescent="0.2">
      <c r="D1966" s="9"/>
    </row>
    <row r="1967" spans="4:4" x14ac:dyDescent="0.2">
      <c r="D1967" s="9"/>
    </row>
    <row r="1968" spans="4:4" x14ac:dyDescent="0.2">
      <c r="D1968" s="9"/>
    </row>
    <row r="1969" spans="4:4" x14ac:dyDescent="0.2">
      <c r="D1969" s="9"/>
    </row>
    <row r="1970" spans="4:4" x14ac:dyDescent="0.2">
      <c r="D1970" s="9"/>
    </row>
    <row r="1971" spans="4:4" x14ac:dyDescent="0.2">
      <c r="D1971" s="9"/>
    </row>
    <row r="1972" spans="4:4" x14ac:dyDescent="0.2">
      <c r="D1972" s="9"/>
    </row>
    <row r="1973" spans="4:4" x14ac:dyDescent="0.2">
      <c r="D1973" s="9"/>
    </row>
    <row r="1974" spans="4:4" x14ac:dyDescent="0.2">
      <c r="D1974" s="9"/>
    </row>
    <row r="1975" spans="4:4" x14ac:dyDescent="0.2">
      <c r="D1975" s="9"/>
    </row>
    <row r="1976" spans="4:4" x14ac:dyDescent="0.2">
      <c r="D1976" s="9"/>
    </row>
    <row r="1977" spans="4:4" x14ac:dyDescent="0.2">
      <c r="D1977" s="9"/>
    </row>
    <row r="1978" spans="4:4" x14ac:dyDescent="0.2">
      <c r="D1978" s="9"/>
    </row>
    <row r="1979" spans="4:4" x14ac:dyDescent="0.2">
      <c r="D1979" s="9"/>
    </row>
    <row r="1980" spans="4:4" x14ac:dyDescent="0.2">
      <c r="D1980" s="9"/>
    </row>
    <row r="1981" spans="4:4" x14ac:dyDescent="0.2">
      <c r="D1981" s="9"/>
    </row>
    <row r="1982" spans="4:4" x14ac:dyDescent="0.2">
      <c r="D1982" s="9"/>
    </row>
    <row r="1983" spans="4:4" x14ac:dyDescent="0.2">
      <c r="D1983" s="9"/>
    </row>
    <row r="1984" spans="4:4" x14ac:dyDescent="0.2">
      <c r="D1984" s="9"/>
    </row>
    <row r="1985" spans="4:4" x14ac:dyDescent="0.2">
      <c r="D1985" s="9"/>
    </row>
    <row r="1986" spans="4:4" x14ac:dyDescent="0.2">
      <c r="D1986" s="9"/>
    </row>
    <row r="1987" spans="4:4" x14ac:dyDescent="0.2">
      <c r="D1987" s="9"/>
    </row>
    <row r="1988" spans="4:4" x14ac:dyDescent="0.2">
      <c r="D1988" s="9"/>
    </row>
    <row r="1989" spans="4:4" x14ac:dyDescent="0.2">
      <c r="D1989" s="9"/>
    </row>
    <row r="1990" spans="4:4" x14ac:dyDescent="0.2">
      <c r="D1990" s="9"/>
    </row>
    <row r="1991" spans="4:4" x14ac:dyDescent="0.2">
      <c r="D1991" s="9"/>
    </row>
    <row r="1992" spans="4:4" x14ac:dyDescent="0.2">
      <c r="D1992" s="9"/>
    </row>
    <row r="1993" spans="4:4" x14ac:dyDescent="0.2">
      <c r="D1993" s="9"/>
    </row>
    <row r="1994" spans="4:4" x14ac:dyDescent="0.2">
      <c r="D1994" s="9"/>
    </row>
    <row r="1995" spans="4:4" x14ac:dyDescent="0.2">
      <c r="D1995" s="9"/>
    </row>
    <row r="1996" spans="4:4" x14ac:dyDescent="0.2">
      <c r="D1996" s="9"/>
    </row>
    <row r="1997" spans="4:4" x14ac:dyDescent="0.2">
      <c r="D1997" s="9"/>
    </row>
    <row r="1998" spans="4:4" x14ac:dyDescent="0.2">
      <c r="D1998" s="9"/>
    </row>
    <row r="1999" spans="4:4" x14ac:dyDescent="0.2">
      <c r="D1999" s="9"/>
    </row>
    <row r="2000" spans="4:4" x14ac:dyDescent="0.2">
      <c r="D2000" s="9"/>
    </row>
    <row r="2001" spans="4:4" x14ac:dyDescent="0.2">
      <c r="D2001" s="9"/>
    </row>
    <row r="2002" spans="4:4" x14ac:dyDescent="0.2">
      <c r="D2002" s="9"/>
    </row>
    <row r="2003" spans="4:4" x14ac:dyDescent="0.2">
      <c r="D2003" s="9"/>
    </row>
    <row r="2004" spans="4:4" x14ac:dyDescent="0.2">
      <c r="D2004" s="9"/>
    </row>
    <row r="2005" spans="4:4" x14ac:dyDescent="0.2">
      <c r="D2005" s="9"/>
    </row>
    <row r="2006" spans="4:4" x14ac:dyDescent="0.2">
      <c r="D2006" s="9"/>
    </row>
    <row r="2007" spans="4:4" x14ac:dyDescent="0.2">
      <c r="D2007" s="9"/>
    </row>
    <row r="2008" spans="4:4" x14ac:dyDescent="0.2">
      <c r="D2008" s="9"/>
    </row>
    <row r="2009" spans="4:4" x14ac:dyDescent="0.2">
      <c r="D2009" s="9"/>
    </row>
    <row r="2010" spans="4:4" x14ac:dyDescent="0.2">
      <c r="D2010" s="9"/>
    </row>
    <row r="2011" spans="4:4" x14ac:dyDescent="0.2">
      <c r="D2011" s="9"/>
    </row>
    <row r="2012" spans="4:4" x14ac:dyDescent="0.2">
      <c r="D2012" s="9"/>
    </row>
    <row r="2013" spans="4:4" x14ac:dyDescent="0.2">
      <c r="D2013" s="9"/>
    </row>
    <row r="2014" spans="4:4" x14ac:dyDescent="0.2">
      <c r="D2014" s="9"/>
    </row>
    <row r="2015" spans="4:4" x14ac:dyDescent="0.2">
      <c r="D2015" s="9"/>
    </row>
    <row r="2016" spans="4:4" x14ac:dyDescent="0.2">
      <c r="D2016" s="9"/>
    </row>
    <row r="2017" spans="4:4" x14ac:dyDescent="0.2">
      <c r="D2017" s="9"/>
    </row>
    <row r="2018" spans="4:4" x14ac:dyDescent="0.2">
      <c r="D2018" s="9"/>
    </row>
    <row r="2019" spans="4:4" x14ac:dyDescent="0.2">
      <c r="D2019" s="9"/>
    </row>
    <row r="2020" spans="4:4" x14ac:dyDescent="0.2">
      <c r="D2020" s="9"/>
    </row>
    <row r="2021" spans="4:4" x14ac:dyDescent="0.2">
      <c r="D2021" s="9"/>
    </row>
    <row r="2022" spans="4:4" x14ac:dyDescent="0.2">
      <c r="D2022" s="9"/>
    </row>
    <row r="2023" spans="4:4" x14ac:dyDescent="0.2">
      <c r="D2023" s="9"/>
    </row>
    <row r="2024" spans="4:4" x14ac:dyDescent="0.2">
      <c r="D2024" s="9"/>
    </row>
    <row r="2025" spans="4:4" x14ac:dyDescent="0.2">
      <c r="D2025" s="9"/>
    </row>
    <row r="2026" spans="4:4" x14ac:dyDescent="0.2">
      <c r="D2026" s="9"/>
    </row>
    <row r="2027" spans="4:4" x14ac:dyDescent="0.2">
      <c r="D2027" s="9"/>
    </row>
    <row r="2028" spans="4:4" x14ac:dyDescent="0.2">
      <c r="D2028" s="9"/>
    </row>
    <row r="2029" spans="4:4" x14ac:dyDescent="0.2">
      <c r="D2029" s="9"/>
    </row>
    <row r="2030" spans="4:4" x14ac:dyDescent="0.2">
      <c r="D2030" s="9"/>
    </row>
    <row r="2031" spans="4:4" x14ac:dyDescent="0.2">
      <c r="D2031" s="9"/>
    </row>
    <row r="2032" spans="4:4" x14ac:dyDescent="0.2">
      <c r="D2032" s="9"/>
    </row>
    <row r="2033" spans="4:4" x14ac:dyDescent="0.2">
      <c r="D2033" s="9"/>
    </row>
    <row r="2034" spans="4:4" x14ac:dyDescent="0.2">
      <c r="D2034" s="9"/>
    </row>
    <row r="2035" spans="4:4" x14ac:dyDescent="0.2">
      <c r="D2035" s="9"/>
    </row>
    <row r="2036" spans="4:4" x14ac:dyDescent="0.2">
      <c r="D2036" s="9"/>
    </row>
    <row r="2037" spans="4:4" x14ac:dyDescent="0.2">
      <c r="D2037" s="9"/>
    </row>
    <row r="2038" spans="4:4" x14ac:dyDescent="0.2">
      <c r="D2038" s="9"/>
    </row>
    <row r="2039" spans="4:4" x14ac:dyDescent="0.2">
      <c r="D2039" s="9"/>
    </row>
    <row r="2040" spans="4:4" x14ac:dyDescent="0.2">
      <c r="D2040" s="9"/>
    </row>
    <row r="2041" spans="4:4" x14ac:dyDescent="0.2">
      <c r="D2041" s="9"/>
    </row>
    <row r="2042" spans="4:4" x14ac:dyDescent="0.2">
      <c r="D2042" s="9"/>
    </row>
    <row r="2043" spans="4:4" x14ac:dyDescent="0.2">
      <c r="D2043" s="9"/>
    </row>
    <row r="2044" spans="4:4" x14ac:dyDescent="0.2">
      <c r="D2044" s="9"/>
    </row>
    <row r="2045" spans="4:4" x14ac:dyDescent="0.2">
      <c r="D2045" s="9"/>
    </row>
    <row r="2046" spans="4:4" x14ac:dyDescent="0.2">
      <c r="D2046" s="9"/>
    </row>
    <row r="2047" spans="4:4" x14ac:dyDescent="0.2">
      <c r="D2047" s="9"/>
    </row>
    <row r="2048" spans="4:4" x14ac:dyDescent="0.2">
      <c r="D2048" s="9"/>
    </row>
    <row r="2049" spans="4:4" x14ac:dyDescent="0.2">
      <c r="D2049" s="9"/>
    </row>
    <row r="2050" spans="4:4" x14ac:dyDescent="0.2">
      <c r="D2050" s="9"/>
    </row>
    <row r="2051" spans="4:4" x14ac:dyDescent="0.2">
      <c r="D2051" s="9"/>
    </row>
    <row r="2052" spans="4:4" x14ac:dyDescent="0.2">
      <c r="D2052" s="9"/>
    </row>
    <row r="2053" spans="4:4" x14ac:dyDescent="0.2">
      <c r="D2053" s="9"/>
    </row>
    <row r="2054" spans="4:4" x14ac:dyDescent="0.2">
      <c r="D2054" s="9"/>
    </row>
    <row r="2055" spans="4:4" x14ac:dyDescent="0.2">
      <c r="D2055" s="9"/>
    </row>
    <row r="2056" spans="4:4" x14ac:dyDescent="0.2">
      <c r="D2056" s="9"/>
    </row>
    <row r="2057" spans="4:4" x14ac:dyDescent="0.2">
      <c r="D2057" s="9"/>
    </row>
    <row r="2058" spans="4:4" x14ac:dyDescent="0.2">
      <c r="D2058" s="9"/>
    </row>
    <row r="2059" spans="4:4" x14ac:dyDescent="0.2">
      <c r="D2059" s="9"/>
    </row>
    <row r="2060" spans="4:4" x14ac:dyDescent="0.2">
      <c r="D2060" s="9"/>
    </row>
    <row r="2061" spans="4:4" x14ac:dyDescent="0.2">
      <c r="D2061" s="9"/>
    </row>
    <row r="2062" spans="4:4" x14ac:dyDescent="0.2">
      <c r="D2062" s="9"/>
    </row>
    <row r="2063" spans="4:4" x14ac:dyDescent="0.2">
      <c r="D2063" s="9"/>
    </row>
    <row r="2064" spans="4:4" x14ac:dyDescent="0.2">
      <c r="D2064" s="9"/>
    </row>
    <row r="2065" spans="4:4" x14ac:dyDescent="0.2">
      <c r="D2065" s="9"/>
    </row>
    <row r="2066" spans="4:4" x14ac:dyDescent="0.2">
      <c r="D2066" s="9"/>
    </row>
    <row r="2067" spans="4:4" x14ac:dyDescent="0.2">
      <c r="D2067" s="9"/>
    </row>
    <row r="2068" spans="4:4" x14ac:dyDescent="0.2">
      <c r="D2068" s="9"/>
    </row>
    <row r="2069" spans="4:4" x14ac:dyDescent="0.2">
      <c r="D2069" s="9"/>
    </row>
    <row r="2070" spans="4:4" x14ac:dyDescent="0.2">
      <c r="D2070" s="9"/>
    </row>
    <row r="2071" spans="4:4" x14ac:dyDescent="0.2">
      <c r="D2071" s="9"/>
    </row>
    <row r="2072" spans="4:4" x14ac:dyDescent="0.2">
      <c r="D2072" s="9"/>
    </row>
    <row r="2073" spans="4:4" x14ac:dyDescent="0.2">
      <c r="D2073" s="9"/>
    </row>
    <row r="2074" spans="4:4" x14ac:dyDescent="0.2">
      <c r="D2074" s="9"/>
    </row>
    <row r="2075" spans="4:4" x14ac:dyDescent="0.2">
      <c r="D2075" s="9"/>
    </row>
    <row r="2076" spans="4:4" x14ac:dyDescent="0.2">
      <c r="D2076" s="9"/>
    </row>
    <row r="2077" spans="4:4" x14ac:dyDescent="0.2">
      <c r="D2077" s="9"/>
    </row>
    <row r="2078" spans="4:4" x14ac:dyDescent="0.2">
      <c r="D2078" s="9"/>
    </row>
    <row r="2079" spans="4:4" x14ac:dyDescent="0.2">
      <c r="D2079" s="9"/>
    </row>
    <row r="2080" spans="4:4" x14ac:dyDescent="0.2">
      <c r="D2080" s="9"/>
    </row>
    <row r="2081" spans="4:4" x14ac:dyDescent="0.2">
      <c r="D2081" s="9"/>
    </row>
    <row r="2082" spans="4:4" x14ac:dyDescent="0.2">
      <c r="D2082" s="9"/>
    </row>
    <row r="2083" spans="4:4" x14ac:dyDescent="0.2">
      <c r="D2083" s="9"/>
    </row>
    <row r="2084" spans="4:4" x14ac:dyDescent="0.2">
      <c r="D2084" s="9"/>
    </row>
    <row r="2085" spans="4:4" x14ac:dyDescent="0.2">
      <c r="D2085" s="9"/>
    </row>
    <row r="2086" spans="4:4" x14ac:dyDescent="0.2">
      <c r="D2086" s="9"/>
    </row>
    <row r="2087" spans="4:4" x14ac:dyDescent="0.2">
      <c r="D2087" s="9"/>
    </row>
    <row r="2088" spans="4:4" x14ac:dyDescent="0.2">
      <c r="D2088" s="9"/>
    </row>
    <row r="2089" spans="4:4" x14ac:dyDescent="0.2">
      <c r="D2089" s="9"/>
    </row>
    <row r="2090" spans="4:4" x14ac:dyDescent="0.2">
      <c r="D2090" s="9"/>
    </row>
    <row r="2091" spans="4:4" x14ac:dyDescent="0.2">
      <c r="D2091" s="9"/>
    </row>
    <row r="2092" spans="4:4" x14ac:dyDescent="0.2">
      <c r="D2092" s="9"/>
    </row>
    <row r="2093" spans="4:4" x14ac:dyDescent="0.2">
      <c r="D2093" s="9"/>
    </row>
    <row r="2094" spans="4:4" x14ac:dyDescent="0.2">
      <c r="D2094" s="9"/>
    </row>
    <row r="2095" spans="4:4" x14ac:dyDescent="0.2">
      <c r="D2095" s="9"/>
    </row>
    <row r="2096" spans="4:4" x14ac:dyDescent="0.2">
      <c r="D2096" s="9"/>
    </row>
    <row r="2097" spans="4:4" x14ac:dyDescent="0.2">
      <c r="D2097" s="9"/>
    </row>
    <row r="2098" spans="4:4" x14ac:dyDescent="0.2">
      <c r="D2098" s="9"/>
    </row>
    <row r="2099" spans="4:4" x14ac:dyDescent="0.2">
      <c r="D2099" s="9"/>
    </row>
    <row r="2100" spans="4:4" x14ac:dyDescent="0.2">
      <c r="D2100" s="9"/>
    </row>
    <row r="2101" spans="4:4" x14ac:dyDescent="0.2">
      <c r="D2101" s="9"/>
    </row>
    <row r="2102" spans="4:4" x14ac:dyDescent="0.2">
      <c r="D2102" s="9"/>
    </row>
    <row r="2103" spans="4:4" x14ac:dyDescent="0.2">
      <c r="D2103" s="9"/>
    </row>
    <row r="2104" spans="4:4" x14ac:dyDescent="0.2">
      <c r="D2104" s="9"/>
    </row>
    <row r="2105" spans="4:4" x14ac:dyDescent="0.2">
      <c r="D2105" s="9"/>
    </row>
    <row r="2106" spans="4:4" x14ac:dyDescent="0.2">
      <c r="D2106" s="9"/>
    </row>
    <row r="2107" spans="4:4" x14ac:dyDescent="0.2">
      <c r="D2107" s="9"/>
    </row>
    <row r="2108" spans="4:4" x14ac:dyDescent="0.2">
      <c r="D2108" s="9"/>
    </row>
    <row r="2109" spans="4:4" x14ac:dyDescent="0.2">
      <c r="D2109" s="9"/>
    </row>
    <row r="2110" spans="4:4" x14ac:dyDescent="0.2">
      <c r="D2110" s="9"/>
    </row>
    <row r="2111" spans="4:4" x14ac:dyDescent="0.2">
      <c r="D2111" s="9"/>
    </row>
    <row r="2112" spans="4:4" x14ac:dyDescent="0.2">
      <c r="D2112" s="9"/>
    </row>
    <row r="2113" spans="4:4" x14ac:dyDescent="0.2">
      <c r="D2113" s="9"/>
    </row>
    <row r="2114" spans="4:4" x14ac:dyDescent="0.2">
      <c r="D2114" s="9"/>
    </row>
    <row r="2115" spans="4:4" x14ac:dyDescent="0.2">
      <c r="D2115" s="9"/>
    </row>
    <row r="2116" spans="4:4" x14ac:dyDescent="0.2">
      <c r="D2116" s="9"/>
    </row>
    <row r="2117" spans="4:4" x14ac:dyDescent="0.2">
      <c r="D2117" s="9"/>
    </row>
    <row r="2118" spans="4:4" x14ac:dyDescent="0.2">
      <c r="D2118" s="9"/>
    </row>
    <row r="2119" spans="4:4" x14ac:dyDescent="0.2">
      <c r="D2119" s="9"/>
    </row>
    <row r="2120" spans="4:4" x14ac:dyDescent="0.2">
      <c r="D2120" s="9"/>
    </row>
    <row r="2121" spans="4:4" x14ac:dyDescent="0.2">
      <c r="D2121" s="9"/>
    </row>
    <row r="2122" spans="4:4" x14ac:dyDescent="0.2">
      <c r="D2122" s="9"/>
    </row>
    <row r="2123" spans="4:4" x14ac:dyDescent="0.2">
      <c r="D2123" s="9"/>
    </row>
    <row r="2124" spans="4:4" x14ac:dyDescent="0.2">
      <c r="D2124" s="9"/>
    </row>
    <row r="2125" spans="4:4" x14ac:dyDescent="0.2">
      <c r="D2125" s="9"/>
    </row>
    <row r="2126" spans="4:4" x14ac:dyDescent="0.2">
      <c r="D2126" s="9"/>
    </row>
    <row r="2127" spans="4:4" x14ac:dyDescent="0.2">
      <c r="D2127" s="9"/>
    </row>
    <row r="2128" spans="4:4" x14ac:dyDescent="0.2">
      <c r="D2128" s="9"/>
    </row>
    <row r="2129" spans="4:4" x14ac:dyDescent="0.2">
      <c r="D2129" s="9"/>
    </row>
    <row r="2130" spans="4:4" x14ac:dyDescent="0.2">
      <c r="D2130" s="9"/>
    </row>
    <row r="2131" spans="4:4" x14ac:dyDescent="0.2">
      <c r="D2131" s="9"/>
    </row>
    <row r="2132" spans="4:4" x14ac:dyDescent="0.2">
      <c r="D2132" s="9"/>
    </row>
    <row r="2133" spans="4:4" x14ac:dyDescent="0.2">
      <c r="D2133" s="9"/>
    </row>
    <row r="2134" spans="4:4" x14ac:dyDescent="0.2">
      <c r="D2134" s="9"/>
    </row>
    <row r="2135" spans="4:4" x14ac:dyDescent="0.2">
      <c r="D2135" s="9"/>
    </row>
    <row r="2136" spans="4:4" x14ac:dyDescent="0.2">
      <c r="D2136" s="9"/>
    </row>
    <row r="2137" spans="4:4" x14ac:dyDescent="0.2">
      <c r="D2137" s="9"/>
    </row>
    <row r="2138" spans="4:4" x14ac:dyDescent="0.2">
      <c r="D2138" s="9"/>
    </row>
    <row r="2139" spans="4:4" x14ac:dyDescent="0.2">
      <c r="D2139" s="9"/>
    </row>
    <row r="2140" spans="4:4" x14ac:dyDescent="0.2">
      <c r="D2140" s="9"/>
    </row>
    <row r="2141" spans="4:4" x14ac:dyDescent="0.2">
      <c r="D2141" s="9"/>
    </row>
    <row r="2142" spans="4:4" x14ac:dyDescent="0.2">
      <c r="D2142" s="9"/>
    </row>
    <row r="2143" spans="4:4" x14ac:dyDescent="0.2">
      <c r="D2143" s="9"/>
    </row>
    <row r="2144" spans="4:4" x14ac:dyDescent="0.2">
      <c r="D2144" s="9"/>
    </row>
    <row r="2145" spans="4:4" x14ac:dyDescent="0.2">
      <c r="D2145" s="9"/>
    </row>
    <row r="2146" spans="4:4" x14ac:dyDescent="0.2">
      <c r="D2146" s="9"/>
    </row>
    <row r="2147" spans="4:4" x14ac:dyDescent="0.2">
      <c r="D2147" s="9"/>
    </row>
    <row r="2148" spans="4:4" x14ac:dyDescent="0.2">
      <c r="D2148" s="9"/>
    </row>
    <row r="2149" spans="4:4" x14ac:dyDescent="0.2">
      <c r="D2149" s="9"/>
    </row>
    <row r="2150" spans="4:4" x14ac:dyDescent="0.2">
      <c r="D2150" s="9"/>
    </row>
    <row r="2151" spans="4:4" x14ac:dyDescent="0.2">
      <c r="D2151" s="9"/>
    </row>
    <row r="2152" spans="4:4" x14ac:dyDescent="0.2">
      <c r="D2152" s="9"/>
    </row>
    <row r="2153" spans="4:4" x14ac:dyDescent="0.2">
      <c r="D2153" s="9"/>
    </row>
    <row r="2154" spans="4:4" x14ac:dyDescent="0.2">
      <c r="D2154" s="9"/>
    </row>
    <row r="2155" spans="4:4" x14ac:dyDescent="0.2">
      <c r="D2155" s="9"/>
    </row>
    <row r="2156" spans="4:4" x14ac:dyDescent="0.2">
      <c r="D2156" s="9"/>
    </row>
    <row r="2157" spans="4:4" x14ac:dyDescent="0.2">
      <c r="D2157" s="9"/>
    </row>
    <row r="2158" spans="4:4" x14ac:dyDescent="0.2">
      <c r="D2158" s="9"/>
    </row>
    <row r="2159" spans="4:4" x14ac:dyDescent="0.2">
      <c r="D2159" s="9"/>
    </row>
    <row r="2160" spans="4:4" x14ac:dyDescent="0.2">
      <c r="D2160" s="9"/>
    </row>
    <row r="2161" spans="4:4" x14ac:dyDescent="0.2">
      <c r="D2161" s="9"/>
    </row>
    <row r="2162" spans="4:4" x14ac:dyDescent="0.2">
      <c r="D2162" s="9"/>
    </row>
    <row r="2163" spans="4:4" x14ac:dyDescent="0.2">
      <c r="D2163" s="9"/>
    </row>
    <row r="2164" spans="4:4" x14ac:dyDescent="0.2">
      <c r="D2164" s="9"/>
    </row>
    <row r="2165" spans="4:4" x14ac:dyDescent="0.2">
      <c r="D2165" s="9"/>
    </row>
    <row r="2166" spans="4:4" x14ac:dyDescent="0.2">
      <c r="D2166" s="9"/>
    </row>
    <row r="2167" spans="4:4" x14ac:dyDescent="0.2">
      <c r="D2167" s="9"/>
    </row>
    <row r="2168" spans="4:4" x14ac:dyDescent="0.2">
      <c r="D2168" s="9"/>
    </row>
    <row r="2169" spans="4:4" x14ac:dyDescent="0.2">
      <c r="D2169" s="9"/>
    </row>
    <row r="2170" spans="4:4" x14ac:dyDescent="0.2">
      <c r="D2170" s="9"/>
    </row>
    <row r="2171" spans="4:4" x14ac:dyDescent="0.2">
      <c r="D2171" s="9"/>
    </row>
    <row r="2172" spans="4:4" x14ac:dyDescent="0.2">
      <c r="D2172" s="9"/>
    </row>
    <row r="2173" spans="4:4" x14ac:dyDescent="0.2">
      <c r="D2173" s="9"/>
    </row>
    <row r="2174" spans="4:4" x14ac:dyDescent="0.2">
      <c r="D2174" s="9"/>
    </row>
    <row r="2175" spans="4:4" x14ac:dyDescent="0.2">
      <c r="D2175" s="9"/>
    </row>
    <row r="2176" spans="4:4" x14ac:dyDescent="0.2">
      <c r="D2176" s="9"/>
    </row>
    <row r="2177" spans="4:4" x14ac:dyDescent="0.2">
      <c r="D2177" s="9"/>
    </row>
    <row r="2178" spans="4:4" x14ac:dyDescent="0.2">
      <c r="D2178" s="9"/>
    </row>
    <row r="2179" spans="4:4" x14ac:dyDescent="0.2">
      <c r="D2179" s="9"/>
    </row>
    <row r="2180" spans="4:4" x14ac:dyDescent="0.2">
      <c r="D2180" s="9"/>
    </row>
    <row r="2181" spans="4:4" x14ac:dyDescent="0.2">
      <c r="D2181" s="9"/>
    </row>
    <row r="2182" spans="4:4" x14ac:dyDescent="0.2">
      <c r="D2182" s="9"/>
    </row>
    <row r="2183" spans="4:4" x14ac:dyDescent="0.2">
      <c r="D2183" s="9"/>
    </row>
    <row r="2184" spans="4:4" x14ac:dyDescent="0.2">
      <c r="D2184" s="9"/>
    </row>
    <row r="2185" spans="4:4" x14ac:dyDescent="0.2">
      <c r="D2185" s="9"/>
    </row>
    <row r="2186" spans="4:4" x14ac:dyDescent="0.2">
      <c r="D2186" s="9"/>
    </row>
    <row r="2187" spans="4:4" x14ac:dyDescent="0.2">
      <c r="D2187" s="9"/>
    </row>
    <row r="2188" spans="4:4" x14ac:dyDescent="0.2">
      <c r="D2188" s="9"/>
    </row>
    <row r="2189" spans="4:4" x14ac:dyDescent="0.2">
      <c r="D2189" s="9"/>
    </row>
    <row r="2190" spans="4:4" x14ac:dyDescent="0.2">
      <c r="D2190" s="9"/>
    </row>
    <row r="2191" spans="4:4" x14ac:dyDescent="0.2">
      <c r="D2191" s="9"/>
    </row>
    <row r="2192" spans="4:4" x14ac:dyDescent="0.2">
      <c r="D2192" s="9"/>
    </row>
    <row r="2193" spans="4:4" x14ac:dyDescent="0.2">
      <c r="D2193" s="9"/>
    </row>
    <row r="2194" spans="4:4" x14ac:dyDescent="0.2">
      <c r="D2194" s="9"/>
    </row>
    <row r="2195" spans="4:4" x14ac:dyDescent="0.2">
      <c r="D2195" s="9"/>
    </row>
    <row r="2196" spans="4:4" x14ac:dyDescent="0.2">
      <c r="D2196" s="9"/>
    </row>
    <row r="2197" spans="4:4" x14ac:dyDescent="0.2">
      <c r="D2197" s="9"/>
    </row>
    <row r="2198" spans="4:4" x14ac:dyDescent="0.2">
      <c r="D2198" s="9"/>
    </row>
    <row r="2199" spans="4:4" x14ac:dyDescent="0.2">
      <c r="D2199" s="9"/>
    </row>
    <row r="2200" spans="4:4" x14ac:dyDescent="0.2">
      <c r="D2200" s="9"/>
    </row>
    <row r="2201" spans="4:4" x14ac:dyDescent="0.2">
      <c r="D2201" s="9"/>
    </row>
    <row r="2202" spans="4:4" x14ac:dyDescent="0.2">
      <c r="D2202" s="9"/>
    </row>
    <row r="2203" spans="4:4" x14ac:dyDescent="0.2">
      <c r="D2203" s="9"/>
    </row>
    <row r="2204" spans="4:4" x14ac:dyDescent="0.2">
      <c r="D2204" s="9"/>
    </row>
    <row r="2205" spans="4:4" x14ac:dyDescent="0.2">
      <c r="D2205" s="9"/>
    </row>
    <row r="2206" spans="4:4" x14ac:dyDescent="0.2">
      <c r="D2206" s="9"/>
    </row>
    <row r="2207" spans="4:4" x14ac:dyDescent="0.2">
      <c r="D2207" s="9"/>
    </row>
    <row r="2208" spans="4:4" x14ac:dyDescent="0.2">
      <c r="D2208" s="9"/>
    </row>
    <row r="2209" spans="4:4" x14ac:dyDescent="0.2">
      <c r="D2209" s="9"/>
    </row>
    <row r="2210" spans="4:4" x14ac:dyDescent="0.2">
      <c r="D2210" s="9"/>
    </row>
    <row r="2211" spans="4:4" x14ac:dyDescent="0.2">
      <c r="D2211" s="9"/>
    </row>
    <row r="2212" spans="4:4" x14ac:dyDescent="0.2">
      <c r="D2212" s="9"/>
    </row>
    <row r="2213" spans="4:4" x14ac:dyDescent="0.2">
      <c r="D2213" s="9"/>
    </row>
    <row r="2214" spans="4:4" x14ac:dyDescent="0.2">
      <c r="D2214" s="9"/>
    </row>
    <row r="2215" spans="4:4" x14ac:dyDescent="0.2">
      <c r="D2215" s="9"/>
    </row>
    <row r="2216" spans="4:4" x14ac:dyDescent="0.2">
      <c r="D2216" s="9"/>
    </row>
    <row r="2217" spans="4:4" x14ac:dyDescent="0.2">
      <c r="D2217" s="9"/>
    </row>
    <row r="2218" spans="4:4" x14ac:dyDescent="0.2">
      <c r="D2218" s="9"/>
    </row>
    <row r="2219" spans="4:4" x14ac:dyDescent="0.2">
      <c r="D2219" s="9"/>
    </row>
    <row r="2220" spans="4:4" x14ac:dyDescent="0.2">
      <c r="D2220" s="9"/>
    </row>
    <row r="2221" spans="4:4" x14ac:dyDescent="0.2">
      <c r="D2221" s="9"/>
    </row>
    <row r="2222" spans="4:4" x14ac:dyDescent="0.2">
      <c r="D2222" s="9"/>
    </row>
    <row r="2223" spans="4:4" x14ac:dyDescent="0.2">
      <c r="D2223" s="9"/>
    </row>
    <row r="2224" spans="4:4" x14ac:dyDescent="0.2">
      <c r="D2224" s="9"/>
    </row>
    <row r="2225" spans="4:4" x14ac:dyDescent="0.2">
      <c r="D2225" s="9"/>
    </row>
    <row r="2226" spans="4:4" x14ac:dyDescent="0.2">
      <c r="D2226" s="9"/>
    </row>
    <row r="2227" spans="4:4" x14ac:dyDescent="0.2">
      <c r="D2227" s="9"/>
    </row>
    <row r="2228" spans="4:4" x14ac:dyDescent="0.2">
      <c r="D2228" s="9"/>
    </row>
    <row r="2229" spans="4:4" x14ac:dyDescent="0.2">
      <c r="D2229" s="9"/>
    </row>
    <row r="2230" spans="4:4" x14ac:dyDescent="0.2">
      <c r="D2230" s="9"/>
    </row>
    <row r="2231" spans="4:4" x14ac:dyDescent="0.2">
      <c r="D2231" s="9"/>
    </row>
    <row r="2232" spans="4:4" x14ac:dyDescent="0.2">
      <c r="D2232" s="9"/>
    </row>
    <row r="2233" spans="4:4" x14ac:dyDescent="0.2">
      <c r="D2233" s="9"/>
    </row>
    <row r="2234" spans="4:4" x14ac:dyDescent="0.2">
      <c r="D2234" s="9"/>
    </row>
    <row r="2235" spans="4:4" x14ac:dyDescent="0.2">
      <c r="D2235" s="9"/>
    </row>
    <row r="2236" spans="4:4" x14ac:dyDescent="0.2">
      <c r="D2236" s="9"/>
    </row>
    <row r="2237" spans="4:4" x14ac:dyDescent="0.2">
      <c r="D2237" s="9"/>
    </row>
    <row r="2238" spans="4:4" x14ac:dyDescent="0.2">
      <c r="D2238" s="9"/>
    </row>
    <row r="2239" spans="4:4" x14ac:dyDescent="0.2">
      <c r="D2239" s="9"/>
    </row>
    <row r="2240" spans="4:4" x14ac:dyDescent="0.2">
      <c r="D2240" s="9"/>
    </row>
    <row r="2241" spans="4:4" x14ac:dyDescent="0.2">
      <c r="D2241" s="9"/>
    </row>
    <row r="2242" spans="4:4" x14ac:dyDescent="0.2">
      <c r="D2242" s="9"/>
    </row>
    <row r="2243" spans="4:4" x14ac:dyDescent="0.2">
      <c r="D2243" s="9"/>
    </row>
    <row r="2244" spans="4:4" x14ac:dyDescent="0.2">
      <c r="D2244" s="9"/>
    </row>
    <row r="2245" spans="4:4" x14ac:dyDescent="0.2">
      <c r="D2245" s="9"/>
    </row>
    <row r="2246" spans="4:4" x14ac:dyDescent="0.2">
      <c r="D2246" s="9"/>
    </row>
    <row r="2247" spans="4:4" x14ac:dyDescent="0.2">
      <c r="D2247" s="9"/>
    </row>
    <row r="2248" spans="4:4" x14ac:dyDescent="0.2">
      <c r="D2248" s="9"/>
    </row>
    <row r="2249" spans="4:4" x14ac:dyDescent="0.2">
      <c r="D2249" s="9"/>
    </row>
    <row r="2250" spans="4:4" x14ac:dyDescent="0.2">
      <c r="D2250" s="9"/>
    </row>
    <row r="2251" spans="4:4" x14ac:dyDescent="0.2">
      <c r="D2251" s="9"/>
    </row>
    <row r="2252" spans="4:4" x14ac:dyDescent="0.2">
      <c r="D2252" s="9"/>
    </row>
    <row r="2253" spans="4:4" x14ac:dyDescent="0.2">
      <c r="D2253" s="9"/>
    </row>
    <row r="2254" spans="4:4" x14ac:dyDescent="0.2">
      <c r="D2254" s="9"/>
    </row>
    <row r="2255" spans="4:4" x14ac:dyDescent="0.2">
      <c r="D2255" s="9"/>
    </row>
    <row r="2256" spans="4:4" x14ac:dyDescent="0.2">
      <c r="D2256" s="9"/>
    </row>
    <row r="2257" spans="4:4" x14ac:dyDescent="0.2">
      <c r="D2257" s="9"/>
    </row>
    <row r="2258" spans="4:4" x14ac:dyDescent="0.2">
      <c r="D2258" s="9"/>
    </row>
    <row r="2259" spans="4:4" x14ac:dyDescent="0.2">
      <c r="D2259" s="9"/>
    </row>
    <row r="2260" spans="4:4" x14ac:dyDescent="0.2">
      <c r="D2260" s="9"/>
    </row>
    <row r="2261" spans="4:4" x14ac:dyDescent="0.2">
      <c r="D2261" s="9"/>
    </row>
    <row r="2262" spans="4:4" x14ac:dyDescent="0.2">
      <c r="D2262" s="9"/>
    </row>
    <row r="2263" spans="4:4" x14ac:dyDescent="0.2">
      <c r="D2263" s="9"/>
    </row>
    <row r="2264" spans="4:4" x14ac:dyDescent="0.2">
      <c r="D2264" s="9"/>
    </row>
    <row r="2265" spans="4:4" x14ac:dyDescent="0.2">
      <c r="D2265" s="9"/>
    </row>
    <row r="2266" spans="4:4" x14ac:dyDescent="0.2">
      <c r="D2266" s="9"/>
    </row>
    <row r="2267" spans="4:4" x14ac:dyDescent="0.2">
      <c r="D2267" s="9"/>
    </row>
    <row r="2268" spans="4:4" x14ac:dyDescent="0.2">
      <c r="D2268" s="9"/>
    </row>
    <row r="2269" spans="4:4" x14ac:dyDescent="0.2">
      <c r="D2269" s="9"/>
    </row>
    <row r="2270" spans="4:4" x14ac:dyDescent="0.2">
      <c r="D2270" s="9"/>
    </row>
    <row r="2271" spans="4:4" x14ac:dyDescent="0.2">
      <c r="D2271" s="9"/>
    </row>
    <row r="2272" spans="4:4" x14ac:dyDescent="0.2">
      <c r="D2272" s="9"/>
    </row>
    <row r="2273" spans="4:4" x14ac:dyDescent="0.2">
      <c r="D2273" s="9"/>
    </row>
    <row r="2274" spans="4:4" x14ac:dyDescent="0.2">
      <c r="D2274" s="9"/>
    </row>
    <row r="2275" spans="4:4" x14ac:dyDescent="0.2">
      <c r="D2275" s="9"/>
    </row>
    <row r="2276" spans="4:4" x14ac:dyDescent="0.2">
      <c r="D2276" s="9"/>
    </row>
    <row r="2277" spans="4:4" x14ac:dyDescent="0.2">
      <c r="D2277" s="9"/>
    </row>
    <row r="2278" spans="4:4" x14ac:dyDescent="0.2">
      <c r="D2278" s="9"/>
    </row>
    <row r="2279" spans="4:4" x14ac:dyDescent="0.2">
      <c r="D2279" s="9"/>
    </row>
    <row r="2280" spans="4:4" x14ac:dyDescent="0.2">
      <c r="D2280" s="9"/>
    </row>
    <row r="2281" spans="4:4" x14ac:dyDescent="0.2">
      <c r="D2281" s="9"/>
    </row>
    <row r="2282" spans="4:4" x14ac:dyDescent="0.2">
      <c r="D2282" s="9"/>
    </row>
    <row r="2283" spans="4:4" x14ac:dyDescent="0.2">
      <c r="D2283" s="9"/>
    </row>
    <row r="2284" spans="4:4" x14ac:dyDescent="0.2">
      <c r="D2284" s="9"/>
    </row>
    <row r="2285" spans="4:4" x14ac:dyDescent="0.2">
      <c r="D2285" s="9"/>
    </row>
    <row r="2286" spans="4:4" x14ac:dyDescent="0.2">
      <c r="D2286" s="9"/>
    </row>
    <row r="2287" spans="4:4" x14ac:dyDescent="0.2">
      <c r="D2287" s="9"/>
    </row>
    <row r="2288" spans="4:4" x14ac:dyDescent="0.2">
      <c r="D2288" s="9"/>
    </row>
    <row r="2289" spans="4:4" x14ac:dyDescent="0.2">
      <c r="D2289" s="9"/>
    </row>
    <row r="2290" spans="4:4" x14ac:dyDescent="0.2">
      <c r="D2290" s="9"/>
    </row>
    <row r="2291" spans="4:4" x14ac:dyDescent="0.2">
      <c r="D2291" s="9"/>
    </row>
    <row r="2292" spans="4:4" x14ac:dyDescent="0.2">
      <c r="D2292" s="9"/>
    </row>
    <row r="2293" spans="4:4" x14ac:dyDescent="0.2">
      <c r="D2293" s="9"/>
    </row>
    <row r="2294" spans="4:4" x14ac:dyDescent="0.2">
      <c r="D2294" s="9"/>
    </row>
    <row r="2295" spans="4:4" x14ac:dyDescent="0.2">
      <c r="D2295" s="9"/>
    </row>
    <row r="2296" spans="4:4" x14ac:dyDescent="0.2">
      <c r="D2296" s="9"/>
    </row>
    <row r="2297" spans="4:4" x14ac:dyDescent="0.2">
      <c r="D2297" s="9"/>
    </row>
    <row r="2298" spans="4:4" x14ac:dyDescent="0.2">
      <c r="D2298" s="9"/>
    </row>
    <row r="2299" spans="4:4" x14ac:dyDescent="0.2">
      <c r="D2299" s="9"/>
    </row>
    <row r="2300" spans="4:4" x14ac:dyDescent="0.2">
      <c r="D2300" s="9"/>
    </row>
    <row r="2301" spans="4:4" x14ac:dyDescent="0.2">
      <c r="D2301" s="9"/>
    </row>
    <row r="2302" spans="4:4" x14ac:dyDescent="0.2">
      <c r="D2302" s="9"/>
    </row>
    <row r="2303" spans="4:4" x14ac:dyDescent="0.2">
      <c r="D2303" s="9"/>
    </row>
    <row r="2304" spans="4:4" x14ac:dyDescent="0.2">
      <c r="D2304" s="9"/>
    </row>
    <row r="2305" spans="4:4" x14ac:dyDescent="0.2">
      <c r="D2305" s="9"/>
    </row>
    <row r="2306" spans="4:4" x14ac:dyDescent="0.2">
      <c r="D2306" s="9"/>
    </row>
    <row r="2307" spans="4:4" x14ac:dyDescent="0.2">
      <c r="D2307" s="9"/>
    </row>
    <row r="2308" spans="4:4" x14ac:dyDescent="0.2">
      <c r="D2308" s="9"/>
    </row>
    <row r="2309" spans="4:4" x14ac:dyDescent="0.2">
      <c r="D2309" s="9"/>
    </row>
    <row r="2310" spans="4:4" x14ac:dyDescent="0.2">
      <c r="D2310" s="9"/>
    </row>
    <row r="2311" spans="4:4" x14ac:dyDescent="0.2">
      <c r="D2311" s="9"/>
    </row>
    <row r="2312" spans="4:4" x14ac:dyDescent="0.2">
      <c r="D2312" s="9"/>
    </row>
    <row r="2313" spans="4:4" x14ac:dyDescent="0.2">
      <c r="D2313" s="9"/>
    </row>
    <row r="2314" spans="4:4" x14ac:dyDescent="0.2">
      <c r="D2314" s="9"/>
    </row>
    <row r="2315" spans="4:4" x14ac:dyDescent="0.2">
      <c r="D2315" s="9"/>
    </row>
    <row r="2316" spans="4:4" x14ac:dyDescent="0.2">
      <c r="D2316" s="9"/>
    </row>
    <row r="2317" spans="4:4" x14ac:dyDescent="0.2">
      <c r="D2317" s="9"/>
    </row>
    <row r="2318" spans="4:4" x14ac:dyDescent="0.2">
      <c r="D2318" s="9"/>
    </row>
    <row r="2319" spans="4:4" x14ac:dyDescent="0.2">
      <c r="D2319" s="9"/>
    </row>
    <row r="2320" spans="4:4" x14ac:dyDescent="0.2">
      <c r="D2320" s="9"/>
    </row>
    <row r="2321" spans="4:4" x14ac:dyDescent="0.2">
      <c r="D2321" s="9"/>
    </row>
    <row r="2322" spans="4:4" x14ac:dyDescent="0.2">
      <c r="D2322" s="9"/>
    </row>
    <row r="2323" spans="4:4" x14ac:dyDescent="0.2">
      <c r="D2323" s="9"/>
    </row>
    <row r="2324" spans="4:4" x14ac:dyDescent="0.2">
      <c r="D2324" s="9"/>
    </row>
    <row r="2325" spans="4:4" x14ac:dyDescent="0.2">
      <c r="D2325" s="9"/>
    </row>
    <row r="2326" spans="4:4" x14ac:dyDescent="0.2">
      <c r="D2326" s="9"/>
    </row>
    <row r="2327" spans="4:4" x14ac:dyDescent="0.2">
      <c r="D2327" s="9"/>
    </row>
    <row r="2328" spans="4:4" x14ac:dyDescent="0.2">
      <c r="D2328" s="9"/>
    </row>
    <row r="2329" spans="4:4" x14ac:dyDescent="0.2">
      <c r="D2329" s="9"/>
    </row>
    <row r="2330" spans="4:4" x14ac:dyDescent="0.2">
      <c r="D2330" s="9"/>
    </row>
    <row r="2331" spans="4:4" x14ac:dyDescent="0.2">
      <c r="D2331" s="9"/>
    </row>
    <row r="2332" spans="4:4" x14ac:dyDescent="0.2">
      <c r="D2332" s="9"/>
    </row>
    <row r="2333" spans="4:4" x14ac:dyDescent="0.2">
      <c r="D2333" s="9"/>
    </row>
    <row r="2334" spans="4:4" x14ac:dyDescent="0.2">
      <c r="D2334" s="9"/>
    </row>
    <row r="2335" spans="4:4" x14ac:dyDescent="0.2">
      <c r="D2335" s="9"/>
    </row>
    <row r="2336" spans="4:4" x14ac:dyDescent="0.2">
      <c r="D2336" s="9"/>
    </row>
    <row r="2337" spans="4:4" x14ac:dyDescent="0.2">
      <c r="D2337" s="9"/>
    </row>
    <row r="2338" spans="4:4" x14ac:dyDescent="0.2">
      <c r="D2338" s="9"/>
    </row>
    <row r="2339" spans="4:4" x14ac:dyDescent="0.2">
      <c r="D2339" s="9"/>
    </row>
    <row r="2340" spans="4:4" x14ac:dyDescent="0.2">
      <c r="D2340" s="9"/>
    </row>
    <row r="2341" spans="4:4" x14ac:dyDescent="0.2">
      <c r="D2341" s="9"/>
    </row>
    <row r="2342" spans="4:4" x14ac:dyDescent="0.2">
      <c r="D2342" s="9"/>
    </row>
    <row r="2343" spans="4:4" x14ac:dyDescent="0.2">
      <c r="D2343" s="9"/>
    </row>
    <row r="2344" spans="4:4" x14ac:dyDescent="0.2">
      <c r="D2344" s="9"/>
    </row>
    <row r="2345" spans="4:4" x14ac:dyDescent="0.2">
      <c r="D2345" s="9"/>
    </row>
    <row r="2346" spans="4:4" x14ac:dyDescent="0.2">
      <c r="D2346" s="9"/>
    </row>
    <row r="2347" spans="4:4" x14ac:dyDescent="0.2">
      <c r="D2347" s="9"/>
    </row>
    <row r="2348" spans="4:4" x14ac:dyDescent="0.2">
      <c r="D2348" s="9"/>
    </row>
    <row r="2349" spans="4:4" x14ac:dyDescent="0.2">
      <c r="D2349" s="9"/>
    </row>
    <row r="2350" spans="4:4" x14ac:dyDescent="0.2">
      <c r="D2350" s="9"/>
    </row>
    <row r="2351" spans="4:4" x14ac:dyDescent="0.2">
      <c r="D2351" s="9"/>
    </row>
    <row r="2352" spans="4:4" x14ac:dyDescent="0.2">
      <c r="D2352" s="9"/>
    </row>
    <row r="2353" spans="4:4" x14ac:dyDescent="0.2">
      <c r="D2353" s="9"/>
    </row>
    <row r="2354" spans="4:4" x14ac:dyDescent="0.2">
      <c r="D2354" s="9"/>
    </row>
    <row r="2355" spans="4:4" x14ac:dyDescent="0.2">
      <c r="D2355" s="9"/>
    </row>
    <row r="2356" spans="4:4" x14ac:dyDescent="0.2">
      <c r="D2356" s="9"/>
    </row>
    <row r="2357" spans="4:4" x14ac:dyDescent="0.2">
      <c r="D2357" s="9"/>
    </row>
    <row r="2358" spans="4:4" x14ac:dyDescent="0.2">
      <c r="D2358" s="9"/>
    </row>
    <row r="2359" spans="4:4" x14ac:dyDescent="0.2">
      <c r="D2359" s="9"/>
    </row>
    <row r="2360" spans="4:4" x14ac:dyDescent="0.2">
      <c r="D2360" s="9"/>
    </row>
    <row r="2361" spans="4:4" x14ac:dyDescent="0.2">
      <c r="D2361" s="9"/>
    </row>
    <row r="2362" spans="4:4" x14ac:dyDescent="0.2">
      <c r="D2362" s="9"/>
    </row>
    <row r="2363" spans="4:4" x14ac:dyDescent="0.2">
      <c r="D2363" s="9"/>
    </row>
    <row r="2364" spans="4:4" x14ac:dyDescent="0.2">
      <c r="D2364" s="9"/>
    </row>
    <row r="2365" spans="4:4" x14ac:dyDescent="0.2">
      <c r="D2365" s="9"/>
    </row>
    <row r="2366" spans="4:4" x14ac:dyDescent="0.2">
      <c r="D2366" s="9"/>
    </row>
    <row r="2367" spans="4:4" x14ac:dyDescent="0.2">
      <c r="D2367" s="9"/>
    </row>
    <row r="2368" spans="4:4" x14ac:dyDescent="0.2">
      <c r="D2368" s="9"/>
    </row>
    <row r="2369" spans="4:4" x14ac:dyDescent="0.2">
      <c r="D2369" s="9"/>
    </row>
    <row r="2370" spans="4:4" x14ac:dyDescent="0.2">
      <c r="D2370" s="9"/>
    </row>
    <row r="2371" spans="4:4" x14ac:dyDescent="0.2">
      <c r="D2371" s="9"/>
    </row>
    <row r="2372" spans="4:4" x14ac:dyDescent="0.2">
      <c r="D2372" s="9"/>
    </row>
    <row r="2373" spans="4:4" x14ac:dyDescent="0.2">
      <c r="D2373" s="9"/>
    </row>
    <row r="2374" spans="4:4" x14ac:dyDescent="0.2">
      <c r="D2374" s="9"/>
    </row>
    <row r="2375" spans="4:4" x14ac:dyDescent="0.2">
      <c r="D2375" s="9"/>
    </row>
    <row r="2376" spans="4:4" x14ac:dyDescent="0.2">
      <c r="D2376" s="9"/>
    </row>
    <row r="2377" spans="4:4" x14ac:dyDescent="0.2">
      <c r="D2377" s="9"/>
    </row>
    <row r="2378" spans="4:4" x14ac:dyDescent="0.2">
      <c r="D2378" s="9"/>
    </row>
    <row r="2379" spans="4:4" x14ac:dyDescent="0.2">
      <c r="D2379" s="9"/>
    </row>
    <row r="2380" spans="4:4" x14ac:dyDescent="0.2">
      <c r="D2380" s="9"/>
    </row>
    <row r="2381" spans="4:4" x14ac:dyDescent="0.2">
      <c r="D2381" s="9"/>
    </row>
    <row r="2382" spans="4:4" x14ac:dyDescent="0.2">
      <c r="D2382" s="9"/>
    </row>
    <row r="2383" spans="4:4" x14ac:dyDescent="0.2">
      <c r="D2383" s="9"/>
    </row>
    <row r="2384" spans="4:4" x14ac:dyDescent="0.2">
      <c r="D2384" s="9"/>
    </row>
    <row r="2385" spans="4:4" x14ac:dyDescent="0.2">
      <c r="D2385" s="9"/>
    </row>
    <row r="2386" spans="4:4" x14ac:dyDescent="0.2">
      <c r="D2386" s="9"/>
    </row>
    <row r="2387" spans="4:4" x14ac:dyDescent="0.2">
      <c r="D2387" s="9"/>
    </row>
    <row r="2388" spans="4:4" x14ac:dyDescent="0.2">
      <c r="D2388" s="9"/>
    </row>
    <row r="2389" spans="4:4" x14ac:dyDescent="0.2">
      <c r="D2389" s="9"/>
    </row>
    <row r="2390" spans="4:4" x14ac:dyDescent="0.2">
      <c r="D2390" s="9"/>
    </row>
    <row r="2391" spans="4:4" x14ac:dyDescent="0.2">
      <c r="D2391" s="9"/>
    </row>
    <row r="2392" spans="4:4" x14ac:dyDescent="0.2">
      <c r="D2392" s="9"/>
    </row>
    <row r="2393" spans="4:4" x14ac:dyDescent="0.2">
      <c r="D2393" s="9"/>
    </row>
    <row r="2394" spans="4:4" x14ac:dyDescent="0.2">
      <c r="D2394" s="9"/>
    </row>
    <row r="2395" spans="4:4" x14ac:dyDescent="0.2">
      <c r="D2395" s="9"/>
    </row>
    <row r="2396" spans="4:4" x14ac:dyDescent="0.2">
      <c r="D2396" s="9"/>
    </row>
    <row r="2397" spans="4:4" x14ac:dyDescent="0.2">
      <c r="D2397" s="9"/>
    </row>
    <row r="2398" spans="4:4" x14ac:dyDescent="0.2">
      <c r="D2398" s="9"/>
    </row>
    <row r="2399" spans="4:4" x14ac:dyDescent="0.2">
      <c r="D2399" s="9"/>
    </row>
    <row r="2400" spans="4:4" x14ac:dyDescent="0.2">
      <c r="D2400" s="9"/>
    </row>
    <row r="2401" spans="4:4" x14ac:dyDescent="0.2">
      <c r="D2401" s="9"/>
    </row>
    <row r="2402" spans="4:4" x14ac:dyDescent="0.2">
      <c r="D2402" s="9"/>
    </row>
    <row r="2403" spans="4:4" x14ac:dyDescent="0.2">
      <c r="D2403" s="9"/>
    </row>
    <row r="2404" spans="4:4" x14ac:dyDescent="0.2">
      <c r="D2404" s="9"/>
    </row>
    <row r="2405" spans="4:4" x14ac:dyDescent="0.2">
      <c r="D2405" s="9"/>
    </row>
    <row r="2406" spans="4:4" x14ac:dyDescent="0.2">
      <c r="D2406" s="9"/>
    </row>
    <row r="2407" spans="4:4" x14ac:dyDescent="0.2">
      <c r="D2407" s="9"/>
    </row>
    <row r="2408" spans="4:4" x14ac:dyDescent="0.2">
      <c r="D2408" s="9"/>
    </row>
    <row r="2409" spans="4:4" x14ac:dyDescent="0.2">
      <c r="D2409" s="9"/>
    </row>
    <row r="2410" spans="4:4" x14ac:dyDescent="0.2">
      <c r="D2410" s="9"/>
    </row>
    <row r="2411" spans="4:4" x14ac:dyDescent="0.2">
      <c r="D2411" s="9"/>
    </row>
    <row r="2412" spans="4:4" x14ac:dyDescent="0.2">
      <c r="D2412" s="9"/>
    </row>
    <row r="2413" spans="4:4" x14ac:dyDescent="0.2">
      <c r="D2413" s="9"/>
    </row>
    <row r="2414" spans="4:4" x14ac:dyDescent="0.2">
      <c r="D2414" s="9"/>
    </row>
    <row r="2415" spans="4:4" x14ac:dyDescent="0.2">
      <c r="D2415" s="9"/>
    </row>
    <row r="2416" spans="4:4" x14ac:dyDescent="0.2">
      <c r="D2416" s="9"/>
    </row>
    <row r="2417" spans="4:4" x14ac:dyDescent="0.2">
      <c r="D2417" s="9"/>
    </row>
    <row r="2418" spans="4:4" x14ac:dyDescent="0.2">
      <c r="D2418" s="9"/>
    </row>
    <row r="2419" spans="4:4" x14ac:dyDescent="0.2">
      <c r="D2419" s="9"/>
    </row>
    <row r="2420" spans="4:4" x14ac:dyDescent="0.2">
      <c r="D2420" s="9"/>
    </row>
    <row r="2421" spans="4:4" x14ac:dyDescent="0.2">
      <c r="D2421" s="9"/>
    </row>
    <row r="2422" spans="4:4" x14ac:dyDescent="0.2">
      <c r="D2422" s="9"/>
    </row>
    <row r="2423" spans="4:4" x14ac:dyDescent="0.2">
      <c r="D2423" s="9"/>
    </row>
    <row r="2424" spans="4:4" x14ac:dyDescent="0.2">
      <c r="D2424" s="9"/>
    </row>
    <row r="2425" spans="4:4" x14ac:dyDescent="0.2">
      <c r="D2425" s="9"/>
    </row>
    <row r="2426" spans="4:4" x14ac:dyDescent="0.2">
      <c r="D2426" s="9"/>
    </row>
    <row r="2427" spans="4:4" x14ac:dyDescent="0.2">
      <c r="D2427" s="9"/>
    </row>
    <row r="2428" spans="4:4" x14ac:dyDescent="0.2">
      <c r="D2428" s="9"/>
    </row>
    <row r="2429" spans="4:4" x14ac:dyDescent="0.2">
      <c r="D2429" s="9"/>
    </row>
    <row r="2430" spans="4:4" x14ac:dyDescent="0.2">
      <c r="D2430" s="9"/>
    </row>
    <row r="2431" spans="4:4" x14ac:dyDescent="0.2">
      <c r="D2431" s="9"/>
    </row>
    <row r="2432" spans="4:4" x14ac:dyDescent="0.2">
      <c r="D2432" s="9"/>
    </row>
    <row r="2433" spans="4:4" x14ac:dyDescent="0.2">
      <c r="D2433" s="9"/>
    </row>
    <row r="2434" spans="4:4" x14ac:dyDescent="0.2">
      <c r="D2434" s="9"/>
    </row>
    <row r="2435" spans="4:4" x14ac:dyDescent="0.2">
      <c r="D2435" s="9"/>
    </row>
    <row r="2436" spans="4:4" x14ac:dyDescent="0.2">
      <c r="D2436" s="9"/>
    </row>
    <row r="2437" spans="4:4" x14ac:dyDescent="0.2">
      <c r="D2437" s="9"/>
    </row>
    <row r="2438" spans="4:4" x14ac:dyDescent="0.2">
      <c r="D2438" s="9"/>
    </row>
    <row r="2439" spans="4:4" x14ac:dyDescent="0.2">
      <c r="D2439" s="9"/>
    </row>
    <row r="2440" spans="4:4" x14ac:dyDescent="0.2">
      <c r="D2440" s="9"/>
    </row>
    <row r="2441" spans="4:4" x14ac:dyDescent="0.2">
      <c r="D2441" s="9"/>
    </row>
    <row r="2442" spans="4:4" x14ac:dyDescent="0.2">
      <c r="D2442" s="9"/>
    </row>
    <row r="2443" spans="4:4" x14ac:dyDescent="0.2">
      <c r="D2443" s="9"/>
    </row>
    <row r="2444" spans="4:4" x14ac:dyDescent="0.2">
      <c r="D2444" s="9"/>
    </row>
    <row r="2445" spans="4:4" x14ac:dyDescent="0.2">
      <c r="D2445" s="9"/>
    </row>
    <row r="2446" spans="4:4" x14ac:dyDescent="0.2">
      <c r="D2446" s="9"/>
    </row>
    <row r="2447" spans="4:4" x14ac:dyDescent="0.2">
      <c r="D2447" s="9"/>
    </row>
    <row r="2448" spans="4:4" x14ac:dyDescent="0.2">
      <c r="D2448" s="9"/>
    </row>
    <row r="2449" spans="4:4" x14ac:dyDescent="0.2">
      <c r="D2449" s="9"/>
    </row>
    <row r="2450" spans="4:4" x14ac:dyDescent="0.2">
      <c r="D2450" s="9"/>
    </row>
    <row r="2451" spans="4:4" x14ac:dyDescent="0.2">
      <c r="D2451" s="9"/>
    </row>
    <row r="2452" spans="4:4" x14ac:dyDescent="0.2">
      <c r="D2452" s="9"/>
    </row>
    <row r="2453" spans="4:4" x14ac:dyDescent="0.2">
      <c r="D2453" s="9"/>
    </row>
    <row r="2454" spans="4:4" x14ac:dyDescent="0.2">
      <c r="D2454" s="9"/>
    </row>
    <row r="2455" spans="4:4" x14ac:dyDescent="0.2">
      <c r="D2455" s="9"/>
    </row>
    <row r="2456" spans="4:4" x14ac:dyDescent="0.2">
      <c r="D2456" s="9"/>
    </row>
    <row r="2457" spans="4:4" x14ac:dyDescent="0.2">
      <c r="D2457" s="9"/>
    </row>
    <row r="2458" spans="4:4" x14ac:dyDescent="0.2">
      <c r="D2458" s="9"/>
    </row>
    <row r="2459" spans="4:4" x14ac:dyDescent="0.2">
      <c r="D2459" s="9"/>
    </row>
    <row r="2460" spans="4:4" x14ac:dyDescent="0.2">
      <c r="D2460" s="9"/>
    </row>
    <row r="2461" spans="4:4" x14ac:dyDescent="0.2">
      <c r="D2461" s="9"/>
    </row>
    <row r="2462" spans="4:4" x14ac:dyDescent="0.2">
      <c r="D2462" s="9"/>
    </row>
    <row r="2463" spans="4:4" x14ac:dyDescent="0.2">
      <c r="D2463" s="9"/>
    </row>
    <row r="2464" spans="4:4" x14ac:dyDescent="0.2">
      <c r="D2464" s="9"/>
    </row>
    <row r="2465" spans="4:4" x14ac:dyDescent="0.2">
      <c r="D2465" s="9"/>
    </row>
    <row r="2466" spans="4:4" x14ac:dyDescent="0.2">
      <c r="D2466" s="9"/>
    </row>
    <row r="2467" spans="4:4" x14ac:dyDescent="0.2">
      <c r="D2467" s="9"/>
    </row>
    <row r="2468" spans="4:4" x14ac:dyDescent="0.2">
      <c r="D2468" s="9"/>
    </row>
    <row r="2469" spans="4:4" x14ac:dyDescent="0.2">
      <c r="D2469" s="9"/>
    </row>
    <row r="2470" spans="4:4" x14ac:dyDescent="0.2">
      <c r="D2470" s="9"/>
    </row>
    <row r="2471" spans="4:4" x14ac:dyDescent="0.2">
      <c r="D2471" s="9"/>
    </row>
    <row r="2472" spans="4:4" x14ac:dyDescent="0.2">
      <c r="D2472" s="9"/>
    </row>
    <row r="2473" spans="4:4" x14ac:dyDescent="0.2">
      <c r="D2473" s="9"/>
    </row>
    <row r="2474" spans="4:4" x14ac:dyDescent="0.2">
      <c r="D2474" s="9"/>
    </row>
    <row r="2475" spans="4:4" x14ac:dyDescent="0.2">
      <c r="D2475" s="9"/>
    </row>
    <row r="2476" spans="4:4" x14ac:dyDescent="0.2">
      <c r="D2476" s="9"/>
    </row>
    <row r="2477" spans="4:4" x14ac:dyDescent="0.2">
      <c r="D2477" s="9"/>
    </row>
    <row r="2478" spans="4:4" x14ac:dyDescent="0.2">
      <c r="D2478" s="9"/>
    </row>
    <row r="2479" spans="4:4" x14ac:dyDescent="0.2">
      <c r="D2479" s="9"/>
    </row>
    <row r="2480" spans="4:4" x14ac:dyDescent="0.2">
      <c r="D2480" s="9"/>
    </row>
    <row r="2481" spans="4:4" x14ac:dyDescent="0.2">
      <c r="D2481" s="9"/>
    </row>
    <row r="2482" spans="4:4" x14ac:dyDescent="0.2">
      <c r="D2482" s="9"/>
    </row>
    <row r="2483" spans="4:4" x14ac:dyDescent="0.2">
      <c r="D2483" s="9"/>
    </row>
    <row r="2484" spans="4:4" x14ac:dyDescent="0.2">
      <c r="D2484" s="9"/>
    </row>
    <row r="2485" spans="4:4" x14ac:dyDescent="0.2">
      <c r="D2485" s="9"/>
    </row>
    <row r="2486" spans="4:4" x14ac:dyDescent="0.2">
      <c r="D2486" s="9"/>
    </row>
    <row r="2487" spans="4:4" x14ac:dyDescent="0.2">
      <c r="D2487" s="9"/>
    </row>
    <row r="2488" spans="4:4" x14ac:dyDescent="0.2">
      <c r="D2488" s="9"/>
    </row>
    <row r="2489" spans="4:4" x14ac:dyDescent="0.2">
      <c r="D2489" s="9"/>
    </row>
    <row r="2490" spans="4:4" x14ac:dyDescent="0.2">
      <c r="D2490" s="9"/>
    </row>
    <row r="2491" spans="4:4" x14ac:dyDescent="0.2">
      <c r="D2491" s="9"/>
    </row>
    <row r="2492" spans="4:4" x14ac:dyDescent="0.2">
      <c r="D2492" s="9"/>
    </row>
    <row r="2493" spans="4:4" x14ac:dyDescent="0.2">
      <c r="D2493" s="9"/>
    </row>
    <row r="2494" spans="4:4" x14ac:dyDescent="0.2">
      <c r="D2494" s="9"/>
    </row>
    <row r="2495" spans="4:4" x14ac:dyDescent="0.2">
      <c r="D2495" s="9"/>
    </row>
    <row r="2496" spans="4:4" x14ac:dyDescent="0.2">
      <c r="D2496" s="9"/>
    </row>
    <row r="2497" spans="4:4" x14ac:dyDescent="0.2">
      <c r="D2497" s="9"/>
    </row>
    <row r="2498" spans="4:4" x14ac:dyDescent="0.2">
      <c r="D2498" s="9"/>
    </row>
    <row r="2499" spans="4:4" x14ac:dyDescent="0.2">
      <c r="D2499" s="9"/>
    </row>
    <row r="2500" spans="4:4" x14ac:dyDescent="0.2">
      <c r="D2500" s="9"/>
    </row>
    <row r="2501" spans="4:4" x14ac:dyDescent="0.2">
      <c r="D2501" s="9"/>
    </row>
    <row r="2502" spans="4:4" x14ac:dyDescent="0.2">
      <c r="D2502" s="9"/>
    </row>
    <row r="2503" spans="4:4" x14ac:dyDescent="0.2">
      <c r="D2503" s="9"/>
    </row>
    <row r="2504" spans="4:4" x14ac:dyDescent="0.2">
      <c r="D2504" s="9"/>
    </row>
    <row r="2505" spans="4:4" x14ac:dyDescent="0.2">
      <c r="D2505" s="9"/>
    </row>
    <row r="2506" spans="4:4" x14ac:dyDescent="0.2">
      <c r="D2506" s="9"/>
    </row>
    <row r="2507" spans="4:4" x14ac:dyDescent="0.2">
      <c r="D2507" s="9"/>
    </row>
    <row r="2508" spans="4:4" x14ac:dyDescent="0.2">
      <c r="D2508" s="9"/>
    </row>
    <row r="2509" spans="4:4" x14ac:dyDescent="0.2">
      <c r="D2509" s="9"/>
    </row>
    <row r="2510" spans="4:4" x14ac:dyDescent="0.2">
      <c r="D2510" s="9"/>
    </row>
    <row r="2511" spans="4:4" x14ac:dyDescent="0.2">
      <c r="D2511" s="9"/>
    </row>
    <row r="2512" spans="4:4" x14ac:dyDescent="0.2">
      <c r="D2512" s="9"/>
    </row>
    <row r="2513" spans="4:4" x14ac:dyDescent="0.2">
      <c r="D2513" s="9"/>
    </row>
    <row r="2514" spans="4:4" x14ac:dyDescent="0.2">
      <c r="D2514" s="9"/>
    </row>
    <row r="2515" spans="4:4" x14ac:dyDescent="0.2">
      <c r="D2515" s="9"/>
    </row>
    <row r="2516" spans="4:4" x14ac:dyDescent="0.2">
      <c r="D2516" s="9"/>
    </row>
    <row r="2517" spans="4:4" x14ac:dyDescent="0.2">
      <c r="D2517" s="9"/>
    </row>
    <row r="2518" spans="4:4" x14ac:dyDescent="0.2">
      <c r="D2518" s="9"/>
    </row>
    <row r="2519" spans="4:4" x14ac:dyDescent="0.2">
      <c r="D2519" s="9"/>
    </row>
    <row r="2520" spans="4:4" x14ac:dyDescent="0.2">
      <c r="D2520" s="9"/>
    </row>
    <row r="2521" spans="4:4" x14ac:dyDescent="0.2">
      <c r="D2521" s="9"/>
    </row>
    <row r="2522" spans="4:4" x14ac:dyDescent="0.2">
      <c r="D2522" s="9"/>
    </row>
    <row r="2523" spans="4:4" x14ac:dyDescent="0.2">
      <c r="D2523" s="9"/>
    </row>
    <row r="2524" spans="4:4" x14ac:dyDescent="0.2">
      <c r="D2524" s="9"/>
    </row>
    <row r="2525" spans="4:4" x14ac:dyDescent="0.2">
      <c r="D2525" s="9"/>
    </row>
    <row r="2526" spans="4:4" x14ac:dyDescent="0.2">
      <c r="D2526" s="9"/>
    </row>
    <row r="2527" spans="4:4" x14ac:dyDescent="0.2">
      <c r="D2527" s="9"/>
    </row>
    <row r="2528" spans="4:4" x14ac:dyDescent="0.2">
      <c r="D2528" s="9"/>
    </row>
    <row r="2529" spans="4:4" x14ac:dyDescent="0.2">
      <c r="D2529" s="9"/>
    </row>
    <row r="2530" spans="4:4" x14ac:dyDescent="0.2">
      <c r="D2530" s="9"/>
    </row>
    <row r="2531" spans="4:4" x14ac:dyDescent="0.2">
      <c r="D2531" s="9"/>
    </row>
    <row r="2532" spans="4:4" x14ac:dyDescent="0.2">
      <c r="D2532" s="9"/>
    </row>
    <row r="2533" spans="4:4" x14ac:dyDescent="0.2">
      <c r="D2533" s="9"/>
    </row>
    <row r="2534" spans="4:4" x14ac:dyDescent="0.2">
      <c r="D2534" s="9"/>
    </row>
    <row r="2535" spans="4:4" x14ac:dyDescent="0.2">
      <c r="D2535" s="9"/>
    </row>
    <row r="2536" spans="4:4" x14ac:dyDescent="0.2">
      <c r="D2536" s="9"/>
    </row>
    <row r="2537" spans="4:4" x14ac:dyDescent="0.2">
      <c r="D2537" s="9"/>
    </row>
    <row r="2538" spans="4:4" x14ac:dyDescent="0.2">
      <c r="D2538" s="9"/>
    </row>
    <row r="2539" spans="4:4" x14ac:dyDescent="0.2">
      <c r="D2539" s="9"/>
    </row>
    <row r="2540" spans="4:4" x14ac:dyDescent="0.2">
      <c r="D2540" s="9"/>
    </row>
    <row r="2541" spans="4:4" x14ac:dyDescent="0.2">
      <c r="D2541" s="9"/>
    </row>
    <row r="2542" spans="4:4" x14ac:dyDescent="0.2">
      <c r="D2542" s="9"/>
    </row>
    <row r="2543" spans="4:4" x14ac:dyDescent="0.2">
      <c r="D2543" s="9"/>
    </row>
    <row r="2544" spans="4:4" x14ac:dyDescent="0.2">
      <c r="D2544" s="9"/>
    </row>
    <row r="2545" spans="4:4" x14ac:dyDescent="0.2">
      <c r="D2545" s="9"/>
    </row>
    <row r="2546" spans="4:4" x14ac:dyDescent="0.2">
      <c r="D2546" s="9"/>
    </row>
    <row r="2547" spans="4:4" x14ac:dyDescent="0.2">
      <c r="D2547" s="9"/>
    </row>
    <row r="2548" spans="4:4" x14ac:dyDescent="0.2">
      <c r="D2548" s="9"/>
    </row>
    <row r="2549" spans="4:4" x14ac:dyDescent="0.2">
      <c r="D2549" s="9"/>
    </row>
    <row r="2550" spans="4:4" x14ac:dyDescent="0.2">
      <c r="D2550" s="9"/>
    </row>
    <row r="2551" spans="4:4" x14ac:dyDescent="0.2">
      <c r="D2551" s="9"/>
    </row>
    <row r="2552" spans="4:4" x14ac:dyDescent="0.2">
      <c r="D2552" s="9"/>
    </row>
    <row r="2553" spans="4:4" x14ac:dyDescent="0.2">
      <c r="D2553" s="9"/>
    </row>
    <row r="2554" spans="4:4" x14ac:dyDescent="0.2">
      <c r="D2554" s="9"/>
    </row>
    <row r="2555" spans="4:4" x14ac:dyDescent="0.2">
      <c r="D2555" s="9"/>
    </row>
    <row r="2556" spans="4:4" x14ac:dyDescent="0.2">
      <c r="D2556" s="9"/>
    </row>
    <row r="2557" spans="4:4" x14ac:dyDescent="0.2">
      <c r="D2557" s="9"/>
    </row>
    <row r="2558" spans="4:4" x14ac:dyDescent="0.2">
      <c r="D2558" s="9"/>
    </row>
    <row r="2559" spans="4:4" x14ac:dyDescent="0.2">
      <c r="D2559" s="9"/>
    </row>
    <row r="2560" spans="4:4" x14ac:dyDescent="0.2">
      <c r="D2560" s="9"/>
    </row>
    <row r="2561" spans="4:4" x14ac:dyDescent="0.2">
      <c r="D2561" s="9"/>
    </row>
    <row r="2562" spans="4:4" x14ac:dyDescent="0.2">
      <c r="D2562" s="9"/>
    </row>
    <row r="2563" spans="4:4" x14ac:dyDescent="0.2">
      <c r="D2563" s="9"/>
    </row>
    <row r="2564" spans="4:4" x14ac:dyDescent="0.2">
      <c r="D2564" s="9"/>
    </row>
    <row r="2565" spans="4:4" x14ac:dyDescent="0.2">
      <c r="D2565" s="9"/>
    </row>
    <row r="2566" spans="4:4" x14ac:dyDescent="0.2">
      <c r="D2566" s="9"/>
    </row>
    <row r="2567" spans="4:4" x14ac:dyDescent="0.2">
      <c r="D2567" s="9"/>
    </row>
    <row r="2568" spans="4:4" x14ac:dyDescent="0.2">
      <c r="D2568" s="9"/>
    </row>
    <row r="2569" spans="4:4" x14ac:dyDescent="0.2">
      <c r="D2569" s="9"/>
    </row>
    <row r="2570" spans="4:4" x14ac:dyDescent="0.2">
      <c r="D2570" s="9"/>
    </row>
    <row r="2571" spans="4:4" x14ac:dyDescent="0.2">
      <c r="D2571" s="9"/>
    </row>
    <row r="2572" spans="4:4" x14ac:dyDescent="0.2">
      <c r="D2572" s="9"/>
    </row>
    <row r="2573" spans="4:4" x14ac:dyDescent="0.2">
      <c r="D2573" s="9"/>
    </row>
    <row r="2574" spans="4:4" x14ac:dyDescent="0.2">
      <c r="D2574" s="9"/>
    </row>
    <row r="2575" spans="4:4" x14ac:dyDescent="0.2">
      <c r="D2575" s="9"/>
    </row>
    <row r="2576" spans="4:4" x14ac:dyDescent="0.2">
      <c r="D2576" s="9"/>
    </row>
    <row r="2577" spans="4:4" x14ac:dyDescent="0.2">
      <c r="D2577" s="9"/>
    </row>
    <row r="2578" spans="4:4" x14ac:dyDescent="0.2">
      <c r="D2578" s="9"/>
    </row>
    <row r="2579" spans="4:4" x14ac:dyDescent="0.2">
      <c r="D2579" s="9"/>
    </row>
    <row r="2580" spans="4:4" x14ac:dyDescent="0.2">
      <c r="D2580" s="9"/>
    </row>
    <row r="2581" spans="4:4" x14ac:dyDescent="0.2">
      <c r="D2581" s="9"/>
    </row>
    <row r="2582" spans="4:4" x14ac:dyDescent="0.2">
      <c r="D2582" s="9"/>
    </row>
    <row r="2583" spans="4:4" x14ac:dyDescent="0.2">
      <c r="D2583" s="9"/>
    </row>
    <row r="2584" spans="4:4" x14ac:dyDescent="0.2">
      <c r="D2584" s="9"/>
    </row>
    <row r="2585" spans="4:4" x14ac:dyDescent="0.2">
      <c r="D2585" s="9"/>
    </row>
    <row r="2586" spans="4:4" x14ac:dyDescent="0.2">
      <c r="D2586" s="9"/>
    </row>
    <row r="2587" spans="4:4" x14ac:dyDescent="0.2">
      <c r="D2587" s="9"/>
    </row>
    <row r="2588" spans="4:4" x14ac:dyDescent="0.2">
      <c r="D2588" s="9"/>
    </row>
    <row r="2589" spans="4:4" x14ac:dyDescent="0.2">
      <c r="D2589" s="9"/>
    </row>
    <row r="2590" spans="4:4" x14ac:dyDescent="0.2">
      <c r="D2590" s="9"/>
    </row>
    <row r="2591" spans="4:4" x14ac:dyDescent="0.2">
      <c r="D2591" s="9"/>
    </row>
    <row r="2592" spans="4:4" x14ac:dyDescent="0.2">
      <c r="D2592" s="9"/>
    </row>
    <row r="2593" spans="4:4" x14ac:dyDescent="0.2">
      <c r="D2593" s="9"/>
    </row>
    <row r="2594" spans="4:4" x14ac:dyDescent="0.2">
      <c r="D2594" s="9"/>
    </row>
    <row r="2595" spans="4:4" x14ac:dyDescent="0.2">
      <c r="D2595" s="9"/>
    </row>
    <row r="2596" spans="4:4" x14ac:dyDescent="0.2">
      <c r="D2596" s="9"/>
    </row>
    <row r="2597" spans="4:4" x14ac:dyDescent="0.2">
      <c r="D2597" s="9"/>
    </row>
    <row r="2598" spans="4:4" x14ac:dyDescent="0.2">
      <c r="D2598" s="9"/>
    </row>
    <row r="2599" spans="4:4" x14ac:dyDescent="0.2">
      <c r="D2599" s="9"/>
    </row>
    <row r="2600" spans="4:4" x14ac:dyDescent="0.2">
      <c r="D2600" s="9"/>
    </row>
    <row r="2601" spans="4:4" x14ac:dyDescent="0.2">
      <c r="D2601" s="9"/>
    </row>
    <row r="2602" spans="4:4" x14ac:dyDescent="0.2">
      <c r="D2602" s="9"/>
    </row>
    <row r="2603" spans="4:4" x14ac:dyDescent="0.2">
      <c r="D2603" s="9"/>
    </row>
    <row r="2604" spans="4:4" x14ac:dyDescent="0.2">
      <c r="D2604" s="9"/>
    </row>
    <row r="2605" spans="4:4" x14ac:dyDescent="0.2">
      <c r="D2605" s="9"/>
    </row>
    <row r="2606" spans="4:4" x14ac:dyDescent="0.2">
      <c r="D2606" s="9"/>
    </row>
    <row r="2607" spans="4:4" x14ac:dyDescent="0.2">
      <c r="D2607" s="9"/>
    </row>
    <row r="2608" spans="4:4" x14ac:dyDescent="0.2">
      <c r="D2608" s="9"/>
    </row>
    <row r="2609" spans="4:4" x14ac:dyDescent="0.2">
      <c r="D2609" s="9"/>
    </row>
    <row r="2610" spans="4:4" x14ac:dyDescent="0.2">
      <c r="D2610" s="9"/>
    </row>
    <row r="2611" spans="4:4" x14ac:dyDescent="0.2">
      <c r="D2611" s="9"/>
    </row>
    <row r="2612" spans="4:4" x14ac:dyDescent="0.2">
      <c r="D2612" s="9"/>
    </row>
    <row r="2613" spans="4:4" x14ac:dyDescent="0.2">
      <c r="D2613" s="9"/>
    </row>
    <row r="2614" spans="4:4" x14ac:dyDescent="0.2">
      <c r="D2614" s="9"/>
    </row>
    <row r="2615" spans="4:4" x14ac:dyDescent="0.2">
      <c r="D2615" s="9"/>
    </row>
    <row r="2616" spans="4:4" x14ac:dyDescent="0.2">
      <c r="D2616" s="9"/>
    </row>
    <row r="2617" spans="4:4" x14ac:dyDescent="0.2">
      <c r="D2617" s="9"/>
    </row>
    <row r="2618" spans="4:4" x14ac:dyDescent="0.2">
      <c r="D2618" s="9"/>
    </row>
    <row r="2619" spans="4:4" x14ac:dyDescent="0.2">
      <c r="D2619" s="9"/>
    </row>
    <row r="2620" spans="4:4" x14ac:dyDescent="0.2">
      <c r="D2620" s="9"/>
    </row>
    <row r="2621" spans="4:4" x14ac:dyDescent="0.2">
      <c r="D2621" s="9"/>
    </row>
    <row r="2622" spans="4:4" x14ac:dyDescent="0.2">
      <c r="D2622" s="9"/>
    </row>
    <row r="2623" spans="4:4" x14ac:dyDescent="0.2">
      <c r="D2623" s="9"/>
    </row>
    <row r="2624" spans="4:4" x14ac:dyDescent="0.2">
      <c r="D2624" s="9"/>
    </row>
    <row r="2625" spans="4:4" x14ac:dyDescent="0.2">
      <c r="D2625" s="9"/>
    </row>
    <row r="2626" spans="4:4" x14ac:dyDescent="0.2">
      <c r="D2626" s="9"/>
    </row>
    <row r="2627" spans="4:4" x14ac:dyDescent="0.2">
      <c r="D2627" s="9"/>
    </row>
    <row r="2628" spans="4:4" x14ac:dyDescent="0.2">
      <c r="D2628" s="9"/>
    </row>
    <row r="2629" spans="4:4" x14ac:dyDescent="0.2">
      <c r="D2629" s="9"/>
    </row>
    <row r="2630" spans="4:4" x14ac:dyDescent="0.2">
      <c r="D2630" s="9"/>
    </row>
    <row r="2631" spans="4:4" x14ac:dyDescent="0.2">
      <c r="D2631" s="9"/>
    </row>
    <row r="2632" spans="4:4" x14ac:dyDescent="0.2">
      <c r="D2632" s="9"/>
    </row>
    <row r="2633" spans="4:4" x14ac:dyDescent="0.2">
      <c r="D2633" s="9"/>
    </row>
    <row r="2634" spans="4:4" x14ac:dyDescent="0.2">
      <c r="D2634" s="9"/>
    </row>
    <row r="2635" spans="4:4" x14ac:dyDescent="0.2">
      <c r="D2635" s="9"/>
    </row>
    <row r="2636" spans="4:4" x14ac:dyDescent="0.2">
      <c r="D2636" s="9"/>
    </row>
    <row r="2637" spans="4:4" x14ac:dyDescent="0.2">
      <c r="D2637" s="9"/>
    </row>
    <row r="2638" spans="4:4" x14ac:dyDescent="0.2">
      <c r="D2638" s="9"/>
    </row>
    <row r="2639" spans="4:4" x14ac:dyDescent="0.2">
      <c r="D2639" s="9"/>
    </row>
    <row r="2640" spans="4:4" x14ac:dyDescent="0.2">
      <c r="D2640" s="9"/>
    </row>
    <row r="2641" spans="4:4" x14ac:dyDescent="0.2">
      <c r="D2641" s="9"/>
    </row>
    <row r="2642" spans="4:4" x14ac:dyDescent="0.2">
      <c r="D2642" s="9"/>
    </row>
    <row r="2643" spans="4:4" x14ac:dyDescent="0.2">
      <c r="D2643" s="9"/>
    </row>
    <row r="2644" spans="4:4" x14ac:dyDescent="0.2">
      <c r="D2644" s="9"/>
    </row>
    <row r="2645" spans="4:4" x14ac:dyDescent="0.2">
      <c r="D2645" s="9"/>
    </row>
    <row r="2646" spans="4:4" x14ac:dyDescent="0.2">
      <c r="D2646" s="9"/>
    </row>
    <row r="2647" spans="4:4" x14ac:dyDescent="0.2">
      <c r="D2647" s="9"/>
    </row>
    <row r="2648" spans="4:4" x14ac:dyDescent="0.2">
      <c r="D2648" s="9"/>
    </row>
    <row r="2649" spans="4:4" x14ac:dyDescent="0.2">
      <c r="D2649" s="9"/>
    </row>
    <row r="2650" spans="4:4" x14ac:dyDescent="0.2">
      <c r="D2650" s="9"/>
    </row>
    <row r="2651" spans="4:4" x14ac:dyDescent="0.2">
      <c r="D2651" s="9"/>
    </row>
    <row r="2652" spans="4:4" x14ac:dyDescent="0.2">
      <c r="D2652" s="9"/>
    </row>
    <row r="2653" spans="4:4" x14ac:dyDescent="0.2">
      <c r="D2653" s="9"/>
    </row>
    <row r="2654" spans="4:4" x14ac:dyDescent="0.2">
      <c r="D2654" s="9"/>
    </row>
    <row r="2655" spans="4:4" x14ac:dyDescent="0.2">
      <c r="D2655" s="9"/>
    </row>
    <row r="2656" spans="4:4" x14ac:dyDescent="0.2">
      <c r="D2656" s="9"/>
    </row>
    <row r="2657" spans="4:4" x14ac:dyDescent="0.2">
      <c r="D2657" s="9"/>
    </row>
    <row r="2658" spans="4:4" x14ac:dyDescent="0.2">
      <c r="D2658" s="9"/>
    </row>
    <row r="2659" spans="4:4" x14ac:dyDescent="0.2">
      <c r="D2659" s="9"/>
    </row>
    <row r="2660" spans="4:4" x14ac:dyDescent="0.2">
      <c r="D2660" s="9"/>
    </row>
    <row r="2661" spans="4:4" x14ac:dyDescent="0.2">
      <c r="D2661" s="9"/>
    </row>
    <row r="2662" spans="4:4" x14ac:dyDescent="0.2">
      <c r="D2662" s="9"/>
    </row>
    <row r="2663" spans="4:4" x14ac:dyDescent="0.2">
      <c r="D2663" s="9"/>
    </row>
    <row r="2664" spans="4:4" x14ac:dyDescent="0.2">
      <c r="D2664" s="9"/>
    </row>
    <row r="2665" spans="4:4" x14ac:dyDescent="0.2">
      <c r="D2665" s="9"/>
    </row>
    <row r="2666" spans="4:4" x14ac:dyDescent="0.2">
      <c r="D2666" s="9"/>
    </row>
    <row r="2667" spans="4:4" x14ac:dyDescent="0.2">
      <c r="D2667" s="9"/>
    </row>
    <row r="2668" spans="4:4" x14ac:dyDescent="0.2">
      <c r="D2668" s="9"/>
    </row>
    <row r="2669" spans="4:4" x14ac:dyDescent="0.2">
      <c r="D2669" s="9"/>
    </row>
    <row r="2670" spans="4:4" x14ac:dyDescent="0.2">
      <c r="D2670" s="9"/>
    </row>
    <row r="2671" spans="4:4" x14ac:dyDescent="0.2">
      <c r="D2671" s="9"/>
    </row>
    <row r="2672" spans="4:4" x14ac:dyDescent="0.2">
      <c r="D2672" s="9"/>
    </row>
    <row r="2673" spans="4:4" x14ac:dyDescent="0.2">
      <c r="D2673" s="9"/>
    </row>
    <row r="2674" spans="4:4" x14ac:dyDescent="0.2">
      <c r="D2674" s="9"/>
    </row>
    <row r="2675" spans="4:4" x14ac:dyDescent="0.2">
      <c r="D2675" s="9"/>
    </row>
    <row r="2676" spans="4:4" x14ac:dyDescent="0.2">
      <c r="D2676" s="9"/>
    </row>
    <row r="2677" spans="4:4" x14ac:dyDescent="0.2">
      <c r="D2677" s="9"/>
    </row>
    <row r="2678" spans="4:4" x14ac:dyDescent="0.2">
      <c r="D2678" s="9"/>
    </row>
    <row r="2679" spans="4:4" x14ac:dyDescent="0.2">
      <c r="D2679" s="9"/>
    </row>
    <row r="2680" spans="4:4" x14ac:dyDescent="0.2">
      <c r="D2680" s="9"/>
    </row>
    <row r="2681" spans="4:4" x14ac:dyDescent="0.2">
      <c r="D2681" s="9"/>
    </row>
    <row r="2682" spans="4:4" x14ac:dyDescent="0.2">
      <c r="D2682" s="9"/>
    </row>
    <row r="2683" spans="4:4" x14ac:dyDescent="0.2">
      <c r="D2683" s="9"/>
    </row>
    <row r="2684" spans="4:4" x14ac:dyDescent="0.2">
      <c r="D2684" s="9"/>
    </row>
    <row r="2685" spans="4:4" x14ac:dyDescent="0.2">
      <c r="D2685" s="9"/>
    </row>
    <row r="2686" spans="4:4" x14ac:dyDescent="0.2">
      <c r="D2686" s="9"/>
    </row>
    <row r="2687" spans="4:4" x14ac:dyDescent="0.2">
      <c r="D2687" s="9"/>
    </row>
    <row r="2688" spans="4:4" x14ac:dyDescent="0.2">
      <c r="D2688" s="9"/>
    </row>
    <row r="2689" spans="4:4" x14ac:dyDescent="0.2">
      <c r="D2689" s="9"/>
    </row>
    <row r="2690" spans="4:4" x14ac:dyDescent="0.2">
      <c r="D2690" s="9"/>
    </row>
    <row r="2691" spans="4:4" x14ac:dyDescent="0.2">
      <c r="D2691" s="9"/>
    </row>
    <row r="2692" spans="4:4" x14ac:dyDescent="0.2">
      <c r="D2692" s="9"/>
    </row>
    <row r="2693" spans="4:4" x14ac:dyDescent="0.2">
      <c r="D2693" s="9"/>
    </row>
    <row r="2694" spans="4:4" x14ac:dyDescent="0.2">
      <c r="D2694" s="9"/>
    </row>
    <row r="2695" spans="4:4" x14ac:dyDescent="0.2">
      <c r="D2695" s="9"/>
    </row>
    <row r="2696" spans="4:4" x14ac:dyDescent="0.2">
      <c r="D2696" s="9"/>
    </row>
    <row r="2697" spans="4:4" x14ac:dyDescent="0.2">
      <c r="D2697" s="9"/>
    </row>
    <row r="2698" spans="4:4" x14ac:dyDescent="0.2">
      <c r="D2698" s="9"/>
    </row>
    <row r="2699" spans="4:4" x14ac:dyDescent="0.2">
      <c r="D2699" s="9"/>
    </row>
    <row r="2700" spans="4:4" x14ac:dyDescent="0.2">
      <c r="D2700" s="9"/>
    </row>
    <row r="2701" spans="4:4" x14ac:dyDescent="0.2">
      <c r="D2701" s="9"/>
    </row>
    <row r="2702" spans="4:4" x14ac:dyDescent="0.2">
      <c r="D2702" s="9"/>
    </row>
    <row r="2703" spans="4:4" x14ac:dyDescent="0.2">
      <c r="D2703" s="9"/>
    </row>
    <row r="2704" spans="4:4" x14ac:dyDescent="0.2">
      <c r="D2704" s="9"/>
    </row>
    <row r="2705" spans="4:4" x14ac:dyDescent="0.2">
      <c r="D2705" s="9"/>
    </row>
    <row r="2706" spans="4:4" x14ac:dyDescent="0.2">
      <c r="D2706" s="9"/>
    </row>
    <row r="2707" spans="4:4" x14ac:dyDescent="0.2">
      <c r="D2707" s="9"/>
    </row>
    <row r="2708" spans="4:4" x14ac:dyDescent="0.2">
      <c r="D2708" s="9"/>
    </row>
    <row r="2709" spans="4:4" x14ac:dyDescent="0.2">
      <c r="D2709" s="9"/>
    </row>
    <row r="2710" spans="4:4" x14ac:dyDescent="0.2">
      <c r="D2710" s="9"/>
    </row>
    <row r="2711" spans="4:4" x14ac:dyDescent="0.2">
      <c r="D2711" s="9"/>
    </row>
    <row r="2712" spans="4:4" x14ac:dyDescent="0.2">
      <c r="D2712" s="9"/>
    </row>
    <row r="2713" spans="4:4" x14ac:dyDescent="0.2">
      <c r="D2713" s="9"/>
    </row>
    <row r="2714" spans="4:4" x14ac:dyDescent="0.2">
      <c r="D2714" s="9"/>
    </row>
    <row r="2715" spans="4:4" x14ac:dyDescent="0.2">
      <c r="D2715" s="9"/>
    </row>
    <row r="2716" spans="4:4" x14ac:dyDescent="0.2">
      <c r="D2716" s="9"/>
    </row>
    <row r="2717" spans="4:4" x14ac:dyDescent="0.2">
      <c r="D2717" s="9"/>
    </row>
    <row r="2718" spans="4:4" x14ac:dyDescent="0.2">
      <c r="D2718" s="9"/>
    </row>
    <row r="2719" spans="4:4" x14ac:dyDescent="0.2">
      <c r="D2719" s="9"/>
    </row>
    <row r="2720" spans="4:4" x14ac:dyDescent="0.2">
      <c r="D2720" s="9"/>
    </row>
    <row r="2721" spans="4:4" x14ac:dyDescent="0.2">
      <c r="D2721" s="9"/>
    </row>
    <row r="2722" spans="4:4" x14ac:dyDescent="0.2">
      <c r="D2722" s="9"/>
    </row>
    <row r="2723" spans="4:4" x14ac:dyDescent="0.2">
      <c r="D2723" s="9"/>
    </row>
    <row r="2724" spans="4:4" x14ac:dyDescent="0.2">
      <c r="D2724" s="9"/>
    </row>
    <row r="2725" spans="4:4" x14ac:dyDescent="0.2">
      <c r="D2725" s="9"/>
    </row>
    <row r="2726" spans="4:4" x14ac:dyDescent="0.2">
      <c r="D2726" s="9"/>
    </row>
    <row r="2727" spans="4:4" x14ac:dyDescent="0.2">
      <c r="D2727" s="9"/>
    </row>
    <row r="2728" spans="4:4" x14ac:dyDescent="0.2">
      <c r="D2728" s="9"/>
    </row>
    <row r="2729" spans="4:4" x14ac:dyDescent="0.2">
      <c r="D2729" s="9"/>
    </row>
    <row r="2730" spans="4:4" x14ac:dyDescent="0.2">
      <c r="D2730" s="9"/>
    </row>
    <row r="2731" spans="4:4" x14ac:dyDescent="0.2">
      <c r="D2731" s="9"/>
    </row>
    <row r="2732" spans="4:4" x14ac:dyDescent="0.2">
      <c r="D2732" s="9"/>
    </row>
    <row r="2733" spans="4:4" x14ac:dyDescent="0.2">
      <c r="D2733" s="9"/>
    </row>
    <row r="2734" spans="4:4" x14ac:dyDescent="0.2">
      <c r="D2734" s="9"/>
    </row>
    <row r="2735" spans="4:4" x14ac:dyDescent="0.2">
      <c r="D2735" s="9"/>
    </row>
    <row r="2736" spans="4:4" x14ac:dyDescent="0.2">
      <c r="D2736" s="9"/>
    </row>
    <row r="2737" spans="4:4" x14ac:dyDescent="0.2">
      <c r="D2737" s="9"/>
    </row>
    <row r="2738" spans="4:4" x14ac:dyDescent="0.2">
      <c r="D2738" s="9"/>
    </row>
    <row r="2739" spans="4:4" x14ac:dyDescent="0.2">
      <c r="D2739" s="9"/>
    </row>
    <row r="2740" spans="4:4" x14ac:dyDescent="0.2">
      <c r="D2740" s="9"/>
    </row>
    <row r="2741" spans="4:4" x14ac:dyDescent="0.2">
      <c r="D2741" s="9"/>
    </row>
    <row r="2742" spans="4:4" x14ac:dyDescent="0.2">
      <c r="D2742" s="9"/>
    </row>
    <row r="2743" spans="4:4" x14ac:dyDescent="0.2">
      <c r="D2743" s="9"/>
    </row>
    <row r="2744" spans="4:4" x14ac:dyDescent="0.2">
      <c r="D2744" s="9"/>
    </row>
    <row r="2745" spans="4:4" x14ac:dyDescent="0.2">
      <c r="D2745" s="9"/>
    </row>
    <row r="2746" spans="4:4" x14ac:dyDescent="0.2">
      <c r="D2746" s="9"/>
    </row>
    <row r="2747" spans="4:4" x14ac:dyDescent="0.2">
      <c r="D2747" s="9"/>
    </row>
    <row r="2748" spans="4:4" x14ac:dyDescent="0.2">
      <c r="D2748" s="9"/>
    </row>
    <row r="2749" spans="4:4" x14ac:dyDescent="0.2">
      <c r="D2749" s="9"/>
    </row>
    <row r="2750" spans="4:4" x14ac:dyDescent="0.2">
      <c r="D2750" s="9"/>
    </row>
    <row r="2751" spans="4:4" x14ac:dyDescent="0.2">
      <c r="D2751" s="9"/>
    </row>
    <row r="2752" spans="4:4" x14ac:dyDescent="0.2">
      <c r="D2752" s="9"/>
    </row>
    <row r="2753" spans="4:4" x14ac:dyDescent="0.2">
      <c r="D2753" s="9"/>
    </row>
    <row r="2754" spans="4:4" x14ac:dyDescent="0.2">
      <c r="D2754" s="9"/>
    </row>
    <row r="2755" spans="4:4" x14ac:dyDescent="0.2">
      <c r="D2755" s="9"/>
    </row>
    <row r="2756" spans="4:4" x14ac:dyDescent="0.2">
      <c r="D2756" s="9"/>
    </row>
    <row r="2757" spans="4:4" x14ac:dyDescent="0.2">
      <c r="D2757" s="9"/>
    </row>
    <row r="2758" spans="4:4" x14ac:dyDescent="0.2">
      <c r="D2758" s="9"/>
    </row>
    <row r="2759" spans="4:4" x14ac:dyDescent="0.2">
      <c r="D2759" s="9"/>
    </row>
    <row r="2760" spans="4:4" x14ac:dyDescent="0.2">
      <c r="D2760" s="9"/>
    </row>
    <row r="2761" spans="4:4" x14ac:dyDescent="0.2">
      <c r="D2761" s="9"/>
    </row>
    <row r="2762" spans="4:4" x14ac:dyDescent="0.2">
      <c r="D2762" s="9"/>
    </row>
    <row r="2763" spans="4:4" x14ac:dyDescent="0.2">
      <c r="D2763" s="9"/>
    </row>
    <row r="2764" spans="4:4" x14ac:dyDescent="0.2">
      <c r="D2764" s="9"/>
    </row>
    <row r="2765" spans="4:4" x14ac:dyDescent="0.2">
      <c r="D2765" s="9"/>
    </row>
    <row r="2766" spans="4:4" x14ac:dyDescent="0.2">
      <c r="D2766" s="9"/>
    </row>
    <row r="2767" spans="4:4" x14ac:dyDescent="0.2">
      <c r="D2767" s="9"/>
    </row>
    <row r="2768" spans="4:4" x14ac:dyDescent="0.2">
      <c r="D2768" s="9"/>
    </row>
    <row r="2769" spans="4:4" x14ac:dyDescent="0.2">
      <c r="D2769" s="9"/>
    </row>
    <row r="2770" spans="4:4" x14ac:dyDescent="0.2">
      <c r="D2770" s="9"/>
    </row>
    <row r="2771" spans="4:4" x14ac:dyDescent="0.2">
      <c r="D2771" s="9"/>
    </row>
    <row r="2772" spans="4:4" x14ac:dyDescent="0.2">
      <c r="D2772" s="9"/>
    </row>
    <row r="2773" spans="4:4" x14ac:dyDescent="0.2">
      <c r="D2773" s="9"/>
    </row>
    <row r="2774" spans="4:4" x14ac:dyDescent="0.2">
      <c r="D2774" s="9"/>
    </row>
    <row r="2775" spans="4:4" x14ac:dyDescent="0.2">
      <c r="D2775" s="9"/>
    </row>
    <row r="2776" spans="4:4" x14ac:dyDescent="0.2">
      <c r="D2776" s="9"/>
    </row>
    <row r="2777" spans="4:4" x14ac:dyDescent="0.2">
      <c r="D2777" s="9"/>
    </row>
    <row r="2778" spans="4:4" x14ac:dyDescent="0.2">
      <c r="D2778" s="9"/>
    </row>
    <row r="2779" spans="4:4" x14ac:dyDescent="0.2">
      <c r="D2779" s="9"/>
    </row>
    <row r="2780" spans="4:4" x14ac:dyDescent="0.2">
      <c r="D2780" s="9"/>
    </row>
    <row r="2781" spans="4:4" x14ac:dyDescent="0.2">
      <c r="D2781" s="9"/>
    </row>
    <row r="2782" spans="4:4" x14ac:dyDescent="0.2">
      <c r="D2782" s="9"/>
    </row>
    <row r="2783" spans="4:4" x14ac:dyDescent="0.2">
      <c r="D2783" s="9"/>
    </row>
    <row r="2784" spans="4:4" x14ac:dyDescent="0.2">
      <c r="D2784" s="9"/>
    </row>
    <row r="2785" spans="4:4" x14ac:dyDescent="0.2">
      <c r="D2785" s="9"/>
    </row>
    <row r="2786" spans="4:4" x14ac:dyDescent="0.2">
      <c r="D2786" s="9"/>
    </row>
    <row r="2787" spans="4:4" x14ac:dyDescent="0.2">
      <c r="D2787" s="9"/>
    </row>
    <row r="2788" spans="4:4" x14ac:dyDescent="0.2">
      <c r="D2788" s="9"/>
    </row>
    <row r="2789" spans="4:4" x14ac:dyDescent="0.2">
      <c r="D2789" s="9"/>
    </row>
    <row r="2790" spans="4:4" x14ac:dyDescent="0.2">
      <c r="D2790" s="9"/>
    </row>
    <row r="2791" spans="4:4" x14ac:dyDescent="0.2">
      <c r="D2791" s="9"/>
    </row>
    <row r="2792" spans="4:4" x14ac:dyDescent="0.2">
      <c r="D2792" s="9"/>
    </row>
    <row r="2793" spans="4:4" x14ac:dyDescent="0.2">
      <c r="D2793" s="9"/>
    </row>
    <row r="2794" spans="4:4" x14ac:dyDescent="0.2">
      <c r="D2794" s="9"/>
    </row>
    <row r="2795" spans="4:4" x14ac:dyDescent="0.2">
      <c r="D2795" s="9"/>
    </row>
    <row r="2796" spans="4:4" x14ac:dyDescent="0.2">
      <c r="D2796" s="9"/>
    </row>
    <row r="2797" spans="4:4" x14ac:dyDescent="0.2">
      <c r="D2797" s="9"/>
    </row>
    <row r="2798" spans="4:4" x14ac:dyDescent="0.2">
      <c r="D2798" s="9"/>
    </row>
    <row r="2799" spans="4:4" x14ac:dyDescent="0.2">
      <c r="D2799" s="9"/>
    </row>
    <row r="2800" spans="4:4" x14ac:dyDescent="0.2">
      <c r="D2800" s="9"/>
    </row>
    <row r="2801" spans="4:4" x14ac:dyDescent="0.2">
      <c r="D2801" s="9"/>
    </row>
    <row r="2802" spans="4:4" x14ac:dyDescent="0.2">
      <c r="D2802" s="9"/>
    </row>
    <row r="2803" spans="4:4" x14ac:dyDescent="0.2">
      <c r="D2803" s="9"/>
    </row>
    <row r="2804" spans="4:4" x14ac:dyDescent="0.2">
      <c r="D2804" s="9"/>
    </row>
    <row r="2805" spans="4:4" x14ac:dyDescent="0.2">
      <c r="D2805" s="9"/>
    </row>
    <row r="2806" spans="4:4" x14ac:dyDescent="0.2">
      <c r="D2806" s="9"/>
    </row>
    <row r="2807" spans="4:4" x14ac:dyDescent="0.2">
      <c r="D2807" s="9"/>
    </row>
    <row r="2808" spans="4:4" x14ac:dyDescent="0.2">
      <c r="D2808" s="9"/>
    </row>
    <row r="2809" spans="4:4" x14ac:dyDescent="0.2">
      <c r="D2809" s="9"/>
    </row>
    <row r="2810" spans="4:4" x14ac:dyDescent="0.2">
      <c r="D2810" s="9"/>
    </row>
    <row r="2811" spans="4:4" x14ac:dyDescent="0.2">
      <c r="D2811" s="9"/>
    </row>
    <row r="2812" spans="4:4" x14ac:dyDescent="0.2">
      <c r="D2812" s="9"/>
    </row>
    <row r="2813" spans="4:4" x14ac:dyDescent="0.2">
      <c r="D2813" s="9"/>
    </row>
    <row r="2814" spans="4:4" x14ac:dyDescent="0.2">
      <c r="D2814" s="9"/>
    </row>
    <row r="2815" spans="4:4" x14ac:dyDescent="0.2">
      <c r="D2815" s="9"/>
    </row>
    <row r="2816" spans="4:4" x14ac:dyDescent="0.2">
      <c r="D2816" s="9"/>
    </row>
    <row r="2817" spans="4:4" x14ac:dyDescent="0.2">
      <c r="D2817" s="9"/>
    </row>
    <row r="2818" spans="4:4" x14ac:dyDescent="0.2">
      <c r="D2818" s="9"/>
    </row>
    <row r="2819" spans="4:4" x14ac:dyDescent="0.2">
      <c r="D2819" s="9"/>
    </row>
    <row r="2820" spans="4:4" x14ac:dyDescent="0.2">
      <c r="D2820" s="9"/>
    </row>
    <row r="2821" spans="4:4" x14ac:dyDescent="0.2">
      <c r="D2821" s="9"/>
    </row>
    <row r="2822" spans="4:4" x14ac:dyDescent="0.2">
      <c r="D2822" s="9"/>
    </row>
    <row r="2823" spans="4:4" x14ac:dyDescent="0.2">
      <c r="D2823" s="9"/>
    </row>
    <row r="2824" spans="4:4" x14ac:dyDescent="0.2">
      <c r="D2824" s="9"/>
    </row>
    <row r="2825" spans="4:4" x14ac:dyDescent="0.2">
      <c r="D2825" s="9"/>
    </row>
    <row r="2826" spans="4:4" x14ac:dyDescent="0.2">
      <c r="D2826" s="9"/>
    </row>
    <row r="2827" spans="4:4" x14ac:dyDescent="0.2">
      <c r="D2827" s="9"/>
    </row>
    <row r="2828" spans="4:4" x14ac:dyDescent="0.2">
      <c r="D2828" s="9"/>
    </row>
    <row r="2829" spans="4:4" x14ac:dyDescent="0.2">
      <c r="D2829" s="9"/>
    </row>
    <row r="2830" spans="4:4" x14ac:dyDescent="0.2">
      <c r="D2830" s="9"/>
    </row>
    <row r="2831" spans="4:4" x14ac:dyDescent="0.2">
      <c r="D2831" s="9"/>
    </row>
    <row r="2832" spans="4:4" x14ac:dyDescent="0.2">
      <c r="D2832" s="9"/>
    </row>
    <row r="2833" spans="4:4" x14ac:dyDescent="0.2">
      <c r="D2833" s="9"/>
    </row>
    <row r="2834" spans="4:4" x14ac:dyDescent="0.2">
      <c r="D2834" s="9"/>
    </row>
    <row r="2835" spans="4:4" x14ac:dyDescent="0.2">
      <c r="D2835" s="9"/>
    </row>
    <row r="2836" spans="4:4" x14ac:dyDescent="0.2">
      <c r="D2836" s="9"/>
    </row>
    <row r="2837" spans="4:4" x14ac:dyDescent="0.2">
      <c r="D2837" s="9"/>
    </row>
    <row r="2838" spans="4:4" x14ac:dyDescent="0.2">
      <c r="D2838" s="9"/>
    </row>
    <row r="2839" spans="4:4" x14ac:dyDescent="0.2">
      <c r="D2839" s="9"/>
    </row>
    <row r="2840" spans="4:4" x14ac:dyDescent="0.2">
      <c r="D2840" s="9"/>
    </row>
    <row r="2841" spans="4:4" x14ac:dyDescent="0.2">
      <c r="D2841" s="9"/>
    </row>
    <row r="2842" spans="4:4" x14ac:dyDescent="0.2">
      <c r="D2842" s="9"/>
    </row>
    <row r="2843" spans="4:4" x14ac:dyDescent="0.2">
      <c r="D2843" s="9"/>
    </row>
    <row r="2844" spans="4:4" x14ac:dyDescent="0.2">
      <c r="D2844" s="9"/>
    </row>
    <row r="2845" spans="4:4" x14ac:dyDescent="0.2">
      <c r="D2845" s="9"/>
    </row>
    <row r="2846" spans="4:4" x14ac:dyDescent="0.2">
      <c r="D2846" s="9"/>
    </row>
    <row r="2847" spans="4:4" x14ac:dyDescent="0.2">
      <c r="D2847" s="9"/>
    </row>
    <row r="2848" spans="4:4" x14ac:dyDescent="0.2">
      <c r="D2848" s="9"/>
    </row>
    <row r="2849" spans="4:4" x14ac:dyDescent="0.2">
      <c r="D2849" s="9"/>
    </row>
    <row r="2850" spans="4:4" x14ac:dyDescent="0.2">
      <c r="D2850" s="9"/>
    </row>
    <row r="2851" spans="4:4" x14ac:dyDescent="0.2">
      <c r="D2851" s="9"/>
    </row>
    <row r="2852" spans="4:4" x14ac:dyDescent="0.2">
      <c r="D2852" s="9"/>
    </row>
    <row r="2853" spans="4:4" x14ac:dyDescent="0.2">
      <c r="D2853" s="9"/>
    </row>
    <row r="2854" spans="4:4" x14ac:dyDescent="0.2">
      <c r="D2854" s="9"/>
    </row>
    <row r="2855" spans="4:4" x14ac:dyDescent="0.2">
      <c r="D2855" s="9"/>
    </row>
    <row r="2856" spans="4:4" x14ac:dyDescent="0.2">
      <c r="D2856" s="9"/>
    </row>
    <row r="2857" spans="4:4" x14ac:dyDescent="0.2">
      <c r="D2857" s="9"/>
    </row>
    <row r="2858" spans="4:4" x14ac:dyDescent="0.2">
      <c r="D2858" s="9"/>
    </row>
    <row r="2859" spans="4:4" x14ac:dyDescent="0.2">
      <c r="D2859" s="9"/>
    </row>
    <row r="2860" spans="4:4" x14ac:dyDescent="0.2">
      <c r="D2860" s="9"/>
    </row>
    <row r="2861" spans="4:4" x14ac:dyDescent="0.2">
      <c r="D2861" s="9"/>
    </row>
    <row r="2862" spans="4:4" x14ac:dyDescent="0.2">
      <c r="D2862" s="9"/>
    </row>
    <row r="2863" spans="4:4" x14ac:dyDescent="0.2">
      <c r="D2863" s="9"/>
    </row>
    <row r="2864" spans="4:4" x14ac:dyDescent="0.2">
      <c r="D2864" s="9"/>
    </row>
    <row r="2865" spans="4:4" x14ac:dyDescent="0.2">
      <c r="D2865" s="9"/>
    </row>
    <row r="2866" spans="4:4" x14ac:dyDescent="0.2">
      <c r="D2866" s="9"/>
    </row>
    <row r="2867" spans="4:4" x14ac:dyDescent="0.2">
      <c r="D2867" s="9"/>
    </row>
    <row r="2868" spans="4:4" x14ac:dyDescent="0.2">
      <c r="D2868" s="9"/>
    </row>
    <row r="2869" spans="4:4" x14ac:dyDescent="0.2">
      <c r="D2869" s="9"/>
    </row>
    <row r="2870" spans="4:4" x14ac:dyDescent="0.2">
      <c r="D2870" s="9"/>
    </row>
    <row r="2871" spans="4:4" x14ac:dyDescent="0.2">
      <c r="D2871" s="9"/>
    </row>
    <row r="2872" spans="4:4" x14ac:dyDescent="0.2">
      <c r="D2872" s="9"/>
    </row>
    <row r="2873" spans="4:4" x14ac:dyDescent="0.2">
      <c r="D2873" s="9"/>
    </row>
    <row r="2874" spans="4:4" x14ac:dyDescent="0.2">
      <c r="D2874" s="9"/>
    </row>
    <row r="2875" spans="4:4" x14ac:dyDescent="0.2">
      <c r="D2875" s="9"/>
    </row>
    <row r="2876" spans="4:4" x14ac:dyDescent="0.2">
      <c r="D2876" s="9"/>
    </row>
    <row r="2877" spans="4:4" x14ac:dyDescent="0.2">
      <c r="D2877" s="9"/>
    </row>
    <row r="2878" spans="4:4" x14ac:dyDescent="0.2">
      <c r="D2878" s="9"/>
    </row>
    <row r="2879" spans="4:4" x14ac:dyDescent="0.2">
      <c r="D2879" s="9"/>
    </row>
    <row r="2880" spans="4:4" x14ac:dyDescent="0.2">
      <c r="D2880" s="9"/>
    </row>
    <row r="2881" spans="4:4" x14ac:dyDescent="0.2">
      <c r="D2881" s="9"/>
    </row>
    <row r="2882" spans="4:4" x14ac:dyDescent="0.2">
      <c r="D2882" s="9"/>
    </row>
    <row r="2883" spans="4:4" x14ac:dyDescent="0.2">
      <c r="D2883" s="9"/>
    </row>
    <row r="2884" spans="4:4" x14ac:dyDescent="0.2">
      <c r="D2884" s="9"/>
    </row>
    <row r="2885" spans="4:4" x14ac:dyDescent="0.2">
      <c r="D2885" s="9"/>
    </row>
    <row r="2886" spans="4:4" x14ac:dyDescent="0.2">
      <c r="D2886" s="9"/>
    </row>
    <row r="2887" spans="4:4" x14ac:dyDescent="0.2">
      <c r="D2887" s="9"/>
    </row>
    <row r="2888" spans="4:4" x14ac:dyDescent="0.2">
      <c r="D2888" s="9"/>
    </row>
    <row r="2889" spans="4:4" x14ac:dyDescent="0.2">
      <c r="D2889" s="9"/>
    </row>
    <row r="2890" spans="4:4" x14ac:dyDescent="0.2">
      <c r="D2890" s="9"/>
    </row>
    <row r="2891" spans="4:4" x14ac:dyDescent="0.2">
      <c r="D2891" s="9"/>
    </row>
    <row r="2892" spans="4:4" x14ac:dyDescent="0.2">
      <c r="D2892" s="9"/>
    </row>
    <row r="2893" spans="4:4" x14ac:dyDescent="0.2">
      <c r="D2893" s="9"/>
    </row>
    <row r="2894" spans="4:4" x14ac:dyDescent="0.2">
      <c r="D2894" s="9"/>
    </row>
    <row r="2895" spans="4:4" x14ac:dyDescent="0.2">
      <c r="D2895" s="9"/>
    </row>
    <row r="2896" spans="4:4" x14ac:dyDescent="0.2">
      <c r="D2896" s="9"/>
    </row>
    <row r="2897" spans="4:4" x14ac:dyDescent="0.2">
      <c r="D2897" s="9"/>
    </row>
    <row r="2898" spans="4:4" x14ac:dyDescent="0.2">
      <c r="D2898" s="9"/>
    </row>
    <row r="2899" spans="4:4" x14ac:dyDescent="0.2">
      <c r="D2899" s="9"/>
    </row>
    <row r="2900" spans="4:4" x14ac:dyDescent="0.2">
      <c r="D2900" s="9"/>
    </row>
    <row r="2901" spans="4:4" x14ac:dyDescent="0.2">
      <c r="D2901" s="9"/>
    </row>
    <row r="2902" spans="4:4" x14ac:dyDescent="0.2">
      <c r="D2902" s="9"/>
    </row>
    <row r="2903" spans="4:4" x14ac:dyDescent="0.2">
      <c r="D2903" s="9"/>
    </row>
    <row r="2904" spans="4:4" x14ac:dyDescent="0.2">
      <c r="D2904" s="9"/>
    </row>
    <row r="2905" spans="4:4" x14ac:dyDescent="0.2">
      <c r="D2905" s="9"/>
    </row>
    <row r="2906" spans="4:4" x14ac:dyDescent="0.2">
      <c r="D2906" s="9"/>
    </row>
    <row r="2907" spans="4:4" x14ac:dyDescent="0.2">
      <c r="D2907" s="9"/>
    </row>
    <row r="2908" spans="4:4" x14ac:dyDescent="0.2">
      <c r="D2908" s="9"/>
    </row>
    <row r="2909" spans="4:4" x14ac:dyDescent="0.2">
      <c r="D2909" s="9"/>
    </row>
    <row r="2910" spans="4:4" x14ac:dyDescent="0.2">
      <c r="D2910" s="9"/>
    </row>
    <row r="2911" spans="4:4" x14ac:dyDescent="0.2">
      <c r="D2911" s="9"/>
    </row>
    <row r="2912" spans="4:4" x14ac:dyDescent="0.2">
      <c r="D2912" s="9"/>
    </row>
    <row r="2913" spans="4:4" x14ac:dyDescent="0.2">
      <c r="D2913" s="9"/>
    </row>
    <row r="2914" spans="4:4" x14ac:dyDescent="0.2">
      <c r="D2914" s="9"/>
    </row>
    <row r="2915" spans="4:4" x14ac:dyDescent="0.2">
      <c r="D2915" s="9"/>
    </row>
    <row r="2916" spans="4:4" x14ac:dyDescent="0.2">
      <c r="D2916" s="9"/>
    </row>
    <row r="2917" spans="4:4" x14ac:dyDescent="0.2">
      <c r="D2917" s="9"/>
    </row>
    <row r="2918" spans="4:4" x14ac:dyDescent="0.2">
      <c r="D2918" s="9"/>
    </row>
    <row r="2919" spans="4:4" x14ac:dyDescent="0.2">
      <c r="D2919" s="9"/>
    </row>
    <row r="2920" spans="4:4" x14ac:dyDescent="0.2">
      <c r="D2920" s="9"/>
    </row>
    <row r="2921" spans="4:4" x14ac:dyDescent="0.2">
      <c r="D2921" s="9"/>
    </row>
    <row r="2922" spans="4:4" x14ac:dyDescent="0.2">
      <c r="D2922" s="9"/>
    </row>
    <row r="2923" spans="4:4" x14ac:dyDescent="0.2">
      <c r="D2923" s="9"/>
    </row>
    <row r="2924" spans="4:4" x14ac:dyDescent="0.2">
      <c r="D2924" s="9"/>
    </row>
    <row r="2925" spans="4:4" x14ac:dyDescent="0.2">
      <c r="D2925" s="9"/>
    </row>
    <row r="2926" spans="4:4" x14ac:dyDescent="0.2">
      <c r="D2926" s="9"/>
    </row>
    <row r="2927" spans="4:4" x14ac:dyDescent="0.2">
      <c r="D2927" s="9"/>
    </row>
    <row r="2928" spans="4:4" x14ac:dyDescent="0.2">
      <c r="D2928" s="9"/>
    </row>
    <row r="2929" spans="4:4" x14ac:dyDescent="0.2">
      <c r="D2929" s="9"/>
    </row>
    <row r="2930" spans="4:4" x14ac:dyDescent="0.2">
      <c r="D2930" s="9"/>
    </row>
    <row r="2931" spans="4:4" x14ac:dyDescent="0.2">
      <c r="D2931" s="9"/>
    </row>
    <row r="2932" spans="4:4" x14ac:dyDescent="0.2">
      <c r="D2932" s="9"/>
    </row>
    <row r="2933" spans="4:4" x14ac:dyDescent="0.2">
      <c r="D2933" s="9"/>
    </row>
    <row r="2934" spans="4:4" x14ac:dyDescent="0.2">
      <c r="D2934" s="9"/>
    </row>
    <row r="2935" spans="4:4" x14ac:dyDescent="0.2">
      <c r="D2935" s="9"/>
    </row>
    <row r="2936" spans="4:4" x14ac:dyDescent="0.2">
      <c r="D2936" s="9"/>
    </row>
    <row r="2937" spans="4:4" x14ac:dyDescent="0.2">
      <c r="D2937" s="9"/>
    </row>
    <row r="2938" spans="4:4" x14ac:dyDescent="0.2">
      <c r="D2938" s="9"/>
    </row>
    <row r="2939" spans="4:4" x14ac:dyDescent="0.2">
      <c r="D2939" s="9"/>
    </row>
    <row r="2940" spans="4:4" x14ac:dyDescent="0.2">
      <c r="D2940" s="9"/>
    </row>
    <row r="2941" spans="4:4" x14ac:dyDescent="0.2">
      <c r="D2941" s="9"/>
    </row>
    <row r="2942" spans="4:4" x14ac:dyDescent="0.2">
      <c r="D2942" s="9"/>
    </row>
    <row r="2943" spans="4:4" x14ac:dyDescent="0.2">
      <c r="D2943" s="9"/>
    </row>
    <row r="2944" spans="4:4" x14ac:dyDescent="0.2">
      <c r="D2944" s="9"/>
    </row>
    <row r="2945" spans="4:4" x14ac:dyDescent="0.2">
      <c r="D2945" s="9"/>
    </row>
    <row r="2946" spans="4:4" x14ac:dyDescent="0.2">
      <c r="D2946" s="9"/>
    </row>
    <row r="2947" spans="4:4" x14ac:dyDescent="0.2">
      <c r="D2947" s="9"/>
    </row>
    <row r="2948" spans="4:4" x14ac:dyDescent="0.2">
      <c r="D2948" s="9"/>
    </row>
    <row r="2949" spans="4:4" x14ac:dyDescent="0.2">
      <c r="D2949" s="9"/>
    </row>
    <row r="2950" spans="4:4" x14ac:dyDescent="0.2">
      <c r="D2950" s="9"/>
    </row>
    <row r="2951" spans="4:4" x14ac:dyDescent="0.2">
      <c r="D2951" s="9"/>
    </row>
    <row r="2952" spans="4:4" x14ac:dyDescent="0.2">
      <c r="D2952" s="9"/>
    </row>
    <row r="2953" spans="4:4" x14ac:dyDescent="0.2">
      <c r="D2953" s="9"/>
    </row>
    <row r="2954" spans="4:4" x14ac:dyDescent="0.2">
      <c r="D2954" s="9"/>
    </row>
    <row r="2955" spans="4:4" x14ac:dyDescent="0.2">
      <c r="D2955" s="9"/>
    </row>
    <row r="2956" spans="4:4" x14ac:dyDescent="0.2">
      <c r="D2956" s="9"/>
    </row>
    <row r="2957" spans="4:4" x14ac:dyDescent="0.2">
      <c r="D2957" s="9"/>
    </row>
    <row r="2958" spans="4:4" x14ac:dyDescent="0.2">
      <c r="D2958" s="9"/>
    </row>
    <row r="2959" spans="4:4" x14ac:dyDescent="0.2">
      <c r="D2959" s="9"/>
    </row>
    <row r="2960" spans="4:4" x14ac:dyDescent="0.2">
      <c r="D2960" s="9"/>
    </row>
    <row r="2961" spans="4:4" x14ac:dyDescent="0.2">
      <c r="D2961" s="9"/>
    </row>
    <row r="2962" spans="4:4" x14ac:dyDescent="0.2">
      <c r="D2962" s="9"/>
    </row>
    <row r="2963" spans="4:4" x14ac:dyDescent="0.2">
      <c r="D2963" s="9"/>
    </row>
    <row r="2964" spans="4:4" x14ac:dyDescent="0.2">
      <c r="D2964" s="9"/>
    </row>
    <row r="2965" spans="4:4" x14ac:dyDescent="0.2">
      <c r="D2965" s="9"/>
    </row>
    <row r="2966" spans="4:4" x14ac:dyDescent="0.2">
      <c r="D2966" s="9"/>
    </row>
    <row r="2967" spans="4:4" x14ac:dyDescent="0.2">
      <c r="D2967" s="9"/>
    </row>
    <row r="2968" spans="4:4" x14ac:dyDescent="0.2">
      <c r="D2968" s="9"/>
    </row>
    <row r="2969" spans="4:4" x14ac:dyDescent="0.2">
      <c r="D2969" s="9"/>
    </row>
    <row r="2970" spans="4:4" x14ac:dyDescent="0.2">
      <c r="D2970" s="9"/>
    </row>
    <row r="2971" spans="4:4" x14ac:dyDescent="0.2">
      <c r="D2971" s="9"/>
    </row>
    <row r="2972" spans="4:4" x14ac:dyDescent="0.2">
      <c r="D2972" s="9"/>
    </row>
    <row r="2973" spans="4:4" x14ac:dyDescent="0.2">
      <c r="D2973" s="9"/>
    </row>
    <row r="2974" spans="4:4" x14ac:dyDescent="0.2">
      <c r="D2974" s="9"/>
    </row>
    <row r="2975" spans="4:4" x14ac:dyDescent="0.2">
      <c r="D2975" s="9"/>
    </row>
    <row r="2976" spans="4:4" x14ac:dyDescent="0.2">
      <c r="D2976" s="9"/>
    </row>
    <row r="2977" spans="4:4" x14ac:dyDescent="0.2">
      <c r="D2977" s="9"/>
    </row>
    <row r="2978" spans="4:4" x14ac:dyDescent="0.2">
      <c r="D2978" s="9"/>
    </row>
    <row r="2979" spans="4:4" x14ac:dyDescent="0.2">
      <c r="D2979" s="9"/>
    </row>
    <row r="2980" spans="4:4" x14ac:dyDescent="0.2">
      <c r="D2980" s="9"/>
    </row>
    <row r="2981" spans="4:4" x14ac:dyDescent="0.2">
      <c r="D2981" s="9"/>
    </row>
    <row r="2982" spans="4:4" x14ac:dyDescent="0.2">
      <c r="D2982" s="9"/>
    </row>
    <row r="2983" spans="4:4" x14ac:dyDescent="0.2">
      <c r="D2983" s="9"/>
    </row>
    <row r="2984" spans="4:4" x14ac:dyDescent="0.2">
      <c r="D2984" s="9"/>
    </row>
    <row r="2985" spans="4:4" x14ac:dyDescent="0.2">
      <c r="D2985" s="9"/>
    </row>
    <row r="2986" spans="4:4" x14ac:dyDescent="0.2">
      <c r="D2986" s="9"/>
    </row>
    <row r="2987" spans="4:4" x14ac:dyDescent="0.2">
      <c r="D2987" s="9"/>
    </row>
    <row r="2988" spans="4:4" x14ac:dyDescent="0.2">
      <c r="D2988" s="9"/>
    </row>
    <row r="2989" spans="4:4" x14ac:dyDescent="0.2">
      <c r="D2989" s="9"/>
    </row>
    <row r="2990" spans="4:4" x14ac:dyDescent="0.2">
      <c r="D2990" s="9"/>
    </row>
    <row r="2991" spans="4:4" x14ac:dyDescent="0.2">
      <c r="D2991" s="9"/>
    </row>
    <row r="2992" spans="4:4" x14ac:dyDescent="0.2">
      <c r="D2992" s="9"/>
    </row>
    <row r="2993" spans="4:4" x14ac:dyDescent="0.2">
      <c r="D2993" s="9"/>
    </row>
    <row r="2994" spans="4:4" x14ac:dyDescent="0.2">
      <c r="D2994" s="9"/>
    </row>
    <row r="2995" spans="4:4" x14ac:dyDescent="0.2">
      <c r="D2995" s="9"/>
    </row>
    <row r="2996" spans="4:4" x14ac:dyDescent="0.2">
      <c r="D2996" s="9"/>
    </row>
    <row r="2997" spans="4:4" x14ac:dyDescent="0.2">
      <c r="D2997" s="9"/>
    </row>
    <row r="2998" spans="4:4" x14ac:dyDescent="0.2">
      <c r="D2998" s="9"/>
    </row>
    <row r="2999" spans="4:4" x14ac:dyDescent="0.2">
      <c r="D2999" s="9"/>
    </row>
    <row r="3000" spans="4:4" x14ac:dyDescent="0.2">
      <c r="D3000" s="9"/>
    </row>
    <row r="3001" spans="4:4" x14ac:dyDescent="0.2">
      <c r="D3001" s="9"/>
    </row>
    <row r="3002" spans="4:4" x14ac:dyDescent="0.2">
      <c r="D3002" s="9"/>
    </row>
    <row r="3003" spans="4:4" x14ac:dyDescent="0.2">
      <c r="D3003" s="9"/>
    </row>
    <row r="3004" spans="4:4" x14ac:dyDescent="0.2">
      <c r="D3004" s="9"/>
    </row>
    <row r="3005" spans="4:4" x14ac:dyDescent="0.2">
      <c r="D3005" s="9"/>
    </row>
    <row r="3006" spans="4:4" x14ac:dyDescent="0.2">
      <c r="D3006" s="9"/>
    </row>
    <row r="3007" spans="4:4" x14ac:dyDescent="0.2">
      <c r="D3007" s="9"/>
    </row>
    <row r="3008" spans="4:4" x14ac:dyDescent="0.2">
      <c r="D3008" s="9"/>
    </row>
    <row r="3009" spans="4:4" x14ac:dyDescent="0.2">
      <c r="D3009" s="9"/>
    </row>
    <row r="3010" spans="4:4" x14ac:dyDescent="0.2">
      <c r="D3010" s="9"/>
    </row>
    <row r="3011" spans="4:4" x14ac:dyDescent="0.2">
      <c r="D3011" s="9"/>
    </row>
    <row r="3012" spans="4:4" x14ac:dyDescent="0.2">
      <c r="D3012" s="9"/>
    </row>
    <row r="3013" spans="4:4" x14ac:dyDescent="0.2">
      <c r="D3013" s="9"/>
    </row>
    <row r="3014" spans="4:4" x14ac:dyDescent="0.2">
      <c r="D3014" s="9"/>
    </row>
    <row r="3015" spans="4:4" x14ac:dyDescent="0.2">
      <c r="D3015" s="9"/>
    </row>
    <row r="3016" spans="4:4" x14ac:dyDescent="0.2">
      <c r="D3016" s="9"/>
    </row>
    <row r="3017" spans="4:4" x14ac:dyDescent="0.2">
      <c r="D3017" s="9"/>
    </row>
    <row r="3018" spans="4:4" x14ac:dyDescent="0.2">
      <c r="D3018" s="9"/>
    </row>
    <row r="3019" spans="4:4" x14ac:dyDescent="0.2">
      <c r="D3019" s="9"/>
    </row>
    <row r="3020" spans="4:4" x14ac:dyDescent="0.2">
      <c r="D3020" s="9"/>
    </row>
    <row r="3021" spans="4:4" x14ac:dyDescent="0.2">
      <c r="D3021" s="9"/>
    </row>
    <row r="3022" spans="4:4" x14ac:dyDescent="0.2">
      <c r="D3022" s="9"/>
    </row>
    <row r="3023" spans="4:4" x14ac:dyDescent="0.2">
      <c r="D3023" s="9"/>
    </row>
    <row r="3024" spans="4:4" x14ac:dyDescent="0.2">
      <c r="D3024" s="9"/>
    </row>
    <row r="3025" spans="4:4" x14ac:dyDescent="0.2">
      <c r="D3025" s="9"/>
    </row>
    <row r="3026" spans="4:4" x14ac:dyDescent="0.2">
      <c r="D3026" s="9"/>
    </row>
    <row r="3027" spans="4:4" x14ac:dyDescent="0.2">
      <c r="D3027" s="9"/>
    </row>
    <row r="3028" spans="4:4" x14ac:dyDescent="0.2">
      <c r="D3028" s="9"/>
    </row>
    <row r="3029" spans="4:4" x14ac:dyDescent="0.2">
      <c r="D3029" s="9"/>
    </row>
    <row r="3030" spans="4:4" x14ac:dyDescent="0.2">
      <c r="D3030" s="9"/>
    </row>
    <row r="3031" spans="4:4" x14ac:dyDescent="0.2">
      <c r="D3031" s="9"/>
    </row>
    <row r="3032" spans="4:4" x14ac:dyDescent="0.2">
      <c r="D3032" s="9"/>
    </row>
    <row r="3033" spans="4:4" x14ac:dyDescent="0.2">
      <c r="D3033" s="9"/>
    </row>
    <row r="3034" spans="4:4" x14ac:dyDescent="0.2">
      <c r="D3034" s="9"/>
    </row>
    <row r="3035" spans="4:4" x14ac:dyDescent="0.2">
      <c r="D3035" s="9"/>
    </row>
    <row r="3036" spans="4:4" x14ac:dyDescent="0.2">
      <c r="D3036" s="9"/>
    </row>
    <row r="3037" spans="4:4" x14ac:dyDescent="0.2">
      <c r="D3037" s="9"/>
    </row>
    <row r="3038" spans="4:4" x14ac:dyDescent="0.2">
      <c r="D3038" s="9"/>
    </row>
    <row r="3039" spans="4:4" x14ac:dyDescent="0.2">
      <c r="D3039" s="9"/>
    </row>
    <row r="3040" spans="4:4" x14ac:dyDescent="0.2">
      <c r="D3040" s="9"/>
    </row>
    <row r="3041" spans="4:4" x14ac:dyDescent="0.2">
      <c r="D3041" s="9"/>
    </row>
    <row r="3042" spans="4:4" x14ac:dyDescent="0.2">
      <c r="D3042" s="9"/>
    </row>
    <row r="3043" spans="4:4" x14ac:dyDescent="0.2">
      <c r="D3043" s="9"/>
    </row>
    <row r="3044" spans="4:4" x14ac:dyDescent="0.2">
      <c r="D3044" s="9"/>
    </row>
    <row r="3045" spans="4:4" x14ac:dyDescent="0.2">
      <c r="D3045" s="9"/>
    </row>
    <row r="3046" spans="4:4" x14ac:dyDescent="0.2">
      <c r="D3046" s="9"/>
    </row>
    <row r="3047" spans="4:4" x14ac:dyDescent="0.2">
      <c r="D3047" s="9"/>
    </row>
    <row r="3048" spans="4:4" x14ac:dyDescent="0.2">
      <c r="D3048" s="9"/>
    </row>
    <row r="3049" spans="4:4" x14ac:dyDescent="0.2">
      <c r="D3049" s="9"/>
    </row>
    <row r="3050" spans="4:4" x14ac:dyDescent="0.2">
      <c r="D3050" s="9"/>
    </row>
    <row r="3051" spans="4:4" x14ac:dyDescent="0.2">
      <c r="D3051" s="9"/>
    </row>
    <row r="3052" spans="4:4" x14ac:dyDescent="0.2">
      <c r="D3052" s="9"/>
    </row>
    <row r="3053" spans="4:4" x14ac:dyDescent="0.2">
      <c r="D3053" s="9"/>
    </row>
    <row r="3054" spans="4:4" x14ac:dyDescent="0.2">
      <c r="D3054" s="9"/>
    </row>
    <row r="3055" spans="4:4" x14ac:dyDescent="0.2">
      <c r="D3055" s="9"/>
    </row>
    <row r="3056" spans="4:4" x14ac:dyDescent="0.2">
      <c r="D3056" s="9"/>
    </row>
    <row r="3057" spans="4:4" x14ac:dyDescent="0.2">
      <c r="D3057" s="9"/>
    </row>
    <row r="3058" spans="4:4" x14ac:dyDescent="0.2">
      <c r="D3058" s="9"/>
    </row>
    <row r="3059" spans="4:4" x14ac:dyDescent="0.2">
      <c r="D3059" s="9"/>
    </row>
    <row r="3060" spans="4:4" x14ac:dyDescent="0.2">
      <c r="D3060" s="9"/>
    </row>
    <row r="3061" spans="4:4" x14ac:dyDescent="0.2">
      <c r="D3061" s="9"/>
    </row>
    <row r="3062" spans="4:4" x14ac:dyDescent="0.2">
      <c r="D3062" s="9"/>
    </row>
    <row r="3063" spans="4:4" x14ac:dyDescent="0.2">
      <c r="D3063" s="9"/>
    </row>
    <row r="3064" spans="4:4" x14ac:dyDescent="0.2">
      <c r="D3064" s="9"/>
    </row>
    <row r="3065" spans="4:4" x14ac:dyDescent="0.2">
      <c r="D3065" s="9"/>
    </row>
    <row r="3066" spans="4:4" x14ac:dyDescent="0.2">
      <c r="D3066" s="9"/>
    </row>
    <row r="3067" spans="4:4" x14ac:dyDescent="0.2">
      <c r="D3067" s="9"/>
    </row>
    <row r="3068" spans="4:4" x14ac:dyDescent="0.2">
      <c r="D3068" s="9"/>
    </row>
    <row r="3069" spans="4:4" x14ac:dyDescent="0.2">
      <c r="D3069" s="9"/>
    </row>
    <row r="3070" spans="4:4" x14ac:dyDescent="0.2">
      <c r="D3070" s="9"/>
    </row>
    <row r="3071" spans="4:4" x14ac:dyDescent="0.2">
      <c r="D3071" s="9"/>
    </row>
    <row r="3072" spans="4:4" x14ac:dyDescent="0.2">
      <c r="D3072" s="9"/>
    </row>
    <row r="3073" spans="4:4" x14ac:dyDescent="0.2">
      <c r="D3073" s="9"/>
    </row>
    <row r="3074" spans="4:4" x14ac:dyDescent="0.2">
      <c r="D3074" s="9"/>
    </row>
    <row r="3075" spans="4:4" x14ac:dyDescent="0.2">
      <c r="D3075" s="9"/>
    </row>
    <row r="3076" spans="4:4" x14ac:dyDescent="0.2">
      <c r="D3076" s="9"/>
    </row>
    <row r="3077" spans="4:4" x14ac:dyDescent="0.2">
      <c r="D3077" s="9"/>
    </row>
    <row r="3078" spans="4:4" x14ac:dyDescent="0.2">
      <c r="D3078" s="9"/>
    </row>
    <row r="3079" spans="4:4" x14ac:dyDescent="0.2">
      <c r="D3079" s="9"/>
    </row>
    <row r="3080" spans="4:4" x14ac:dyDescent="0.2">
      <c r="D3080" s="9"/>
    </row>
    <row r="3081" spans="4:4" x14ac:dyDescent="0.2">
      <c r="D3081" s="9"/>
    </row>
    <row r="3082" spans="4:4" x14ac:dyDescent="0.2">
      <c r="D3082" s="9"/>
    </row>
    <row r="3083" spans="4:4" x14ac:dyDescent="0.2">
      <c r="D3083" s="9"/>
    </row>
    <row r="3084" spans="4:4" x14ac:dyDescent="0.2">
      <c r="D3084" s="9"/>
    </row>
    <row r="3085" spans="4:4" x14ac:dyDescent="0.2">
      <c r="D3085" s="9"/>
    </row>
    <row r="3086" spans="4:4" x14ac:dyDescent="0.2">
      <c r="D3086" s="9"/>
    </row>
    <row r="3087" spans="4:4" x14ac:dyDescent="0.2">
      <c r="D3087" s="9"/>
    </row>
    <row r="3088" spans="4:4" x14ac:dyDescent="0.2">
      <c r="D3088" s="9"/>
    </row>
    <row r="3089" spans="4:4" x14ac:dyDescent="0.2">
      <c r="D3089" s="9"/>
    </row>
    <row r="3090" spans="4:4" x14ac:dyDescent="0.2">
      <c r="D3090" s="9"/>
    </row>
    <row r="3091" spans="4:4" x14ac:dyDescent="0.2">
      <c r="D3091" s="9"/>
    </row>
    <row r="3092" spans="4:4" x14ac:dyDescent="0.2">
      <c r="D3092" s="9"/>
    </row>
    <row r="3093" spans="4:4" x14ac:dyDescent="0.2">
      <c r="D3093" s="9"/>
    </row>
    <row r="3094" spans="4:4" x14ac:dyDescent="0.2">
      <c r="D3094" s="9"/>
    </row>
    <row r="3095" spans="4:4" x14ac:dyDescent="0.2">
      <c r="D3095" s="9"/>
    </row>
    <row r="3096" spans="4:4" x14ac:dyDescent="0.2">
      <c r="D3096" s="9"/>
    </row>
    <row r="3097" spans="4:4" x14ac:dyDescent="0.2">
      <c r="D3097" s="9"/>
    </row>
    <row r="3098" spans="4:4" x14ac:dyDescent="0.2">
      <c r="D3098" s="9"/>
    </row>
    <row r="3099" spans="4:4" x14ac:dyDescent="0.2">
      <c r="D3099" s="9"/>
    </row>
    <row r="3100" spans="4:4" x14ac:dyDescent="0.2">
      <c r="D3100" s="9"/>
    </row>
    <row r="3101" spans="4:4" x14ac:dyDescent="0.2">
      <c r="D3101" s="9"/>
    </row>
    <row r="3102" spans="4:4" x14ac:dyDescent="0.2">
      <c r="D3102" s="9"/>
    </row>
    <row r="3103" spans="4:4" x14ac:dyDescent="0.2">
      <c r="D3103" s="9"/>
    </row>
    <row r="3104" spans="4:4" x14ac:dyDescent="0.2">
      <c r="D3104" s="9"/>
    </row>
    <row r="3105" spans="4:4" x14ac:dyDescent="0.2">
      <c r="D3105" s="9"/>
    </row>
    <row r="3106" spans="4:4" x14ac:dyDescent="0.2">
      <c r="D3106" s="9"/>
    </row>
    <row r="3107" spans="4:4" x14ac:dyDescent="0.2">
      <c r="D3107" s="9"/>
    </row>
    <row r="3108" spans="4:4" x14ac:dyDescent="0.2">
      <c r="D3108" s="9"/>
    </row>
    <row r="3109" spans="4:4" x14ac:dyDescent="0.2">
      <c r="D3109" s="9"/>
    </row>
    <row r="3110" spans="4:4" x14ac:dyDescent="0.2">
      <c r="D3110" s="9"/>
    </row>
    <row r="3111" spans="4:4" x14ac:dyDescent="0.2">
      <c r="D3111" s="9"/>
    </row>
    <row r="3112" spans="4:4" x14ac:dyDescent="0.2">
      <c r="D3112" s="9"/>
    </row>
    <row r="3113" spans="4:4" x14ac:dyDescent="0.2">
      <c r="D3113" s="9"/>
    </row>
    <row r="3114" spans="4:4" x14ac:dyDescent="0.2">
      <c r="D3114" s="9"/>
    </row>
    <row r="3115" spans="4:4" x14ac:dyDescent="0.2">
      <c r="D3115" s="9"/>
    </row>
    <row r="3116" spans="4:4" x14ac:dyDescent="0.2">
      <c r="D3116" s="9"/>
    </row>
    <row r="3117" spans="4:4" x14ac:dyDescent="0.2">
      <c r="D3117" s="9"/>
    </row>
    <row r="3118" spans="4:4" x14ac:dyDescent="0.2">
      <c r="D3118" s="9"/>
    </row>
    <row r="3119" spans="4:4" x14ac:dyDescent="0.2">
      <c r="D3119" s="9"/>
    </row>
    <row r="3120" spans="4:4" x14ac:dyDescent="0.2">
      <c r="D3120" s="9"/>
    </row>
    <row r="3121" spans="4:4" x14ac:dyDescent="0.2">
      <c r="D3121" s="9"/>
    </row>
    <row r="3122" spans="4:4" x14ac:dyDescent="0.2">
      <c r="D3122" s="9"/>
    </row>
    <row r="3123" spans="4:4" x14ac:dyDescent="0.2">
      <c r="D3123" s="9"/>
    </row>
    <row r="3124" spans="4:4" x14ac:dyDescent="0.2">
      <c r="D3124" s="9"/>
    </row>
    <row r="3125" spans="4:4" x14ac:dyDescent="0.2">
      <c r="D3125" s="9"/>
    </row>
    <row r="3126" spans="4:4" x14ac:dyDescent="0.2">
      <c r="D3126" s="9"/>
    </row>
    <row r="3127" spans="4:4" x14ac:dyDescent="0.2">
      <c r="D3127" s="9"/>
    </row>
    <row r="3128" spans="4:4" x14ac:dyDescent="0.2">
      <c r="D3128" s="9"/>
    </row>
    <row r="3129" spans="4:4" x14ac:dyDescent="0.2">
      <c r="D3129" s="9"/>
    </row>
    <row r="3130" spans="4:4" x14ac:dyDescent="0.2">
      <c r="D3130" s="9"/>
    </row>
    <row r="3131" spans="4:4" x14ac:dyDescent="0.2">
      <c r="D3131" s="9"/>
    </row>
    <row r="3132" spans="4:4" x14ac:dyDescent="0.2">
      <c r="D3132" s="9"/>
    </row>
    <row r="3133" spans="4:4" x14ac:dyDescent="0.2">
      <c r="D3133" s="9"/>
    </row>
    <row r="3134" spans="4:4" x14ac:dyDescent="0.2">
      <c r="D3134" s="9"/>
    </row>
    <row r="3135" spans="4:4" x14ac:dyDescent="0.2">
      <c r="D3135" s="9"/>
    </row>
    <row r="3136" spans="4:4" x14ac:dyDescent="0.2">
      <c r="D3136" s="9"/>
    </row>
    <row r="3137" spans="4:4" x14ac:dyDescent="0.2">
      <c r="D3137" s="9"/>
    </row>
    <row r="3138" spans="4:4" x14ac:dyDescent="0.2">
      <c r="D3138" s="9"/>
    </row>
    <row r="3139" spans="4:4" x14ac:dyDescent="0.2">
      <c r="D3139" s="9"/>
    </row>
    <row r="3140" spans="4:4" x14ac:dyDescent="0.2">
      <c r="D3140" s="9"/>
    </row>
    <row r="3141" spans="4:4" x14ac:dyDescent="0.2">
      <c r="D3141" s="9"/>
    </row>
    <row r="3142" spans="4:4" x14ac:dyDescent="0.2">
      <c r="D3142" s="9"/>
    </row>
    <row r="3143" spans="4:4" x14ac:dyDescent="0.2">
      <c r="D3143" s="9"/>
    </row>
    <row r="3144" spans="4:4" x14ac:dyDescent="0.2">
      <c r="D3144" s="9"/>
    </row>
    <row r="3145" spans="4:4" x14ac:dyDescent="0.2">
      <c r="D3145" s="9"/>
    </row>
    <row r="3146" spans="4:4" x14ac:dyDescent="0.2">
      <c r="D3146" s="9"/>
    </row>
    <row r="3147" spans="4:4" x14ac:dyDescent="0.2">
      <c r="D3147" s="9"/>
    </row>
    <row r="3148" spans="4:4" x14ac:dyDescent="0.2">
      <c r="D3148" s="9"/>
    </row>
    <row r="3149" spans="4:4" x14ac:dyDescent="0.2">
      <c r="D3149" s="9"/>
    </row>
    <row r="3150" spans="4:4" x14ac:dyDescent="0.2">
      <c r="D3150" s="9"/>
    </row>
    <row r="3151" spans="4:4" x14ac:dyDescent="0.2">
      <c r="D3151" s="9"/>
    </row>
    <row r="3152" spans="4:4" x14ac:dyDescent="0.2">
      <c r="D3152" s="9"/>
    </row>
    <row r="3153" spans="4:4" x14ac:dyDescent="0.2">
      <c r="D3153" s="9"/>
    </row>
    <row r="3154" spans="4:4" x14ac:dyDescent="0.2">
      <c r="D3154" s="9"/>
    </row>
    <row r="3155" spans="4:4" x14ac:dyDescent="0.2">
      <c r="D3155" s="9"/>
    </row>
    <row r="3156" spans="4:4" x14ac:dyDescent="0.2">
      <c r="D3156" s="9"/>
    </row>
    <row r="3157" spans="4:4" x14ac:dyDescent="0.2">
      <c r="D3157" s="9"/>
    </row>
    <row r="3158" spans="4:4" x14ac:dyDescent="0.2">
      <c r="D3158" s="9"/>
    </row>
    <row r="3159" spans="4:4" x14ac:dyDescent="0.2">
      <c r="D3159" s="9"/>
    </row>
    <row r="3160" spans="4:4" x14ac:dyDescent="0.2">
      <c r="D3160" s="9"/>
    </row>
    <row r="3161" spans="4:4" x14ac:dyDescent="0.2">
      <c r="D3161" s="9"/>
    </row>
    <row r="3162" spans="4:4" x14ac:dyDescent="0.2">
      <c r="D3162" s="9"/>
    </row>
    <row r="3163" spans="4:4" x14ac:dyDescent="0.2">
      <c r="D3163" s="9"/>
    </row>
    <row r="3164" spans="4:4" x14ac:dyDescent="0.2">
      <c r="D3164" s="9"/>
    </row>
    <row r="3165" spans="4:4" x14ac:dyDescent="0.2">
      <c r="D3165" s="9"/>
    </row>
    <row r="3166" spans="4:4" x14ac:dyDescent="0.2">
      <c r="D3166" s="9"/>
    </row>
    <row r="3167" spans="4:4" x14ac:dyDescent="0.2">
      <c r="D3167" s="9"/>
    </row>
    <row r="3168" spans="4:4" x14ac:dyDescent="0.2">
      <c r="D3168" s="9"/>
    </row>
    <row r="3169" spans="4:4" x14ac:dyDescent="0.2">
      <c r="D3169" s="9"/>
    </row>
    <row r="3170" spans="4:4" x14ac:dyDescent="0.2">
      <c r="D3170" s="9"/>
    </row>
    <row r="3171" spans="4:4" x14ac:dyDescent="0.2">
      <c r="D3171" s="9"/>
    </row>
    <row r="3172" spans="4:4" x14ac:dyDescent="0.2">
      <c r="D3172" s="9"/>
    </row>
    <row r="3173" spans="4:4" x14ac:dyDescent="0.2">
      <c r="D3173" s="9"/>
    </row>
    <row r="3174" spans="4:4" x14ac:dyDescent="0.2">
      <c r="D3174" s="9"/>
    </row>
    <row r="3175" spans="4:4" x14ac:dyDescent="0.2">
      <c r="D3175" s="9"/>
    </row>
    <row r="3176" spans="4:4" x14ac:dyDescent="0.2">
      <c r="D3176" s="9"/>
    </row>
    <row r="3177" spans="4:4" x14ac:dyDescent="0.2">
      <c r="D3177" s="9"/>
    </row>
    <row r="3178" spans="4:4" x14ac:dyDescent="0.2">
      <c r="D3178" s="9"/>
    </row>
    <row r="3179" spans="4:4" x14ac:dyDescent="0.2">
      <c r="D3179" s="9"/>
    </row>
    <row r="3180" spans="4:4" x14ac:dyDescent="0.2">
      <c r="D3180" s="9"/>
    </row>
    <row r="3181" spans="4:4" x14ac:dyDescent="0.2">
      <c r="D3181" s="9"/>
    </row>
    <row r="3182" spans="4:4" x14ac:dyDescent="0.2">
      <c r="D3182" s="9"/>
    </row>
    <row r="3183" spans="4:4" x14ac:dyDescent="0.2">
      <c r="D3183" s="9"/>
    </row>
    <row r="3184" spans="4:4" x14ac:dyDescent="0.2">
      <c r="D3184" s="9"/>
    </row>
    <row r="3185" spans="4:4" x14ac:dyDescent="0.2">
      <c r="D3185" s="9"/>
    </row>
    <row r="3186" spans="4:4" x14ac:dyDescent="0.2">
      <c r="D3186" s="9"/>
    </row>
    <row r="3187" spans="4:4" x14ac:dyDescent="0.2">
      <c r="D3187" s="9"/>
    </row>
    <row r="3188" spans="4:4" x14ac:dyDescent="0.2">
      <c r="D3188" s="9"/>
    </row>
    <row r="3189" spans="4:4" x14ac:dyDescent="0.2">
      <c r="D3189" s="9"/>
    </row>
    <row r="3190" spans="4:4" x14ac:dyDescent="0.2">
      <c r="D3190" s="9"/>
    </row>
    <row r="3191" spans="4:4" x14ac:dyDescent="0.2">
      <c r="D3191" s="9"/>
    </row>
    <row r="3192" spans="4:4" x14ac:dyDescent="0.2">
      <c r="D3192" s="9"/>
    </row>
    <row r="3193" spans="4:4" x14ac:dyDescent="0.2">
      <c r="D3193" s="9"/>
    </row>
    <row r="3194" spans="4:4" x14ac:dyDescent="0.2">
      <c r="D3194" s="9"/>
    </row>
    <row r="3195" spans="4:4" x14ac:dyDescent="0.2">
      <c r="D3195" s="9"/>
    </row>
    <row r="3196" spans="4:4" x14ac:dyDescent="0.2">
      <c r="D3196" s="9"/>
    </row>
    <row r="3197" spans="4:4" x14ac:dyDescent="0.2">
      <c r="D3197" s="9"/>
    </row>
    <row r="3198" spans="4:4" x14ac:dyDescent="0.2">
      <c r="D3198" s="9"/>
    </row>
    <row r="3199" spans="4:4" x14ac:dyDescent="0.2">
      <c r="D3199" s="9"/>
    </row>
    <row r="3200" spans="4:4" x14ac:dyDescent="0.2">
      <c r="D3200" s="9"/>
    </row>
    <row r="3201" spans="4:4" x14ac:dyDescent="0.2">
      <c r="D3201" s="9"/>
    </row>
    <row r="3202" spans="4:4" x14ac:dyDescent="0.2">
      <c r="D3202" s="9"/>
    </row>
    <row r="3203" spans="4:4" x14ac:dyDescent="0.2">
      <c r="D3203" s="9"/>
    </row>
    <row r="3204" spans="4:4" x14ac:dyDescent="0.2">
      <c r="D3204" s="9"/>
    </row>
    <row r="3205" spans="4:4" x14ac:dyDescent="0.2">
      <c r="D3205" s="9"/>
    </row>
    <row r="3206" spans="4:4" x14ac:dyDescent="0.2">
      <c r="D3206" s="9"/>
    </row>
    <row r="3207" spans="4:4" x14ac:dyDescent="0.2">
      <c r="D3207" s="9"/>
    </row>
    <row r="3208" spans="4:4" x14ac:dyDescent="0.2">
      <c r="D3208" s="9"/>
    </row>
    <row r="3209" spans="4:4" x14ac:dyDescent="0.2">
      <c r="D3209" s="9"/>
    </row>
    <row r="3210" spans="4:4" x14ac:dyDescent="0.2">
      <c r="D3210" s="9"/>
    </row>
    <row r="3211" spans="4:4" x14ac:dyDescent="0.2">
      <c r="D3211" s="9"/>
    </row>
    <row r="3212" spans="4:4" x14ac:dyDescent="0.2">
      <c r="D3212" s="9"/>
    </row>
    <row r="3213" spans="4:4" x14ac:dyDescent="0.2">
      <c r="D3213" s="9"/>
    </row>
    <row r="3214" spans="4:4" x14ac:dyDescent="0.2">
      <c r="D3214" s="9"/>
    </row>
    <row r="3215" spans="4:4" x14ac:dyDescent="0.2">
      <c r="D3215" s="9"/>
    </row>
    <row r="3216" spans="4:4" x14ac:dyDescent="0.2">
      <c r="D3216" s="9"/>
    </row>
    <row r="3217" spans="4:4" x14ac:dyDescent="0.2">
      <c r="D3217" s="9"/>
    </row>
    <row r="3218" spans="4:4" x14ac:dyDescent="0.2">
      <c r="D3218" s="9"/>
    </row>
    <row r="3219" spans="4:4" x14ac:dyDescent="0.2">
      <c r="D3219" s="9"/>
    </row>
    <row r="3220" spans="4:4" x14ac:dyDescent="0.2">
      <c r="D3220" s="9"/>
    </row>
    <row r="3221" spans="4:4" x14ac:dyDescent="0.2">
      <c r="D3221" s="9"/>
    </row>
    <row r="3222" spans="4:4" x14ac:dyDescent="0.2">
      <c r="D3222" s="9"/>
    </row>
    <row r="3223" spans="4:4" x14ac:dyDescent="0.2">
      <c r="D3223" s="9"/>
    </row>
    <row r="3224" spans="4:4" x14ac:dyDescent="0.2">
      <c r="D3224" s="9"/>
    </row>
    <row r="3225" spans="4:4" x14ac:dyDescent="0.2">
      <c r="D3225" s="9"/>
    </row>
    <row r="3226" spans="4:4" x14ac:dyDescent="0.2">
      <c r="D3226" s="9"/>
    </row>
    <row r="3227" spans="4:4" x14ac:dyDescent="0.2">
      <c r="D3227" s="9"/>
    </row>
    <row r="3228" spans="4:4" x14ac:dyDescent="0.2">
      <c r="D3228" s="9"/>
    </row>
    <row r="3229" spans="4:4" x14ac:dyDescent="0.2">
      <c r="D3229" s="9"/>
    </row>
    <row r="3230" spans="4:4" x14ac:dyDescent="0.2">
      <c r="D3230" s="9"/>
    </row>
    <row r="3231" spans="4:4" x14ac:dyDescent="0.2">
      <c r="D3231" s="9"/>
    </row>
    <row r="3232" spans="4:4" x14ac:dyDescent="0.2">
      <c r="D3232" s="9"/>
    </row>
    <row r="3233" spans="4:4" x14ac:dyDescent="0.2">
      <c r="D3233" s="9"/>
    </row>
    <row r="3234" spans="4:4" x14ac:dyDescent="0.2">
      <c r="D3234" s="9"/>
    </row>
    <row r="3235" spans="4:4" x14ac:dyDescent="0.2">
      <c r="D3235" s="9"/>
    </row>
    <row r="3236" spans="4:4" x14ac:dyDescent="0.2">
      <c r="D3236" s="9"/>
    </row>
    <row r="3237" spans="4:4" x14ac:dyDescent="0.2">
      <c r="D3237" s="9"/>
    </row>
    <row r="3238" spans="4:4" x14ac:dyDescent="0.2">
      <c r="D3238" s="9"/>
    </row>
    <row r="3239" spans="4:4" x14ac:dyDescent="0.2">
      <c r="D3239" s="9"/>
    </row>
    <row r="3240" spans="4:4" x14ac:dyDescent="0.2">
      <c r="D3240" s="9"/>
    </row>
    <row r="3241" spans="4:4" x14ac:dyDescent="0.2">
      <c r="D3241" s="9"/>
    </row>
    <row r="3242" spans="4:4" x14ac:dyDescent="0.2">
      <c r="D3242" s="9"/>
    </row>
    <row r="3243" spans="4:4" x14ac:dyDescent="0.2">
      <c r="D3243" s="9"/>
    </row>
    <row r="3244" spans="4:4" x14ac:dyDescent="0.2">
      <c r="D3244" s="9"/>
    </row>
    <row r="3245" spans="4:4" x14ac:dyDescent="0.2">
      <c r="D3245" s="9"/>
    </row>
    <row r="3246" spans="4:4" x14ac:dyDescent="0.2">
      <c r="D3246" s="9"/>
    </row>
    <row r="3247" spans="4:4" x14ac:dyDescent="0.2">
      <c r="D3247" s="9"/>
    </row>
    <row r="3248" spans="4:4" x14ac:dyDescent="0.2">
      <c r="D3248" s="9"/>
    </row>
    <row r="3249" spans="4:4" x14ac:dyDescent="0.2">
      <c r="D3249" s="9"/>
    </row>
    <row r="3250" spans="4:4" x14ac:dyDescent="0.2">
      <c r="D3250" s="9"/>
    </row>
    <row r="3251" spans="4:4" x14ac:dyDescent="0.2">
      <c r="D3251" s="9"/>
    </row>
    <row r="3252" spans="4:4" x14ac:dyDescent="0.2">
      <c r="D3252" s="9"/>
    </row>
    <row r="3253" spans="4:4" x14ac:dyDescent="0.2">
      <c r="D3253" s="9"/>
    </row>
    <row r="3254" spans="4:4" x14ac:dyDescent="0.2">
      <c r="D3254" s="9"/>
    </row>
    <row r="3255" spans="4:4" x14ac:dyDescent="0.2">
      <c r="D3255" s="9"/>
    </row>
    <row r="3256" spans="4:4" x14ac:dyDescent="0.2">
      <c r="D3256" s="9"/>
    </row>
    <row r="3257" spans="4:4" x14ac:dyDescent="0.2">
      <c r="D3257" s="9"/>
    </row>
    <row r="3258" spans="4:4" x14ac:dyDescent="0.2">
      <c r="D3258" s="9"/>
    </row>
    <row r="3259" spans="4:4" x14ac:dyDescent="0.2">
      <c r="D3259" s="9"/>
    </row>
    <row r="3260" spans="4:4" x14ac:dyDescent="0.2">
      <c r="D3260" s="9"/>
    </row>
    <row r="3261" spans="4:4" x14ac:dyDescent="0.2">
      <c r="D3261" s="9"/>
    </row>
    <row r="3262" spans="4:4" x14ac:dyDescent="0.2">
      <c r="D3262" s="9"/>
    </row>
    <row r="3263" spans="4:4" x14ac:dyDescent="0.2">
      <c r="D3263" s="9"/>
    </row>
    <row r="3264" spans="4:4" x14ac:dyDescent="0.2">
      <c r="D3264" s="9"/>
    </row>
    <row r="3265" spans="4:4" x14ac:dyDescent="0.2">
      <c r="D3265" s="9"/>
    </row>
    <row r="3266" spans="4:4" x14ac:dyDescent="0.2">
      <c r="D3266" s="9"/>
    </row>
    <row r="3267" spans="4:4" x14ac:dyDescent="0.2">
      <c r="D3267" s="9"/>
    </row>
    <row r="3268" spans="4:4" x14ac:dyDescent="0.2">
      <c r="D3268" s="9"/>
    </row>
    <row r="3269" spans="4:4" x14ac:dyDescent="0.2">
      <c r="D3269" s="9"/>
    </row>
    <row r="3270" spans="4:4" x14ac:dyDescent="0.2">
      <c r="D3270" s="9"/>
    </row>
    <row r="3271" spans="4:4" x14ac:dyDescent="0.2">
      <c r="D3271" s="9"/>
    </row>
    <row r="3272" spans="4:4" x14ac:dyDescent="0.2">
      <c r="D3272" s="9"/>
    </row>
    <row r="3273" spans="4:4" x14ac:dyDescent="0.2">
      <c r="D3273" s="9"/>
    </row>
    <row r="3274" spans="4:4" x14ac:dyDescent="0.2">
      <c r="D3274" s="9"/>
    </row>
    <row r="3275" spans="4:4" x14ac:dyDescent="0.2">
      <c r="D3275" s="9"/>
    </row>
    <row r="3276" spans="4:4" x14ac:dyDescent="0.2">
      <c r="D3276" s="9"/>
    </row>
    <row r="3277" spans="4:4" x14ac:dyDescent="0.2">
      <c r="D3277" s="9"/>
    </row>
    <row r="3278" spans="4:4" x14ac:dyDescent="0.2">
      <c r="D3278" s="9"/>
    </row>
    <row r="3279" spans="4:4" x14ac:dyDescent="0.2">
      <c r="D3279" s="9"/>
    </row>
    <row r="3280" spans="4:4" x14ac:dyDescent="0.2">
      <c r="D3280" s="9"/>
    </row>
    <row r="3281" spans="4:4" x14ac:dyDescent="0.2">
      <c r="D3281" s="9"/>
    </row>
    <row r="3282" spans="4:4" x14ac:dyDescent="0.2">
      <c r="D3282" s="9"/>
    </row>
    <row r="3283" spans="4:4" x14ac:dyDescent="0.2">
      <c r="D3283" s="9"/>
    </row>
    <row r="3284" spans="4:4" x14ac:dyDescent="0.2">
      <c r="D3284" s="9"/>
    </row>
    <row r="3285" spans="4:4" x14ac:dyDescent="0.2">
      <c r="D3285" s="9"/>
    </row>
    <row r="3286" spans="4:4" x14ac:dyDescent="0.2">
      <c r="D3286" s="9"/>
    </row>
    <row r="3287" spans="4:4" x14ac:dyDescent="0.2">
      <c r="D3287" s="9"/>
    </row>
    <row r="3288" spans="4:4" x14ac:dyDescent="0.2">
      <c r="D3288" s="9"/>
    </row>
    <row r="3289" spans="4:4" x14ac:dyDescent="0.2">
      <c r="D3289" s="9"/>
    </row>
    <row r="3290" spans="4:4" x14ac:dyDescent="0.2">
      <c r="D3290" s="9"/>
    </row>
    <row r="3291" spans="4:4" x14ac:dyDescent="0.2">
      <c r="D3291" s="9"/>
    </row>
    <row r="3292" spans="4:4" x14ac:dyDescent="0.2">
      <c r="D3292" s="9"/>
    </row>
    <row r="3293" spans="4:4" x14ac:dyDescent="0.2">
      <c r="D3293" s="9"/>
    </row>
    <row r="3294" spans="4:4" x14ac:dyDescent="0.2">
      <c r="D3294" s="9"/>
    </row>
    <row r="3295" spans="4:4" x14ac:dyDescent="0.2">
      <c r="D3295" s="9"/>
    </row>
    <row r="3296" spans="4:4" x14ac:dyDescent="0.2">
      <c r="D3296" s="9"/>
    </row>
    <row r="3297" spans="4:4" x14ac:dyDescent="0.2">
      <c r="D3297" s="9"/>
    </row>
    <row r="3298" spans="4:4" x14ac:dyDescent="0.2">
      <c r="D3298" s="9"/>
    </row>
    <row r="3299" spans="4:4" x14ac:dyDescent="0.2">
      <c r="D3299" s="9"/>
    </row>
    <row r="3300" spans="4:4" x14ac:dyDescent="0.2">
      <c r="D3300" s="9"/>
    </row>
    <row r="3301" spans="4:4" x14ac:dyDescent="0.2">
      <c r="D3301" s="9"/>
    </row>
    <row r="3302" spans="4:4" x14ac:dyDescent="0.2">
      <c r="D3302" s="9"/>
    </row>
    <row r="3303" spans="4:4" x14ac:dyDescent="0.2">
      <c r="D3303" s="9"/>
    </row>
    <row r="3304" spans="4:4" x14ac:dyDescent="0.2">
      <c r="D3304" s="9"/>
    </row>
    <row r="3305" spans="4:4" x14ac:dyDescent="0.2">
      <c r="D3305" s="9"/>
    </row>
    <row r="3306" spans="4:4" x14ac:dyDescent="0.2">
      <c r="D3306" s="9"/>
    </row>
    <row r="3307" spans="4:4" x14ac:dyDescent="0.2">
      <c r="D3307" s="9"/>
    </row>
    <row r="3308" spans="4:4" x14ac:dyDescent="0.2">
      <c r="D3308" s="9"/>
    </row>
    <row r="3309" spans="4:4" x14ac:dyDescent="0.2">
      <c r="D3309" s="9"/>
    </row>
    <row r="3310" spans="4:4" x14ac:dyDescent="0.2">
      <c r="D3310" s="9"/>
    </row>
    <row r="3311" spans="4:4" x14ac:dyDescent="0.2">
      <c r="D3311" s="9"/>
    </row>
    <row r="3312" spans="4:4" x14ac:dyDescent="0.2">
      <c r="D3312" s="9"/>
    </row>
    <row r="3313" spans="4:4" x14ac:dyDescent="0.2">
      <c r="D3313" s="9"/>
    </row>
    <row r="3314" spans="4:4" x14ac:dyDescent="0.2">
      <c r="D3314" s="9"/>
    </row>
    <row r="3315" spans="4:4" x14ac:dyDescent="0.2">
      <c r="D3315" s="9"/>
    </row>
    <row r="3316" spans="4:4" x14ac:dyDescent="0.2">
      <c r="D3316" s="9"/>
    </row>
    <row r="3317" spans="4:4" x14ac:dyDescent="0.2">
      <c r="D3317" s="9"/>
    </row>
    <row r="3318" spans="4:4" x14ac:dyDescent="0.2">
      <c r="D3318" s="9"/>
    </row>
    <row r="3319" spans="4:4" x14ac:dyDescent="0.2">
      <c r="D3319" s="9"/>
    </row>
    <row r="3320" spans="4:4" x14ac:dyDescent="0.2">
      <c r="D3320" s="9"/>
    </row>
    <row r="3321" spans="4:4" x14ac:dyDescent="0.2">
      <c r="D3321" s="9"/>
    </row>
    <row r="3322" spans="4:4" x14ac:dyDescent="0.2">
      <c r="D3322" s="9"/>
    </row>
    <row r="3323" spans="4:4" x14ac:dyDescent="0.2">
      <c r="D3323" s="9"/>
    </row>
    <row r="3324" spans="4:4" x14ac:dyDescent="0.2">
      <c r="D3324" s="9"/>
    </row>
    <row r="3325" spans="4:4" x14ac:dyDescent="0.2">
      <c r="D3325" s="9"/>
    </row>
    <row r="3326" spans="4:4" x14ac:dyDescent="0.2">
      <c r="D3326" s="9"/>
    </row>
    <row r="3327" spans="4:4" x14ac:dyDescent="0.2">
      <c r="D3327" s="9"/>
    </row>
    <row r="3328" spans="4:4" x14ac:dyDescent="0.2">
      <c r="D3328" s="9"/>
    </row>
    <row r="3329" spans="4:4" x14ac:dyDescent="0.2">
      <c r="D3329" s="9"/>
    </row>
    <row r="3330" spans="4:4" x14ac:dyDescent="0.2">
      <c r="D3330" s="9"/>
    </row>
    <row r="3331" spans="4:4" x14ac:dyDescent="0.2">
      <c r="D3331" s="9"/>
    </row>
    <row r="3332" spans="4:4" x14ac:dyDescent="0.2">
      <c r="D3332" s="9"/>
    </row>
    <row r="3333" spans="4:4" x14ac:dyDescent="0.2">
      <c r="D3333" s="9"/>
    </row>
    <row r="3334" spans="4:4" x14ac:dyDescent="0.2">
      <c r="D3334" s="9"/>
    </row>
    <row r="3335" spans="4:4" x14ac:dyDescent="0.2">
      <c r="D3335" s="9"/>
    </row>
    <row r="3336" spans="4:4" x14ac:dyDescent="0.2">
      <c r="D3336" s="9"/>
    </row>
    <row r="3337" spans="4:4" x14ac:dyDescent="0.2">
      <c r="D3337" s="9"/>
    </row>
    <row r="3338" spans="4:4" x14ac:dyDescent="0.2">
      <c r="D3338" s="9"/>
    </row>
    <row r="3339" spans="4:4" x14ac:dyDescent="0.2">
      <c r="D3339" s="9"/>
    </row>
    <row r="3340" spans="4:4" x14ac:dyDescent="0.2">
      <c r="D3340" s="9"/>
    </row>
    <row r="3341" spans="4:4" x14ac:dyDescent="0.2">
      <c r="D3341" s="9"/>
    </row>
    <row r="3342" spans="4:4" x14ac:dyDescent="0.2">
      <c r="D3342" s="9"/>
    </row>
    <row r="3343" spans="4:4" x14ac:dyDescent="0.2">
      <c r="D3343" s="9"/>
    </row>
    <row r="3344" spans="4:4" x14ac:dyDescent="0.2">
      <c r="D3344" s="9"/>
    </row>
    <row r="3345" spans="4:4" x14ac:dyDescent="0.2">
      <c r="D3345" s="9"/>
    </row>
    <row r="3346" spans="4:4" x14ac:dyDescent="0.2">
      <c r="D3346" s="9"/>
    </row>
    <row r="3347" spans="4:4" x14ac:dyDescent="0.2">
      <c r="D3347" s="9"/>
    </row>
    <row r="3348" spans="4:4" x14ac:dyDescent="0.2">
      <c r="D3348" s="9"/>
    </row>
    <row r="3349" spans="4:4" x14ac:dyDescent="0.2">
      <c r="D3349" s="9"/>
    </row>
    <row r="3350" spans="4:4" x14ac:dyDescent="0.2">
      <c r="D3350" s="9"/>
    </row>
    <row r="3351" spans="4:4" x14ac:dyDescent="0.2">
      <c r="D3351" s="9"/>
    </row>
    <row r="3352" spans="4:4" x14ac:dyDescent="0.2">
      <c r="D3352" s="9"/>
    </row>
    <row r="3353" spans="4:4" x14ac:dyDescent="0.2">
      <c r="D3353" s="9"/>
    </row>
    <row r="3354" spans="4:4" x14ac:dyDescent="0.2">
      <c r="D3354" s="9"/>
    </row>
    <row r="3355" spans="4:4" x14ac:dyDescent="0.2">
      <c r="D3355" s="9"/>
    </row>
    <row r="3356" spans="4:4" x14ac:dyDescent="0.2">
      <c r="D3356" s="9"/>
    </row>
    <row r="3357" spans="4:4" x14ac:dyDescent="0.2">
      <c r="D3357" s="9"/>
    </row>
    <row r="3358" spans="4:4" x14ac:dyDescent="0.2">
      <c r="D3358" s="9"/>
    </row>
    <row r="3359" spans="4:4" x14ac:dyDescent="0.2">
      <c r="D3359" s="9"/>
    </row>
    <row r="3360" spans="4:4" x14ac:dyDescent="0.2">
      <c r="D3360" s="9"/>
    </row>
    <row r="3361" spans="4:4" x14ac:dyDescent="0.2">
      <c r="D3361" s="9"/>
    </row>
    <row r="3362" spans="4:4" x14ac:dyDescent="0.2">
      <c r="D3362" s="9"/>
    </row>
    <row r="3363" spans="4:4" x14ac:dyDescent="0.2">
      <c r="D3363" s="9"/>
    </row>
    <row r="3364" spans="4:4" x14ac:dyDescent="0.2">
      <c r="D3364" s="9"/>
    </row>
    <row r="3365" spans="4:4" x14ac:dyDescent="0.2">
      <c r="D3365" s="9"/>
    </row>
    <row r="3366" spans="4:4" x14ac:dyDescent="0.2">
      <c r="D3366" s="9"/>
    </row>
    <row r="3367" spans="4:4" x14ac:dyDescent="0.2">
      <c r="D3367" s="9"/>
    </row>
    <row r="3368" spans="4:4" x14ac:dyDescent="0.2">
      <c r="D3368" s="9"/>
    </row>
    <row r="3369" spans="4:4" x14ac:dyDescent="0.2">
      <c r="D3369" s="9"/>
    </row>
    <row r="3370" spans="4:4" x14ac:dyDescent="0.2">
      <c r="D3370" s="9"/>
    </row>
    <row r="3371" spans="4:4" x14ac:dyDescent="0.2">
      <c r="D3371" s="9"/>
    </row>
    <row r="3372" spans="4:4" x14ac:dyDescent="0.2">
      <c r="D3372" s="9"/>
    </row>
    <row r="3373" spans="4:4" x14ac:dyDescent="0.2">
      <c r="D3373" s="9"/>
    </row>
    <row r="3374" spans="4:4" x14ac:dyDescent="0.2">
      <c r="D3374" s="9"/>
    </row>
    <row r="3375" spans="4:4" x14ac:dyDescent="0.2">
      <c r="D3375" s="9"/>
    </row>
    <row r="3376" spans="4:4" x14ac:dyDescent="0.2">
      <c r="D3376" s="9"/>
    </row>
    <row r="3377" spans="4:4" x14ac:dyDescent="0.2">
      <c r="D3377" s="9"/>
    </row>
    <row r="3378" spans="4:4" x14ac:dyDescent="0.2">
      <c r="D3378" s="9"/>
    </row>
    <row r="3379" spans="4:4" x14ac:dyDescent="0.2">
      <c r="D3379" s="9"/>
    </row>
    <row r="3380" spans="4:4" x14ac:dyDescent="0.2">
      <c r="D3380" s="9"/>
    </row>
    <row r="3381" spans="4:4" x14ac:dyDescent="0.2">
      <c r="D3381" s="9"/>
    </row>
    <row r="3382" spans="4:4" x14ac:dyDescent="0.2">
      <c r="D3382" s="9"/>
    </row>
    <row r="3383" spans="4:4" x14ac:dyDescent="0.2">
      <c r="D3383" s="9"/>
    </row>
    <row r="3384" spans="4:4" x14ac:dyDescent="0.2">
      <c r="D3384" s="9"/>
    </row>
    <row r="3385" spans="4:4" x14ac:dyDescent="0.2">
      <c r="D3385" s="9"/>
    </row>
    <row r="3386" spans="4:4" x14ac:dyDescent="0.2">
      <c r="D3386" s="9"/>
    </row>
    <row r="3387" spans="4:4" x14ac:dyDescent="0.2">
      <c r="D3387" s="9"/>
    </row>
    <row r="3388" spans="4:4" x14ac:dyDescent="0.2">
      <c r="D3388" s="9"/>
    </row>
    <row r="3389" spans="4:4" x14ac:dyDescent="0.2">
      <c r="D3389" s="9"/>
    </row>
    <row r="3390" spans="4:4" x14ac:dyDescent="0.2">
      <c r="D3390" s="9"/>
    </row>
    <row r="3391" spans="4:4" x14ac:dyDescent="0.2">
      <c r="D3391" s="9"/>
    </row>
    <row r="3392" spans="4:4" x14ac:dyDescent="0.2">
      <c r="D3392" s="9"/>
    </row>
    <row r="3393" spans="4:4" x14ac:dyDescent="0.2">
      <c r="D3393" s="9"/>
    </row>
    <row r="3394" spans="4:4" x14ac:dyDescent="0.2">
      <c r="D3394" s="9"/>
    </row>
    <row r="3395" spans="4:4" x14ac:dyDescent="0.2">
      <c r="D3395" s="9"/>
    </row>
    <row r="3396" spans="4:4" x14ac:dyDescent="0.2">
      <c r="D3396" s="9"/>
    </row>
    <row r="3397" spans="4:4" x14ac:dyDescent="0.2">
      <c r="D3397" s="9"/>
    </row>
    <row r="3398" spans="4:4" x14ac:dyDescent="0.2">
      <c r="D3398" s="9"/>
    </row>
    <row r="3399" spans="4:4" x14ac:dyDescent="0.2">
      <c r="D3399" s="9"/>
    </row>
    <row r="3400" spans="4:4" x14ac:dyDescent="0.2">
      <c r="D3400" s="9"/>
    </row>
    <row r="3401" spans="4:4" x14ac:dyDescent="0.2">
      <c r="D3401" s="9"/>
    </row>
    <row r="3402" spans="4:4" x14ac:dyDescent="0.2">
      <c r="D3402" s="9"/>
    </row>
    <row r="3403" spans="4:4" x14ac:dyDescent="0.2">
      <c r="D3403" s="9"/>
    </row>
    <row r="3404" spans="4:4" x14ac:dyDescent="0.2">
      <c r="D3404" s="9"/>
    </row>
    <row r="3405" spans="4:4" x14ac:dyDescent="0.2">
      <c r="D3405" s="9"/>
    </row>
    <row r="3406" spans="4:4" x14ac:dyDescent="0.2">
      <c r="D3406" s="9"/>
    </row>
    <row r="3407" spans="4:4" x14ac:dyDescent="0.2">
      <c r="D3407" s="9"/>
    </row>
    <row r="3408" spans="4:4" x14ac:dyDescent="0.2">
      <c r="D3408" s="9"/>
    </row>
    <row r="3409" spans="4:4" x14ac:dyDescent="0.2">
      <c r="D3409" s="9"/>
    </row>
    <row r="3410" spans="4:4" x14ac:dyDescent="0.2">
      <c r="D3410" s="9"/>
    </row>
    <row r="3411" spans="4:4" x14ac:dyDescent="0.2">
      <c r="D3411" s="9"/>
    </row>
    <row r="3412" spans="4:4" x14ac:dyDescent="0.2">
      <c r="D3412" s="9"/>
    </row>
    <row r="3413" spans="4:4" x14ac:dyDescent="0.2">
      <c r="D3413" s="9"/>
    </row>
    <row r="3414" spans="4:4" x14ac:dyDescent="0.2">
      <c r="D3414" s="9"/>
    </row>
    <row r="3415" spans="4:4" x14ac:dyDescent="0.2">
      <c r="D3415" s="9"/>
    </row>
    <row r="3416" spans="4:4" x14ac:dyDescent="0.2">
      <c r="D3416" s="9"/>
    </row>
    <row r="3417" spans="4:4" x14ac:dyDescent="0.2">
      <c r="D3417" s="9"/>
    </row>
    <row r="3418" spans="4:4" x14ac:dyDescent="0.2">
      <c r="D3418" s="9"/>
    </row>
    <row r="3419" spans="4:4" x14ac:dyDescent="0.2">
      <c r="D3419" s="9"/>
    </row>
    <row r="3420" spans="4:4" x14ac:dyDescent="0.2">
      <c r="D3420" s="9"/>
    </row>
    <row r="3421" spans="4:4" x14ac:dyDescent="0.2">
      <c r="D3421" s="9"/>
    </row>
    <row r="3422" spans="4:4" x14ac:dyDescent="0.2">
      <c r="D3422" s="9"/>
    </row>
    <row r="3423" spans="4:4" x14ac:dyDescent="0.2">
      <c r="D3423" s="9"/>
    </row>
    <row r="3424" spans="4:4" x14ac:dyDescent="0.2">
      <c r="D3424" s="9"/>
    </row>
    <row r="3425" spans="4:4" x14ac:dyDescent="0.2">
      <c r="D3425" s="9"/>
    </row>
    <row r="3426" spans="4:4" x14ac:dyDescent="0.2">
      <c r="D3426" s="9"/>
    </row>
    <row r="3427" spans="4:4" x14ac:dyDescent="0.2">
      <c r="D3427" s="9"/>
    </row>
    <row r="3428" spans="4:4" x14ac:dyDescent="0.2">
      <c r="D3428" s="9"/>
    </row>
    <row r="3429" spans="4:4" x14ac:dyDescent="0.2">
      <c r="D3429" s="9"/>
    </row>
    <row r="3430" spans="4:4" x14ac:dyDescent="0.2">
      <c r="D3430" s="9"/>
    </row>
    <row r="3431" spans="4:4" x14ac:dyDescent="0.2">
      <c r="D3431" s="9"/>
    </row>
    <row r="3432" spans="4:4" x14ac:dyDescent="0.2">
      <c r="D3432" s="9"/>
    </row>
    <row r="3433" spans="4:4" x14ac:dyDescent="0.2">
      <c r="D3433" s="9"/>
    </row>
    <row r="3434" spans="4:4" x14ac:dyDescent="0.2">
      <c r="D3434" s="9"/>
    </row>
    <row r="3435" spans="4:4" x14ac:dyDescent="0.2">
      <c r="D3435" s="9"/>
    </row>
    <row r="3436" spans="4:4" x14ac:dyDescent="0.2">
      <c r="D3436" s="9"/>
    </row>
    <row r="3437" spans="4:4" x14ac:dyDescent="0.2">
      <c r="D3437" s="9"/>
    </row>
    <row r="3438" spans="4:4" x14ac:dyDescent="0.2">
      <c r="D3438" s="9"/>
    </row>
    <row r="3439" spans="4:4" x14ac:dyDescent="0.2">
      <c r="D3439" s="9"/>
    </row>
    <row r="3440" spans="4:4" x14ac:dyDescent="0.2">
      <c r="D3440" s="9"/>
    </row>
    <row r="3441" spans="4:4" x14ac:dyDescent="0.2">
      <c r="D3441" s="9"/>
    </row>
    <row r="3442" spans="4:4" x14ac:dyDescent="0.2">
      <c r="D3442" s="9"/>
    </row>
    <row r="3443" spans="4:4" x14ac:dyDescent="0.2">
      <c r="D3443" s="9"/>
    </row>
    <row r="3444" spans="4:4" x14ac:dyDescent="0.2">
      <c r="D3444" s="9"/>
    </row>
    <row r="3445" spans="4:4" x14ac:dyDescent="0.2">
      <c r="D3445" s="9"/>
    </row>
    <row r="3446" spans="4:4" x14ac:dyDescent="0.2">
      <c r="D3446" s="9"/>
    </row>
    <row r="3447" spans="4:4" x14ac:dyDescent="0.2">
      <c r="D3447" s="9"/>
    </row>
    <row r="3448" spans="4:4" x14ac:dyDescent="0.2">
      <c r="D3448" s="9"/>
    </row>
    <row r="3449" spans="4:4" x14ac:dyDescent="0.2">
      <c r="D3449" s="9"/>
    </row>
    <row r="3450" spans="4:4" x14ac:dyDescent="0.2">
      <c r="D3450" s="9"/>
    </row>
    <row r="3451" spans="4:4" x14ac:dyDescent="0.2">
      <c r="D3451" s="9"/>
    </row>
    <row r="3452" spans="4:4" x14ac:dyDescent="0.2">
      <c r="D3452" s="9"/>
    </row>
    <row r="3453" spans="4:4" x14ac:dyDescent="0.2">
      <c r="D3453" s="9"/>
    </row>
    <row r="3454" spans="4:4" x14ac:dyDescent="0.2">
      <c r="D3454" s="9"/>
    </row>
    <row r="3455" spans="4:4" x14ac:dyDescent="0.2">
      <c r="D3455" s="9"/>
    </row>
    <row r="3456" spans="4:4" x14ac:dyDescent="0.2">
      <c r="D3456" s="9"/>
    </row>
    <row r="3457" spans="4:4" x14ac:dyDescent="0.2">
      <c r="D3457" s="9"/>
    </row>
    <row r="3458" spans="4:4" x14ac:dyDescent="0.2">
      <c r="D3458" s="9"/>
    </row>
    <row r="3459" spans="4:4" x14ac:dyDescent="0.2">
      <c r="D3459" s="9"/>
    </row>
    <row r="3460" spans="4:4" x14ac:dyDescent="0.2">
      <c r="D3460" s="9"/>
    </row>
    <row r="3461" spans="4:4" x14ac:dyDescent="0.2">
      <c r="D3461" s="9"/>
    </row>
    <row r="3462" spans="4:4" x14ac:dyDescent="0.2">
      <c r="D3462" s="9"/>
    </row>
    <row r="3463" spans="4:4" x14ac:dyDescent="0.2">
      <c r="D3463" s="9"/>
    </row>
    <row r="3464" spans="4:4" x14ac:dyDescent="0.2">
      <c r="D3464" s="9"/>
    </row>
    <row r="3465" spans="4:4" x14ac:dyDescent="0.2">
      <c r="D3465" s="9"/>
    </row>
    <row r="3466" spans="4:4" x14ac:dyDescent="0.2">
      <c r="D3466" s="9"/>
    </row>
    <row r="3467" spans="4:4" x14ac:dyDescent="0.2">
      <c r="D3467" s="9"/>
    </row>
    <row r="3468" spans="4:4" x14ac:dyDescent="0.2">
      <c r="D3468" s="9"/>
    </row>
    <row r="3469" spans="4:4" x14ac:dyDescent="0.2">
      <c r="D3469" s="9"/>
    </row>
    <row r="3470" spans="4:4" x14ac:dyDescent="0.2">
      <c r="D3470" s="9"/>
    </row>
    <row r="3471" spans="4:4" x14ac:dyDescent="0.2">
      <c r="D3471" s="9"/>
    </row>
    <row r="3472" spans="4:4" x14ac:dyDescent="0.2">
      <c r="D3472" s="9"/>
    </row>
    <row r="3473" spans="4:4" x14ac:dyDescent="0.2">
      <c r="D3473" s="9"/>
    </row>
    <row r="3474" spans="4:4" x14ac:dyDescent="0.2">
      <c r="D3474" s="9"/>
    </row>
    <row r="3475" spans="4:4" x14ac:dyDescent="0.2">
      <c r="D3475" s="9"/>
    </row>
    <row r="3476" spans="4:4" x14ac:dyDescent="0.2">
      <c r="D3476" s="9"/>
    </row>
    <row r="3477" spans="4:4" x14ac:dyDescent="0.2">
      <c r="D3477" s="9"/>
    </row>
    <row r="3478" spans="4:4" x14ac:dyDescent="0.2">
      <c r="D3478" s="9"/>
    </row>
    <row r="3479" spans="4:4" x14ac:dyDescent="0.2">
      <c r="D3479" s="9"/>
    </row>
    <row r="3480" spans="4:4" x14ac:dyDescent="0.2">
      <c r="D3480" s="9"/>
    </row>
    <row r="3481" spans="4:4" x14ac:dyDescent="0.2">
      <c r="D3481" s="9"/>
    </row>
    <row r="3482" spans="4:4" x14ac:dyDescent="0.2">
      <c r="D3482" s="9"/>
    </row>
    <row r="3483" spans="4:4" x14ac:dyDescent="0.2">
      <c r="D3483" s="9"/>
    </row>
    <row r="3484" spans="4:4" x14ac:dyDescent="0.2">
      <c r="D3484" s="9"/>
    </row>
    <row r="3485" spans="4:4" x14ac:dyDescent="0.2">
      <c r="D3485" s="9"/>
    </row>
    <row r="3486" spans="4:4" x14ac:dyDescent="0.2">
      <c r="D3486" s="9"/>
    </row>
    <row r="3487" spans="4:4" x14ac:dyDescent="0.2">
      <c r="D3487" s="9"/>
    </row>
    <row r="3488" spans="4:4" x14ac:dyDescent="0.2">
      <c r="D3488" s="9"/>
    </row>
    <row r="3489" spans="4:4" x14ac:dyDescent="0.2">
      <c r="D3489" s="9"/>
    </row>
    <row r="3490" spans="4:4" x14ac:dyDescent="0.2">
      <c r="D3490" s="9"/>
    </row>
    <row r="3491" spans="4:4" x14ac:dyDescent="0.2">
      <c r="D3491" s="9"/>
    </row>
    <row r="3492" spans="4:4" x14ac:dyDescent="0.2">
      <c r="D3492" s="9"/>
    </row>
    <row r="3493" spans="4:4" x14ac:dyDescent="0.2">
      <c r="D3493" s="9"/>
    </row>
    <row r="3494" spans="4:4" x14ac:dyDescent="0.2">
      <c r="D3494" s="9"/>
    </row>
    <row r="3495" spans="4:4" x14ac:dyDescent="0.2">
      <c r="D3495" s="9"/>
    </row>
    <row r="3496" spans="4:4" x14ac:dyDescent="0.2">
      <c r="D3496" s="9"/>
    </row>
    <row r="3497" spans="4:4" x14ac:dyDescent="0.2">
      <c r="D3497" s="9"/>
    </row>
    <row r="3498" spans="4:4" x14ac:dyDescent="0.2">
      <c r="D3498" s="9"/>
    </row>
    <row r="3499" spans="4:4" x14ac:dyDescent="0.2">
      <c r="D3499" s="9"/>
    </row>
    <row r="3500" spans="4:4" x14ac:dyDescent="0.2">
      <c r="D3500" s="9"/>
    </row>
    <row r="3501" spans="4:4" x14ac:dyDescent="0.2">
      <c r="D3501" s="9"/>
    </row>
    <row r="3502" spans="4:4" x14ac:dyDescent="0.2">
      <c r="D3502" s="9"/>
    </row>
    <row r="3503" spans="4:4" x14ac:dyDescent="0.2">
      <c r="D3503" s="9"/>
    </row>
    <row r="3504" spans="4:4" x14ac:dyDescent="0.2">
      <c r="D3504" s="9"/>
    </row>
    <row r="3505" spans="4:4" x14ac:dyDescent="0.2">
      <c r="D3505" s="9"/>
    </row>
    <row r="3506" spans="4:4" x14ac:dyDescent="0.2">
      <c r="D3506" s="9"/>
    </row>
    <row r="3507" spans="4:4" x14ac:dyDescent="0.2">
      <c r="D3507" s="9"/>
    </row>
    <row r="3508" spans="4:4" x14ac:dyDescent="0.2">
      <c r="D3508" s="9"/>
    </row>
    <row r="3509" spans="4:4" x14ac:dyDescent="0.2">
      <c r="D3509" s="9"/>
    </row>
    <row r="3510" spans="4:4" x14ac:dyDescent="0.2">
      <c r="D3510" s="9"/>
    </row>
    <row r="3511" spans="4:4" x14ac:dyDescent="0.2">
      <c r="D3511" s="9"/>
    </row>
    <row r="3512" spans="4:4" x14ac:dyDescent="0.2">
      <c r="D3512" s="9"/>
    </row>
    <row r="3513" spans="4:4" x14ac:dyDescent="0.2">
      <c r="D3513" s="9"/>
    </row>
    <row r="3514" spans="4:4" x14ac:dyDescent="0.2">
      <c r="D3514" s="9"/>
    </row>
    <row r="3515" spans="4:4" x14ac:dyDescent="0.2">
      <c r="D3515" s="9"/>
    </row>
    <row r="3516" spans="4:4" x14ac:dyDescent="0.2">
      <c r="D3516" s="9"/>
    </row>
    <row r="3517" spans="4:4" x14ac:dyDescent="0.2">
      <c r="D3517" s="9"/>
    </row>
    <row r="3518" spans="4:4" x14ac:dyDescent="0.2">
      <c r="D3518" s="9"/>
    </row>
    <row r="3519" spans="4:4" x14ac:dyDescent="0.2">
      <c r="D3519" s="9"/>
    </row>
    <row r="3520" spans="4:4" x14ac:dyDescent="0.2">
      <c r="D3520" s="9"/>
    </row>
    <row r="3521" spans="4:4" x14ac:dyDescent="0.2">
      <c r="D3521" s="9"/>
    </row>
    <row r="3522" spans="4:4" x14ac:dyDescent="0.2">
      <c r="D3522" s="9"/>
    </row>
    <row r="3523" spans="4:4" x14ac:dyDescent="0.2">
      <c r="D3523" s="9"/>
    </row>
    <row r="3524" spans="4:4" x14ac:dyDescent="0.2">
      <c r="D3524" s="9"/>
    </row>
    <row r="3525" spans="4:4" x14ac:dyDescent="0.2">
      <c r="D3525" s="9"/>
    </row>
    <row r="3526" spans="4:4" x14ac:dyDescent="0.2">
      <c r="D3526" s="9"/>
    </row>
    <row r="3527" spans="4:4" x14ac:dyDescent="0.2">
      <c r="D3527" s="9"/>
    </row>
    <row r="3528" spans="4:4" x14ac:dyDescent="0.2">
      <c r="D3528" s="9"/>
    </row>
    <row r="3529" spans="4:4" x14ac:dyDescent="0.2">
      <c r="D3529" s="9"/>
    </row>
    <row r="3530" spans="4:4" x14ac:dyDescent="0.2">
      <c r="D3530" s="9"/>
    </row>
    <row r="3531" spans="4:4" x14ac:dyDescent="0.2">
      <c r="D3531" s="9"/>
    </row>
    <row r="3532" spans="4:4" x14ac:dyDescent="0.2">
      <c r="D3532" s="9"/>
    </row>
    <row r="3533" spans="4:4" x14ac:dyDescent="0.2">
      <c r="D3533" s="9"/>
    </row>
    <row r="3534" spans="4:4" x14ac:dyDescent="0.2">
      <c r="D3534" s="9"/>
    </row>
    <row r="3535" spans="4:4" x14ac:dyDescent="0.2">
      <c r="D3535" s="9"/>
    </row>
    <row r="3536" spans="4:4" x14ac:dyDescent="0.2">
      <c r="D3536" s="9"/>
    </row>
    <row r="3537" spans="4:4" x14ac:dyDescent="0.2">
      <c r="D3537" s="9"/>
    </row>
    <row r="3538" spans="4:4" x14ac:dyDescent="0.2">
      <c r="D3538" s="9"/>
    </row>
    <row r="3539" spans="4:4" x14ac:dyDescent="0.2">
      <c r="D3539" s="9"/>
    </row>
    <row r="3540" spans="4:4" x14ac:dyDescent="0.2">
      <c r="D3540" s="9"/>
    </row>
    <row r="3541" spans="4:4" x14ac:dyDescent="0.2">
      <c r="D3541" s="9"/>
    </row>
    <row r="3542" spans="4:4" x14ac:dyDescent="0.2">
      <c r="D3542" s="9"/>
    </row>
    <row r="3543" spans="4:4" x14ac:dyDescent="0.2">
      <c r="D3543" s="9"/>
    </row>
    <row r="3544" spans="4:4" x14ac:dyDescent="0.2">
      <c r="D3544" s="9"/>
    </row>
    <row r="3545" spans="4:4" x14ac:dyDescent="0.2">
      <c r="D3545" s="9"/>
    </row>
    <row r="3546" spans="4:4" x14ac:dyDescent="0.2">
      <c r="D3546" s="9"/>
    </row>
    <row r="3547" spans="4:4" x14ac:dyDescent="0.2">
      <c r="D3547" s="9"/>
    </row>
    <row r="3548" spans="4:4" x14ac:dyDescent="0.2">
      <c r="D3548" s="9"/>
    </row>
    <row r="3549" spans="4:4" x14ac:dyDescent="0.2">
      <c r="D3549" s="9"/>
    </row>
    <row r="3550" spans="4:4" x14ac:dyDescent="0.2">
      <c r="D3550" s="9"/>
    </row>
    <row r="3551" spans="4:4" x14ac:dyDescent="0.2">
      <c r="D3551" s="9"/>
    </row>
    <row r="3552" spans="4:4" x14ac:dyDescent="0.2">
      <c r="D3552" s="9"/>
    </row>
    <row r="3553" spans="4:4" x14ac:dyDescent="0.2">
      <c r="D3553" s="9"/>
    </row>
    <row r="3554" spans="4:4" x14ac:dyDescent="0.2">
      <c r="D3554" s="9"/>
    </row>
    <row r="3555" spans="4:4" x14ac:dyDescent="0.2">
      <c r="D3555" s="9"/>
    </row>
    <row r="3556" spans="4:4" x14ac:dyDescent="0.2">
      <c r="D3556" s="9"/>
    </row>
    <row r="3557" spans="4:4" x14ac:dyDescent="0.2">
      <c r="D3557" s="9"/>
    </row>
    <row r="3558" spans="4:4" x14ac:dyDescent="0.2">
      <c r="D3558" s="9"/>
    </row>
    <row r="3559" spans="4:4" x14ac:dyDescent="0.2">
      <c r="D3559" s="9"/>
    </row>
    <row r="3560" spans="4:4" x14ac:dyDescent="0.2">
      <c r="D3560" s="9"/>
    </row>
    <row r="3561" spans="4:4" x14ac:dyDescent="0.2">
      <c r="D3561" s="9"/>
    </row>
    <row r="3562" spans="4:4" x14ac:dyDescent="0.2">
      <c r="D3562" s="9"/>
    </row>
    <row r="3563" spans="4:4" x14ac:dyDescent="0.2">
      <c r="D3563" s="9"/>
    </row>
    <row r="3564" spans="4:4" x14ac:dyDescent="0.2">
      <c r="D3564" s="9"/>
    </row>
    <row r="3565" spans="4:4" x14ac:dyDescent="0.2">
      <c r="D3565" s="9"/>
    </row>
    <row r="3566" spans="4:4" x14ac:dyDescent="0.2">
      <c r="D3566" s="9"/>
    </row>
    <row r="3567" spans="4:4" x14ac:dyDescent="0.2">
      <c r="D3567" s="9"/>
    </row>
    <row r="3568" spans="4:4" x14ac:dyDescent="0.2">
      <c r="D3568" s="9"/>
    </row>
    <row r="3569" spans="4:4" x14ac:dyDescent="0.2">
      <c r="D3569" s="9"/>
    </row>
    <row r="3570" spans="4:4" x14ac:dyDescent="0.2">
      <c r="D3570" s="9"/>
    </row>
    <row r="3571" spans="4:4" x14ac:dyDescent="0.2">
      <c r="D3571" s="9"/>
    </row>
    <row r="3572" spans="4:4" x14ac:dyDescent="0.2">
      <c r="D3572" s="9"/>
    </row>
    <row r="3573" spans="4:4" x14ac:dyDescent="0.2">
      <c r="D3573" s="9"/>
    </row>
    <row r="3574" spans="4:4" x14ac:dyDescent="0.2">
      <c r="D3574" s="9"/>
    </row>
    <row r="3575" spans="4:4" x14ac:dyDescent="0.2">
      <c r="D3575" s="9"/>
    </row>
    <row r="3576" spans="4:4" x14ac:dyDescent="0.2">
      <c r="D3576" s="9"/>
    </row>
    <row r="3577" spans="4:4" x14ac:dyDescent="0.2">
      <c r="D3577" s="9"/>
    </row>
    <row r="3578" spans="4:4" x14ac:dyDescent="0.2">
      <c r="D3578" s="9"/>
    </row>
    <row r="3579" spans="4:4" x14ac:dyDescent="0.2">
      <c r="D3579" s="9"/>
    </row>
    <row r="3580" spans="4:4" x14ac:dyDescent="0.2">
      <c r="D3580" s="9"/>
    </row>
    <row r="3581" spans="4:4" x14ac:dyDescent="0.2">
      <c r="D3581" s="9"/>
    </row>
    <row r="3582" spans="4:4" x14ac:dyDescent="0.2">
      <c r="D3582" s="9"/>
    </row>
    <row r="3583" spans="4:4" x14ac:dyDescent="0.2">
      <c r="D3583" s="9"/>
    </row>
    <row r="3584" spans="4:4" x14ac:dyDescent="0.2">
      <c r="D3584" s="9"/>
    </row>
    <row r="3585" spans="4:4" x14ac:dyDescent="0.2">
      <c r="D3585" s="9"/>
    </row>
    <row r="3586" spans="4:4" x14ac:dyDescent="0.2">
      <c r="D3586" s="9"/>
    </row>
    <row r="3587" spans="4:4" x14ac:dyDescent="0.2">
      <c r="D3587" s="9"/>
    </row>
    <row r="3588" spans="4:4" x14ac:dyDescent="0.2">
      <c r="D3588" s="9"/>
    </row>
    <row r="3589" spans="4:4" x14ac:dyDescent="0.2">
      <c r="D3589" s="9"/>
    </row>
    <row r="3590" spans="4:4" x14ac:dyDescent="0.2">
      <c r="D3590" s="9"/>
    </row>
    <row r="3591" spans="4:4" x14ac:dyDescent="0.2">
      <c r="D3591" s="9"/>
    </row>
    <row r="3592" spans="4:4" x14ac:dyDescent="0.2">
      <c r="D3592" s="9"/>
    </row>
    <row r="3593" spans="4:4" x14ac:dyDescent="0.2">
      <c r="D3593" s="9"/>
    </row>
    <row r="3594" spans="4:4" x14ac:dyDescent="0.2">
      <c r="D3594" s="9"/>
    </row>
    <row r="3595" spans="4:4" x14ac:dyDescent="0.2">
      <c r="D3595" s="9"/>
    </row>
    <row r="3596" spans="4:4" x14ac:dyDescent="0.2">
      <c r="D3596" s="9"/>
    </row>
    <row r="3597" spans="4:4" x14ac:dyDescent="0.2">
      <c r="D3597" s="9"/>
    </row>
    <row r="3598" spans="4:4" x14ac:dyDescent="0.2">
      <c r="D3598" s="9"/>
    </row>
    <row r="3599" spans="4:4" x14ac:dyDescent="0.2">
      <c r="D3599" s="9"/>
    </row>
    <row r="3600" spans="4:4" x14ac:dyDescent="0.2">
      <c r="D3600" s="9"/>
    </row>
    <row r="3601" spans="4:4" x14ac:dyDescent="0.2">
      <c r="D3601" s="9"/>
    </row>
    <row r="3602" spans="4:4" x14ac:dyDescent="0.2">
      <c r="D3602" s="9"/>
    </row>
    <row r="3603" spans="4:4" x14ac:dyDescent="0.2">
      <c r="D3603" s="9"/>
    </row>
    <row r="3604" spans="4:4" x14ac:dyDescent="0.2">
      <c r="D3604" s="9"/>
    </row>
    <row r="3605" spans="4:4" x14ac:dyDescent="0.2">
      <c r="D3605" s="9"/>
    </row>
    <row r="3606" spans="4:4" x14ac:dyDescent="0.2">
      <c r="D3606" s="9"/>
    </row>
    <row r="3607" spans="4:4" x14ac:dyDescent="0.2">
      <c r="D3607" s="9"/>
    </row>
    <row r="3608" spans="4:4" x14ac:dyDescent="0.2">
      <c r="D3608" s="9"/>
    </row>
    <row r="3609" spans="4:4" x14ac:dyDescent="0.2">
      <c r="D3609" s="9"/>
    </row>
    <row r="3610" spans="4:4" x14ac:dyDescent="0.2">
      <c r="D3610" s="9"/>
    </row>
    <row r="3611" spans="4:4" x14ac:dyDescent="0.2">
      <c r="D3611" s="9"/>
    </row>
    <row r="3612" spans="4:4" x14ac:dyDescent="0.2">
      <c r="D3612" s="9"/>
    </row>
    <row r="3613" spans="4:4" x14ac:dyDescent="0.2">
      <c r="D3613" s="9"/>
    </row>
    <row r="3614" spans="4:4" x14ac:dyDescent="0.2">
      <c r="D3614" s="9"/>
    </row>
    <row r="3615" spans="4:4" x14ac:dyDescent="0.2">
      <c r="D3615" s="9"/>
    </row>
    <row r="3616" spans="4:4" x14ac:dyDescent="0.2">
      <c r="D3616" s="9"/>
    </row>
    <row r="3617" spans="4:4" x14ac:dyDescent="0.2">
      <c r="D3617" s="9"/>
    </row>
    <row r="3618" spans="4:4" x14ac:dyDescent="0.2">
      <c r="D3618" s="9"/>
    </row>
    <row r="3619" spans="4:4" x14ac:dyDescent="0.2">
      <c r="D3619" s="9"/>
    </row>
    <row r="3620" spans="4:4" x14ac:dyDescent="0.2">
      <c r="D3620" s="9"/>
    </row>
    <row r="3621" spans="4:4" x14ac:dyDescent="0.2">
      <c r="D3621" s="9"/>
    </row>
    <row r="3622" spans="4:4" x14ac:dyDescent="0.2">
      <c r="D3622" s="9"/>
    </row>
    <row r="3623" spans="4:4" x14ac:dyDescent="0.2">
      <c r="D3623" s="9"/>
    </row>
    <row r="3624" spans="4:4" x14ac:dyDescent="0.2">
      <c r="D3624" s="9"/>
    </row>
    <row r="3625" spans="4:4" x14ac:dyDescent="0.2">
      <c r="D3625" s="9"/>
    </row>
    <row r="3626" spans="4:4" x14ac:dyDescent="0.2">
      <c r="D3626" s="9"/>
    </row>
    <row r="3627" spans="4:4" x14ac:dyDescent="0.2">
      <c r="D3627" s="9"/>
    </row>
    <row r="3628" spans="4:4" x14ac:dyDescent="0.2">
      <c r="D3628" s="9"/>
    </row>
    <row r="3629" spans="4:4" x14ac:dyDescent="0.2">
      <c r="D3629" s="9"/>
    </row>
    <row r="3630" spans="4:4" x14ac:dyDescent="0.2">
      <c r="D3630" s="9"/>
    </row>
    <row r="3631" spans="4:4" x14ac:dyDescent="0.2">
      <c r="D3631" s="9"/>
    </row>
    <row r="3632" spans="4:4" x14ac:dyDescent="0.2">
      <c r="D3632" s="9"/>
    </row>
    <row r="3633" spans="4:4" x14ac:dyDescent="0.2">
      <c r="D3633" s="9"/>
    </row>
    <row r="3634" spans="4:4" x14ac:dyDescent="0.2">
      <c r="D3634" s="9"/>
    </row>
    <row r="3635" spans="4:4" x14ac:dyDescent="0.2">
      <c r="D3635" s="9"/>
    </row>
    <row r="3636" spans="4:4" x14ac:dyDescent="0.2">
      <c r="D3636" s="9"/>
    </row>
    <row r="3637" spans="4:4" x14ac:dyDescent="0.2">
      <c r="D3637" s="9"/>
    </row>
    <row r="3638" spans="4:4" x14ac:dyDescent="0.2">
      <c r="D3638" s="9"/>
    </row>
    <row r="3639" spans="4:4" x14ac:dyDescent="0.2">
      <c r="D3639" s="9"/>
    </row>
    <row r="3640" spans="4:4" x14ac:dyDescent="0.2">
      <c r="D3640" s="9"/>
    </row>
    <row r="3641" spans="4:4" x14ac:dyDescent="0.2">
      <c r="D3641" s="9"/>
    </row>
    <row r="3642" spans="4:4" x14ac:dyDescent="0.2">
      <c r="D3642" s="9"/>
    </row>
    <row r="3643" spans="4:4" x14ac:dyDescent="0.2">
      <c r="D3643" s="9"/>
    </row>
    <row r="3644" spans="4:4" x14ac:dyDescent="0.2">
      <c r="D3644" s="9"/>
    </row>
    <row r="3645" spans="4:4" x14ac:dyDescent="0.2">
      <c r="D3645" s="9"/>
    </row>
    <row r="3646" spans="4:4" x14ac:dyDescent="0.2">
      <c r="D3646" s="9"/>
    </row>
    <row r="3647" spans="4:4" x14ac:dyDescent="0.2">
      <c r="D3647" s="9"/>
    </row>
    <row r="3648" spans="4:4" x14ac:dyDescent="0.2">
      <c r="D3648" s="9"/>
    </row>
    <row r="3649" spans="4:4" x14ac:dyDescent="0.2">
      <c r="D3649" s="9"/>
    </row>
    <row r="3650" spans="4:4" x14ac:dyDescent="0.2">
      <c r="D3650" s="9"/>
    </row>
    <row r="3651" spans="4:4" x14ac:dyDescent="0.2">
      <c r="D3651" s="9"/>
    </row>
    <row r="3652" spans="4:4" x14ac:dyDescent="0.2">
      <c r="D3652" s="9"/>
    </row>
    <row r="3653" spans="4:4" x14ac:dyDescent="0.2">
      <c r="D3653" s="9"/>
    </row>
    <row r="3654" spans="4:4" x14ac:dyDescent="0.2">
      <c r="D3654" s="9"/>
    </row>
    <row r="3655" spans="4:4" x14ac:dyDescent="0.2">
      <c r="D3655" s="9"/>
    </row>
    <row r="3656" spans="4:4" x14ac:dyDescent="0.2">
      <c r="D3656" s="9"/>
    </row>
    <row r="3657" spans="4:4" x14ac:dyDescent="0.2">
      <c r="D3657" s="9"/>
    </row>
    <row r="3658" spans="4:4" x14ac:dyDescent="0.2">
      <c r="D3658" s="9"/>
    </row>
    <row r="3659" spans="4:4" x14ac:dyDescent="0.2">
      <c r="D3659" s="9"/>
    </row>
    <row r="3660" spans="4:4" x14ac:dyDescent="0.2">
      <c r="D3660" s="9"/>
    </row>
    <row r="3661" spans="4:4" x14ac:dyDescent="0.2">
      <c r="D3661" s="9"/>
    </row>
    <row r="3662" spans="4:4" x14ac:dyDescent="0.2">
      <c r="D3662" s="9"/>
    </row>
    <row r="3663" spans="4:4" x14ac:dyDescent="0.2">
      <c r="D3663" s="9"/>
    </row>
    <row r="3664" spans="4:4" x14ac:dyDescent="0.2">
      <c r="D3664" s="9"/>
    </row>
    <row r="3665" spans="4:4" x14ac:dyDescent="0.2">
      <c r="D3665" s="9"/>
    </row>
    <row r="3666" spans="4:4" x14ac:dyDescent="0.2">
      <c r="D3666" s="9"/>
    </row>
    <row r="3667" spans="4:4" x14ac:dyDescent="0.2">
      <c r="D3667" s="9"/>
    </row>
    <row r="3668" spans="4:4" x14ac:dyDescent="0.2">
      <c r="D3668" s="9"/>
    </row>
    <row r="3669" spans="4:4" x14ac:dyDescent="0.2">
      <c r="D3669" s="9"/>
    </row>
    <row r="3670" spans="4:4" x14ac:dyDescent="0.2">
      <c r="D3670" s="9"/>
    </row>
    <row r="3671" spans="4:4" x14ac:dyDescent="0.2">
      <c r="D3671" s="9"/>
    </row>
    <row r="3672" spans="4:4" x14ac:dyDescent="0.2">
      <c r="D3672" s="9"/>
    </row>
    <row r="3673" spans="4:4" x14ac:dyDescent="0.2">
      <c r="D3673" s="9"/>
    </row>
    <row r="3674" spans="4:4" x14ac:dyDescent="0.2">
      <c r="D3674" s="9"/>
    </row>
    <row r="3675" spans="4:4" x14ac:dyDescent="0.2">
      <c r="D3675" s="9"/>
    </row>
    <row r="3676" spans="4:4" x14ac:dyDescent="0.2">
      <c r="D3676" s="9"/>
    </row>
    <row r="3677" spans="4:4" x14ac:dyDescent="0.2">
      <c r="D3677" s="9"/>
    </row>
    <row r="3678" spans="4:4" x14ac:dyDescent="0.2">
      <c r="D3678" s="9"/>
    </row>
    <row r="3679" spans="4:4" x14ac:dyDescent="0.2">
      <c r="D3679" s="9"/>
    </row>
    <row r="3680" spans="4:4" x14ac:dyDescent="0.2">
      <c r="D3680" s="9"/>
    </row>
    <row r="3681" spans="4:4" x14ac:dyDescent="0.2">
      <c r="D3681" s="9"/>
    </row>
    <row r="3682" spans="4:4" x14ac:dyDescent="0.2">
      <c r="D3682" s="9"/>
    </row>
    <row r="3683" spans="4:4" x14ac:dyDescent="0.2">
      <c r="D3683" s="9"/>
    </row>
    <row r="3684" spans="4:4" x14ac:dyDescent="0.2">
      <c r="D3684" s="9"/>
    </row>
    <row r="3685" spans="4:4" x14ac:dyDescent="0.2">
      <c r="D3685" s="9"/>
    </row>
    <row r="3686" spans="4:4" x14ac:dyDescent="0.2">
      <c r="D3686" s="9"/>
    </row>
    <row r="3687" spans="4:4" x14ac:dyDescent="0.2">
      <c r="D3687" s="9"/>
    </row>
    <row r="3688" spans="4:4" x14ac:dyDescent="0.2">
      <c r="D3688" s="9"/>
    </row>
    <row r="3689" spans="4:4" x14ac:dyDescent="0.2">
      <c r="D3689" s="9"/>
    </row>
    <row r="3690" spans="4:4" x14ac:dyDescent="0.2">
      <c r="D3690" s="9"/>
    </row>
    <row r="3691" spans="4:4" x14ac:dyDescent="0.2">
      <c r="D3691" s="9"/>
    </row>
    <row r="3692" spans="4:4" x14ac:dyDescent="0.2">
      <c r="D3692" s="9"/>
    </row>
    <row r="3693" spans="4:4" x14ac:dyDescent="0.2">
      <c r="D3693" s="9"/>
    </row>
    <row r="3694" spans="4:4" x14ac:dyDescent="0.2">
      <c r="D3694" s="9"/>
    </row>
    <row r="3695" spans="4:4" x14ac:dyDescent="0.2">
      <c r="D3695" s="9"/>
    </row>
    <row r="3696" spans="4:4" x14ac:dyDescent="0.2">
      <c r="D3696" s="9"/>
    </row>
    <row r="3697" spans="4:4" x14ac:dyDescent="0.2">
      <c r="D3697" s="9"/>
    </row>
    <row r="3698" spans="4:4" x14ac:dyDescent="0.2">
      <c r="D3698" s="9"/>
    </row>
    <row r="3699" spans="4:4" x14ac:dyDescent="0.2">
      <c r="D3699" s="9"/>
    </row>
    <row r="3700" spans="4:4" x14ac:dyDescent="0.2">
      <c r="D3700" s="9"/>
    </row>
    <row r="3701" spans="4:4" x14ac:dyDescent="0.2">
      <c r="D3701" s="9"/>
    </row>
    <row r="3702" spans="4:4" x14ac:dyDescent="0.2">
      <c r="D3702" s="9"/>
    </row>
    <row r="3703" spans="4:4" x14ac:dyDescent="0.2">
      <c r="D3703" s="9"/>
    </row>
    <row r="3704" spans="4:4" x14ac:dyDescent="0.2">
      <c r="D3704" s="9"/>
    </row>
    <row r="3705" spans="4:4" x14ac:dyDescent="0.2">
      <c r="D3705" s="9"/>
    </row>
    <row r="3706" spans="4:4" x14ac:dyDescent="0.2">
      <c r="D3706" s="9"/>
    </row>
    <row r="3707" spans="4:4" x14ac:dyDescent="0.2">
      <c r="D3707" s="9"/>
    </row>
    <row r="3708" spans="4:4" x14ac:dyDescent="0.2">
      <c r="D3708" s="9"/>
    </row>
    <row r="3709" spans="4:4" x14ac:dyDescent="0.2">
      <c r="D3709" s="9"/>
    </row>
    <row r="3710" spans="4:4" x14ac:dyDescent="0.2">
      <c r="D3710" s="9"/>
    </row>
    <row r="3711" spans="4:4" x14ac:dyDescent="0.2">
      <c r="D3711" s="9"/>
    </row>
    <row r="3712" spans="4:4" x14ac:dyDescent="0.2">
      <c r="D3712" s="9"/>
    </row>
    <row r="3713" spans="4:4" x14ac:dyDescent="0.2">
      <c r="D3713" s="9"/>
    </row>
    <row r="3714" spans="4:4" x14ac:dyDescent="0.2">
      <c r="D3714" s="9"/>
    </row>
    <row r="3715" spans="4:4" x14ac:dyDescent="0.2">
      <c r="D3715" s="9"/>
    </row>
    <row r="3716" spans="4:4" x14ac:dyDescent="0.2">
      <c r="D3716" s="9"/>
    </row>
    <row r="3717" spans="4:4" x14ac:dyDescent="0.2">
      <c r="D3717" s="9"/>
    </row>
    <row r="3718" spans="4:4" x14ac:dyDescent="0.2">
      <c r="D3718" s="9"/>
    </row>
    <row r="3719" spans="4:4" x14ac:dyDescent="0.2">
      <c r="D3719" s="9"/>
    </row>
    <row r="3720" spans="4:4" x14ac:dyDescent="0.2">
      <c r="D3720" s="9"/>
    </row>
    <row r="3721" spans="4:4" x14ac:dyDescent="0.2">
      <c r="D3721" s="9"/>
    </row>
    <row r="3722" spans="4:4" x14ac:dyDescent="0.2">
      <c r="D3722" s="9"/>
    </row>
    <row r="3723" spans="4:4" x14ac:dyDescent="0.2">
      <c r="D3723" s="9"/>
    </row>
    <row r="3724" spans="4:4" x14ac:dyDescent="0.2">
      <c r="D3724" s="9"/>
    </row>
    <row r="3725" spans="4:4" x14ac:dyDescent="0.2">
      <c r="D3725" s="9"/>
    </row>
    <row r="3726" spans="4:4" x14ac:dyDescent="0.2">
      <c r="D3726" s="9"/>
    </row>
    <row r="3727" spans="4:4" x14ac:dyDescent="0.2">
      <c r="D3727" s="9"/>
    </row>
    <row r="3728" spans="4:4" x14ac:dyDescent="0.2">
      <c r="D3728" s="9"/>
    </row>
    <row r="3729" spans="4:4" x14ac:dyDescent="0.2">
      <c r="D3729" s="9"/>
    </row>
    <row r="3730" spans="4:4" x14ac:dyDescent="0.2">
      <c r="D3730" s="9"/>
    </row>
    <row r="3731" spans="4:4" x14ac:dyDescent="0.2">
      <c r="D3731" s="9"/>
    </row>
    <row r="3732" spans="4:4" x14ac:dyDescent="0.2">
      <c r="D3732" s="9"/>
    </row>
    <row r="3733" spans="4:4" x14ac:dyDescent="0.2">
      <c r="D3733" s="9"/>
    </row>
    <row r="3734" spans="4:4" x14ac:dyDescent="0.2">
      <c r="D3734" s="9"/>
    </row>
    <row r="3735" spans="4:4" x14ac:dyDescent="0.2">
      <c r="D3735" s="9"/>
    </row>
    <row r="3736" spans="4:4" x14ac:dyDescent="0.2">
      <c r="D3736" s="9"/>
    </row>
    <row r="3737" spans="4:4" x14ac:dyDescent="0.2">
      <c r="D3737" s="9"/>
    </row>
    <row r="3738" spans="4:4" x14ac:dyDescent="0.2">
      <c r="D3738" s="9"/>
    </row>
    <row r="3739" spans="4:4" x14ac:dyDescent="0.2">
      <c r="D3739" s="9"/>
    </row>
    <row r="3740" spans="4:4" x14ac:dyDescent="0.2">
      <c r="D3740" s="9"/>
    </row>
    <row r="3741" spans="4:4" x14ac:dyDescent="0.2">
      <c r="D3741" s="9"/>
    </row>
    <row r="3742" spans="4:4" x14ac:dyDescent="0.2">
      <c r="D3742" s="9"/>
    </row>
    <row r="3743" spans="4:4" x14ac:dyDescent="0.2">
      <c r="D3743" s="9"/>
    </row>
    <row r="3744" spans="4:4" x14ac:dyDescent="0.2">
      <c r="D3744" s="9"/>
    </row>
    <row r="3745" spans="4:4" x14ac:dyDescent="0.2">
      <c r="D3745" s="9"/>
    </row>
    <row r="3746" spans="4:4" x14ac:dyDescent="0.2">
      <c r="D3746" s="9"/>
    </row>
    <row r="3747" spans="4:4" x14ac:dyDescent="0.2">
      <c r="D3747" s="9"/>
    </row>
    <row r="3748" spans="4:4" x14ac:dyDescent="0.2">
      <c r="D3748" s="9"/>
    </row>
    <row r="3749" spans="4:4" x14ac:dyDescent="0.2">
      <c r="D3749" s="9"/>
    </row>
    <row r="3750" spans="4:4" x14ac:dyDescent="0.2">
      <c r="D3750" s="9"/>
    </row>
    <row r="3751" spans="4:4" x14ac:dyDescent="0.2">
      <c r="D3751" s="9"/>
    </row>
    <row r="3752" spans="4:4" x14ac:dyDescent="0.2">
      <c r="D3752" s="9"/>
    </row>
    <row r="3753" spans="4:4" x14ac:dyDescent="0.2">
      <c r="D3753" s="9"/>
    </row>
    <row r="3754" spans="4:4" x14ac:dyDescent="0.2">
      <c r="D3754" s="9"/>
    </row>
    <row r="3755" spans="4:4" x14ac:dyDescent="0.2">
      <c r="D3755" s="9"/>
    </row>
    <row r="3756" spans="4:4" x14ac:dyDescent="0.2">
      <c r="D3756" s="9"/>
    </row>
    <row r="3757" spans="4:4" x14ac:dyDescent="0.2">
      <c r="D3757" s="9"/>
    </row>
    <row r="3758" spans="4:4" x14ac:dyDescent="0.2">
      <c r="D3758" s="9"/>
    </row>
    <row r="3759" spans="4:4" x14ac:dyDescent="0.2">
      <c r="D3759" s="9"/>
    </row>
    <row r="3760" spans="4:4" x14ac:dyDescent="0.2">
      <c r="D3760" s="9"/>
    </row>
    <row r="3761" spans="4:4" x14ac:dyDescent="0.2">
      <c r="D3761" s="9"/>
    </row>
    <row r="3762" spans="4:4" x14ac:dyDescent="0.2">
      <c r="D3762" s="9"/>
    </row>
    <row r="3763" spans="4:4" x14ac:dyDescent="0.2">
      <c r="D3763" s="9"/>
    </row>
    <row r="3764" spans="4:4" x14ac:dyDescent="0.2">
      <c r="D3764" s="9"/>
    </row>
    <row r="3765" spans="4:4" x14ac:dyDescent="0.2">
      <c r="D3765" s="9"/>
    </row>
    <row r="3766" spans="4:4" x14ac:dyDescent="0.2">
      <c r="D3766" s="9"/>
    </row>
    <row r="3767" spans="4:4" x14ac:dyDescent="0.2">
      <c r="D3767" s="9"/>
    </row>
    <row r="3768" spans="4:4" x14ac:dyDescent="0.2">
      <c r="D3768" s="9"/>
    </row>
    <row r="3769" spans="4:4" x14ac:dyDescent="0.2">
      <c r="D3769" s="9"/>
    </row>
    <row r="3770" spans="4:4" x14ac:dyDescent="0.2">
      <c r="D3770" s="9"/>
    </row>
    <row r="3771" spans="4:4" x14ac:dyDescent="0.2">
      <c r="D3771" s="9"/>
    </row>
    <row r="3772" spans="4:4" x14ac:dyDescent="0.2">
      <c r="D3772" s="9"/>
    </row>
    <row r="3773" spans="4:4" x14ac:dyDescent="0.2">
      <c r="D3773" s="9"/>
    </row>
    <row r="3774" spans="4:4" x14ac:dyDescent="0.2">
      <c r="D3774" s="9"/>
    </row>
    <row r="3775" spans="4:4" x14ac:dyDescent="0.2">
      <c r="D3775" s="9"/>
    </row>
    <row r="3776" spans="4:4" x14ac:dyDescent="0.2">
      <c r="D3776" s="9"/>
    </row>
    <row r="3777" spans="4:4" x14ac:dyDescent="0.2">
      <c r="D3777" s="9"/>
    </row>
    <row r="3778" spans="4:4" x14ac:dyDescent="0.2">
      <c r="D3778" s="9"/>
    </row>
    <row r="3779" spans="4:4" x14ac:dyDescent="0.2">
      <c r="D3779" s="9"/>
    </row>
    <row r="3780" spans="4:4" x14ac:dyDescent="0.2">
      <c r="D3780" s="9"/>
    </row>
    <row r="3781" spans="4:4" x14ac:dyDescent="0.2">
      <c r="D3781" s="9"/>
    </row>
    <row r="3782" spans="4:4" x14ac:dyDescent="0.2">
      <c r="D3782" s="9"/>
    </row>
    <row r="3783" spans="4:4" x14ac:dyDescent="0.2">
      <c r="D3783" s="9"/>
    </row>
    <row r="3784" spans="4:4" x14ac:dyDescent="0.2">
      <c r="D3784" s="9"/>
    </row>
    <row r="3785" spans="4:4" x14ac:dyDescent="0.2">
      <c r="D3785" s="9"/>
    </row>
    <row r="3786" spans="4:4" x14ac:dyDescent="0.2">
      <c r="D3786" s="9"/>
    </row>
    <row r="3787" spans="4:4" x14ac:dyDescent="0.2">
      <c r="D3787" s="9"/>
    </row>
    <row r="3788" spans="4:4" x14ac:dyDescent="0.2">
      <c r="D3788" s="9"/>
    </row>
    <row r="3789" spans="4:4" x14ac:dyDescent="0.2">
      <c r="D3789" s="9"/>
    </row>
    <row r="3790" spans="4:4" x14ac:dyDescent="0.2">
      <c r="D3790" s="9"/>
    </row>
    <row r="3791" spans="4:4" x14ac:dyDescent="0.2">
      <c r="D3791" s="9"/>
    </row>
    <row r="3792" spans="4:4" x14ac:dyDescent="0.2">
      <c r="D3792" s="9"/>
    </row>
    <row r="3793" spans="4:4" x14ac:dyDescent="0.2">
      <c r="D3793" s="9"/>
    </row>
    <row r="3794" spans="4:4" x14ac:dyDescent="0.2">
      <c r="D3794" s="9"/>
    </row>
    <row r="3795" spans="4:4" x14ac:dyDescent="0.2">
      <c r="D3795" s="9"/>
    </row>
    <row r="3796" spans="4:4" x14ac:dyDescent="0.2">
      <c r="D3796" s="9"/>
    </row>
    <row r="3797" spans="4:4" x14ac:dyDescent="0.2">
      <c r="D3797" s="9"/>
    </row>
    <row r="3798" spans="4:4" x14ac:dyDescent="0.2">
      <c r="D3798" s="9"/>
    </row>
    <row r="3799" spans="4:4" x14ac:dyDescent="0.2">
      <c r="D3799" s="9"/>
    </row>
    <row r="3800" spans="4:4" x14ac:dyDescent="0.2">
      <c r="D3800" s="9"/>
    </row>
    <row r="3801" spans="4:4" x14ac:dyDescent="0.2">
      <c r="D3801" s="9"/>
    </row>
    <row r="3802" spans="4:4" x14ac:dyDescent="0.2">
      <c r="D3802" s="9"/>
    </row>
    <row r="3803" spans="4:4" x14ac:dyDescent="0.2">
      <c r="D3803" s="9"/>
    </row>
    <row r="3804" spans="4:4" x14ac:dyDescent="0.2">
      <c r="D3804" s="9"/>
    </row>
    <row r="3805" spans="4:4" x14ac:dyDescent="0.2">
      <c r="D3805" s="9"/>
    </row>
    <row r="3806" spans="4:4" x14ac:dyDescent="0.2">
      <c r="D3806" s="9"/>
    </row>
    <row r="3807" spans="4:4" x14ac:dyDescent="0.2">
      <c r="D3807" s="9"/>
    </row>
    <row r="3808" spans="4:4" x14ac:dyDescent="0.2">
      <c r="D3808" s="9"/>
    </row>
    <row r="3809" spans="4:4" x14ac:dyDescent="0.2">
      <c r="D3809" s="9"/>
    </row>
    <row r="3810" spans="4:4" x14ac:dyDescent="0.2">
      <c r="D3810" s="9"/>
    </row>
    <row r="3811" spans="4:4" x14ac:dyDescent="0.2">
      <c r="D3811" s="9"/>
    </row>
    <row r="3812" spans="4:4" x14ac:dyDescent="0.2">
      <c r="D3812" s="9"/>
    </row>
    <row r="3813" spans="4:4" x14ac:dyDescent="0.2">
      <c r="D3813" s="9"/>
    </row>
    <row r="3814" spans="4:4" x14ac:dyDescent="0.2">
      <c r="D3814" s="9"/>
    </row>
    <row r="3815" spans="4:4" x14ac:dyDescent="0.2">
      <c r="D3815" s="9"/>
    </row>
    <row r="3816" spans="4:4" x14ac:dyDescent="0.2">
      <c r="D3816" s="9"/>
    </row>
    <row r="3817" spans="4:4" x14ac:dyDescent="0.2">
      <c r="D3817" s="9"/>
    </row>
    <row r="3818" spans="4:4" x14ac:dyDescent="0.2">
      <c r="D3818" s="9"/>
    </row>
    <row r="3819" spans="4:4" x14ac:dyDescent="0.2">
      <c r="D3819" s="9"/>
    </row>
    <row r="3820" spans="4:4" x14ac:dyDescent="0.2">
      <c r="D3820" s="9"/>
    </row>
    <row r="3821" spans="4:4" x14ac:dyDescent="0.2">
      <c r="D3821" s="9"/>
    </row>
    <row r="3822" spans="4:4" x14ac:dyDescent="0.2">
      <c r="D3822" s="9"/>
    </row>
    <row r="3823" spans="4:4" x14ac:dyDescent="0.2">
      <c r="D3823" s="9"/>
    </row>
    <row r="3824" spans="4:4" x14ac:dyDescent="0.2">
      <c r="D3824" s="9"/>
    </row>
    <row r="3825" spans="4:4" x14ac:dyDescent="0.2">
      <c r="D3825" s="9"/>
    </row>
    <row r="3826" spans="4:4" x14ac:dyDescent="0.2">
      <c r="D3826" s="9"/>
    </row>
    <row r="3827" spans="4:4" x14ac:dyDescent="0.2">
      <c r="D3827" s="9"/>
    </row>
    <row r="3828" spans="4:4" x14ac:dyDescent="0.2">
      <c r="D3828" s="9"/>
    </row>
    <row r="3829" spans="4:4" x14ac:dyDescent="0.2">
      <c r="D3829" s="9"/>
    </row>
    <row r="3830" spans="4:4" x14ac:dyDescent="0.2">
      <c r="D3830" s="9"/>
    </row>
    <row r="3831" spans="4:4" x14ac:dyDescent="0.2">
      <c r="D3831" s="9"/>
    </row>
    <row r="3832" spans="4:4" x14ac:dyDescent="0.2">
      <c r="D3832" s="9"/>
    </row>
    <row r="3833" spans="4:4" x14ac:dyDescent="0.2">
      <c r="D3833" s="9"/>
    </row>
    <row r="3834" spans="4:4" x14ac:dyDescent="0.2">
      <c r="D3834" s="9"/>
    </row>
    <row r="3835" spans="4:4" x14ac:dyDescent="0.2">
      <c r="D3835" s="9"/>
    </row>
    <row r="3836" spans="4:4" x14ac:dyDescent="0.2">
      <c r="D3836" s="9"/>
    </row>
    <row r="3837" spans="4:4" x14ac:dyDescent="0.2">
      <c r="D3837" s="9"/>
    </row>
    <row r="3838" spans="4:4" x14ac:dyDescent="0.2">
      <c r="D3838" s="9"/>
    </row>
    <row r="3839" spans="4:4" x14ac:dyDescent="0.2">
      <c r="D3839" s="9"/>
    </row>
    <row r="3840" spans="4:4" x14ac:dyDescent="0.2">
      <c r="D3840" s="9"/>
    </row>
    <row r="3841" spans="4:4" x14ac:dyDescent="0.2">
      <c r="D3841" s="9"/>
    </row>
    <row r="3842" spans="4:4" x14ac:dyDescent="0.2">
      <c r="D3842" s="9"/>
    </row>
    <row r="3843" spans="4:4" x14ac:dyDescent="0.2">
      <c r="D3843" s="9"/>
    </row>
    <row r="3844" spans="4:4" x14ac:dyDescent="0.2">
      <c r="D3844" s="9"/>
    </row>
    <row r="3845" spans="4:4" x14ac:dyDescent="0.2">
      <c r="D3845" s="9"/>
    </row>
    <row r="3846" spans="4:4" x14ac:dyDescent="0.2">
      <c r="D3846" s="9"/>
    </row>
    <row r="3847" spans="4:4" x14ac:dyDescent="0.2">
      <c r="D3847" s="9"/>
    </row>
    <row r="3848" spans="4:4" x14ac:dyDescent="0.2">
      <c r="D3848" s="9"/>
    </row>
    <row r="3849" spans="4:4" x14ac:dyDescent="0.2">
      <c r="D3849" s="9"/>
    </row>
    <row r="3850" spans="4:4" x14ac:dyDescent="0.2">
      <c r="D3850" s="9"/>
    </row>
    <row r="3851" spans="4:4" x14ac:dyDescent="0.2">
      <c r="D3851" s="9"/>
    </row>
    <row r="3852" spans="4:4" x14ac:dyDescent="0.2">
      <c r="D3852" s="9"/>
    </row>
    <row r="3853" spans="4:4" x14ac:dyDescent="0.2">
      <c r="D3853" s="9"/>
    </row>
    <row r="3854" spans="4:4" x14ac:dyDescent="0.2">
      <c r="D3854" s="9"/>
    </row>
    <row r="3855" spans="4:4" x14ac:dyDescent="0.2">
      <c r="D3855" s="9"/>
    </row>
    <row r="3856" spans="4:4" x14ac:dyDescent="0.2">
      <c r="D3856" s="9"/>
    </row>
    <row r="3857" spans="4:4" x14ac:dyDescent="0.2">
      <c r="D3857" s="9"/>
    </row>
    <row r="3858" spans="4:4" x14ac:dyDescent="0.2">
      <c r="D3858" s="9"/>
    </row>
    <row r="3859" spans="4:4" x14ac:dyDescent="0.2">
      <c r="D3859" s="9"/>
    </row>
    <row r="3860" spans="4:4" x14ac:dyDescent="0.2">
      <c r="D3860" s="9"/>
    </row>
    <row r="3861" spans="4:4" x14ac:dyDescent="0.2">
      <c r="D3861" s="9"/>
    </row>
    <row r="3862" spans="4:4" x14ac:dyDescent="0.2">
      <c r="D3862" s="9"/>
    </row>
    <row r="3863" spans="4:4" x14ac:dyDescent="0.2">
      <c r="D3863" s="9"/>
    </row>
    <row r="3864" spans="4:4" x14ac:dyDescent="0.2">
      <c r="D3864" s="9"/>
    </row>
    <row r="3865" spans="4:4" x14ac:dyDescent="0.2">
      <c r="D3865" s="9"/>
    </row>
    <row r="3866" spans="4:4" x14ac:dyDescent="0.2">
      <c r="D3866" s="9"/>
    </row>
    <row r="3867" spans="4:4" x14ac:dyDescent="0.2">
      <c r="D3867" s="9"/>
    </row>
    <row r="3868" spans="4:4" x14ac:dyDescent="0.2">
      <c r="D3868" s="9"/>
    </row>
    <row r="3869" spans="4:4" x14ac:dyDescent="0.2">
      <c r="D3869" s="9"/>
    </row>
    <row r="3870" spans="4:4" x14ac:dyDescent="0.2">
      <c r="D3870" s="9"/>
    </row>
    <row r="3871" spans="4:4" x14ac:dyDescent="0.2">
      <c r="D3871" s="9"/>
    </row>
    <row r="3872" spans="4:4" x14ac:dyDescent="0.2">
      <c r="D3872" s="9"/>
    </row>
    <row r="3873" spans="4:4" x14ac:dyDescent="0.2">
      <c r="D3873" s="9"/>
    </row>
    <row r="3874" spans="4:4" x14ac:dyDescent="0.2">
      <c r="D3874" s="9"/>
    </row>
    <row r="3875" spans="4:4" x14ac:dyDescent="0.2">
      <c r="D3875" s="9"/>
    </row>
    <row r="3876" spans="4:4" x14ac:dyDescent="0.2">
      <c r="D3876" s="9"/>
    </row>
    <row r="3877" spans="4:4" x14ac:dyDescent="0.2">
      <c r="D3877" s="9"/>
    </row>
    <row r="3878" spans="4:4" x14ac:dyDescent="0.2">
      <c r="D3878" s="9"/>
    </row>
    <row r="3879" spans="4:4" x14ac:dyDescent="0.2">
      <c r="D3879" s="9"/>
    </row>
    <row r="3880" spans="4:4" x14ac:dyDescent="0.2">
      <c r="D3880" s="9"/>
    </row>
    <row r="3881" spans="4:4" x14ac:dyDescent="0.2">
      <c r="D3881" s="9"/>
    </row>
    <row r="3882" spans="4:4" x14ac:dyDescent="0.2">
      <c r="D3882" s="9"/>
    </row>
    <row r="3883" spans="4:4" x14ac:dyDescent="0.2">
      <c r="D3883" s="9"/>
    </row>
    <row r="3884" spans="4:4" x14ac:dyDescent="0.2">
      <c r="D3884" s="9"/>
    </row>
    <row r="3885" spans="4:4" x14ac:dyDescent="0.2">
      <c r="D3885" s="9"/>
    </row>
    <row r="3886" spans="4:4" x14ac:dyDescent="0.2">
      <c r="D3886" s="9"/>
    </row>
    <row r="3887" spans="4:4" x14ac:dyDescent="0.2">
      <c r="D3887" s="9"/>
    </row>
    <row r="3888" spans="4:4" x14ac:dyDescent="0.2">
      <c r="D3888" s="9"/>
    </row>
    <row r="3889" spans="4:4" x14ac:dyDescent="0.2">
      <c r="D3889" s="9"/>
    </row>
    <row r="3890" spans="4:4" x14ac:dyDescent="0.2">
      <c r="D3890" s="9"/>
    </row>
    <row r="3891" spans="4:4" x14ac:dyDescent="0.2">
      <c r="D3891" s="9"/>
    </row>
    <row r="3892" spans="4:4" x14ac:dyDescent="0.2">
      <c r="D3892" s="9"/>
    </row>
    <row r="3893" spans="4:4" x14ac:dyDescent="0.2">
      <c r="D3893" s="9"/>
    </row>
    <row r="3894" spans="4:4" x14ac:dyDescent="0.2">
      <c r="D3894" s="9"/>
    </row>
    <row r="3895" spans="4:4" x14ac:dyDescent="0.2">
      <c r="D3895" s="9"/>
    </row>
    <row r="3896" spans="4:4" x14ac:dyDescent="0.2">
      <c r="D3896" s="9"/>
    </row>
    <row r="3897" spans="4:4" x14ac:dyDescent="0.2">
      <c r="D3897" s="9"/>
    </row>
    <row r="3898" spans="4:4" x14ac:dyDescent="0.2">
      <c r="D3898" s="9"/>
    </row>
    <row r="3899" spans="4:4" x14ac:dyDescent="0.2">
      <c r="D3899" s="9"/>
    </row>
    <row r="3900" spans="4:4" x14ac:dyDescent="0.2">
      <c r="D3900" s="9"/>
    </row>
    <row r="3901" spans="4:4" x14ac:dyDescent="0.2">
      <c r="D3901" s="9"/>
    </row>
    <row r="3902" spans="4:4" x14ac:dyDescent="0.2">
      <c r="D3902" s="9"/>
    </row>
    <row r="3903" spans="4:4" x14ac:dyDescent="0.2">
      <c r="D3903" s="9"/>
    </row>
    <row r="3904" spans="4:4" x14ac:dyDescent="0.2">
      <c r="D3904" s="9"/>
    </row>
    <row r="3905" spans="4:4" x14ac:dyDescent="0.2">
      <c r="D3905" s="9"/>
    </row>
    <row r="3906" spans="4:4" x14ac:dyDescent="0.2">
      <c r="D3906" s="9"/>
    </row>
    <row r="3907" spans="4:4" x14ac:dyDescent="0.2">
      <c r="D3907" s="9"/>
    </row>
    <row r="3908" spans="4:4" x14ac:dyDescent="0.2">
      <c r="D3908" s="9"/>
    </row>
    <row r="3909" spans="4:4" x14ac:dyDescent="0.2">
      <c r="D3909" s="9"/>
    </row>
    <row r="3910" spans="4:4" x14ac:dyDescent="0.2">
      <c r="D3910" s="9"/>
    </row>
    <row r="3911" spans="4:4" x14ac:dyDescent="0.2">
      <c r="D3911" s="9"/>
    </row>
    <row r="3912" spans="4:4" x14ac:dyDescent="0.2">
      <c r="D3912" s="9"/>
    </row>
    <row r="3913" spans="4:4" x14ac:dyDescent="0.2">
      <c r="D3913" s="9"/>
    </row>
    <row r="3914" spans="4:4" x14ac:dyDescent="0.2">
      <c r="D3914" s="9"/>
    </row>
    <row r="3915" spans="4:4" x14ac:dyDescent="0.2">
      <c r="D3915" s="9"/>
    </row>
    <row r="3916" spans="4:4" x14ac:dyDescent="0.2">
      <c r="D3916" s="9"/>
    </row>
    <row r="3917" spans="4:4" x14ac:dyDescent="0.2">
      <c r="D3917" s="9"/>
    </row>
    <row r="3918" spans="4:4" x14ac:dyDescent="0.2">
      <c r="D3918" s="9"/>
    </row>
    <row r="3919" spans="4:4" x14ac:dyDescent="0.2">
      <c r="D3919" s="9"/>
    </row>
    <row r="3920" spans="4:4" x14ac:dyDescent="0.2">
      <c r="D3920" s="9"/>
    </row>
    <row r="3921" spans="4:4" x14ac:dyDescent="0.2">
      <c r="D3921" s="9"/>
    </row>
    <row r="3922" spans="4:4" x14ac:dyDescent="0.2">
      <c r="D3922" s="9"/>
    </row>
    <row r="3923" spans="4:4" x14ac:dyDescent="0.2">
      <c r="D3923" s="9"/>
    </row>
    <row r="3924" spans="4:4" x14ac:dyDescent="0.2">
      <c r="D3924" s="9"/>
    </row>
    <row r="3925" spans="4:4" x14ac:dyDescent="0.2">
      <c r="D3925" s="9"/>
    </row>
    <row r="3926" spans="4:4" x14ac:dyDescent="0.2">
      <c r="D3926" s="9"/>
    </row>
    <row r="3927" spans="4:4" x14ac:dyDescent="0.2">
      <c r="D3927" s="9"/>
    </row>
    <row r="3928" spans="4:4" x14ac:dyDescent="0.2">
      <c r="D3928" s="9"/>
    </row>
    <row r="3929" spans="4:4" x14ac:dyDescent="0.2">
      <c r="D3929" s="9"/>
    </row>
    <row r="3930" spans="4:4" x14ac:dyDescent="0.2">
      <c r="D3930" s="9"/>
    </row>
    <row r="3931" spans="4:4" x14ac:dyDescent="0.2">
      <c r="D3931" s="9"/>
    </row>
    <row r="3932" spans="4:4" x14ac:dyDescent="0.2">
      <c r="D3932" s="9"/>
    </row>
    <row r="3933" spans="4:4" x14ac:dyDescent="0.2">
      <c r="D3933" s="9"/>
    </row>
    <row r="3934" spans="4:4" x14ac:dyDescent="0.2">
      <c r="D3934" s="9"/>
    </row>
    <row r="3935" spans="4:4" x14ac:dyDescent="0.2">
      <c r="D3935" s="9"/>
    </row>
    <row r="3936" spans="4:4" x14ac:dyDescent="0.2">
      <c r="D3936" s="9"/>
    </row>
    <row r="3937" spans="4:4" x14ac:dyDescent="0.2">
      <c r="D3937" s="9"/>
    </row>
    <row r="3938" spans="4:4" x14ac:dyDescent="0.2">
      <c r="D3938" s="9"/>
    </row>
    <row r="3939" spans="4:4" x14ac:dyDescent="0.2">
      <c r="D3939" s="9"/>
    </row>
    <row r="3940" spans="4:4" x14ac:dyDescent="0.2">
      <c r="D3940" s="9"/>
    </row>
    <row r="3941" spans="4:4" x14ac:dyDescent="0.2">
      <c r="D3941" s="9"/>
    </row>
    <row r="3942" spans="4:4" x14ac:dyDescent="0.2">
      <c r="D3942" s="9"/>
    </row>
    <row r="3943" spans="4:4" x14ac:dyDescent="0.2">
      <c r="D3943" s="9"/>
    </row>
    <row r="3944" spans="4:4" x14ac:dyDescent="0.2">
      <c r="D3944" s="9"/>
    </row>
    <row r="3945" spans="4:4" x14ac:dyDescent="0.2">
      <c r="D3945" s="9"/>
    </row>
    <row r="3946" spans="4:4" x14ac:dyDescent="0.2">
      <c r="D3946" s="9"/>
    </row>
    <row r="3947" spans="4:4" x14ac:dyDescent="0.2">
      <c r="D3947" s="9"/>
    </row>
    <row r="3948" spans="4:4" x14ac:dyDescent="0.2">
      <c r="D3948" s="9"/>
    </row>
    <row r="3949" spans="4:4" x14ac:dyDescent="0.2">
      <c r="D3949" s="9"/>
    </row>
    <row r="3950" spans="4:4" x14ac:dyDescent="0.2">
      <c r="D3950" s="9"/>
    </row>
    <row r="3951" spans="4:4" x14ac:dyDescent="0.2">
      <c r="D3951" s="9"/>
    </row>
    <row r="3952" spans="4:4" x14ac:dyDescent="0.2">
      <c r="D3952" s="9"/>
    </row>
    <row r="3953" spans="4:4" x14ac:dyDescent="0.2">
      <c r="D3953" s="9"/>
    </row>
    <row r="3954" spans="4:4" x14ac:dyDescent="0.2">
      <c r="D3954" s="9"/>
    </row>
    <row r="3955" spans="4:4" x14ac:dyDescent="0.2">
      <c r="D3955" s="9"/>
    </row>
    <row r="3956" spans="4:4" x14ac:dyDescent="0.2">
      <c r="D3956" s="9"/>
    </row>
    <row r="3957" spans="4:4" x14ac:dyDescent="0.2">
      <c r="D3957" s="9"/>
    </row>
    <row r="3958" spans="4:4" x14ac:dyDescent="0.2">
      <c r="D3958" s="9"/>
    </row>
    <row r="3959" spans="4:4" x14ac:dyDescent="0.2">
      <c r="D3959" s="9"/>
    </row>
    <row r="3960" spans="4:4" x14ac:dyDescent="0.2">
      <c r="D3960" s="9"/>
    </row>
    <row r="3961" spans="4:4" x14ac:dyDescent="0.2">
      <c r="D3961" s="9"/>
    </row>
    <row r="3962" spans="4:4" x14ac:dyDescent="0.2">
      <c r="D3962" s="9"/>
    </row>
    <row r="3963" spans="4:4" x14ac:dyDescent="0.2">
      <c r="D3963" s="9"/>
    </row>
    <row r="3964" spans="4:4" x14ac:dyDescent="0.2">
      <c r="D3964" s="9"/>
    </row>
    <row r="3965" spans="4:4" x14ac:dyDescent="0.2">
      <c r="D3965" s="9"/>
    </row>
    <row r="3966" spans="4:4" x14ac:dyDescent="0.2">
      <c r="D3966" s="9"/>
    </row>
    <row r="3967" spans="4:4" x14ac:dyDescent="0.2">
      <c r="D3967" s="9"/>
    </row>
    <row r="3968" spans="4:4" x14ac:dyDescent="0.2">
      <c r="D3968" s="9"/>
    </row>
    <row r="3969" spans="4:4" x14ac:dyDescent="0.2">
      <c r="D3969" s="9"/>
    </row>
    <row r="3970" spans="4:4" x14ac:dyDescent="0.2">
      <c r="D3970" s="9"/>
    </row>
    <row r="3971" spans="4:4" x14ac:dyDescent="0.2">
      <c r="D3971" s="9"/>
    </row>
    <row r="3972" spans="4:4" x14ac:dyDescent="0.2">
      <c r="D3972" s="9"/>
    </row>
    <row r="3973" spans="4:4" x14ac:dyDescent="0.2">
      <c r="D3973" s="9"/>
    </row>
    <row r="3974" spans="4:4" x14ac:dyDescent="0.2">
      <c r="D3974" s="9"/>
    </row>
    <row r="3975" spans="4:4" x14ac:dyDescent="0.2">
      <c r="D3975" s="9"/>
    </row>
    <row r="3976" spans="4:4" x14ac:dyDescent="0.2">
      <c r="D3976" s="9"/>
    </row>
    <row r="3977" spans="4:4" x14ac:dyDescent="0.2">
      <c r="D3977" s="9"/>
    </row>
    <row r="3978" spans="4:4" x14ac:dyDescent="0.2">
      <c r="D3978" s="9"/>
    </row>
    <row r="3979" spans="4:4" x14ac:dyDescent="0.2">
      <c r="D3979" s="9"/>
    </row>
    <row r="3980" spans="4:4" x14ac:dyDescent="0.2">
      <c r="D3980" s="9"/>
    </row>
    <row r="3981" spans="4:4" x14ac:dyDescent="0.2">
      <c r="D3981" s="9"/>
    </row>
    <row r="3982" spans="4:4" x14ac:dyDescent="0.2">
      <c r="D3982" s="9"/>
    </row>
    <row r="3983" spans="4:4" x14ac:dyDescent="0.2">
      <c r="D3983" s="9"/>
    </row>
    <row r="3984" spans="4:4" x14ac:dyDescent="0.2">
      <c r="D3984" s="9"/>
    </row>
    <row r="3985" spans="4:4" x14ac:dyDescent="0.2">
      <c r="D3985" s="9"/>
    </row>
    <row r="3986" spans="4:4" x14ac:dyDescent="0.2">
      <c r="D3986" s="9"/>
    </row>
    <row r="3987" spans="4:4" x14ac:dyDescent="0.2">
      <c r="D3987" s="9"/>
    </row>
    <row r="3988" spans="4:4" x14ac:dyDescent="0.2">
      <c r="D3988" s="9"/>
    </row>
    <row r="3989" spans="4:4" x14ac:dyDescent="0.2">
      <c r="D3989" s="9"/>
    </row>
    <row r="3990" spans="4:4" x14ac:dyDescent="0.2">
      <c r="D3990" s="9"/>
    </row>
    <row r="3991" spans="4:4" x14ac:dyDescent="0.2">
      <c r="D3991" s="9"/>
    </row>
    <row r="3992" spans="4:4" x14ac:dyDescent="0.2">
      <c r="D3992" s="9"/>
    </row>
    <row r="3993" spans="4:4" x14ac:dyDescent="0.2">
      <c r="D3993" s="9"/>
    </row>
    <row r="3994" spans="4:4" x14ac:dyDescent="0.2">
      <c r="D3994" s="9"/>
    </row>
    <row r="3995" spans="4:4" x14ac:dyDescent="0.2">
      <c r="D3995" s="9"/>
    </row>
    <row r="3996" spans="4:4" x14ac:dyDescent="0.2">
      <c r="D3996" s="9"/>
    </row>
    <row r="3997" spans="4:4" x14ac:dyDescent="0.2">
      <c r="D3997" s="9"/>
    </row>
    <row r="3998" spans="4:4" x14ac:dyDescent="0.2">
      <c r="D3998" s="9"/>
    </row>
    <row r="3999" spans="4:4" x14ac:dyDescent="0.2">
      <c r="D3999" s="9"/>
    </row>
    <row r="4000" spans="4:4" x14ac:dyDescent="0.2">
      <c r="D4000" s="9"/>
    </row>
    <row r="4001" spans="4:4" x14ac:dyDescent="0.2">
      <c r="D4001" s="9"/>
    </row>
    <row r="4002" spans="4:4" x14ac:dyDescent="0.2">
      <c r="D4002" s="9"/>
    </row>
    <row r="4003" spans="4:4" x14ac:dyDescent="0.2">
      <c r="D4003" s="9"/>
    </row>
    <row r="4004" spans="4:4" x14ac:dyDescent="0.2">
      <c r="D4004" s="9"/>
    </row>
    <row r="4005" spans="4:4" x14ac:dyDescent="0.2">
      <c r="D4005" s="9"/>
    </row>
    <row r="4006" spans="4:4" x14ac:dyDescent="0.2">
      <c r="D4006" s="9"/>
    </row>
    <row r="4007" spans="4:4" x14ac:dyDescent="0.2">
      <c r="D4007" s="9"/>
    </row>
    <row r="4008" spans="4:4" x14ac:dyDescent="0.2">
      <c r="D4008" s="9"/>
    </row>
    <row r="4009" spans="4:4" x14ac:dyDescent="0.2">
      <c r="D4009" s="9"/>
    </row>
    <row r="4010" spans="4:4" x14ac:dyDescent="0.2">
      <c r="D4010" s="9"/>
    </row>
    <row r="4011" spans="4:4" x14ac:dyDescent="0.2">
      <c r="D4011" s="9"/>
    </row>
    <row r="4012" spans="4:4" x14ac:dyDescent="0.2">
      <c r="D4012" s="9"/>
    </row>
    <row r="4013" spans="4:4" x14ac:dyDescent="0.2">
      <c r="D4013" s="9"/>
    </row>
    <row r="4014" spans="4:4" x14ac:dyDescent="0.2">
      <c r="D4014" s="9"/>
    </row>
    <row r="4015" spans="4:4" x14ac:dyDescent="0.2">
      <c r="D4015" s="9"/>
    </row>
    <row r="4016" spans="4:4" x14ac:dyDescent="0.2">
      <c r="D4016" s="9"/>
    </row>
    <row r="4017" spans="4:4" x14ac:dyDescent="0.2">
      <c r="D4017" s="9"/>
    </row>
    <row r="4018" spans="4:4" x14ac:dyDescent="0.2">
      <c r="D4018" s="9"/>
    </row>
    <row r="4019" spans="4:4" x14ac:dyDescent="0.2">
      <c r="D4019" s="9"/>
    </row>
    <row r="4020" spans="4:4" x14ac:dyDescent="0.2">
      <c r="D4020" s="9"/>
    </row>
    <row r="4021" spans="4:4" x14ac:dyDescent="0.2">
      <c r="D4021" s="9"/>
    </row>
    <row r="4022" spans="4:4" x14ac:dyDescent="0.2">
      <c r="D4022" s="9"/>
    </row>
    <row r="4023" spans="4:4" x14ac:dyDescent="0.2">
      <c r="D4023" s="9"/>
    </row>
    <row r="4024" spans="4:4" x14ac:dyDescent="0.2">
      <c r="D4024" s="9"/>
    </row>
    <row r="4025" spans="4:4" x14ac:dyDescent="0.2">
      <c r="D4025" s="9"/>
    </row>
    <row r="4026" spans="4:4" x14ac:dyDescent="0.2">
      <c r="D4026" s="9"/>
    </row>
    <row r="4027" spans="4:4" x14ac:dyDescent="0.2">
      <c r="D4027" s="9"/>
    </row>
    <row r="4028" spans="4:4" x14ac:dyDescent="0.2">
      <c r="D4028" s="9"/>
    </row>
    <row r="4029" spans="4:4" x14ac:dyDescent="0.2">
      <c r="D4029" s="9"/>
    </row>
    <row r="4030" spans="4:4" x14ac:dyDescent="0.2">
      <c r="D4030" s="9"/>
    </row>
    <row r="4031" spans="4:4" x14ac:dyDescent="0.2">
      <c r="D4031" s="9"/>
    </row>
    <row r="4032" spans="4:4" x14ac:dyDescent="0.2">
      <c r="D4032" s="9"/>
    </row>
    <row r="4033" spans="4:4" x14ac:dyDescent="0.2">
      <c r="D4033" s="9"/>
    </row>
    <row r="4034" spans="4:4" x14ac:dyDescent="0.2">
      <c r="D4034" s="9"/>
    </row>
    <row r="4035" spans="4:4" x14ac:dyDescent="0.2">
      <c r="D4035" s="9"/>
    </row>
    <row r="4036" spans="4:4" x14ac:dyDescent="0.2">
      <c r="D4036" s="9"/>
    </row>
    <row r="4037" spans="4:4" x14ac:dyDescent="0.2">
      <c r="D4037" s="9"/>
    </row>
    <row r="4038" spans="4:4" x14ac:dyDescent="0.2">
      <c r="D4038" s="9"/>
    </row>
    <row r="4039" spans="4:4" x14ac:dyDescent="0.2">
      <c r="D4039" s="9"/>
    </row>
    <row r="4040" spans="4:4" x14ac:dyDescent="0.2">
      <c r="D4040" s="9"/>
    </row>
    <row r="4041" spans="4:4" x14ac:dyDescent="0.2">
      <c r="D4041" s="9"/>
    </row>
    <row r="4042" spans="4:4" x14ac:dyDescent="0.2">
      <c r="D4042" s="9"/>
    </row>
    <row r="4043" spans="4:4" x14ac:dyDescent="0.2">
      <c r="D4043" s="9"/>
    </row>
    <row r="4044" spans="4:4" x14ac:dyDescent="0.2">
      <c r="D4044" s="9"/>
    </row>
    <row r="4045" spans="4:4" x14ac:dyDescent="0.2">
      <c r="D4045" s="9"/>
    </row>
    <row r="4046" spans="4:4" x14ac:dyDescent="0.2">
      <c r="D4046" s="9"/>
    </row>
    <row r="4047" spans="4:4" x14ac:dyDescent="0.2">
      <c r="D4047" s="9"/>
    </row>
    <row r="4048" spans="4:4" x14ac:dyDescent="0.2">
      <c r="D4048" s="9"/>
    </row>
    <row r="4049" spans="4:4" x14ac:dyDescent="0.2">
      <c r="D4049" s="9"/>
    </row>
    <row r="4050" spans="4:4" x14ac:dyDescent="0.2">
      <c r="D4050" s="9"/>
    </row>
    <row r="4051" spans="4:4" x14ac:dyDescent="0.2">
      <c r="D4051" s="9"/>
    </row>
    <row r="4052" spans="4:4" x14ac:dyDescent="0.2">
      <c r="D4052" s="9"/>
    </row>
    <row r="4053" spans="4:4" x14ac:dyDescent="0.2">
      <c r="D4053" s="9"/>
    </row>
    <row r="4054" spans="4:4" x14ac:dyDescent="0.2">
      <c r="D4054" s="9"/>
    </row>
    <row r="4055" spans="4:4" x14ac:dyDescent="0.2">
      <c r="D4055" s="9"/>
    </row>
    <row r="4056" spans="4:4" x14ac:dyDescent="0.2">
      <c r="D4056" s="9"/>
    </row>
    <row r="4057" spans="4:4" x14ac:dyDescent="0.2">
      <c r="D4057" s="9"/>
    </row>
    <row r="4058" spans="4:4" x14ac:dyDescent="0.2">
      <c r="D4058" s="9"/>
    </row>
    <row r="4059" spans="4:4" x14ac:dyDescent="0.2">
      <c r="D4059" s="9"/>
    </row>
    <row r="4060" spans="4:4" x14ac:dyDescent="0.2">
      <c r="D4060" s="9"/>
    </row>
    <row r="4061" spans="4:4" x14ac:dyDescent="0.2">
      <c r="D4061" s="9"/>
    </row>
    <row r="4062" spans="4:4" x14ac:dyDescent="0.2">
      <c r="D4062" s="9"/>
    </row>
    <row r="4063" spans="4:4" x14ac:dyDescent="0.2">
      <c r="D4063" s="9"/>
    </row>
    <row r="4064" spans="4:4" x14ac:dyDescent="0.2">
      <c r="D4064" s="9"/>
    </row>
    <row r="4065" spans="4:4" x14ac:dyDescent="0.2">
      <c r="D4065" s="9"/>
    </row>
    <row r="4066" spans="4:4" x14ac:dyDescent="0.2">
      <c r="D4066" s="9"/>
    </row>
    <row r="4067" spans="4:4" x14ac:dyDescent="0.2">
      <c r="D4067" s="9"/>
    </row>
    <row r="4068" spans="4:4" x14ac:dyDescent="0.2">
      <c r="D4068" s="9"/>
    </row>
    <row r="4069" spans="4:4" x14ac:dyDescent="0.2">
      <c r="D4069" s="9"/>
    </row>
    <row r="4070" spans="4:4" x14ac:dyDescent="0.2">
      <c r="D4070" s="9"/>
    </row>
    <row r="4071" spans="4:4" x14ac:dyDescent="0.2">
      <c r="D4071" s="9"/>
    </row>
    <row r="4072" spans="4:4" x14ac:dyDescent="0.2">
      <c r="D4072" s="9"/>
    </row>
    <row r="4073" spans="4:4" x14ac:dyDescent="0.2">
      <c r="D4073" s="9"/>
    </row>
    <row r="4074" spans="4:4" x14ac:dyDescent="0.2">
      <c r="D4074" s="9"/>
    </row>
    <row r="4075" spans="4:4" x14ac:dyDescent="0.2">
      <c r="D4075" s="9"/>
    </row>
    <row r="4076" spans="4:4" x14ac:dyDescent="0.2">
      <c r="D4076" s="9"/>
    </row>
    <row r="4077" spans="4:4" x14ac:dyDescent="0.2">
      <c r="D4077" s="9"/>
    </row>
    <row r="4078" spans="4:4" x14ac:dyDescent="0.2">
      <c r="D4078" s="9"/>
    </row>
    <row r="4079" spans="4:4" x14ac:dyDescent="0.2">
      <c r="D4079" s="9"/>
    </row>
    <row r="4080" spans="4:4" x14ac:dyDescent="0.2">
      <c r="D4080" s="9"/>
    </row>
    <row r="4081" spans="4:4" x14ac:dyDescent="0.2">
      <c r="D4081" s="9"/>
    </row>
    <row r="4082" spans="4:4" x14ac:dyDescent="0.2">
      <c r="D4082" s="9"/>
    </row>
    <row r="4083" spans="4:4" x14ac:dyDescent="0.2">
      <c r="D4083" s="9"/>
    </row>
    <row r="4084" spans="4:4" x14ac:dyDescent="0.2">
      <c r="D4084" s="9"/>
    </row>
    <row r="4085" spans="4:4" x14ac:dyDescent="0.2">
      <c r="D4085" s="9"/>
    </row>
    <row r="4086" spans="4:4" x14ac:dyDescent="0.2">
      <c r="D4086" s="9"/>
    </row>
    <row r="4087" spans="4:4" x14ac:dyDescent="0.2">
      <c r="D4087" s="9"/>
    </row>
    <row r="4088" spans="4:4" x14ac:dyDescent="0.2">
      <c r="D4088" s="9"/>
    </row>
    <row r="4089" spans="4:4" x14ac:dyDescent="0.2">
      <c r="D4089" s="9"/>
    </row>
    <row r="4090" spans="4:4" x14ac:dyDescent="0.2">
      <c r="D4090" s="9"/>
    </row>
    <row r="4091" spans="4:4" x14ac:dyDescent="0.2">
      <c r="D4091" s="9"/>
    </row>
    <row r="4092" spans="4:4" x14ac:dyDescent="0.2">
      <c r="D4092" s="9"/>
    </row>
    <row r="4093" spans="4:4" x14ac:dyDescent="0.2">
      <c r="D4093" s="9"/>
    </row>
    <row r="4094" spans="4:4" x14ac:dyDescent="0.2">
      <c r="D4094" s="9"/>
    </row>
    <row r="4095" spans="4:4" x14ac:dyDescent="0.2">
      <c r="D4095" s="9"/>
    </row>
    <row r="4096" spans="4:4" x14ac:dyDescent="0.2">
      <c r="D4096" s="9"/>
    </row>
    <row r="4097" spans="4:4" x14ac:dyDescent="0.2">
      <c r="D4097" s="9"/>
    </row>
    <row r="4098" spans="4:4" x14ac:dyDescent="0.2">
      <c r="D4098" s="9"/>
    </row>
    <row r="4099" spans="4:4" x14ac:dyDescent="0.2">
      <c r="D4099" s="9"/>
    </row>
    <row r="4100" spans="4:4" x14ac:dyDescent="0.2">
      <c r="D4100" s="9"/>
    </row>
    <row r="4101" spans="4:4" x14ac:dyDescent="0.2">
      <c r="D4101" s="9"/>
    </row>
    <row r="4102" spans="4:4" x14ac:dyDescent="0.2">
      <c r="D4102" s="9"/>
    </row>
    <row r="4103" spans="4:4" x14ac:dyDescent="0.2">
      <c r="D4103" s="9"/>
    </row>
    <row r="4104" spans="4:4" x14ac:dyDescent="0.2">
      <c r="D4104" s="9"/>
    </row>
    <row r="4105" spans="4:4" x14ac:dyDescent="0.2">
      <c r="D4105" s="9"/>
    </row>
    <row r="4106" spans="4:4" x14ac:dyDescent="0.2">
      <c r="D4106" s="9"/>
    </row>
    <row r="4107" spans="4:4" x14ac:dyDescent="0.2">
      <c r="D4107" s="9"/>
    </row>
    <row r="4108" spans="4:4" x14ac:dyDescent="0.2">
      <c r="D4108" s="9"/>
    </row>
    <row r="4109" spans="4:4" x14ac:dyDescent="0.2">
      <c r="D4109" s="9"/>
    </row>
    <row r="4110" spans="4:4" x14ac:dyDescent="0.2">
      <c r="D4110" s="9"/>
    </row>
    <row r="4111" spans="4:4" x14ac:dyDescent="0.2">
      <c r="D4111" s="9"/>
    </row>
    <row r="4112" spans="4:4" x14ac:dyDescent="0.2">
      <c r="D4112" s="9"/>
    </row>
    <row r="4113" spans="4:4" x14ac:dyDescent="0.2">
      <c r="D4113" s="9"/>
    </row>
    <row r="4114" spans="4:4" x14ac:dyDescent="0.2">
      <c r="D4114" s="9"/>
    </row>
    <row r="4115" spans="4:4" x14ac:dyDescent="0.2">
      <c r="D4115" s="9"/>
    </row>
    <row r="4116" spans="4:4" x14ac:dyDescent="0.2">
      <c r="D4116" s="9"/>
    </row>
    <row r="4117" spans="4:4" x14ac:dyDescent="0.2">
      <c r="D4117" s="9"/>
    </row>
    <row r="4118" spans="4:4" x14ac:dyDescent="0.2">
      <c r="D4118" s="9"/>
    </row>
    <row r="4119" spans="4:4" x14ac:dyDescent="0.2">
      <c r="D4119" s="9"/>
    </row>
    <row r="4120" spans="4:4" x14ac:dyDescent="0.2">
      <c r="D4120" s="9"/>
    </row>
    <row r="4121" spans="4:4" x14ac:dyDescent="0.2">
      <c r="D4121" s="9"/>
    </row>
    <row r="4122" spans="4:4" x14ac:dyDescent="0.2">
      <c r="D4122" s="9"/>
    </row>
    <row r="4123" spans="4:4" x14ac:dyDescent="0.2">
      <c r="D4123" s="9"/>
    </row>
    <row r="4124" spans="4:4" x14ac:dyDescent="0.2">
      <c r="D4124" s="9"/>
    </row>
    <row r="4125" spans="4:4" x14ac:dyDescent="0.2">
      <c r="D4125" s="9"/>
    </row>
    <row r="4126" spans="4:4" x14ac:dyDescent="0.2">
      <c r="D4126" s="9"/>
    </row>
    <row r="4127" spans="4:4" x14ac:dyDescent="0.2">
      <c r="D4127" s="9"/>
    </row>
    <row r="4128" spans="4:4" x14ac:dyDescent="0.2">
      <c r="D4128" s="9"/>
    </row>
    <row r="4129" spans="4:4" x14ac:dyDescent="0.2">
      <c r="D4129" s="9"/>
    </row>
    <row r="4130" spans="4:4" x14ac:dyDescent="0.2">
      <c r="D4130" s="9"/>
    </row>
    <row r="4131" spans="4:4" x14ac:dyDescent="0.2">
      <c r="D4131" s="9"/>
    </row>
    <row r="4132" spans="4:4" x14ac:dyDescent="0.2">
      <c r="D4132" s="9"/>
    </row>
    <row r="4133" spans="4:4" x14ac:dyDescent="0.2">
      <c r="D4133" s="9"/>
    </row>
    <row r="4134" spans="4:4" x14ac:dyDescent="0.2">
      <c r="D4134" s="9"/>
    </row>
    <row r="4135" spans="4:4" x14ac:dyDescent="0.2">
      <c r="D4135" s="9"/>
    </row>
    <row r="4136" spans="4:4" x14ac:dyDescent="0.2">
      <c r="D4136" s="9"/>
    </row>
    <row r="4137" spans="4:4" x14ac:dyDescent="0.2">
      <c r="D4137" s="9"/>
    </row>
    <row r="4138" spans="4:4" x14ac:dyDescent="0.2">
      <c r="D4138" s="9"/>
    </row>
    <row r="4139" spans="4:4" x14ac:dyDescent="0.2">
      <c r="D4139" s="9"/>
    </row>
    <row r="4140" spans="4:4" x14ac:dyDescent="0.2">
      <c r="D4140" s="9"/>
    </row>
    <row r="4141" spans="4:4" x14ac:dyDescent="0.2">
      <c r="D4141" s="9"/>
    </row>
    <row r="4142" spans="4:4" x14ac:dyDescent="0.2">
      <c r="D4142" s="9"/>
    </row>
    <row r="4143" spans="4:4" x14ac:dyDescent="0.2">
      <c r="D4143" s="9"/>
    </row>
    <row r="4144" spans="4:4" x14ac:dyDescent="0.2">
      <c r="D4144" s="9"/>
    </row>
    <row r="4145" spans="4:4" x14ac:dyDescent="0.2">
      <c r="D4145" s="9"/>
    </row>
    <row r="4146" spans="4:4" x14ac:dyDescent="0.2">
      <c r="D4146" s="9"/>
    </row>
    <row r="4147" spans="4:4" x14ac:dyDescent="0.2">
      <c r="D4147" s="9"/>
    </row>
    <row r="4148" spans="4:4" x14ac:dyDescent="0.2">
      <c r="D4148" s="9"/>
    </row>
    <row r="4149" spans="4:4" x14ac:dyDescent="0.2">
      <c r="D4149" s="9"/>
    </row>
    <row r="4150" spans="4:4" x14ac:dyDescent="0.2">
      <c r="D4150" s="9"/>
    </row>
    <row r="4151" spans="4:4" x14ac:dyDescent="0.2">
      <c r="D4151" s="9"/>
    </row>
    <row r="4152" spans="4:4" x14ac:dyDescent="0.2">
      <c r="D4152" s="9"/>
    </row>
    <row r="4153" spans="4:4" x14ac:dyDescent="0.2">
      <c r="D4153" s="9"/>
    </row>
    <row r="4154" spans="4:4" x14ac:dyDescent="0.2">
      <c r="D4154" s="9"/>
    </row>
    <row r="4155" spans="4:4" x14ac:dyDescent="0.2">
      <c r="D4155" s="9"/>
    </row>
    <row r="4156" spans="4:4" x14ac:dyDescent="0.2">
      <c r="D4156" s="9"/>
    </row>
    <row r="4157" spans="4:4" x14ac:dyDescent="0.2">
      <c r="D4157" s="9"/>
    </row>
    <row r="4158" spans="4:4" x14ac:dyDescent="0.2">
      <c r="D4158" s="9"/>
    </row>
    <row r="4159" spans="4:4" x14ac:dyDescent="0.2">
      <c r="D4159" s="9"/>
    </row>
    <row r="4160" spans="4:4" x14ac:dyDescent="0.2">
      <c r="D4160" s="9"/>
    </row>
    <row r="4161" spans="4:4" x14ac:dyDescent="0.2">
      <c r="D4161" s="9"/>
    </row>
    <row r="4162" spans="4:4" x14ac:dyDescent="0.2">
      <c r="D4162" s="9"/>
    </row>
    <row r="4163" spans="4:4" x14ac:dyDescent="0.2">
      <c r="D4163" s="9"/>
    </row>
    <row r="4164" spans="4:4" x14ac:dyDescent="0.2">
      <c r="D4164" s="9"/>
    </row>
    <row r="4165" spans="4:4" x14ac:dyDescent="0.2">
      <c r="D4165" s="9"/>
    </row>
    <row r="4166" spans="4:4" x14ac:dyDescent="0.2">
      <c r="D4166" s="9"/>
    </row>
    <row r="4167" spans="4:4" x14ac:dyDescent="0.2">
      <c r="D4167" s="9"/>
    </row>
    <row r="4168" spans="4:4" x14ac:dyDescent="0.2">
      <c r="D4168" s="9"/>
    </row>
    <row r="4169" spans="4:4" x14ac:dyDescent="0.2">
      <c r="D4169" s="9"/>
    </row>
    <row r="4170" spans="4:4" x14ac:dyDescent="0.2">
      <c r="D4170" s="9"/>
    </row>
    <row r="4171" spans="4:4" x14ac:dyDescent="0.2">
      <c r="D4171" s="9"/>
    </row>
    <row r="4172" spans="4:4" x14ac:dyDescent="0.2">
      <c r="D4172" s="9"/>
    </row>
    <row r="4173" spans="4:4" x14ac:dyDescent="0.2">
      <c r="D4173" s="9"/>
    </row>
    <row r="4174" spans="4:4" x14ac:dyDescent="0.2">
      <c r="D4174" s="9"/>
    </row>
    <row r="4175" spans="4:4" x14ac:dyDescent="0.2">
      <c r="D4175" s="9"/>
    </row>
    <row r="4176" spans="4:4" x14ac:dyDescent="0.2">
      <c r="D4176" s="9"/>
    </row>
    <row r="4177" spans="4:4" x14ac:dyDescent="0.2">
      <c r="D4177" s="9"/>
    </row>
    <row r="4178" spans="4:4" x14ac:dyDescent="0.2">
      <c r="D4178" s="9"/>
    </row>
    <row r="4179" spans="4:4" x14ac:dyDescent="0.2">
      <c r="D4179" s="9"/>
    </row>
    <row r="4180" spans="4:4" x14ac:dyDescent="0.2">
      <c r="D4180" s="9"/>
    </row>
    <row r="4181" spans="4:4" x14ac:dyDescent="0.2">
      <c r="D4181" s="9"/>
    </row>
    <row r="4182" spans="4:4" x14ac:dyDescent="0.2">
      <c r="D4182" s="9"/>
    </row>
    <row r="4183" spans="4:4" x14ac:dyDescent="0.2">
      <c r="D4183" s="9"/>
    </row>
    <row r="4184" spans="4:4" x14ac:dyDescent="0.2">
      <c r="D4184" s="9"/>
    </row>
    <row r="4185" spans="4:4" x14ac:dyDescent="0.2">
      <c r="D4185" s="9"/>
    </row>
    <row r="4186" spans="4:4" x14ac:dyDescent="0.2">
      <c r="D4186" s="9"/>
    </row>
    <row r="4187" spans="4:4" x14ac:dyDescent="0.2">
      <c r="D4187" s="9"/>
    </row>
    <row r="4188" spans="4:4" x14ac:dyDescent="0.2">
      <c r="D4188" s="9"/>
    </row>
    <row r="4189" spans="4:4" x14ac:dyDescent="0.2">
      <c r="D4189" s="9"/>
    </row>
    <row r="4190" spans="4:4" x14ac:dyDescent="0.2">
      <c r="D4190" s="9"/>
    </row>
    <row r="4191" spans="4:4" x14ac:dyDescent="0.2">
      <c r="D4191" s="9"/>
    </row>
    <row r="4192" spans="4:4" x14ac:dyDescent="0.2">
      <c r="D4192" s="9"/>
    </row>
    <row r="4193" spans="4:4" x14ac:dyDescent="0.2">
      <c r="D4193" s="9"/>
    </row>
    <row r="4194" spans="4:4" x14ac:dyDescent="0.2">
      <c r="D4194" s="9"/>
    </row>
    <row r="4195" spans="4:4" x14ac:dyDescent="0.2">
      <c r="D4195" s="9"/>
    </row>
    <row r="4196" spans="4:4" x14ac:dyDescent="0.2">
      <c r="D4196" s="9"/>
    </row>
    <row r="4197" spans="4:4" x14ac:dyDescent="0.2">
      <c r="D4197" s="9"/>
    </row>
    <row r="4198" spans="4:4" x14ac:dyDescent="0.2">
      <c r="D4198" s="9"/>
    </row>
    <row r="4199" spans="4:4" x14ac:dyDescent="0.2">
      <c r="D4199" s="9"/>
    </row>
    <row r="4200" spans="4:4" x14ac:dyDescent="0.2">
      <c r="D4200" s="9"/>
    </row>
    <row r="4201" spans="4:4" x14ac:dyDescent="0.2">
      <c r="D4201" s="9"/>
    </row>
    <row r="4202" spans="4:4" x14ac:dyDescent="0.2">
      <c r="D4202" s="9"/>
    </row>
    <row r="4203" spans="4:4" x14ac:dyDescent="0.2">
      <c r="D4203" s="9"/>
    </row>
    <row r="4204" spans="4:4" x14ac:dyDescent="0.2">
      <c r="D4204" s="9"/>
    </row>
    <row r="4205" spans="4:4" x14ac:dyDescent="0.2">
      <c r="D4205" s="9"/>
    </row>
    <row r="4206" spans="4:4" x14ac:dyDescent="0.2">
      <c r="D4206" s="9"/>
    </row>
    <row r="4207" spans="4:4" x14ac:dyDescent="0.2">
      <c r="D4207" s="9"/>
    </row>
    <row r="4208" spans="4:4" x14ac:dyDescent="0.2">
      <c r="D4208" s="9"/>
    </row>
    <row r="4209" spans="4:4" x14ac:dyDescent="0.2">
      <c r="D4209" s="9"/>
    </row>
    <row r="4210" spans="4:4" x14ac:dyDescent="0.2">
      <c r="D4210" s="9"/>
    </row>
    <row r="4211" spans="4:4" x14ac:dyDescent="0.2">
      <c r="D4211" s="9"/>
    </row>
    <row r="4212" spans="4:4" x14ac:dyDescent="0.2">
      <c r="D4212" s="9"/>
    </row>
    <row r="4213" spans="4:4" x14ac:dyDescent="0.2">
      <c r="D4213" s="9"/>
    </row>
    <row r="4214" spans="4:4" x14ac:dyDescent="0.2">
      <c r="D4214" s="9"/>
    </row>
    <row r="4215" spans="4:4" x14ac:dyDescent="0.2">
      <c r="D4215" s="9"/>
    </row>
    <row r="4216" spans="4:4" x14ac:dyDescent="0.2">
      <c r="D4216" s="9"/>
    </row>
    <row r="4217" spans="4:4" x14ac:dyDescent="0.2">
      <c r="D4217" s="9"/>
    </row>
    <row r="4218" spans="4:4" x14ac:dyDescent="0.2">
      <c r="D4218" s="9"/>
    </row>
    <row r="4219" spans="4:4" x14ac:dyDescent="0.2">
      <c r="D4219" s="9"/>
    </row>
    <row r="4220" spans="4:4" x14ac:dyDescent="0.2">
      <c r="D4220" s="9"/>
    </row>
    <row r="4221" spans="4:4" x14ac:dyDescent="0.2">
      <c r="D4221" s="9"/>
    </row>
    <row r="4222" spans="4:4" x14ac:dyDescent="0.2">
      <c r="D4222" s="9"/>
    </row>
    <row r="4223" spans="4:4" x14ac:dyDescent="0.2">
      <c r="D4223" s="9"/>
    </row>
    <row r="4224" spans="4:4" x14ac:dyDescent="0.2">
      <c r="D4224" s="9"/>
    </row>
    <row r="4225" spans="4:4" x14ac:dyDescent="0.2">
      <c r="D4225" s="9"/>
    </row>
    <row r="4226" spans="4:4" x14ac:dyDescent="0.2">
      <c r="D4226" s="9"/>
    </row>
    <row r="4227" spans="4:4" x14ac:dyDescent="0.2">
      <c r="D4227" s="9"/>
    </row>
    <row r="4228" spans="4:4" x14ac:dyDescent="0.2">
      <c r="D4228" s="9"/>
    </row>
    <row r="4229" spans="4:4" x14ac:dyDescent="0.2">
      <c r="D4229" s="9"/>
    </row>
    <row r="4230" spans="4:4" x14ac:dyDescent="0.2">
      <c r="D4230" s="9"/>
    </row>
    <row r="4231" spans="4:4" x14ac:dyDescent="0.2">
      <c r="D4231" s="9"/>
    </row>
    <row r="4232" spans="4:4" x14ac:dyDescent="0.2">
      <c r="D4232" s="9"/>
    </row>
    <row r="4233" spans="4:4" x14ac:dyDescent="0.2">
      <c r="D4233" s="9"/>
    </row>
    <row r="4234" spans="4:4" x14ac:dyDescent="0.2">
      <c r="D4234" s="9"/>
    </row>
    <row r="4235" spans="4:4" x14ac:dyDescent="0.2">
      <c r="D4235" s="9"/>
    </row>
    <row r="4236" spans="4:4" x14ac:dyDescent="0.2">
      <c r="D4236" s="9"/>
    </row>
    <row r="4237" spans="4:4" x14ac:dyDescent="0.2">
      <c r="D4237" s="9"/>
    </row>
    <row r="4238" spans="4:4" x14ac:dyDescent="0.2">
      <c r="D4238" s="9"/>
    </row>
    <row r="4239" spans="4:4" x14ac:dyDescent="0.2">
      <c r="D4239" s="9"/>
    </row>
    <row r="4240" spans="4:4" x14ac:dyDescent="0.2">
      <c r="D4240" s="9"/>
    </row>
    <row r="4241" spans="4:4" x14ac:dyDescent="0.2">
      <c r="D4241" s="9"/>
    </row>
    <row r="4242" spans="4:4" x14ac:dyDescent="0.2">
      <c r="D4242" s="9"/>
    </row>
    <row r="4243" spans="4:4" x14ac:dyDescent="0.2">
      <c r="D4243" s="9"/>
    </row>
    <row r="4244" spans="4:4" x14ac:dyDescent="0.2">
      <c r="D4244" s="9"/>
    </row>
    <row r="4245" spans="4:4" x14ac:dyDescent="0.2">
      <c r="D4245" s="9"/>
    </row>
    <row r="4246" spans="4:4" x14ac:dyDescent="0.2">
      <c r="D4246" s="9"/>
    </row>
    <row r="4247" spans="4:4" x14ac:dyDescent="0.2">
      <c r="D4247" s="9"/>
    </row>
    <row r="4248" spans="4:4" x14ac:dyDescent="0.2">
      <c r="D4248" s="9"/>
    </row>
    <row r="4249" spans="4:4" x14ac:dyDescent="0.2">
      <c r="D4249" s="9"/>
    </row>
    <row r="4250" spans="4:4" x14ac:dyDescent="0.2">
      <c r="D4250" s="9"/>
    </row>
    <row r="4251" spans="4:4" x14ac:dyDescent="0.2">
      <c r="D4251" s="9"/>
    </row>
    <row r="4252" spans="4:4" x14ac:dyDescent="0.2">
      <c r="D4252" s="9"/>
    </row>
    <row r="4253" spans="4:4" x14ac:dyDescent="0.2">
      <c r="D4253" s="9"/>
    </row>
    <row r="4254" spans="4:4" x14ac:dyDescent="0.2">
      <c r="D4254" s="9"/>
    </row>
    <row r="4255" spans="4:4" x14ac:dyDescent="0.2">
      <c r="D4255" s="9"/>
    </row>
    <row r="4256" spans="4:4" x14ac:dyDescent="0.2">
      <c r="D4256" s="9"/>
    </row>
    <row r="4257" spans="4:4" x14ac:dyDescent="0.2">
      <c r="D4257" s="9"/>
    </row>
    <row r="4258" spans="4:4" x14ac:dyDescent="0.2">
      <c r="D4258" s="9"/>
    </row>
    <row r="4259" spans="4:4" x14ac:dyDescent="0.2">
      <c r="D4259" s="9"/>
    </row>
    <row r="4260" spans="4:4" x14ac:dyDescent="0.2">
      <c r="D4260" s="9"/>
    </row>
    <row r="4261" spans="4:4" x14ac:dyDescent="0.2">
      <c r="D4261" s="9"/>
    </row>
    <row r="4262" spans="4:4" x14ac:dyDescent="0.2">
      <c r="D4262" s="9"/>
    </row>
    <row r="4263" spans="4:4" x14ac:dyDescent="0.2">
      <c r="D4263" s="9"/>
    </row>
    <row r="4264" spans="4:4" x14ac:dyDescent="0.2">
      <c r="D4264" s="9"/>
    </row>
    <row r="4265" spans="4:4" x14ac:dyDescent="0.2">
      <c r="D4265" s="9"/>
    </row>
    <row r="4266" spans="4:4" x14ac:dyDescent="0.2">
      <c r="D4266" s="9"/>
    </row>
    <row r="4267" spans="4:4" x14ac:dyDescent="0.2">
      <c r="D4267" s="9"/>
    </row>
    <row r="4268" spans="4:4" x14ac:dyDescent="0.2">
      <c r="D4268" s="9"/>
    </row>
    <row r="4269" spans="4:4" x14ac:dyDescent="0.2">
      <c r="D4269" s="9"/>
    </row>
    <row r="4270" spans="4:4" x14ac:dyDescent="0.2">
      <c r="D4270" s="9"/>
    </row>
    <row r="4271" spans="4:4" x14ac:dyDescent="0.2">
      <c r="D4271" s="9"/>
    </row>
    <row r="4272" spans="4:4" x14ac:dyDescent="0.2">
      <c r="D4272" s="9"/>
    </row>
    <row r="4273" spans="4:4" x14ac:dyDescent="0.2">
      <c r="D4273" s="9"/>
    </row>
    <row r="4274" spans="4:4" x14ac:dyDescent="0.2">
      <c r="D4274" s="9"/>
    </row>
    <row r="4275" spans="4:4" x14ac:dyDescent="0.2">
      <c r="D4275" s="9"/>
    </row>
    <row r="4276" spans="4:4" x14ac:dyDescent="0.2">
      <c r="D4276" s="9"/>
    </row>
    <row r="4277" spans="4:4" x14ac:dyDescent="0.2">
      <c r="D4277" s="9"/>
    </row>
    <row r="4278" spans="4:4" x14ac:dyDescent="0.2">
      <c r="D4278" s="9"/>
    </row>
    <row r="4279" spans="4:4" x14ac:dyDescent="0.2">
      <c r="D4279" s="9"/>
    </row>
    <row r="4280" spans="4:4" x14ac:dyDescent="0.2">
      <c r="D4280" s="9"/>
    </row>
    <row r="4281" spans="4:4" x14ac:dyDescent="0.2">
      <c r="D4281" s="9"/>
    </row>
    <row r="4282" spans="4:4" x14ac:dyDescent="0.2">
      <c r="D4282" s="9"/>
    </row>
    <row r="4283" spans="4:4" x14ac:dyDescent="0.2">
      <c r="D4283" s="9"/>
    </row>
    <row r="4284" spans="4:4" x14ac:dyDescent="0.2">
      <c r="D4284" s="9"/>
    </row>
    <row r="4285" spans="4:4" x14ac:dyDescent="0.2">
      <c r="D4285" s="9"/>
    </row>
    <row r="4286" spans="4:4" x14ac:dyDescent="0.2">
      <c r="D4286" s="9"/>
    </row>
    <row r="4287" spans="4:4" x14ac:dyDescent="0.2">
      <c r="D4287" s="9"/>
    </row>
    <row r="4288" spans="4:4" x14ac:dyDescent="0.2">
      <c r="D4288" s="9"/>
    </row>
    <row r="4289" spans="4:4" x14ac:dyDescent="0.2">
      <c r="D4289" s="9"/>
    </row>
    <row r="4290" spans="4:4" x14ac:dyDescent="0.2">
      <c r="D4290" s="9"/>
    </row>
    <row r="4291" spans="4:4" x14ac:dyDescent="0.2">
      <c r="D4291" s="9"/>
    </row>
    <row r="4292" spans="4:4" x14ac:dyDescent="0.2">
      <c r="D4292" s="9"/>
    </row>
    <row r="4293" spans="4:4" x14ac:dyDescent="0.2">
      <c r="D4293" s="9"/>
    </row>
    <row r="4294" spans="4:4" x14ac:dyDescent="0.2">
      <c r="D4294" s="9"/>
    </row>
    <row r="4295" spans="4:4" x14ac:dyDescent="0.2">
      <c r="D4295" s="9"/>
    </row>
    <row r="4296" spans="4:4" x14ac:dyDescent="0.2">
      <c r="D4296" s="9"/>
    </row>
    <row r="4297" spans="4:4" x14ac:dyDescent="0.2">
      <c r="D4297" s="9"/>
    </row>
    <row r="4298" spans="4:4" x14ac:dyDescent="0.2">
      <c r="D4298" s="9"/>
    </row>
    <row r="4299" spans="4:4" x14ac:dyDescent="0.2">
      <c r="D4299" s="9"/>
    </row>
    <row r="4300" spans="4:4" x14ac:dyDescent="0.2">
      <c r="D4300" s="9"/>
    </row>
    <row r="4301" spans="4:4" x14ac:dyDescent="0.2">
      <c r="D4301" s="9"/>
    </row>
    <row r="4302" spans="4:4" x14ac:dyDescent="0.2">
      <c r="D4302" s="9"/>
    </row>
    <row r="4303" spans="4:4" x14ac:dyDescent="0.2">
      <c r="D4303" s="9"/>
    </row>
    <row r="4304" spans="4:4" x14ac:dyDescent="0.2">
      <c r="D4304" s="9"/>
    </row>
    <row r="4305" spans="4:4" x14ac:dyDescent="0.2">
      <c r="D4305" s="9"/>
    </row>
    <row r="4306" spans="4:4" x14ac:dyDescent="0.2">
      <c r="D4306" s="9"/>
    </row>
    <row r="4307" spans="4:4" x14ac:dyDescent="0.2">
      <c r="D4307" s="9"/>
    </row>
    <row r="4308" spans="4:4" x14ac:dyDescent="0.2">
      <c r="D4308" s="9"/>
    </row>
    <row r="4309" spans="4:4" x14ac:dyDescent="0.2">
      <c r="D4309" s="9"/>
    </row>
    <row r="4310" spans="4:4" x14ac:dyDescent="0.2">
      <c r="D4310" s="9"/>
    </row>
    <row r="4311" spans="4:4" x14ac:dyDescent="0.2">
      <c r="D4311" s="9"/>
    </row>
    <row r="4312" spans="4:4" x14ac:dyDescent="0.2">
      <c r="D4312" s="9"/>
    </row>
    <row r="4313" spans="4:4" x14ac:dyDescent="0.2">
      <c r="D4313" s="9"/>
    </row>
    <row r="4314" spans="4:4" x14ac:dyDescent="0.2">
      <c r="D4314" s="9"/>
    </row>
    <row r="4315" spans="4:4" x14ac:dyDescent="0.2">
      <c r="D4315" s="9"/>
    </row>
    <row r="4316" spans="4:4" x14ac:dyDescent="0.2">
      <c r="D4316" s="9"/>
    </row>
    <row r="4317" spans="4:4" x14ac:dyDescent="0.2">
      <c r="D4317" s="9"/>
    </row>
    <row r="4318" spans="4:4" x14ac:dyDescent="0.2">
      <c r="D4318" s="9"/>
    </row>
    <row r="4319" spans="4:4" x14ac:dyDescent="0.2">
      <c r="D4319" s="9"/>
    </row>
    <row r="4320" spans="4:4" x14ac:dyDescent="0.2">
      <c r="D4320" s="9"/>
    </row>
    <row r="4321" spans="4:4" x14ac:dyDescent="0.2">
      <c r="D4321" s="9"/>
    </row>
    <row r="4322" spans="4:4" x14ac:dyDescent="0.2">
      <c r="D4322" s="9"/>
    </row>
    <row r="4323" spans="4:4" x14ac:dyDescent="0.2">
      <c r="D4323" s="9"/>
    </row>
    <row r="4324" spans="4:4" x14ac:dyDescent="0.2">
      <c r="D4324" s="9"/>
    </row>
    <row r="4325" spans="4:4" x14ac:dyDescent="0.2">
      <c r="D4325" s="9"/>
    </row>
    <row r="4326" spans="4:4" x14ac:dyDescent="0.2">
      <c r="D4326" s="9"/>
    </row>
    <row r="4327" spans="4:4" x14ac:dyDescent="0.2">
      <c r="D4327" s="9"/>
    </row>
    <row r="4328" spans="4:4" x14ac:dyDescent="0.2">
      <c r="D4328" s="9"/>
    </row>
    <row r="4329" spans="4:4" x14ac:dyDescent="0.2">
      <c r="D4329" s="9"/>
    </row>
    <row r="4330" spans="4:4" x14ac:dyDescent="0.2">
      <c r="D4330" s="9"/>
    </row>
    <row r="4331" spans="4:4" x14ac:dyDescent="0.2">
      <c r="D4331" s="9"/>
    </row>
    <row r="4332" spans="4:4" x14ac:dyDescent="0.2">
      <c r="D4332" s="9"/>
    </row>
    <row r="4333" spans="4:4" x14ac:dyDescent="0.2">
      <c r="D4333" s="9"/>
    </row>
    <row r="4334" spans="4:4" x14ac:dyDescent="0.2">
      <c r="D4334" s="9"/>
    </row>
    <row r="4335" spans="4:4" x14ac:dyDescent="0.2">
      <c r="D4335" s="9"/>
    </row>
    <row r="4336" spans="4:4" x14ac:dyDescent="0.2">
      <c r="D4336" s="9"/>
    </row>
    <row r="4337" spans="4:4" x14ac:dyDescent="0.2">
      <c r="D4337" s="9"/>
    </row>
    <row r="4338" spans="4:4" x14ac:dyDescent="0.2">
      <c r="D4338" s="9"/>
    </row>
    <row r="4339" spans="4:4" x14ac:dyDescent="0.2">
      <c r="D4339" s="9"/>
    </row>
    <row r="4340" spans="4:4" x14ac:dyDescent="0.2">
      <c r="D4340" s="9"/>
    </row>
    <row r="4341" spans="4:4" x14ac:dyDescent="0.2">
      <c r="D4341" s="9"/>
    </row>
    <row r="4342" spans="4:4" x14ac:dyDescent="0.2">
      <c r="D4342" s="9"/>
    </row>
    <row r="4343" spans="4:4" x14ac:dyDescent="0.2">
      <c r="D4343" s="9"/>
    </row>
    <row r="4344" spans="4:4" x14ac:dyDescent="0.2">
      <c r="D4344" s="9"/>
    </row>
    <row r="4345" spans="4:4" x14ac:dyDescent="0.2">
      <c r="D4345" s="9"/>
    </row>
    <row r="4346" spans="4:4" x14ac:dyDescent="0.2">
      <c r="D4346" s="9"/>
    </row>
    <row r="4347" spans="4:4" x14ac:dyDescent="0.2">
      <c r="D4347" s="9"/>
    </row>
    <row r="4348" spans="4:4" x14ac:dyDescent="0.2">
      <c r="D4348" s="9"/>
    </row>
    <row r="4349" spans="4:4" x14ac:dyDescent="0.2">
      <c r="D4349" s="9"/>
    </row>
    <row r="4350" spans="4:4" x14ac:dyDescent="0.2">
      <c r="D4350" s="9"/>
    </row>
    <row r="4351" spans="4:4" x14ac:dyDescent="0.2">
      <c r="D4351" s="9"/>
    </row>
    <row r="4352" spans="4:4" x14ac:dyDescent="0.2">
      <c r="D4352" s="9"/>
    </row>
    <row r="4353" spans="4:4" x14ac:dyDescent="0.2">
      <c r="D4353" s="9"/>
    </row>
    <row r="4354" spans="4:4" x14ac:dyDescent="0.2">
      <c r="D4354" s="9"/>
    </row>
    <row r="4355" spans="4:4" x14ac:dyDescent="0.2">
      <c r="D4355" s="9"/>
    </row>
    <row r="4356" spans="4:4" x14ac:dyDescent="0.2">
      <c r="D4356" s="9"/>
    </row>
    <row r="4357" spans="4:4" x14ac:dyDescent="0.2">
      <c r="D4357" s="9"/>
    </row>
    <row r="4358" spans="4:4" x14ac:dyDescent="0.2">
      <c r="D4358" s="9"/>
    </row>
    <row r="4359" spans="4:4" x14ac:dyDescent="0.2">
      <c r="D4359" s="9"/>
    </row>
    <row r="4360" spans="4:4" x14ac:dyDescent="0.2">
      <c r="D4360" s="9"/>
    </row>
    <row r="4361" spans="4:4" x14ac:dyDescent="0.2">
      <c r="D4361" s="9"/>
    </row>
    <row r="4362" spans="4:4" x14ac:dyDescent="0.2">
      <c r="D4362" s="9"/>
    </row>
    <row r="4363" spans="4:4" x14ac:dyDescent="0.2">
      <c r="D4363" s="9"/>
    </row>
    <row r="4364" spans="4:4" x14ac:dyDescent="0.2">
      <c r="D4364" s="9"/>
    </row>
    <row r="4365" spans="4:4" x14ac:dyDescent="0.2">
      <c r="D4365" s="9"/>
    </row>
    <row r="4366" spans="4:4" x14ac:dyDescent="0.2">
      <c r="D4366" s="9"/>
    </row>
    <row r="4367" spans="4:4" x14ac:dyDescent="0.2">
      <c r="D4367" s="9"/>
    </row>
    <row r="4368" spans="4:4" x14ac:dyDescent="0.2">
      <c r="D4368" s="9"/>
    </row>
    <row r="4369" spans="4:4" x14ac:dyDescent="0.2">
      <c r="D4369" s="9"/>
    </row>
    <row r="4370" spans="4:4" x14ac:dyDescent="0.2">
      <c r="D4370" s="9"/>
    </row>
    <row r="4371" spans="4:4" x14ac:dyDescent="0.2">
      <c r="D4371" s="9"/>
    </row>
    <row r="4372" spans="4:4" x14ac:dyDescent="0.2">
      <c r="D4372" s="9"/>
    </row>
    <row r="4373" spans="4:4" x14ac:dyDescent="0.2">
      <c r="D4373" s="9"/>
    </row>
    <row r="4374" spans="4:4" x14ac:dyDescent="0.2">
      <c r="D4374" s="9"/>
    </row>
    <row r="4375" spans="4:4" x14ac:dyDescent="0.2">
      <c r="D4375" s="9"/>
    </row>
    <row r="4376" spans="4:4" x14ac:dyDescent="0.2">
      <c r="D4376" s="9"/>
    </row>
    <row r="4377" spans="4:4" x14ac:dyDescent="0.2">
      <c r="D4377" s="9"/>
    </row>
    <row r="4378" spans="4:4" x14ac:dyDescent="0.2">
      <c r="D4378" s="9"/>
    </row>
    <row r="4379" spans="4:4" x14ac:dyDescent="0.2">
      <c r="D4379" s="9"/>
    </row>
    <row r="4380" spans="4:4" x14ac:dyDescent="0.2">
      <c r="D4380" s="9"/>
    </row>
    <row r="4381" spans="4:4" x14ac:dyDescent="0.2">
      <c r="D4381" s="9"/>
    </row>
    <row r="4382" spans="4:4" x14ac:dyDescent="0.2">
      <c r="D4382" s="9"/>
    </row>
    <row r="4383" spans="4:4" x14ac:dyDescent="0.2">
      <c r="D4383" s="9"/>
    </row>
    <row r="4384" spans="4:4" x14ac:dyDescent="0.2">
      <c r="D4384" s="9"/>
    </row>
    <row r="4385" spans="4:4" x14ac:dyDescent="0.2">
      <c r="D4385" s="9"/>
    </row>
    <row r="4386" spans="4:4" x14ac:dyDescent="0.2">
      <c r="D4386" s="9"/>
    </row>
    <row r="4387" spans="4:4" x14ac:dyDescent="0.2">
      <c r="D4387" s="9"/>
    </row>
    <row r="4388" spans="4:4" x14ac:dyDescent="0.2">
      <c r="D4388" s="9"/>
    </row>
    <row r="4389" spans="4:4" x14ac:dyDescent="0.2">
      <c r="D4389" s="9"/>
    </row>
    <row r="4390" spans="4:4" x14ac:dyDescent="0.2">
      <c r="D4390" s="9"/>
    </row>
    <row r="4391" spans="4:4" x14ac:dyDescent="0.2">
      <c r="D4391" s="9"/>
    </row>
    <row r="4392" spans="4:4" x14ac:dyDescent="0.2">
      <c r="D4392" s="9"/>
    </row>
    <row r="4393" spans="4:4" x14ac:dyDescent="0.2">
      <c r="D4393" s="9"/>
    </row>
    <row r="4394" spans="4:4" x14ac:dyDescent="0.2">
      <c r="D4394" s="9"/>
    </row>
    <row r="4395" spans="4:4" x14ac:dyDescent="0.2">
      <c r="D4395" s="9"/>
    </row>
    <row r="4396" spans="4:4" x14ac:dyDescent="0.2">
      <c r="D4396" s="9"/>
    </row>
    <row r="4397" spans="4:4" x14ac:dyDescent="0.2">
      <c r="D4397" s="9"/>
    </row>
    <row r="4398" spans="4:4" x14ac:dyDescent="0.2">
      <c r="D4398" s="9"/>
    </row>
    <row r="4399" spans="4:4" x14ac:dyDescent="0.2">
      <c r="D4399" s="9"/>
    </row>
    <row r="4400" spans="4:4" x14ac:dyDescent="0.2">
      <c r="D4400" s="9"/>
    </row>
    <row r="4401" spans="4:4" x14ac:dyDescent="0.2">
      <c r="D4401" s="9"/>
    </row>
    <row r="4402" spans="4:4" x14ac:dyDescent="0.2">
      <c r="D4402" s="9"/>
    </row>
    <row r="4403" spans="4:4" x14ac:dyDescent="0.2">
      <c r="D4403" s="9"/>
    </row>
    <row r="4404" spans="4:4" x14ac:dyDescent="0.2">
      <c r="D4404" s="9"/>
    </row>
    <row r="4405" spans="4:4" x14ac:dyDescent="0.2">
      <c r="D4405" s="9"/>
    </row>
    <row r="4406" spans="4:4" x14ac:dyDescent="0.2">
      <c r="D4406" s="9"/>
    </row>
    <row r="4407" spans="4:4" x14ac:dyDescent="0.2">
      <c r="D4407" s="9"/>
    </row>
    <row r="4408" spans="4:4" x14ac:dyDescent="0.2">
      <c r="D4408" s="9"/>
    </row>
    <row r="4409" spans="4:4" x14ac:dyDescent="0.2">
      <c r="D4409" s="9"/>
    </row>
    <row r="4410" spans="4:4" x14ac:dyDescent="0.2">
      <c r="D4410" s="9"/>
    </row>
    <row r="4411" spans="4:4" x14ac:dyDescent="0.2">
      <c r="D4411" s="9"/>
    </row>
    <row r="4412" spans="4:4" x14ac:dyDescent="0.2">
      <c r="D4412" s="9"/>
    </row>
    <row r="4413" spans="4:4" x14ac:dyDescent="0.2">
      <c r="D4413" s="9"/>
    </row>
    <row r="4414" spans="4:4" x14ac:dyDescent="0.2">
      <c r="D4414" s="9"/>
    </row>
    <row r="4415" spans="4:4" x14ac:dyDescent="0.2">
      <c r="D4415" s="9"/>
    </row>
    <row r="4416" spans="4:4" x14ac:dyDescent="0.2">
      <c r="D4416" s="9"/>
    </row>
    <row r="4417" spans="4:4" x14ac:dyDescent="0.2">
      <c r="D4417" s="9"/>
    </row>
    <row r="4418" spans="4:4" x14ac:dyDescent="0.2">
      <c r="D4418" s="9"/>
    </row>
    <row r="4419" spans="4:4" x14ac:dyDescent="0.2">
      <c r="D4419" s="9"/>
    </row>
    <row r="4420" spans="4:4" x14ac:dyDescent="0.2">
      <c r="D4420" s="9"/>
    </row>
    <row r="4421" spans="4:4" x14ac:dyDescent="0.2">
      <c r="D4421" s="9"/>
    </row>
    <row r="4422" spans="4:4" x14ac:dyDescent="0.2">
      <c r="D4422" s="9"/>
    </row>
    <row r="4423" spans="4:4" x14ac:dyDescent="0.2">
      <c r="D4423" s="9"/>
    </row>
    <row r="4424" spans="4:4" x14ac:dyDescent="0.2">
      <c r="D4424" s="9"/>
    </row>
    <row r="4425" spans="4:4" x14ac:dyDescent="0.2">
      <c r="D4425" s="9"/>
    </row>
    <row r="4426" spans="4:4" x14ac:dyDescent="0.2">
      <c r="D4426" s="9"/>
    </row>
    <row r="4427" spans="4:4" x14ac:dyDescent="0.2">
      <c r="D4427" s="9"/>
    </row>
    <row r="4428" spans="4:4" x14ac:dyDescent="0.2">
      <c r="D4428" s="9"/>
    </row>
    <row r="4429" spans="4:4" x14ac:dyDescent="0.2">
      <c r="D4429" s="9"/>
    </row>
    <row r="4430" spans="4:4" x14ac:dyDescent="0.2">
      <c r="D4430" s="9"/>
    </row>
    <row r="4431" spans="4:4" x14ac:dyDescent="0.2">
      <c r="D4431" s="9"/>
    </row>
    <row r="4432" spans="4:4" x14ac:dyDescent="0.2">
      <c r="D4432" s="9"/>
    </row>
    <row r="4433" spans="4:4" x14ac:dyDescent="0.2">
      <c r="D4433" s="9"/>
    </row>
    <row r="4434" spans="4:4" x14ac:dyDescent="0.2">
      <c r="D4434" s="9"/>
    </row>
    <row r="4435" spans="4:4" x14ac:dyDescent="0.2">
      <c r="D4435" s="9"/>
    </row>
    <row r="4436" spans="4:4" x14ac:dyDescent="0.2">
      <c r="D4436" s="9"/>
    </row>
    <row r="4437" spans="4:4" x14ac:dyDescent="0.2">
      <c r="D4437" s="9"/>
    </row>
    <row r="4438" spans="4:4" x14ac:dyDescent="0.2">
      <c r="D4438" s="9"/>
    </row>
    <row r="4439" spans="4:4" x14ac:dyDescent="0.2">
      <c r="D4439" s="9"/>
    </row>
    <row r="4440" spans="4:4" x14ac:dyDescent="0.2">
      <c r="D4440" s="9"/>
    </row>
    <row r="4441" spans="4:4" x14ac:dyDescent="0.2">
      <c r="D4441" s="9"/>
    </row>
    <row r="4442" spans="4:4" x14ac:dyDescent="0.2">
      <c r="D4442" s="9"/>
    </row>
    <row r="4443" spans="4:4" x14ac:dyDescent="0.2">
      <c r="D4443" s="9"/>
    </row>
    <row r="4444" spans="4:4" x14ac:dyDescent="0.2">
      <c r="D4444" s="9"/>
    </row>
    <row r="4445" spans="4:4" x14ac:dyDescent="0.2">
      <c r="D4445" s="9"/>
    </row>
    <row r="4446" spans="4:4" x14ac:dyDescent="0.2">
      <c r="D4446" s="9"/>
    </row>
    <row r="4447" spans="4:4" x14ac:dyDescent="0.2">
      <c r="D4447" s="9"/>
    </row>
    <row r="4448" spans="4:4" x14ac:dyDescent="0.2">
      <c r="D4448" s="9"/>
    </row>
    <row r="4449" spans="4:4" x14ac:dyDescent="0.2">
      <c r="D4449" s="9"/>
    </row>
    <row r="4450" spans="4:4" x14ac:dyDescent="0.2">
      <c r="D4450" s="9"/>
    </row>
    <row r="4451" spans="4:4" x14ac:dyDescent="0.2">
      <c r="D4451" s="9"/>
    </row>
    <row r="4452" spans="4:4" x14ac:dyDescent="0.2">
      <c r="D4452" s="9"/>
    </row>
    <row r="4453" spans="4:4" x14ac:dyDescent="0.2">
      <c r="D4453" s="9"/>
    </row>
    <row r="4454" spans="4:4" x14ac:dyDescent="0.2">
      <c r="D4454" s="9"/>
    </row>
    <row r="4455" spans="4:4" x14ac:dyDescent="0.2">
      <c r="D4455" s="9"/>
    </row>
    <row r="4456" spans="4:4" x14ac:dyDescent="0.2">
      <c r="D4456" s="9"/>
    </row>
    <row r="4457" spans="4:4" x14ac:dyDescent="0.2">
      <c r="D4457" s="9"/>
    </row>
    <row r="4458" spans="4:4" x14ac:dyDescent="0.2">
      <c r="D4458" s="9"/>
    </row>
    <row r="4459" spans="4:4" x14ac:dyDescent="0.2">
      <c r="D4459" s="9"/>
    </row>
    <row r="4460" spans="4:4" x14ac:dyDescent="0.2">
      <c r="D4460" s="9"/>
    </row>
    <row r="4461" spans="4:4" x14ac:dyDescent="0.2">
      <c r="D4461" s="9"/>
    </row>
    <row r="4462" spans="4:4" x14ac:dyDescent="0.2">
      <c r="D4462" s="9"/>
    </row>
    <row r="4463" spans="4:4" x14ac:dyDescent="0.2">
      <c r="D4463" s="9"/>
    </row>
    <row r="4464" spans="4:4" x14ac:dyDescent="0.2">
      <c r="D4464" s="9"/>
    </row>
    <row r="4465" spans="4:4" x14ac:dyDescent="0.2">
      <c r="D4465" s="9"/>
    </row>
    <row r="4466" spans="4:4" x14ac:dyDescent="0.2">
      <c r="D4466" s="9"/>
    </row>
    <row r="4467" spans="4:4" x14ac:dyDescent="0.2">
      <c r="D4467" s="9"/>
    </row>
    <row r="4468" spans="4:4" x14ac:dyDescent="0.2">
      <c r="D4468" s="9"/>
    </row>
    <row r="4469" spans="4:4" x14ac:dyDescent="0.2">
      <c r="D4469" s="9"/>
    </row>
    <row r="4470" spans="4:4" x14ac:dyDescent="0.2">
      <c r="D4470" s="9"/>
    </row>
    <row r="4471" spans="4:4" x14ac:dyDescent="0.2">
      <c r="D4471" s="9"/>
    </row>
    <row r="4472" spans="4:4" x14ac:dyDescent="0.2">
      <c r="D4472" s="9"/>
    </row>
    <row r="4473" spans="4:4" x14ac:dyDescent="0.2">
      <c r="D4473" s="9"/>
    </row>
    <row r="4474" spans="4:4" x14ac:dyDescent="0.2">
      <c r="D4474" s="9"/>
    </row>
    <row r="4475" spans="4:4" x14ac:dyDescent="0.2">
      <c r="D4475" s="9"/>
    </row>
    <row r="4476" spans="4:4" x14ac:dyDescent="0.2">
      <c r="D4476" s="9"/>
    </row>
    <row r="4477" spans="4:4" x14ac:dyDescent="0.2">
      <c r="D4477" s="9"/>
    </row>
    <row r="4478" spans="4:4" x14ac:dyDescent="0.2">
      <c r="D4478" s="9"/>
    </row>
    <row r="4479" spans="4:4" x14ac:dyDescent="0.2">
      <c r="D4479" s="9"/>
    </row>
    <row r="4480" spans="4:4" x14ac:dyDescent="0.2">
      <c r="D4480" s="9"/>
    </row>
    <row r="4481" spans="4:4" x14ac:dyDescent="0.2">
      <c r="D4481" s="9"/>
    </row>
    <row r="4482" spans="4:4" x14ac:dyDescent="0.2">
      <c r="D4482" s="9"/>
    </row>
    <row r="4483" spans="4:4" x14ac:dyDescent="0.2">
      <c r="D4483" s="9"/>
    </row>
    <row r="4484" spans="4:4" x14ac:dyDescent="0.2">
      <c r="D4484" s="9"/>
    </row>
    <row r="4485" spans="4:4" x14ac:dyDescent="0.2">
      <c r="D4485" s="9"/>
    </row>
    <row r="4486" spans="4:4" x14ac:dyDescent="0.2">
      <c r="D4486" s="9"/>
    </row>
    <row r="4487" spans="4:4" x14ac:dyDescent="0.2">
      <c r="D4487" s="9"/>
    </row>
    <row r="4488" spans="4:4" x14ac:dyDescent="0.2">
      <c r="D4488" s="9"/>
    </row>
    <row r="4489" spans="4:4" x14ac:dyDescent="0.2">
      <c r="D4489" s="9"/>
    </row>
    <row r="4490" spans="4:4" x14ac:dyDescent="0.2">
      <c r="D4490" s="9"/>
    </row>
    <row r="4491" spans="4:4" x14ac:dyDescent="0.2">
      <c r="D4491" s="9"/>
    </row>
    <row r="4492" spans="4:4" x14ac:dyDescent="0.2">
      <c r="D4492" s="9"/>
    </row>
    <row r="4493" spans="4:4" x14ac:dyDescent="0.2">
      <c r="D4493" s="9"/>
    </row>
    <row r="4494" spans="4:4" x14ac:dyDescent="0.2">
      <c r="D4494" s="9"/>
    </row>
    <row r="4495" spans="4:4" x14ac:dyDescent="0.2">
      <c r="D4495" s="9"/>
    </row>
    <row r="4496" spans="4:4" x14ac:dyDescent="0.2">
      <c r="D4496" s="9"/>
    </row>
    <row r="4497" spans="4:4" x14ac:dyDescent="0.2">
      <c r="D4497" s="9"/>
    </row>
    <row r="4498" spans="4:4" x14ac:dyDescent="0.2">
      <c r="D4498" s="9"/>
    </row>
    <row r="4499" spans="4:4" x14ac:dyDescent="0.2">
      <c r="D4499" s="9"/>
    </row>
    <row r="4500" spans="4:4" x14ac:dyDescent="0.2">
      <c r="D4500" s="9"/>
    </row>
    <row r="4501" spans="4:4" x14ac:dyDescent="0.2">
      <c r="D4501" s="9"/>
    </row>
    <row r="4502" spans="4:4" x14ac:dyDescent="0.2">
      <c r="D4502" s="9"/>
    </row>
    <row r="4503" spans="4:4" x14ac:dyDescent="0.2">
      <c r="D4503" s="9"/>
    </row>
    <row r="4504" spans="4:4" x14ac:dyDescent="0.2">
      <c r="D4504" s="9"/>
    </row>
    <row r="4505" spans="4:4" x14ac:dyDescent="0.2">
      <c r="D4505" s="9"/>
    </row>
    <row r="4506" spans="4:4" x14ac:dyDescent="0.2">
      <c r="D4506" s="9"/>
    </row>
    <row r="4507" spans="4:4" x14ac:dyDescent="0.2">
      <c r="D4507" s="9"/>
    </row>
    <row r="4508" spans="4:4" x14ac:dyDescent="0.2">
      <c r="D4508" s="9"/>
    </row>
    <row r="4509" spans="4:4" x14ac:dyDescent="0.2">
      <c r="D4509" s="9"/>
    </row>
    <row r="4510" spans="4:4" x14ac:dyDescent="0.2">
      <c r="D4510" s="9"/>
    </row>
    <row r="4511" spans="4:4" x14ac:dyDescent="0.2">
      <c r="D4511" s="9"/>
    </row>
    <row r="4512" spans="4:4" x14ac:dyDescent="0.2">
      <c r="D4512" s="9"/>
    </row>
    <row r="4513" spans="4:4" x14ac:dyDescent="0.2">
      <c r="D4513" s="9"/>
    </row>
    <row r="4514" spans="4:4" x14ac:dyDescent="0.2">
      <c r="D4514" s="9"/>
    </row>
    <row r="4515" spans="4:4" x14ac:dyDescent="0.2">
      <c r="D4515" s="9"/>
    </row>
    <row r="4516" spans="4:4" x14ac:dyDescent="0.2">
      <c r="D4516" s="9"/>
    </row>
    <row r="4517" spans="4:4" x14ac:dyDescent="0.2">
      <c r="D4517" s="9"/>
    </row>
    <row r="4518" spans="4:4" x14ac:dyDescent="0.2">
      <c r="D4518" s="9"/>
    </row>
    <row r="4519" spans="4:4" x14ac:dyDescent="0.2">
      <c r="D4519" s="9"/>
    </row>
    <row r="4520" spans="4:4" x14ac:dyDescent="0.2">
      <c r="D4520" s="9"/>
    </row>
    <row r="4521" spans="4:4" x14ac:dyDescent="0.2">
      <c r="D4521" s="9"/>
    </row>
    <row r="4522" spans="4:4" x14ac:dyDescent="0.2">
      <c r="D4522" s="9"/>
    </row>
    <row r="4523" spans="4:4" x14ac:dyDescent="0.2">
      <c r="D4523" s="9"/>
    </row>
    <row r="4524" spans="4:4" x14ac:dyDescent="0.2">
      <c r="D4524" s="9"/>
    </row>
    <row r="4525" spans="4:4" x14ac:dyDescent="0.2">
      <c r="D4525" s="9"/>
    </row>
    <row r="4526" spans="4:4" x14ac:dyDescent="0.2">
      <c r="D4526" s="9"/>
    </row>
    <row r="4527" spans="4:4" x14ac:dyDescent="0.2">
      <c r="D4527" s="9"/>
    </row>
    <row r="4528" spans="4:4" x14ac:dyDescent="0.2">
      <c r="D4528" s="9"/>
    </row>
    <row r="4529" spans="4:4" x14ac:dyDescent="0.2">
      <c r="D4529" s="9"/>
    </row>
    <row r="4530" spans="4:4" x14ac:dyDescent="0.2">
      <c r="D4530" s="9"/>
    </row>
    <row r="4531" spans="4:4" x14ac:dyDescent="0.2">
      <c r="D4531" s="9"/>
    </row>
    <row r="4532" spans="4:4" x14ac:dyDescent="0.2">
      <c r="D4532" s="9"/>
    </row>
    <row r="4533" spans="4:4" x14ac:dyDescent="0.2">
      <c r="D4533" s="9"/>
    </row>
    <row r="4534" spans="4:4" x14ac:dyDescent="0.2">
      <c r="D4534" s="9"/>
    </row>
    <row r="4535" spans="4:4" x14ac:dyDescent="0.2">
      <c r="D4535" s="9"/>
    </row>
    <row r="4536" spans="4:4" x14ac:dyDescent="0.2">
      <c r="D4536" s="9"/>
    </row>
    <row r="4537" spans="4:4" x14ac:dyDescent="0.2">
      <c r="D4537" s="9"/>
    </row>
    <row r="4538" spans="4:4" x14ac:dyDescent="0.2">
      <c r="D4538" s="9"/>
    </row>
    <row r="4539" spans="4:4" x14ac:dyDescent="0.2">
      <c r="D4539" s="9"/>
    </row>
    <row r="4540" spans="4:4" x14ac:dyDescent="0.2">
      <c r="D4540" s="9"/>
    </row>
    <row r="4541" spans="4:4" x14ac:dyDescent="0.2">
      <c r="D4541" s="9"/>
    </row>
    <row r="4542" spans="4:4" x14ac:dyDescent="0.2">
      <c r="D4542" s="9"/>
    </row>
    <row r="4543" spans="4:4" x14ac:dyDescent="0.2">
      <c r="D4543" s="9"/>
    </row>
    <row r="4544" spans="4:4" x14ac:dyDescent="0.2">
      <c r="D4544" s="9"/>
    </row>
    <row r="4545" spans="4:4" x14ac:dyDescent="0.2">
      <c r="D4545" s="9"/>
    </row>
    <row r="4546" spans="4:4" x14ac:dyDescent="0.2">
      <c r="D4546" s="9"/>
    </row>
    <row r="4547" spans="4:4" x14ac:dyDescent="0.2">
      <c r="D4547" s="9"/>
    </row>
    <row r="4548" spans="4:4" x14ac:dyDescent="0.2">
      <c r="D4548" s="9"/>
    </row>
    <row r="4549" spans="4:4" x14ac:dyDescent="0.2">
      <c r="D4549" s="9"/>
    </row>
    <row r="4550" spans="4:4" x14ac:dyDescent="0.2">
      <c r="D4550" s="9"/>
    </row>
    <row r="4551" spans="4:4" x14ac:dyDescent="0.2">
      <c r="D4551" s="9"/>
    </row>
    <row r="4552" spans="4:4" x14ac:dyDescent="0.2">
      <c r="D4552" s="9"/>
    </row>
    <row r="4553" spans="4:4" x14ac:dyDescent="0.2">
      <c r="D4553" s="9"/>
    </row>
    <row r="4554" spans="4:4" x14ac:dyDescent="0.2">
      <c r="D4554" s="9"/>
    </row>
    <row r="4555" spans="4:4" x14ac:dyDescent="0.2">
      <c r="D4555" s="9"/>
    </row>
    <row r="4556" spans="4:4" x14ac:dyDescent="0.2">
      <c r="D4556" s="9"/>
    </row>
    <row r="4557" spans="4:4" x14ac:dyDescent="0.2">
      <c r="D4557" s="9"/>
    </row>
    <row r="4558" spans="4:4" x14ac:dyDescent="0.2">
      <c r="D4558" s="9"/>
    </row>
    <row r="4559" spans="4:4" x14ac:dyDescent="0.2">
      <c r="D4559" s="9"/>
    </row>
    <row r="4560" spans="4:4" x14ac:dyDescent="0.2">
      <c r="D4560" s="9"/>
    </row>
    <row r="4561" spans="4:4" x14ac:dyDescent="0.2">
      <c r="D4561" s="9"/>
    </row>
    <row r="4562" spans="4:4" x14ac:dyDescent="0.2">
      <c r="D4562" s="9"/>
    </row>
    <row r="4563" spans="4:4" x14ac:dyDescent="0.2">
      <c r="D4563" s="9"/>
    </row>
    <row r="4564" spans="4:4" x14ac:dyDescent="0.2">
      <c r="D4564" s="9"/>
    </row>
    <row r="4565" spans="4:4" x14ac:dyDescent="0.2">
      <c r="D4565" s="9"/>
    </row>
    <row r="4566" spans="4:4" x14ac:dyDescent="0.2">
      <c r="D4566" s="9"/>
    </row>
    <row r="4567" spans="4:4" x14ac:dyDescent="0.2">
      <c r="D4567" s="9"/>
    </row>
    <row r="4568" spans="4:4" x14ac:dyDescent="0.2">
      <c r="D4568" s="9"/>
    </row>
    <row r="4569" spans="4:4" x14ac:dyDescent="0.2">
      <c r="D4569" s="9"/>
    </row>
    <row r="4570" spans="4:4" x14ac:dyDescent="0.2">
      <c r="D4570" s="9"/>
    </row>
    <row r="4571" spans="4:4" x14ac:dyDescent="0.2">
      <c r="D4571" s="9"/>
    </row>
    <row r="4572" spans="4:4" x14ac:dyDescent="0.2">
      <c r="D4572" s="9"/>
    </row>
    <row r="4573" spans="4:4" x14ac:dyDescent="0.2">
      <c r="D4573" s="9"/>
    </row>
    <row r="4574" spans="4:4" x14ac:dyDescent="0.2">
      <c r="D4574" s="9"/>
    </row>
    <row r="4575" spans="4:4" x14ac:dyDescent="0.2">
      <c r="D4575" s="9"/>
    </row>
    <row r="4576" spans="4:4" x14ac:dyDescent="0.2">
      <c r="D4576" s="9"/>
    </row>
    <row r="4577" spans="4:4" x14ac:dyDescent="0.2">
      <c r="D4577" s="9"/>
    </row>
    <row r="4578" spans="4:4" x14ac:dyDescent="0.2">
      <c r="D4578" s="9"/>
    </row>
    <row r="4579" spans="4:4" x14ac:dyDescent="0.2">
      <c r="D4579" s="9"/>
    </row>
    <row r="4580" spans="4:4" x14ac:dyDescent="0.2">
      <c r="D4580" s="9"/>
    </row>
    <row r="4581" spans="4:4" x14ac:dyDescent="0.2">
      <c r="D4581" s="9"/>
    </row>
    <row r="4582" spans="4:4" x14ac:dyDescent="0.2">
      <c r="D4582" s="9"/>
    </row>
    <row r="4583" spans="4:4" x14ac:dyDescent="0.2">
      <c r="D4583" s="9"/>
    </row>
    <row r="4584" spans="4:4" x14ac:dyDescent="0.2">
      <c r="D4584" s="9"/>
    </row>
    <row r="4585" spans="4:4" x14ac:dyDescent="0.2">
      <c r="D4585" s="9"/>
    </row>
    <row r="4586" spans="4:4" x14ac:dyDescent="0.2">
      <c r="D4586" s="9"/>
    </row>
    <row r="4587" spans="4:4" x14ac:dyDescent="0.2">
      <c r="D4587" s="9"/>
    </row>
    <row r="4588" spans="4:4" x14ac:dyDescent="0.2">
      <c r="D4588" s="9"/>
    </row>
    <row r="4589" spans="4:4" x14ac:dyDescent="0.2">
      <c r="D4589" s="9"/>
    </row>
    <row r="4590" spans="4:4" x14ac:dyDescent="0.2">
      <c r="D4590" s="9"/>
    </row>
    <row r="4591" spans="4:4" x14ac:dyDescent="0.2">
      <c r="D4591" s="9"/>
    </row>
    <row r="4592" spans="4:4" x14ac:dyDescent="0.2">
      <c r="D4592" s="9"/>
    </row>
    <row r="4593" spans="4:4" x14ac:dyDescent="0.2">
      <c r="D4593" s="9"/>
    </row>
    <row r="4594" spans="4:4" x14ac:dyDescent="0.2">
      <c r="D4594" s="9"/>
    </row>
    <row r="4595" spans="4:4" x14ac:dyDescent="0.2">
      <c r="D4595" s="9"/>
    </row>
    <row r="4596" spans="4:4" x14ac:dyDescent="0.2">
      <c r="D4596" s="9"/>
    </row>
    <row r="4597" spans="4:4" x14ac:dyDescent="0.2">
      <c r="D4597" s="9"/>
    </row>
    <row r="4598" spans="4:4" x14ac:dyDescent="0.2">
      <c r="D4598" s="9"/>
    </row>
    <row r="4599" spans="4:4" x14ac:dyDescent="0.2">
      <c r="D4599" s="9"/>
    </row>
    <row r="4600" spans="4:4" x14ac:dyDescent="0.2">
      <c r="D4600" s="9"/>
    </row>
    <row r="4601" spans="4:4" x14ac:dyDescent="0.2">
      <c r="D4601" s="9"/>
    </row>
    <row r="4602" spans="4:4" x14ac:dyDescent="0.2">
      <c r="D4602" s="9"/>
    </row>
    <row r="4603" spans="4:4" x14ac:dyDescent="0.2">
      <c r="D4603" s="9"/>
    </row>
    <row r="4604" spans="4:4" x14ac:dyDescent="0.2">
      <c r="D4604" s="9"/>
    </row>
    <row r="4605" spans="4:4" x14ac:dyDescent="0.2">
      <c r="D4605" s="9"/>
    </row>
    <row r="4606" spans="4:4" x14ac:dyDescent="0.2">
      <c r="D4606" s="9"/>
    </row>
    <row r="4607" spans="4:4" x14ac:dyDescent="0.2">
      <c r="D4607" s="9"/>
    </row>
    <row r="4608" spans="4:4" x14ac:dyDescent="0.2">
      <c r="D4608" s="9"/>
    </row>
    <row r="4609" spans="4:4" x14ac:dyDescent="0.2">
      <c r="D4609" s="9"/>
    </row>
    <row r="4610" spans="4:4" x14ac:dyDescent="0.2">
      <c r="D4610" s="9"/>
    </row>
    <row r="4611" spans="4:4" x14ac:dyDescent="0.2">
      <c r="D4611" s="9"/>
    </row>
    <row r="4612" spans="4:4" x14ac:dyDescent="0.2">
      <c r="D4612" s="9"/>
    </row>
    <row r="4613" spans="4:4" x14ac:dyDescent="0.2">
      <c r="D4613" s="9"/>
    </row>
    <row r="4614" spans="4:4" x14ac:dyDescent="0.2">
      <c r="D4614" s="9"/>
    </row>
    <row r="4615" spans="4:4" x14ac:dyDescent="0.2">
      <c r="D4615" s="9"/>
    </row>
    <row r="4616" spans="4:4" x14ac:dyDescent="0.2">
      <c r="D4616" s="9"/>
    </row>
    <row r="4617" spans="4:4" x14ac:dyDescent="0.2">
      <c r="D4617" s="9"/>
    </row>
    <row r="4618" spans="4:4" x14ac:dyDescent="0.2">
      <c r="D4618" s="9"/>
    </row>
    <row r="4619" spans="4:4" x14ac:dyDescent="0.2">
      <c r="D4619" s="9"/>
    </row>
    <row r="4620" spans="4:4" x14ac:dyDescent="0.2">
      <c r="D4620" s="9"/>
    </row>
    <row r="4621" spans="4:4" x14ac:dyDescent="0.2">
      <c r="D4621" s="9"/>
    </row>
    <row r="4622" spans="4:4" x14ac:dyDescent="0.2">
      <c r="D4622" s="9"/>
    </row>
    <row r="4623" spans="4:4" x14ac:dyDescent="0.2">
      <c r="D4623" s="9"/>
    </row>
    <row r="4624" spans="4:4" x14ac:dyDescent="0.2">
      <c r="D4624" s="9"/>
    </row>
    <row r="4625" spans="4:4" x14ac:dyDescent="0.2">
      <c r="D4625" s="9"/>
    </row>
    <row r="4626" spans="4:4" x14ac:dyDescent="0.2">
      <c r="D4626" s="9"/>
    </row>
    <row r="4627" spans="4:4" x14ac:dyDescent="0.2">
      <c r="D4627" s="9"/>
    </row>
    <row r="4628" spans="4:4" x14ac:dyDescent="0.2">
      <c r="D4628" s="9"/>
    </row>
    <row r="4629" spans="4:4" x14ac:dyDescent="0.2">
      <c r="D4629" s="9"/>
    </row>
    <row r="4630" spans="4:4" x14ac:dyDescent="0.2">
      <c r="D4630" s="9"/>
    </row>
    <row r="4631" spans="4:4" x14ac:dyDescent="0.2">
      <c r="D4631" s="9"/>
    </row>
    <row r="4632" spans="4:4" x14ac:dyDescent="0.2">
      <c r="D4632" s="9"/>
    </row>
    <row r="4633" spans="4:4" x14ac:dyDescent="0.2">
      <c r="D4633" s="9"/>
    </row>
    <row r="4634" spans="4:4" x14ac:dyDescent="0.2">
      <c r="D4634" s="9"/>
    </row>
    <row r="4635" spans="4:4" x14ac:dyDescent="0.2">
      <c r="D4635" s="9"/>
    </row>
    <row r="4636" spans="4:4" x14ac:dyDescent="0.2">
      <c r="D4636" s="9"/>
    </row>
    <row r="4637" spans="4:4" x14ac:dyDescent="0.2">
      <c r="D4637" s="9"/>
    </row>
    <row r="4638" spans="4:4" x14ac:dyDescent="0.2">
      <c r="D4638" s="9"/>
    </row>
    <row r="4639" spans="4:4" x14ac:dyDescent="0.2">
      <c r="D4639" s="9"/>
    </row>
    <row r="4640" spans="4:4" x14ac:dyDescent="0.2">
      <c r="D4640" s="9"/>
    </row>
    <row r="4641" spans="4:4" x14ac:dyDescent="0.2">
      <c r="D4641" s="9"/>
    </row>
    <row r="4642" spans="4:4" x14ac:dyDescent="0.2">
      <c r="D4642" s="9"/>
    </row>
    <row r="4643" spans="4:4" x14ac:dyDescent="0.2">
      <c r="D4643" s="9"/>
    </row>
    <row r="4644" spans="4:4" x14ac:dyDescent="0.2">
      <c r="D4644" s="9"/>
    </row>
    <row r="4645" spans="4:4" x14ac:dyDescent="0.2">
      <c r="D4645" s="9"/>
    </row>
    <row r="4646" spans="4:4" x14ac:dyDescent="0.2">
      <c r="D4646" s="9"/>
    </row>
    <row r="4647" spans="4:4" x14ac:dyDescent="0.2">
      <c r="D4647" s="9"/>
    </row>
    <row r="4648" spans="4:4" x14ac:dyDescent="0.2">
      <c r="D4648" s="9"/>
    </row>
    <row r="4649" spans="4:4" x14ac:dyDescent="0.2">
      <c r="D4649" s="9"/>
    </row>
    <row r="4650" spans="4:4" x14ac:dyDescent="0.2">
      <c r="D4650" s="9"/>
    </row>
    <row r="4651" spans="4:4" x14ac:dyDescent="0.2">
      <c r="D4651" s="9"/>
    </row>
    <row r="4652" spans="4:4" x14ac:dyDescent="0.2">
      <c r="D4652" s="9"/>
    </row>
    <row r="4653" spans="4:4" x14ac:dyDescent="0.2">
      <c r="D4653" s="9"/>
    </row>
    <row r="4654" spans="4:4" x14ac:dyDescent="0.2">
      <c r="D4654" s="9"/>
    </row>
    <row r="4655" spans="4:4" x14ac:dyDescent="0.2">
      <c r="D4655" s="9"/>
    </row>
    <row r="4656" spans="4:4" x14ac:dyDescent="0.2">
      <c r="D4656" s="9"/>
    </row>
    <row r="4657" spans="4:4" x14ac:dyDescent="0.2">
      <c r="D4657" s="9"/>
    </row>
    <row r="4658" spans="4:4" x14ac:dyDescent="0.2">
      <c r="D4658" s="9"/>
    </row>
    <row r="4659" spans="4:4" x14ac:dyDescent="0.2">
      <c r="D4659" s="9"/>
    </row>
    <row r="4660" spans="4:4" x14ac:dyDescent="0.2">
      <c r="D4660" s="9"/>
    </row>
    <row r="4661" spans="4:4" x14ac:dyDescent="0.2">
      <c r="D4661" s="9"/>
    </row>
    <row r="4662" spans="4:4" x14ac:dyDescent="0.2">
      <c r="D4662" s="9"/>
    </row>
    <row r="4663" spans="4:4" x14ac:dyDescent="0.2">
      <c r="D4663" s="9"/>
    </row>
    <row r="4664" spans="4:4" x14ac:dyDescent="0.2">
      <c r="D4664" s="9"/>
    </row>
    <row r="4665" spans="4:4" x14ac:dyDescent="0.2">
      <c r="D4665" s="9"/>
    </row>
    <row r="4666" spans="4:4" x14ac:dyDescent="0.2">
      <c r="D4666" s="9"/>
    </row>
    <row r="4667" spans="4:4" x14ac:dyDescent="0.2">
      <c r="D4667" s="9"/>
    </row>
    <row r="4668" spans="4:4" x14ac:dyDescent="0.2">
      <c r="D4668" s="9"/>
    </row>
    <row r="4669" spans="4:4" x14ac:dyDescent="0.2">
      <c r="D4669" s="9"/>
    </row>
    <row r="4670" spans="4:4" x14ac:dyDescent="0.2">
      <c r="D4670" s="9"/>
    </row>
    <row r="4671" spans="4:4" x14ac:dyDescent="0.2">
      <c r="D4671" s="9"/>
    </row>
    <row r="4672" spans="4:4" x14ac:dyDescent="0.2">
      <c r="D4672" s="9"/>
    </row>
    <row r="4673" spans="4:4" x14ac:dyDescent="0.2">
      <c r="D4673" s="9"/>
    </row>
    <row r="4674" spans="4:4" x14ac:dyDescent="0.2">
      <c r="D4674" s="9"/>
    </row>
    <row r="4675" spans="4:4" x14ac:dyDescent="0.2">
      <c r="D4675" s="9"/>
    </row>
    <row r="4676" spans="4:4" x14ac:dyDescent="0.2">
      <c r="D4676" s="9"/>
    </row>
    <row r="4677" spans="4:4" x14ac:dyDescent="0.2">
      <c r="D4677" s="9"/>
    </row>
    <row r="4678" spans="4:4" x14ac:dyDescent="0.2">
      <c r="D4678" s="9"/>
    </row>
    <row r="4679" spans="4:4" x14ac:dyDescent="0.2">
      <c r="D4679" s="9"/>
    </row>
    <row r="4680" spans="4:4" x14ac:dyDescent="0.2">
      <c r="D4680" s="9"/>
    </row>
    <row r="4681" spans="4:4" x14ac:dyDescent="0.2">
      <c r="D4681" s="9"/>
    </row>
    <row r="4682" spans="4:4" x14ac:dyDescent="0.2">
      <c r="D4682" s="9"/>
    </row>
    <row r="4683" spans="4:4" x14ac:dyDescent="0.2">
      <c r="D4683" s="9"/>
    </row>
    <row r="4684" spans="4:4" x14ac:dyDescent="0.2">
      <c r="D4684" s="9"/>
    </row>
    <row r="4685" spans="4:4" x14ac:dyDescent="0.2">
      <c r="D4685" s="9"/>
    </row>
    <row r="4686" spans="4:4" x14ac:dyDescent="0.2">
      <c r="D4686" s="9"/>
    </row>
    <row r="4687" spans="4:4" x14ac:dyDescent="0.2">
      <c r="D4687" s="9"/>
    </row>
    <row r="4688" spans="4:4" x14ac:dyDescent="0.2">
      <c r="D4688" s="9"/>
    </row>
    <row r="4689" spans="4:4" x14ac:dyDescent="0.2">
      <c r="D4689" s="9"/>
    </row>
    <row r="4690" spans="4:4" x14ac:dyDescent="0.2">
      <c r="D4690" s="9"/>
    </row>
    <row r="4691" spans="4:4" x14ac:dyDescent="0.2">
      <c r="D4691" s="9"/>
    </row>
    <row r="4692" spans="4:4" x14ac:dyDescent="0.2">
      <c r="D4692" s="9"/>
    </row>
    <row r="4693" spans="4:4" x14ac:dyDescent="0.2">
      <c r="D4693" s="9"/>
    </row>
    <row r="4694" spans="4:4" x14ac:dyDescent="0.2">
      <c r="D4694" s="9"/>
    </row>
    <row r="4695" spans="4:4" x14ac:dyDescent="0.2">
      <c r="D4695" s="9"/>
    </row>
    <row r="4696" spans="4:4" x14ac:dyDescent="0.2">
      <c r="D4696" s="9"/>
    </row>
    <row r="4697" spans="4:4" x14ac:dyDescent="0.2">
      <c r="D4697" s="9"/>
    </row>
    <row r="4698" spans="4:4" x14ac:dyDescent="0.2">
      <c r="D4698" s="9"/>
    </row>
    <row r="4699" spans="4:4" x14ac:dyDescent="0.2">
      <c r="D4699" s="9"/>
    </row>
    <row r="4700" spans="4:4" x14ac:dyDescent="0.2">
      <c r="D4700" s="9"/>
    </row>
    <row r="4701" spans="4:4" x14ac:dyDescent="0.2">
      <c r="D4701" s="9"/>
    </row>
    <row r="4702" spans="4:4" x14ac:dyDescent="0.2">
      <c r="D4702" s="9"/>
    </row>
    <row r="4703" spans="4:4" x14ac:dyDescent="0.2">
      <c r="D4703" s="9"/>
    </row>
    <row r="4704" spans="4:4" x14ac:dyDescent="0.2">
      <c r="D4704" s="9"/>
    </row>
    <row r="4705" spans="4:4" x14ac:dyDescent="0.2">
      <c r="D4705" s="9"/>
    </row>
    <row r="4706" spans="4:4" x14ac:dyDescent="0.2">
      <c r="D4706" s="9"/>
    </row>
    <row r="4707" spans="4:4" x14ac:dyDescent="0.2">
      <c r="D4707" s="9"/>
    </row>
    <row r="4708" spans="4:4" x14ac:dyDescent="0.2">
      <c r="D4708" s="9"/>
    </row>
    <row r="4709" spans="4:4" x14ac:dyDescent="0.2">
      <c r="D4709" s="9"/>
    </row>
    <row r="4710" spans="4:4" x14ac:dyDescent="0.2">
      <c r="D4710" s="9"/>
    </row>
    <row r="4711" spans="4:4" x14ac:dyDescent="0.2">
      <c r="D4711" s="9"/>
    </row>
    <row r="4712" spans="4:4" x14ac:dyDescent="0.2">
      <c r="D4712" s="9"/>
    </row>
    <row r="4713" spans="4:4" x14ac:dyDescent="0.2">
      <c r="D4713" s="9"/>
    </row>
    <row r="4714" spans="4:4" x14ac:dyDescent="0.2">
      <c r="D4714" s="9"/>
    </row>
    <row r="4715" spans="4:4" x14ac:dyDescent="0.2">
      <c r="D4715" s="9"/>
    </row>
    <row r="4716" spans="4:4" x14ac:dyDescent="0.2">
      <c r="D4716" s="9"/>
    </row>
    <row r="4717" spans="4:4" x14ac:dyDescent="0.2">
      <c r="D4717" s="9"/>
    </row>
    <row r="4718" spans="4:4" x14ac:dyDescent="0.2">
      <c r="D4718" s="9"/>
    </row>
    <row r="4719" spans="4:4" x14ac:dyDescent="0.2">
      <c r="D4719" s="9"/>
    </row>
    <row r="4720" spans="4:4" x14ac:dyDescent="0.2">
      <c r="D4720" s="9"/>
    </row>
    <row r="4721" spans="4:4" x14ac:dyDescent="0.2">
      <c r="D4721" s="9"/>
    </row>
    <row r="4722" spans="4:4" x14ac:dyDescent="0.2">
      <c r="D4722" s="9"/>
    </row>
    <row r="4723" spans="4:4" x14ac:dyDescent="0.2">
      <c r="D4723" s="9"/>
    </row>
    <row r="4724" spans="4:4" x14ac:dyDescent="0.2">
      <c r="D4724" s="9"/>
    </row>
    <row r="4725" spans="4:4" x14ac:dyDescent="0.2">
      <c r="D4725" s="9"/>
    </row>
    <row r="4726" spans="4:4" x14ac:dyDescent="0.2">
      <c r="D4726" s="9"/>
    </row>
    <row r="4727" spans="4:4" x14ac:dyDescent="0.2">
      <c r="D4727" s="9"/>
    </row>
    <row r="4728" spans="4:4" x14ac:dyDescent="0.2">
      <c r="D4728" s="9"/>
    </row>
    <row r="4729" spans="4:4" x14ac:dyDescent="0.2">
      <c r="D4729" s="9"/>
    </row>
    <row r="4730" spans="4:4" x14ac:dyDescent="0.2">
      <c r="D4730" s="9"/>
    </row>
    <row r="4731" spans="4:4" x14ac:dyDescent="0.2">
      <c r="D4731" s="9"/>
    </row>
    <row r="4732" spans="4:4" x14ac:dyDescent="0.2">
      <c r="D4732" s="9"/>
    </row>
    <row r="4733" spans="4:4" x14ac:dyDescent="0.2">
      <c r="D4733" s="9"/>
    </row>
    <row r="4734" spans="4:4" x14ac:dyDescent="0.2">
      <c r="D4734" s="9"/>
    </row>
    <row r="4735" spans="4:4" x14ac:dyDescent="0.2">
      <c r="D4735" s="9"/>
    </row>
    <row r="4736" spans="4:4" x14ac:dyDescent="0.2">
      <c r="D4736" s="9"/>
    </row>
    <row r="4737" spans="4:4" x14ac:dyDescent="0.2">
      <c r="D4737" s="9"/>
    </row>
    <row r="4738" spans="4:4" x14ac:dyDescent="0.2">
      <c r="D4738" s="9"/>
    </row>
    <row r="4739" spans="4:4" x14ac:dyDescent="0.2">
      <c r="D4739" s="9"/>
    </row>
    <row r="4740" spans="4:4" x14ac:dyDescent="0.2">
      <c r="D4740" s="9"/>
    </row>
    <row r="4741" spans="4:4" x14ac:dyDescent="0.2">
      <c r="D4741" s="9"/>
    </row>
    <row r="4742" spans="4:4" x14ac:dyDescent="0.2">
      <c r="D4742" s="9"/>
    </row>
    <row r="4743" spans="4:4" x14ac:dyDescent="0.2">
      <c r="D4743" s="9"/>
    </row>
    <row r="4744" spans="4:4" x14ac:dyDescent="0.2">
      <c r="D4744" s="9"/>
    </row>
    <row r="4745" spans="4:4" x14ac:dyDescent="0.2">
      <c r="D4745" s="9"/>
    </row>
    <row r="4746" spans="4:4" x14ac:dyDescent="0.2">
      <c r="D4746" s="9"/>
    </row>
    <row r="4747" spans="4:4" x14ac:dyDescent="0.2">
      <c r="D4747" s="9"/>
    </row>
    <row r="4748" spans="4:4" x14ac:dyDescent="0.2">
      <c r="D4748" s="9"/>
    </row>
    <row r="4749" spans="4:4" x14ac:dyDescent="0.2">
      <c r="D4749" s="9"/>
    </row>
    <row r="4750" spans="4:4" x14ac:dyDescent="0.2">
      <c r="D4750" s="9"/>
    </row>
    <row r="4751" spans="4:4" x14ac:dyDescent="0.2">
      <c r="D4751" s="9"/>
    </row>
    <row r="4752" spans="4:4" x14ac:dyDescent="0.2">
      <c r="D4752" s="9"/>
    </row>
    <row r="4753" spans="4:4" x14ac:dyDescent="0.2">
      <c r="D4753" s="9"/>
    </row>
    <row r="4754" spans="4:4" x14ac:dyDescent="0.2">
      <c r="D4754" s="9"/>
    </row>
    <row r="4755" spans="4:4" x14ac:dyDescent="0.2">
      <c r="D4755" s="9"/>
    </row>
    <row r="4756" spans="4:4" x14ac:dyDescent="0.2">
      <c r="D4756" s="9"/>
    </row>
    <row r="4757" spans="4:4" x14ac:dyDescent="0.2">
      <c r="D4757" s="9"/>
    </row>
    <row r="4758" spans="4:4" x14ac:dyDescent="0.2">
      <c r="D4758" s="9"/>
    </row>
    <row r="4759" spans="4:4" x14ac:dyDescent="0.2">
      <c r="D4759" s="9"/>
    </row>
    <row r="4760" spans="4:4" x14ac:dyDescent="0.2">
      <c r="D4760" s="9"/>
    </row>
    <row r="4761" spans="4:4" x14ac:dyDescent="0.2">
      <c r="D4761" s="9"/>
    </row>
    <row r="4762" spans="4:4" x14ac:dyDescent="0.2">
      <c r="D4762" s="9"/>
    </row>
    <row r="4763" spans="4:4" x14ac:dyDescent="0.2">
      <c r="D4763" s="9"/>
    </row>
    <row r="4764" spans="4:4" x14ac:dyDescent="0.2">
      <c r="D4764" s="9"/>
    </row>
    <row r="4765" spans="4:4" x14ac:dyDescent="0.2">
      <c r="D4765" s="9"/>
    </row>
    <row r="4766" spans="4:4" x14ac:dyDescent="0.2">
      <c r="D4766" s="9"/>
    </row>
    <row r="4767" spans="4:4" x14ac:dyDescent="0.2">
      <c r="D4767" s="9"/>
    </row>
    <row r="4768" spans="4:4" x14ac:dyDescent="0.2">
      <c r="D4768" s="9"/>
    </row>
    <row r="4769" spans="4:4" x14ac:dyDescent="0.2">
      <c r="D4769" s="9"/>
    </row>
    <row r="4770" spans="4:4" x14ac:dyDescent="0.2">
      <c r="D4770" s="9"/>
    </row>
    <row r="4771" spans="4:4" x14ac:dyDescent="0.2">
      <c r="D4771" s="9"/>
    </row>
    <row r="4772" spans="4:4" x14ac:dyDescent="0.2">
      <c r="D4772" s="9"/>
    </row>
    <row r="4773" spans="4:4" x14ac:dyDescent="0.2">
      <c r="D4773" s="9"/>
    </row>
    <row r="4774" spans="4:4" x14ac:dyDescent="0.2">
      <c r="D4774" s="9"/>
    </row>
    <row r="4775" spans="4:4" x14ac:dyDescent="0.2">
      <c r="D4775" s="9"/>
    </row>
    <row r="4776" spans="4:4" x14ac:dyDescent="0.2">
      <c r="D4776" s="9"/>
    </row>
    <row r="4777" spans="4:4" x14ac:dyDescent="0.2">
      <c r="D4777" s="9"/>
    </row>
    <row r="4778" spans="4:4" x14ac:dyDescent="0.2">
      <c r="D4778" s="9"/>
    </row>
    <row r="4779" spans="4:4" x14ac:dyDescent="0.2">
      <c r="D4779" s="9"/>
    </row>
    <row r="4780" spans="4:4" x14ac:dyDescent="0.2">
      <c r="D4780" s="9"/>
    </row>
    <row r="4781" spans="4:4" x14ac:dyDescent="0.2">
      <c r="D4781" s="9"/>
    </row>
    <row r="4782" spans="4:4" x14ac:dyDescent="0.2">
      <c r="D4782" s="9"/>
    </row>
    <row r="4783" spans="4:4" x14ac:dyDescent="0.2">
      <c r="D4783" s="9"/>
    </row>
    <row r="4784" spans="4:4" x14ac:dyDescent="0.2">
      <c r="D4784" s="9"/>
    </row>
    <row r="4785" spans="4:4" x14ac:dyDescent="0.2">
      <c r="D4785" s="9"/>
    </row>
    <row r="4786" spans="4:4" x14ac:dyDescent="0.2">
      <c r="D4786" s="9"/>
    </row>
    <row r="4787" spans="4:4" x14ac:dyDescent="0.2">
      <c r="D4787" s="9"/>
    </row>
    <row r="4788" spans="4:4" x14ac:dyDescent="0.2">
      <c r="D4788" s="9"/>
    </row>
    <row r="4789" spans="4:4" x14ac:dyDescent="0.2">
      <c r="D4789" s="9"/>
    </row>
    <row r="4790" spans="4:4" x14ac:dyDescent="0.2">
      <c r="D4790" s="9"/>
    </row>
    <row r="4791" spans="4:4" x14ac:dyDescent="0.2">
      <c r="D4791" s="9"/>
    </row>
    <row r="4792" spans="4:4" x14ac:dyDescent="0.2">
      <c r="D4792" s="9"/>
    </row>
    <row r="4793" spans="4:4" x14ac:dyDescent="0.2">
      <c r="D4793" s="9"/>
    </row>
    <row r="4794" spans="4:4" x14ac:dyDescent="0.2">
      <c r="D4794" s="9"/>
    </row>
    <row r="4795" spans="4:4" x14ac:dyDescent="0.2">
      <c r="D4795" s="9"/>
    </row>
    <row r="4796" spans="4:4" x14ac:dyDescent="0.2">
      <c r="D4796" s="9"/>
    </row>
    <row r="4797" spans="4:4" x14ac:dyDescent="0.2">
      <c r="D4797" s="9"/>
    </row>
    <row r="4798" spans="4:4" x14ac:dyDescent="0.2">
      <c r="D4798" s="9"/>
    </row>
    <row r="4799" spans="4:4" x14ac:dyDescent="0.2">
      <c r="D4799" s="9"/>
    </row>
    <row r="4800" spans="4:4" x14ac:dyDescent="0.2">
      <c r="D4800" s="9"/>
    </row>
    <row r="4801" spans="4:4" x14ac:dyDescent="0.2">
      <c r="D4801" s="9"/>
    </row>
    <row r="4802" spans="4:4" x14ac:dyDescent="0.2">
      <c r="D4802" s="9"/>
    </row>
    <row r="4803" spans="4:4" x14ac:dyDescent="0.2">
      <c r="D4803" s="9"/>
    </row>
    <row r="4804" spans="4:4" x14ac:dyDescent="0.2">
      <c r="D4804" s="9"/>
    </row>
    <row r="4805" spans="4:4" x14ac:dyDescent="0.2">
      <c r="D4805" s="9"/>
    </row>
    <row r="4806" spans="4:4" x14ac:dyDescent="0.2">
      <c r="D4806" s="9"/>
    </row>
    <row r="4807" spans="4:4" x14ac:dyDescent="0.2">
      <c r="D4807" s="9"/>
    </row>
    <row r="4808" spans="4:4" x14ac:dyDescent="0.2">
      <c r="D4808" s="9"/>
    </row>
    <row r="4809" spans="4:4" x14ac:dyDescent="0.2">
      <c r="D4809" s="9"/>
    </row>
    <row r="4810" spans="4:4" x14ac:dyDescent="0.2">
      <c r="D4810" s="9"/>
    </row>
    <row r="4811" spans="4:4" x14ac:dyDescent="0.2">
      <c r="D4811" s="9"/>
    </row>
    <row r="4812" spans="4:4" x14ac:dyDescent="0.2">
      <c r="D4812" s="9"/>
    </row>
    <row r="4813" spans="4:4" x14ac:dyDescent="0.2">
      <c r="D4813" s="9"/>
    </row>
    <row r="4814" spans="4:4" x14ac:dyDescent="0.2">
      <c r="D4814" s="9"/>
    </row>
    <row r="4815" spans="4:4" x14ac:dyDescent="0.2">
      <c r="D4815" s="9"/>
    </row>
    <row r="4816" spans="4:4" x14ac:dyDescent="0.2">
      <c r="D4816" s="9"/>
    </row>
    <row r="4817" spans="4:4" x14ac:dyDescent="0.2">
      <c r="D4817" s="9"/>
    </row>
    <row r="4818" spans="4:4" x14ac:dyDescent="0.2">
      <c r="D4818" s="9"/>
    </row>
    <row r="4819" spans="4:4" x14ac:dyDescent="0.2">
      <c r="D4819" s="9"/>
    </row>
    <row r="4820" spans="4:4" x14ac:dyDescent="0.2">
      <c r="D4820" s="9"/>
    </row>
    <row r="4821" spans="4:4" x14ac:dyDescent="0.2">
      <c r="D4821" s="9"/>
    </row>
    <row r="4822" spans="4:4" x14ac:dyDescent="0.2">
      <c r="D4822" s="9"/>
    </row>
    <row r="4823" spans="4:4" x14ac:dyDescent="0.2">
      <c r="D4823" s="9"/>
    </row>
    <row r="4824" spans="4:4" x14ac:dyDescent="0.2">
      <c r="D4824" s="9"/>
    </row>
    <row r="4825" spans="4:4" x14ac:dyDescent="0.2">
      <c r="D4825" s="9"/>
    </row>
    <row r="4826" spans="4:4" x14ac:dyDescent="0.2">
      <c r="D4826" s="9"/>
    </row>
    <row r="4827" spans="4:4" x14ac:dyDescent="0.2">
      <c r="D4827" s="9"/>
    </row>
    <row r="4828" spans="4:4" x14ac:dyDescent="0.2">
      <c r="D4828" s="9"/>
    </row>
    <row r="4829" spans="4:4" x14ac:dyDescent="0.2">
      <c r="D4829" s="9"/>
    </row>
    <row r="4830" spans="4:4" x14ac:dyDescent="0.2">
      <c r="D4830" s="9"/>
    </row>
    <row r="4831" spans="4:4" x14ac:dyDescent="0.2">
      <c r="D4831" s="9"/>
    </row>
    <row r="4832" spans="4:4" x14ac:dyDescent="0.2">
      <c r="D4832" s="9"/>
    </row>
    <row r="4833" spans="4:4" x14ac:dyDescent="0.2">
      <c r="D4833" s="9"/>
    </row>
    <row r="4834" spans="4:4" x14ac:dyDescent="0.2">
      <c r="D4834" s="9"/>
    </row>
    <row r="4835" spans="4:4" x14ac:dyDescent="0.2">
      <c r="D4835" s="9"/>
    </row>
    <row r="4836" spans="4:4" x14ac:dyDescent="0.2">
      <c r="D4836" s="9"/>
    </row>
    <row r="4837" spans="4:4" x14ac:dyDescent="0.2">
      <c r="D4837" s="9"/>
    </row>
    <row r="4838" spans="4:4" x14ac:dyDescent="0.2">
      <c r="D4838" s="9"/>
    </row>
    <row r="4839" spans="4:4" x14ac:dyDescent="0.2">
      <c r="D4839" s="9"/>
    </row>
    <row r="4840" spans="4:4" x14ac:dyDescent="0.2">
      <c r="D4840" s="9"/>
    </row>
    <row r="4841" spans="4:4" x14ac:dyDescent="0.2">
      <c r="D4841" s="9"/>
    </row>
    <row r="4842" spans="4:4" x14ac:dyDescent="0.2">
      <c r="D4842" s="9"/>
    </row>
    <row r="4843" spans="4:4" x14ac:dyDescent="0.2">
      <c r="D4843" s="9"/>
    </row>
    <row r="4844" spans="4:4" x14ac:dyDescent="0.2">
      <c r="D4844" s="9"/>
    </row>
    <row r="4845" spans="4:4" x14ac:dyDescent="0.2">
      <c r="D4845" s="9"/>
    </row>
    <row r="4846" spans="4:4" x14ac:dyDescent="0.2">
      <c r="D4846" s="9"/>
    </row>
    <row r="4847" spans="4:4" x14ac:dyDescent="0.2">
      <c r="D4847" s="9"/>
    </row>
    <row r="4848" spans="4:4" x14ac:dyDescent="0.2">
      <c r="D4848" s="9"/>
    </row>
    <row r="4849" spans="4:4" x14ac:dyDescent="0.2">
      <c r="D4849" s="9"/>
    </row>
    <row r="4850" spans="4:4" x14ac:dyDescent="0.2">
      <c r="D4850" s="9"/>
    </row>
    <row r="4851" spans="4:4" x14ac:dyDescent="0.2">
      <c r="D4851" s="9"/>
    </row>
    <row r="4852" spans="4:4" x14ac:dyDescent="0.2">
      <c r="D4852" s="9"/>
    </row>
    <row r="4853" spans="4:4" x14ac:dyDescent="0.2">
      <c r="D4853" s="9"/>
    </row>
    <row r="4854" spans="4:4" x14ac:dyDescent="0.2">
      <c r="D4854" s="9"/>
    </row>
    <row r="4855" spans="4:4" x14ac:dyDescent="0.2">
      <c r="D4855" s="9"/>
    </row>
    <row r="4856" spans="4:4" x14ac:dyDescent="0.2">
      <c r="D4856" s="9"/>
    </row>
    <row r="4857" spans="4:4" x14ac:dyDescent="0.2">
      <c r="D4857" s="9"/>
    </row>
    <row r="4858" spans="4:4" x14ac:dyDescent="0.2">
      <c r="D4858" s="9"/>
    </row>
    <row r="4859" spans="4:4" x14ac:dyDescent="0.2">
      <c r="D4859" s="9"/>
    </row>
    <row r="4860" spans="4:4" x14ac:dyDescent="0.2">
      <c r="D4860" s="9"/>
    </row>
    <row r="4861" spans="4:4" x14ac:dyDescent="0.2">
      <c r="D4861" s="9"/>
    </row>
    <row r="4862" spans="4:4" x14ac:dyDescent="0.2">
      <c r="D4862" s="9"/>
    </row>
    <row r="4863" spans="4:4" x14ac:dyDescent="0.2">
      <c r="D4863" s="9"/>
    </row>
    <row r="4864" spans="4:4" x14ac:dyDescent="0.2">
      <c r="D4864" s="9"/>
    </row>
    <row r="4865" spans="4:4" x14ac:dyDescent="0.2">
      <c r="D4865" s="9"/>
    </row>
    <row r="4866" spans="4:4" x14ac:dyDescent="0.2">
      <c r="D4866" s="9"/>
    </row>
    <row r="4867" spans="4:4" x14ac:dyDescent="0.2">
      <c r="D4867" s="9"/>
    </row>
    <row r="4868" spans="4:4" x14ac:dyDescent="0.2">
      <c r="D4868" s="9"/>
    </row>
    <row r="4869" spans="4:4" x14ac:dyDescent="0.2">
      <c r="D4869" s="9"/>
    </row>
    <row r="4870" spans="4:4" x14ac:dyDescent="0.2">
      <c r="D4870" s="9"/>
    </row>
    <row r="4871" spans="4:4" x14ac:dyDescent="0.2">
      <c r="D4871" s="9"/>
    </row>
    <row r="4872" spans="4:4" x14ac:dyDescent="0.2">
      <c r="D4872" s="9"/>
    </row>
    <row r="4873" spans="4:4" x14ac:dyDescent="0.2">
      <c r="D4873" s="9"/>
    </row>
    <row r="4874" spans="4:4" x14ac:dyDescent="0.2">
      <c r="D4874" s="9"/>
    </row>
    <row r="4875" spans="4:4" x14ac:dyDescent="0.2">
      <c r="D4875" s="9"/>
    </row>
    <row r="4876" spans="4:4" x14ac:dyDescent="0.2">
      <c r="D4876" s="9"/>
    </row>
    <row r="4877" spans="4:4" x14ac:dyDescent="0.2">
      <c r="D4877" s="9"/>
    </row>
    <row r="4878" spans="4:4" x14ac:dyDescent="0.2">
      <c r="D4878" s="9"/>
    </row>
    <row r="4879" spans="4:4" x14ac:dyDescent="0.2">
      <c r="D4879" s="9"/>
    </row>
    <row r="4880" spans="4:4" x14ac:dyDescent="0.2">
      <c r="D4880" s="9"/>
    </row>
    <row r="4881" spans="4:4" x14ac:dyDescent="0.2">
      <c r="D4881" s="9"/>
    </row>
    <row r="4882" spans="4:4" x14ac:dyDescent="0.2">
      <c r="D4882" s="9"/>
    </row>
    <row r="4883" spans="4:4" x14ac:dyDescent="0.2">
      <c r="D4883" s="9"/>
    </row>
    <row r="4884" spans="4:4" x14ac:dyDescent="0.2">
      <c r="D4884" s="9"/>
    </row>
    <row r="4885" spans="4:4" x14ac:dyDescent="0.2">
      <c r="D4885" s="9"/>
    </row>
    <row r="4886" spans="4:4" x14ac:dyDescent="0.2">
      <c r="D4886" s="9"/>
    </row>
    <row r="4887" spans="4:4" x14ac:dyDescent="0.2">
      <c r="D4887" s="9"/>
    </row>
    <row r="4888" spans="4:4" x14ac:dyDescent="0.2">
      <c r="D4888" s="9"/>
    </row>
    <row r="4889" spans="4:4" x14ac:dyDescent="0.2">
      <c r="D4889" s="9"/>
    </row>
    <row r="4890" spans="4:4" x14ac:dyDescent="0.2">
      <c r="D4890" s="9"/>
    </row>
    <row r="4891" spans="4:4" x14ac:dyDescent="0.2">
      <c r="D4891" s="9"/>
    </row>
    <row r="4892" spans="4:4" x14ac:dyDescent="0.2">
      <c r="D4892" s="9"/>
    </row>
    <row r="4893" spans="4:4" x14ac:dyDescent="0.2">
      <c r="D4893" s="9"/>
    </row>
    <row r="4894" spans="4:4" x14ac:dyDescent="0.2">
      <c r="D4894" s="9"/>
    </row>
    <row r="4895" spans="4:4" x14ac:dyDescent="0.2">
      <c r="D4895" s="9"/>
    </row>
    <row r="4896" spans="4:4" x14ac:dyDescent="0.2">
      <c r="D4896" s="9"/>
    </row>
    <row r="4897" spans="4:4" x14ac:dyDescent="0.2">
      <c r="D4897" s="9"/>
    </row>
    <row r="4898" spans="4:4" x14ac:dyDescent="0.2">
      <c r="D4898" s="9"/>
    </row>
    <row r="4899" spans="4:4" x14ac:dyDescent="0.2">
      <c r="D4899" s="9"/>
    </row>
    <row r="4900" spans="4:4" x14ac:dyDescent="0.2">
      <c r="D4900" s="9"/>
    </row>
    <row r="4901" spans="4:4" x14ac:dyDescent="0.2">
      <c r="D4901" s="9"/>
    </row>
    <row r="4902" spans="4:4" x14ac:dyDescent="0.2">
      <c r="D4902" s="9"/>
    </row>
    <row r="4903" spans="4:4" x14ac:dyDescent="0.2">
      <c r="D4903" s="9"/>
    </row>
    <row r="4904" spans="4:4" x14ac:dyDescent="0.2">
      <c r="D4904" s="9"/>
    </row>
    <row r="4905" spans="4:4" x14ac:dyDescent="0.2">
      <c r="D4905" s="9"/>
    </row>
    <row r="4906" spans="4:4" x14ac:dyDescent="0.2">
      <c r="D4906" s="9"/>
    </row>
    <row r="4907" spans="4:4" x14ac:dyDescent="0.2">
      <c r="D4907" s="9"/>
    </row>
    <row r="4908" spans="4:4" x14ac:dyDescent="0.2">
      <c r="D4908" s="9"/>
    </row>
    <row r="4909" spans="4:4" x14ac:dyDescent="0.2">
      <c r="D4909" s="9"/>
    </row>
    <row r="4910" spans="4:4" x14ac:dyDescent="0.2">
      <c r="D4910" s="9"/>
    </row>
    <row r="4911" spans="4:4" x14ac:dyDescent="0.2">
      <c r="D4911" s="9"/>
    </row>
    <row r="4912" spans="4:4" x14ac:dyDescent="0.2">
      <c r="D4912" s="9"/>
    </row>
    <row r="4913" spans="4:4" x14ac:dyDescent="0.2">
      <c r="D4913" s="9"/>
    </row>
    <row r="4914" spans="4:4" x14ac:dyDescent="0.2">
      <c r="D4914" s="9"/>
    </row>
    <row r="4915" spans="4:4" x14ac:dyDescent="0.2">
      <c r="D4915" s="9"/>
    </row>
    <row r="4916" spans="4:4" x14ac:dyDescent="0.2">
      <c r="D4916" s="9"/>
    </row>
    <row r="4917" spans="4:4" x14ac:dyDescent="0.2">
      <c r="D4917" s="9"/>
    </row>
    <row r="4918" spans="4:4" x14ac:dyDescent="0.2">
      <c r="D4918" s="9"/>
    </row>
    <row r="4919" spans="4:4" x14ac:dyDescent="0.2">
      <c r="D4919" s="9"/>
    </row>
    <row r="4920" spans="4:4" x14ac:dyDescent="0.2">
      <c r="D4920" s="9"/>
    </row>
    <row r="4921" spans="4:4" x14ac:dyDescent="0.2">
      <c r="D4921" s="9"/>
    </row>
    <row r="4922" spans="4:4" x14ac:dyDescent="0.2">
      <c r="D4922" s="9"/>
    </row>
    <row r="4923" spans="4:4" x14ac:dyDescent="0.2">
      <c r="D4923" s="9"/>
    </row>
    <row r="4924" spans="4:4" x14ac:dyDescent="0.2">
      <c r="D4924" s="9"/>
    </row>
    <row r="4925" spans="4:4" x14ac:dyDescent="0.2">
      <c r="D4925" s="9"/>
    </row>
    <row r="4926" spans="4:4" x14ac:dyDescent="0.2">
      <c r="D4926" s="9"/>
    </row>
    <row r="4927" spans="4:4" x14ac:dyDescent="0.2">
      <c r="D4927" s="9"/>
    </row>
    <row r="4928" spans="4:4" x14ac:dyDescent="0.2">
      <c r="D4928" s="9"/>
    </row>
    <row r="4929" spans="4:4" x14ac:dyDescent="0.2">
      <c r="D4929" s="9"/>
    </row>
    <row r="4930" spans="4:4" x14ac:dyDescent="0.2">
      <c r="D4930" s="9"/>
    </row>
    <row r="4931" spans="4:4" x14ac:dyDescent="0.2">
      <c r="D4931" s="9"/>
    </row>
    <row r="4932" spans="4:4" x14ac:dyDescent="0.2">
      <c r="D4932" s="9"/>
    </row>
    <row r="4933" spans="4:4" x14ac:dyDescent="0.2">
      <c r="D4933" s="9"/>
    </row>
    <row r="4934" spans="4:4" x14ac:dyDescent="0.2">
      <c r="D4934" s="9"/>
    </row>
    <row r="4935" spans="4:4" x14ac:dyDescent="0.2">
      <c r="D4935" s="9"/>
    </row>
    <row r="4936" spans="4:4" x14ac:dyDescent="0.2">
      <c r="D4936" s="9"/>
    </row>
    <row r="4937" spans="4:4" x14ac:dyDescent="0.2">
      <c r="D4937" s="9"/>
    </row>
    <row r="4938" spans="4:4" x14ac:dyDescent="0.2">
      <c r="D4938" s="9"/>
    </row>
    <row r="4939" spans="4:4" x14ac:dyDescent="0.2">
      <c r="D4939" s="9"/>
    </row>
    <row r="4940" spans="4:4" x14ac:dyDescent="0.2">
      <c r="D4940" s="9"/>
    </row>
    <row r="4941" spans="4:4" x14ac:dyDescent="0.2">
      <c r="D4941" s="9"/>
    </row>
    <row r="4942" spans="4:4" x14ac:dyDescent="0.2">
      <c r="D4942" s="9"/>
    </row>
    <row r="4943" spans="4:4" x14ac:dyDescent="0.2">
      <c r="D4943" s="9"/>
    </row>
    <row r="4944" spans="4:4" x14ac:dyDescent="0.2">
      <c r="D4944" s="9"/>
    </row>
    <row r="4945" spans="4:4" x14ac:dyDescent="0.2">
      <c r="D4945" s="9"/>
    </row>
    <row r="4946" spans="4:4" x14ac:dyDescent="0.2">
      <c r="D4946" s="9"/>
    </row>
    <row r="4947" spans="4:4" x14ac:dyDescent="0.2">
      <c r="D4947" s="9"/>
    </row>
    <row r="4948" spans="4:4" x14ac:dyDescent="0.2">
      <c r="D4948" s="9"/>
    </row>
    <row r="4949" spans="4:4" x14ac:dyDescent="0.2">
      <c r="D4949" s="9"/>
    </row>
    <row r="4950" spans="4:4" x14ac:dyDescent="0.2">
      <c r="D4950" s="9"/>
    </row>
    <row r="4951" spans="4:4" x14ac:dyDescent="0.2">
      <c r="D4951" s="9"/>
    </row>
    <row r="4952" spans="4:4" x14ac:dyDescent="0.2">
      <c r="D4952" s="9"/>
    </row>
    <row r="4953" spans="4:4" x14ac:dyDescent="0.2">
      <c r="D4953" s="9"/>
    </row>
    <row r="4954" spans="4:4" x14ac:dyDescent="0.2">
      <c r="D4954" s="9"/>
    </row>
    <row r="4955" spans="4:4" x14ac:dyDescent="0.2">
      <c r="D4955" s="9"/>
    </row>
    <row r="4956" spans="4:4" x14ac:dyDescent="0.2">
      <c r="D4956" s="9"/>
    </row>
    <row r="4957" spans="4:4" x14ac:dyDescent="0.2">
      <c r="D4957" s="9"/>
    </row>
    <row r="4958" spans="4:4" x14ac:dyDescent="0.2">
      <c r="D4958" s="9"/>
    </row>
    <row r="4959" spans="4:4" x14ac:dyDescent="0.2">
      <c r="D4959" s="9"/>
    </row>
    <row r="4960" spans="4:4" x14ac:dyDescent="0.2">
      <c r="D4960" s="9"/>
    </row>
    <row r="4961" spans="4:4" x14ac:dyDescent="0.2">
      <c r="D4961" s="9"/>
    </row>
    <row r="4962" spans="4:4" x14ac:dyDescent="0.2">
      <c r="D4962" s="9"/>
    </row>
    <row r="4963" spans="4:4" x14ac:dyDescent="0.2">
      <c r="D4963" s="9"/>
    </row>
    <row r="4964" spans="4:4" x14ac:dyDescent="0.2">
      <c r="D4964" s="9"/>
    </row>
    <row r="4965" spans="4:4" x14ac:dyDescent="0.2">
      <c r="D4965" s="9"/>
    </row>
    <row r="4966" spans="4:4" x14ac:dyDescent="0.2">
      <c r="D4966" s="9"/>
    </row>
    <row r="4967" spans="4:4" x14ac:dyDescent="0.2">
      <c r="D4967" s="9"/>
    </row>
    <row r="4968" spans="4:4" x14ac:dyDescent="0.2">
      <c r="D4968" s="9"/>
    </row>
    <row r="4969" spans="4:4" x14ac:dyDescent="0.2">
      <c r="D4969" s="9"/>
    </row>
    <row r="4970" spans="4:4" x14ac:dyDescent="0.2">
      <c r="D4970" s="9"/>
    </row>
    <row r="4971" spans="4:4" x14ac:dyDescent="0.2">
      <c r="D4971" s="9"/>
    </row>
    <row r="4972" spans="4:4" x14ac:dyDescent="0.2">
      <c r="D4972" s="9"/>
    </row>
    <row r="4973" spans="4:4" x14ac:dyDescent="0.2">
      <c r="D4973" s="9"/>
    </row>
    <row r="4974" spans="4:4" x14ac:dyDescent="0.2">
      <c r="D4974" s="9"/>
    </row>
    <row r="4975" spans="4:4" x14ac:dyDescent="0.2">
      <c r="D4975" s="9"/>
    </row>
    <row r="4976" spans="4:4" x14ac:dyDescent="0.2">
      <c r="D4976" s="9"/>
    </row>
    <row r="4977" spans="4:4" x14ac:dyDescent="0.2">
      <c r="D4977" s="9"/>
    </row>
    <row r="4978" spans="4:4" x14ac:dyDescent="0.2">
      <c r="D4978" s="9"/>
    </row>
    <row r="4979" spans="4:4" x14ac:dyDescent="0.2">
      <c r="D4979" s="9"/>
    </row>
    <row r="4980" spans="4:4" x14ac:dyDescent="0.2">
      <c r="D4980" s="9"/>
    </row>
    <row r="4981" spans="4:4" x14ac:dyDescent="0.2">
      <c r="D4981" s="9"/>
    </row>
    <row r="4982" spans="4:4" x14ac:dyDescent="0.2">
      <c r="D4982" s="9"/>
    </row>
    <row r="4983" spans="4:4" x14ac:dyDescent="0.2">
      <c r="D4983" s="9"/>
    </row>
    <row r="4984" spans="4:4" x14ac:dyDescent="0.2">
      <c r="D4984" s="9"/>
    </row>
    <row r="4985" spans="4:4" x14ac:dyDescent="0.2">
      <c r="D4985" s="9"/>
    </row>
    <row r="4986" spans="4:4" x14ac:dyDescent="0.2">
      <c r="D4986" s="9"/>
    </row>
    <row r="4987" spans="4:4" x14ac:dyDescent="0.2">
      <c r="D4987" s="9"/>
    </row>
    <row r="4988" spans="4:4" x14ac:dyDescent="0.2">
      <c r="D4988" s="9"/>
    </row>
    <row r="4989" spans="4:4" x14ac:dyDescent="0.2">
      <c r="D4989" s="9"/>
    </row>
    <row r="4990" spans="4:4" x14ac:dyDescent="0.2">
      <c r="D4990" s="9"/>
    </row>
    <row r="4991" spans="4:4" x14ac:dyDescent="0.2">
      <c r="D4991" s="9"/>
    </row>
    <row r="4992" spans="4:4" x14ac:dyDescent="0.2">
      <c r="D4992" s="9"/>
    </row>
    <row r="4993" spans="4:4" x14ac:dyDescent="0.2">
      <c r="D4993" s="9"/>
    </row>
    <row r="4994" spans="4:4" x14ac:dyDescent="0.2">
      <c r="D4994" s="9"/>
    </row>
    <row r="4995" spans="4:4" x14ac:dyDescent="0.2">
      <c r="D4995" s="9"/>
    </row>
    <row r="4996" spans="4:4" x14ac:dyDescent="0.2">
      <c r="D4996" s="9"/>
    </row>
    <row r="4997" spans="4:4" x14ac:dyDescent="0.2">
      <c r="D4997" s="9"/>
    </row>
    <row r="4998" spans="4:4" x14ac:dyDescent="0.2">
      <c r="D4998" s="9"/>
    </row>
    <row r="4999" spans="4:4" x14ac:dyDescent="0.2">
      <c r="D4999" s="9"/>
    </row>
    <row r="5000" spans="4:4" x14ac:dyDescent="0.2">
      <c r="D5000" s="9"/>
    </row>
    <row r="5001" spans="4:4" x14ac:dyDescent="0.2">
      <c r="D5001" s="9"/>
    </row>
    <row r="5002" spans="4:4" x14ac:dyDescent="0.2">
      <c r="D5002" s="9"/>
    </row>
    <row r="5003" spans="4:4" x14ac:dyDescent="0.2">
      <c r="D5003" s="9"/>
    </row>
    <row r="5004" spans="4:4" x14ac:dyDescent="0.2">
      <c r="D5004" s="9"/>
    </row>
    <row r="5005" spans="4:4" x14ac:dyDescent="0.2">
      <c r="D5005" s="9"/>
    </row>
    <row r="5006" spans="4:4" x14ac:dyDescent="0.2">
      <c r="D5006" s="9"/>
    </row>
    <row r="5007" spans="4:4" x14ac:dyDescent="0.2">
      <c r="D5007" s="9"/>
    </row>
    <row r="5008" spans="4:4" x14ac:dyDescent="0.2">
      <c r="D5008" s="9"/>
    </row>
    <row r="5009" spans="4:4" x14ac:dyDescent="0.2">
      <c r="D5009" s="9"/>
    </row>
    <row r="5010" spans="4:4" x14ac:dyDescent="0.2">
      <c r="D5010" s="9"/>
    </row>
    <row r="5011" spans="4:4" x14ac:dyDescent="0.2">
      <c r="D5011" s="9"/>
    </row>
    <row r="5012" spans="4:4" x14ac:dyDescent="0.2">
      <c r="D5012" s="9"/>
    </row>
    <row r="5013" spans="4:4" x14ac:dyDescent="0.2">
      <c r="D5013" s="9"/>
    </row>
    <row r="5014" spans="4:4" x14ac:dyDescent="0.2">
      <c r="D5014" s="9"/>
    </row>
    <row r="5015" spans="4:4" x14ac:dyDescent="0.2">
      <c r="D5015" s="9"/>
    </row>
    <row r="5016" spans="4:4" x14ac:dyDescent="0.2">
      <c r="D5016" s="9"/>
    </row>
    <row r="5017" spans="4:4" x14ac:dyDescent="0.2">
      <c r="D5017" s="9"/>
    </row>
    <row r="5018" spans="4:4" x14ac:dyDescent="0.2">
      <c r="D5018" s="9"/>
    </row>
    <row r="5019" spans="4:4" x14ac:dyDescent="0.2">
      <c r="D5019" s="9"/>
    </row>
    <row r="5020" spans="4:4" x14ac:dyDescent="0.2">
      <c r="D5020" s="9"/>
    </row>
    <row r="5021" spans="4:4" x14ac:dyDescent="0.2">
      <c r="D5021" s="9"/>
    </row>
    <row r="5022" spans="4:4" x14ac:dyDescent="0.2">
      <c r="D5022" s="9"/>
    </row>
    <row r="5023" spans="4:4" x14ac:dyDescent="0.2">
      <c r="D5023" s="9"/>
    </row>
    <row r="5024" spans="4:4" x14ac:dyDescent="0.2">
      <c r="D5024" s="9"/>
    </row>
    <row r="5025" spans="4:4" x14ac:dyDescent="0.2">
      <c r="D5025" s="9"/>
    </row>
    <row r="5026" spans="4:4" x14ac:dyDescent="0.2">
      <c r="D5026" s="9"/>
    </row>
    <row r="5027" spans="4:4" x14ac:dyDescent="0.2">
      <c r="D5027" s="9"/>
    </row>
    <row r="5028" spans="4:4" x14ac:dyDescent="0.2">
      <c r="D5028" s="9"/>
    </row>
    <row r="5029" spans="4:4" x14ac:dyDescent="0.2">
      <c r="D5029" s="9"/>
    </row>
    <row r="5030" spans="4:4" x14ac:dyDescent="0.2">
      <c r="D5030" s="9"/>
    </row>
    <row r="5031" spans="4:4" x14ac:dyDescent="0.2">
      <c r="D5031" s="9"/>
    </row>
    <row r="5032" spans="4:4" x14ac:dyDescent="0.2">
      <c r="D5032" s="9"/>
    </row>
    <row r="5033" spans="4:4" x14ac:dyDescent="0.2">
      <c r="D5033" s="9"/>
    </row>
    <row r="5034" spans="4:4" x14ac:dyDescent="0.2">
      <c r="D5034" s="9"/>
    </row>
    <row r="5035" spans="4:4" x14ac:dyDescent="0.2">
      <c r="D5035" s="9"/>
    </row>
    <row r="5036" spans="4:4" x14ac:dyDescent="0.2">
      <c r="D5036" s="9"/>
    </row>
    <row r="5037" spans="4:4" x14ac:dyDescent="0.2">
      <c r="D5037" s="9"/>
    </row>
    <row r="5038" spans="4:4" x14ac:dyDescent="0.2">
      <c r="D5038" s="9"/>
    </row>
    <row r="5039" spans="4:4" x14ac:dyDescent="0.2">
      <c r="D5039" s="9"/>
    </row>
    <row r="5040" spans="4:4" x14ac:dyDescent="0.2">
      <c r="D5040" s="9"/>
    </row>
    <row r="5041" spans="4:4" x14ac:dyDescent="0.2">
      <c r="D5041" s="9"/>
    </row>
    <row r="5042" spans="4:4" x14ac:dyDescent="0.2">
      <c r="D5042" s="9"/>
    </row>
    <row r="5043" spans="4:4" x14ac:dyDescent="0.2">
      <c r="D5043" s="9"/>
    </row>
    <row r="5044" spans="4:4" x14ac:dyDescent="0.2">
      <c r="D5044" s="9"/>
    </row>
    <row r="5045" spans="4:4" x14ac:dyDescent="0.2">
      <c r="D5045" s="9"/>
    </row>
    <row r="5046" spans="4:4" x14ac:dyDescent="0.2">
      <c r="D5046" s="9"/>
    </row>
    <row r="5047" spans="4:4" x14ac:dyDescent="0.2">
      <c r="D5047" s="9"/>
    </row>
    <row r="5048" spans="4:4" x14ac:dyDescent="0.2">
      <c r="D5048" s="9"/>
    </row>
    <row r="5049" spans="4:4" x14ac:dyDescent="0.2">
      <c r="D5049" s="9"/>
    </row>
    <row r="5050" spans="4:4" x14ac:dyDescent="0.2">
      <c r="D5050" s="9"/>
    </row>
    <row r="5051" spans="4:4" x14ac:dyDescent="0.2">
      <c r="D5051" s="9"/>
    </row>
    <row r="5052" spans="4:4" x14ac:dyDescent="0.2">
      <c r="D5052" s="9"/>
    </row>
    <row r="5053" spans="4:4" x14ac:dyDescent="0.2">
      <c r="D5053" s="9"/>
    </row>
    <row r="5054" spans="4:4" x14ac:dyDescent="0.2">
      <c r="D5054" s="9"/>
    </row>
    <row r="5055" spans="4:4" x14ac:dyDescent="0.2">
      <c r="D5055" s="9"/>
    </row>
    <row r="5056" spans="4:4" x14ac:dyDescent="0.2">
      <c r="D5056" s="9"/>
    </row>
    <row r="5057" spans="4:4" x14ac:dyDescent="0.2">
      <c r="D5057" s="9"/>
    </row>
    <row r="5058" spans="4:4" x14ac:dyDescent="0.2">
      <c r="D5058" s="9"/>
    </row>
    <row r="5059" spans="4:4" x14ac:dyDescent="0.2">
      <c r="D5059" s="9"/>
    </row>
    <row r="5060" spans="4:4" x14ac:dyDescent="0.2">
      <c r="D5060" s="9"/>
    </row>
    <row r="5061" spans="4:4" x14ac:dyDescent="0.2">
      <c r="D5061" s="9"/>
    </row>
    <row r="5062" spans="4:4" x14ac:dyDescent="0.2">
      <c r="D5062" s="9"/>
    </row>
    <row r="5063" spans="4:4" x14ac:dyDescent="0.2">
      <c r="D5063" s="9"/>
    </row>
    <row r="5064" spans="4:4" x14ac:dyDescent="0.2">
      <c r="D5064" s="9"/>
    </row>
    <row r="5065" spans="4:4" x14ac:dyDescent="0.2">
      <c r="D5065" s="9"/>
    </row>
    <row r="5066" spans="4:4" x14ac:dyDescent="0.2">
      <c r="D5066" s="9"/>
    </row>
    <row r="5067" spans="4:4" x14ac:dyDescent="0.2">
      <c r="D5067" s="9"/>
    </row>
    <row r="5068" spans="4:4" x14ac:dyDescent="0.2">
      <c r="D5068" s="9"/>
    </row>
    <row r="5069" spans="4:4" x14ac:dyDescent="0.2">
      <c r="D5069" s="9"/>
    </row>
    <row r="5070" spans="4:4" x14ac:dyDescent="0.2">
      <c r="D5070" s="9"/>
    </row>
    <row r="5071" spans="4:4" x14ac:dyDescent="0.2">
      <c r="D5071" s="9"/>
    </row>
    <row r="5072" spans="4:4" x14ac:dyDescent="0.2">
      <c r="D5072" s="9"/>
    </row>
    <row r="5073" spans="4:4" x14ac:dyDescent="0.2">
      <c r="D5073" s="9"/>
    </row>
    <row r="5074" spans="4:4" x14ac:dyDescent="0.2">
      <c r="D5074" s="9"/>
    </row>
    <row r="5075" spans="4:4" x14ac:dyDescent="0.2">
      <c r="D5075" s="9"/>
    </row>
    <row r="5076" spans="4:4" x14ac:dyDescent="0.2">
      <c r="D5076" s="9"/>
    </row>
    <row r="5077" spans="4:4" x14ac:dyDescent="0.2">
      <c r="D5077" s="9"/>
    </row>
    <row r="5078" spans="4:4" x14ac:dyDescent="0.2">
      <c r="D5078" s="9"/>
    </row>
    <row r="5079" spans="4:4" x14ac:dyDescent="0.2">
      <c r="D5079" s="9"/>
    </row>
    <row r="5080" spans="4:4" x14ac:dyDescent="0.2">
      <c r="D5080" s="9"/>
    </row>
    <row r="5081" spans="4:4" x14ac:dyDescent="0.2">
      <c r="D5081" s="9"/>
    </row>
    <row r="5082" spans="4:4" x14ac:dyDescent="0.2">
      <c r="D5082" s="9"/>
    </row>
    <row r="5083" spans="4:4" x14ac:dyDescent="0.2">
      <c r="D5083" s="9"/>
    </row>
    <row r="5084" spans="4:4" x14ac:dyDescent="0.2">
      <c r="D5084" s="9"/>
    </row>
    <row r="5085" spans="4:4" x14ac:dyDescent="0.2">
      <c r="D5085" s="9"/>
    </row>
    <row r="5086" spans="4:4" x14ac:dyDescent="0.2">
      <c r="D5086" s="9"/>
    </row>
    <row r="5087" spans="4:4" x14ac:dyDescent="0.2">
      <c r="D5087" s="9"/>
    </row>
    <row r="5088" spans="4:4" x14ac:dyDescent="0.2">
      <c r="D5088" s="9"/>
    </row>
    <row r="5089" spans="4:4" x14ac:dyDescent="0.2">
      <c r="D5089" s="9"/>
    </row>
    <row r="5090" spans="4:4" x14ac:dyDescent="0.2">
      <c r="D5090" s="9"/>
    </row>
    <row r="5091" spans="4:4" x14ac:dyDescent="0.2">
      <c r="D5091" s="9"/>
    </row>
    <row r="5092" spans="4:4" x14ac:dyDescent="0.2">
      <c r="D5092" s="9"/>
    </row>
    <row r="5093" spans="4:4" x14ac:dyDescent="0.2">
      <c r="D5093" s="9"/>
    </row>
    <row r="5094" spans="4:4" x14ac:dyDescent="0.2">
      <c r="D5094" s="9"/>
    </row>
    <row r="5095" spans="4:4" x14ac:dyDescent="0.2">
      <c r="D5095" s="9"/>
    </row>
    <row r="5096" spans="4:4" x14ac:dyDescent="0.2">
      <c r="D5096" s="9"/>
    </row>
    <row r="5097" spans="4:4" x14ac:dyDescent="0.2">
      <c r="D5097" s="9"/>
    </row>
    <row r="5098" spans="4:4" x14ac:dyDescent="0.2">
      <c r="D5098" s="9"/>
    </row>
    <row r="5099" spans="4:4" x14ac:dyDescent="0.2">
      <c r="D5099" s="9"/>
    </row>
    <row r="5100" spans="4:4" x14ac:dyDescent="0.2">
      <c r="D5100" s="9"/>
    </row>
    <row r="5101" spans="4:4" x14ac:dyDescent="0.2">
      <c r="D5101" s="9"/>
    </row>
    <row r="5102" spans="4:4" x14ac:dyDescent="0.2">
      <c r="D5102" s="9"/>
    </row>
    <row r="5103" spans="4:4" x14ac:dyDescent="0.2">
      <c r="D5103" s="9"/>
    </row>
    <row r="5104" spans="4:4" x14ac:dyDescent="0.2">
      <c r="D5104" s="9"/>
    </row>
    <row r="5105" spans="4:4" x14ac:dyDescent="0.2">
      <c r="D5105" s="9"/>
    </row>
    <row r="5106" spans="4:4" x14ac:dyDescent="0.2">
      <c r="D5106" s="9"/>
    </row>
    <row r="5107" spans="4:4" x14ac:dyDescent="0.2">
      <c r="D5107" s="9"/>
    </row>
    <row r="5108" spans="4:4" x14ac:dyDescent="0.2">
      <c r="D5108" s="9"/>
    </row>
    <row r="5109" spans="4:4" x14ac:dyDescent="0.2">
      <c r="D5109" s="9"/>
    </row>
    <row r="5110" spans="4:4" x14ac:dyDescent="0.2">
      <c r="D5110" s="9"/>
    </row>
    <row r="5111" spans="4:4" x14ac:dyDescent="0.2">
      <c r="D5111" s="9"/>
    </row>
    <row r="5112" spans="4:4" x14ac:dyDescent="0.2">
      <c r="D5112" s="9"/>
    </row>
    <row r="5113" spans="4:4" x14ac:dyDescent="0.2">
      <c r="D5113" s="9"/>
    </row>
    <row r="5114" spans="4:4" x14ac:dyDescent="0.2">
      <c r="D5114" s="9"/>
    </row>
    <row r="5115" spans="4:4" x14ac:dyDescent="0.2">
      <c r="D5115" s="9"/>
    </row>
    <row r="5116" spans="4:4" x14ac:dyDescent="0.2">
      <c r="D5116" s="9"/>
    </row>
    <row r="5117" spans="4:4" x14ac:dyDescent="0.2">
      <c r="D5117" s="9"/>
    </row>
    <row r="5118" spans="4:4" x14ac:dyDescent="0.2">
      <c r="D5118" s="9"/>
    </row>
    <row r="5119" spans="4:4" x14ac:dyDescent="0.2">
      <c r="D5119" s="9"/>
    </row>
    <row r="5120" spans="4:4" x14ac:dyDescent="0.2">
      <c r="D5120" s="9"/>
    </row>
    <row r="5121" spans="4:4" x14ac:dyDescent="0.2">
      <c r="D5121" s="9"/>
    </row>
    <row r="5122" spans="4:4" x14ac:dyDescent="0.2">
      <c r="D5122" s="9"/>
    </row>
    <row r="5123" spans="4:4" x14ac:dyDescent="0.2">
      <c r="D5123" s="9"/>
    </row>
    <row r="5124" spans="4:4" x14ac:dyDescent="0.2">
      <c r="D5124" s="9"/>
    </row>
    <row r="5125" spans="4:4" x14ac:dyDescent="0.2">
      <c r="D5125" s="9"/>
    </row>
    <row r="5126" spans="4:4" x14ac:dyDescent="0.2">
      <c r="D5126" s="9"/>
    </row>
    <row r="5127" spans="4:4" x14ac:dyDescent="0.2">
      <c r="D5127" s="9"/>
    </row>
    <row r="5128" spans="4:4" x14ac:dyDescent="0.2">
      <c r="D5128" s="9"/>
    </row>
    <row r="5129" spans="4:4" x14ac:dyDescent="0.2">
      <c r="D5129" s="9"/>
    </row>
    <row r="5130" spans="4:4" x14ac:dyDescent="0.2">
      <c r="D5130" s="9"/>
    </row>
    <row r="5131" spans="4:4" x14ac:dyDescent="0.2">
      <c r="D5131" s="9"/>
    </row>
    <row r="5132" spans="4:4" x14ac:dyDescent="0.2">
      <c r="D5132" s="9"/>
    </row>
    <row r="5133" spans="4:4" x14ac:dyDescent="0.2">
      <c r="D5133" s="9"/>
    </row>
    <row r="5134" spans="4:4" x14ac:dyDescent="0.2">
      <c r="D5134" s="9"/>
    </row>
    <row r="5135" spans="4:4" x14ac:dyDescent="0.2">
      <c r="D5135" s="9"/>
    </row>
    <row r="5136" spans="4:4" x14ac:dyDescent="0.2">
      <c r="D5136" s="9"/>
    </row>
    <row r="5137" spans="4:4" x14ac:dyDescent="0.2">
      <c r="D5137" s="9"/>
    </row>
    <row r="5138" spans="4:4" x14ac:dyDescent="0.2">
      <c r="D5138" s="9"/>
    </row>
    <row r="5139" spans="4:4" x14ac:dyDescent="0.2">
      <c r="D5139" s="9"/>
    </row>
    <row r="5140" spans="4:4" x14ac:dyDescent="0.2">
      <c r="D5140" s="9"/>
    </row>
    <row r="5141" spans="4:4" x14ac:dyDescent="0.2">
      <c r="D5141" s="9"/>
    </row>
    <row r="5142" spans="4:4" x14ac:dyDescent="0.2">
      <c r="D5142" s="9"/>
    </row>
    <row r="5143" spans="4:4" x14ac:dyDescent="0.2">
      <c r="D5143" s="9"/>
    </row>
    <row r="5144" spans="4:4" x14ac:dyDescent="0.2">
      <c r="D5144" s="9"/>
    </row>
    <row r="5145" spans="4:4" x14ac:dyDescent="0.2">
      <c r="D5145" s="9"/>
    </row>
    <row r="5146" spans="4:4" x14ac:dyDescent="0.2">
      <c r="D5146" s="9"/>
    </row>
    <row r="5147" spans="4:4" x14ac:dyDescent="0.2">
      <c r="D5147" s="9"/>
    </row>
    <row r="5148" spans="4:4" x14ac:dyDescent="0.2">
      <c r="D5148" s="9"/>
    </row>
    <row r="5149" spans="4:4" x14ac:dyDescent="0.2">
      <c r="D5149" s="9"/>
    </row>
    <row r="5150" spans="4:4" x14ac:dyDescent="0.2">
      <c r="D5150" s="9"/>
    </row>
    <row r="5151" spans="4:4" x14ac:dyDescent="0.2">
      <c r="D5151" s="9"/>
    </row>
    <row r="5152" spans="4:4" x14ac:dyDescent="0.2">
      <c r="D5152" s="9"/>
    </row>
    <row r="5153" spans="4:4" x14ac:dyDescent="0.2">
      <c r="D5153" s="9"/>
    </row>
    <row r="5154" spans="4:4" x14ac:dyDescent="0.2">
      <c r="D5154" s="9"/>
    </row>
    <row r="5155" spans="4:4" x14ac:dyDescent="0.2">
      <c r="D5155" s="9"/>
    </row>
    <row r="5156" spans="4:4" x14ac:dyDescent="0.2">
      <c r="D5156" s="9"/>
    </row>
    <row r="5157" spans="4:4" x14ac:dyDescent="0.2">
      <c r="D5157" s="9"/>
    </row>
    <row r="5158" spans="4:4" x14ac:dyDescent="0.2">
      <c r="D5158" s="9"/>
    </row>
    <row r="5159" spans="4:4" x14ac:dyDescent="0.2">
      <c r="D5159" s="9"/>
    </row>
    <row r="5160" spans="4:4" x14ac:dyDescent="0.2">
      <c r="D5160" s="9"/>
    </row>
    <row r="5161" spans="4:4" x14ac:dyDescent="0.2">
      <c r="D5161" s="9"/>
    </row>
    <row r="5162" spans="4:4" x14ac:dyDescent="0.2">
      <c r="D5162" s="9"/>
    </row>
    <row r="5163" spans="4:4" x14ac:dyDescent="0.2">
      <c r="D5163" s="9"/>
    </row>
    <row r="5164" spans="4:4" x14ac:dyDescent="0.2">
      <c r="D5164" s="9"/>
    </row>
    <row r="5165" spans="4:4" x14ac:dyDescent="0.2">
      <c r="D5165" s="9"/>
    </row>
    <row r="5166" spans="4:4" x14ac:dyDescent="0.2">
      <c r="D5166" s="9"/>
    </row>
    <row r="5167" spans="4:4" x14ac:dyDescent="0.2">
      <c r="D5167" s="9"/>
    </row>
    <row r="5168" spans="4:4" x14ac:dyDescent="0.2">
      <c r="D5168" s="9"/>
    </row>
    <row r="5169" spans="4:4" x14ac:dyDescent="0.2">
      <c r="D5169" s="9"/>
    </row>
    <row r="5170" spans="4:4" x14ac:dyDescent="0.2">
      <c r="D5170" s="9"/>
    </row>
    <row r="5171" spans="4:4" x14ac:dyDescent="0.2">
      <c r="D5171" s="9"/>
    </row>
    <row r="5172" spans="4:4" x14ac:dyDescent="0.2">
      <c r="D5172" s="9"/>
    </row>
    <row r="5173" spans="4:4" x14ac:dyDescent="0.2">
      <c r="D5173" s="9"/>
    </row>
    <row r="5174" spans="4:4" x14ac:dyDescent="0.2">
      <c r="D5174" s="9"/>
    </row>
    <row r="5175" spans="4:4" x14ac:dyDescent="0.2">
      <c r="D5175" s="9"/>
    </row>
    <row r="5176" spans="4:4" x14ac:dyDescent="0.2">
      <c r="D5176" s="9"/>
    </row>
    <row r="5177" spans="4:4" x14ac:dyDescent="0.2">
      <c r="D5177" s="9"/>
    </row>
    <row r="5178" spans="4:4" x14ac:dyDescent="0.2">
      <c r="D5178" s="9"/>
    </row>
    <row r="5179" spans="4:4" x14ac:dyDescent="0.2">
      <c r="D5179" s="9"/>
    </row>
    <row r="5180" spans="4:4" x14ac:dyDescent="0.2">
      <c r="D5180" s="9"/>
    </row>
    <row r="5181" spans="4:4" x14ac:dyDescent="0.2">
      <c r="D5181" s="9"/>
    </row>
    <row r="5182" spans="4:4" x14ac:dyDescent="0.2">
      <c r="D5182" s="9"/>
    </row>
    <row r="5183" spans="4:4" x14ac:dyDescent="0.2">
      <c r="D5183" s="9"/>
    </row>
    <row r="5184" spans="4:4" x14ac:dyDescent="0.2">
      <c r="D5184" s="9"/>
    </row>
    <row r="5185" spans="4:4" x14ac:dyDescent="0.2">
      <c r="D5185" s="9"/>
    </row>
    <row r="5186" spans="4:4" x14ac:dyDescent="0.2">
      <c r="D5186" s="9"/>
    </row>
    <row r="5187" spans="4:4" x14ac:dyDescent="0.2">
      <c r="D5187" s="9"/>
    </row>
    <row r="5188" spans="4:4" x14ac:dyDescent="0.2">
      <c r="D5188" s="9"/>
    </row>
    <row r="5189" spans="4:4" x14ac:dyDescent="0.2">
      <c r="D5189" s="9"/>
    </row>
    <row r="5190" spans="4:4" x14ac:dyDescent="0.2">
      <c r="D5190" s="9"/>
    </row>
    <row r="5191" spans="4:4" x14ac:dyDescent="0.2">
      <c r="D5191" s="9"/>
    </row>
    <row r="5192" spans="4:4" x14ac:dyDescent="0.2">
      <c r="D5192" s="9"/>
    </row>
    <row r="5193" spans="4:4" x14ac:dyDescent="0.2">
      <c r="D5193" s="9"/>
    </row>
    <row r="5194" spans="4:4" x14ac:dyDescent="0.2">
      <c r="D5194" s="9"/>
    </row>
    <row r="5195" spans="4:4" x14ac:dyDescent="0.2">
      <c r="D5195" s="9"/>
    </row>
    <row r="5196" spans="4:4" x14ac:dyDescent="0.2">
      <c r="D5196" s="9"/>
    </row>
    <row r="5197" spans="4:4" x14ac:dyDescent="0.2">
      <c r="D5197" s="9"/>
    </row>
    <row r="5198" spans="4:4" x14ac:dyDescent="0.2">
      <c r="D5198" s="9"/>
    </row>
    <row r="5199" spans="4:4" x14ac:dyDescent="0.2">
      <c r="D5199" s="9"/>
    </row>
    <row r="5200" spans="4:4" x14ac:dyDescent="0.2">
      <c r="D5200" s="9"/>
    </row>
    <row r="5201" spans="4:4" x14ac:dyDescent="0.2">
      <c r="D5201" s="9"/>
    </row>
    <row r="5202" spans="4:4" x14ac:dyDescent="0.2">
      <c r="D5202" s="9"/>
    </row>
    <row r="5203" spans="4:4" x14ac:dyDescent="0.2">
      <c r="D5203" s="9"/>
    </row>
    <row r="5204" spans="4:4" x14ac:dyDescent="0.2">
      <c r="D5204" s="9"/>
    </row>
    <row r="5205" spans="4:4" x14ac:dyDescent="0.2">
      <c r="D5205" s="9"/>
    </row>
    <row r="5206" spans="4:4" x14ac:dyDescent="0.2">
      <c r="D5206" s="9"/>
    </row>
    <row r="5207" spans="4:4" x14ac:dyDescent="0.2">
      <c r="D5207" s="9"/>
    </row>
    <row r="5208" spans="4:4" x14ac:dyDescent="0.2">
      <c r="D5208" s="9"/>
    </row>
    <row r="5209" spans="4:4" x14ac:dyDescent="0.2">
      <c r="D5209" s="9"/>
    </row>
    <row r="5210" spans="4:4" x14ac:dyDescent="0.2">
      <c r="D5210" s="9"/>
    </row>
    <row r="5211" spans="4:4" x14ac:dyDescent="0.2">
      <c r="D5211" s="9"/>
    </row>
    <row r="5212" spans="4:4" x14ac:dyDescent="0.2">
      <c r="D5212" s="9"/>
    </row>
    <row r="5213" spans="4:4" x14ac:dyDescent="0.2">
      <c r="D5213" s="9"/>
    </row>
    <row r="5214" spans="4:4" x14ac:dyDescent="0.2">
      <c r="D5214" s="9"/>
    </row>
    <row r="5215" spans="4:4" x14ac:dyDescent="0.2">
      <c r="D5215" s="9"/>
    </row>
    <row r="5216" spans="4:4" x14ac:dyDescent="0.2">
      <c r="D5216" s="9"/>
    </row>
    <row r="5217" spans="4:4" x14ac:dyDescent="0.2">
      <c r="D5217" s="9"/>
    </row>
    <row r="5218" spans="4:4" x14ac:dyDescent="0.2">
      <c r="D5218" s="9"/>
    </row>
    <row r="5219" spans="4:4" x14ac:dyDescent="0.2">
      <c r="D5219" s="9"/>
    </row>
    <row r="5220" spans="4:4" x14ac:dyDescent="0.2">
      <c r="D5220" s="9"/>
    </row>
    <row r="5221" spans="4:4" x14ac:dyDescent="0.2">
      <c r="D5221" s="9"/>
    </row>
    <row r="5222" spans="4:4" x14ac:dyDescent="0.2">
      <c r="D5222" s="9"/>
    </row>
    <row r="5223" spans="4:4" x14ac:dyDescent="0.2">
      <c r="D5223" s="9"/>
    </row>
    <row r="5224" spans="4:4" x14ac:dyDescent="0.2">
      <c r="D5224" s="9"/>
    </row>
    <row r="5225" spans="4:4" x14ac:dyDescent="0.2">
      <c r="D5225" s="9"/>
    </row>
    <row r="5226" spans="4:4" x14ac:dyDescent="0.2">
      <c r="D5226" s="9"/>
    </row>
    <row r="5227" spans="4:4" x14ac:dyDescent="0.2">
      <c r="D5227" s="9"/>
    </row>
    <row r="5228" spans="4:4" x14ac:dyDescent="0.2">
      <c r="D5228" s="9"/>
    </row>
    <row r="5229" spans="4:4" x14ac:dyDescent="0.2">
      <c r="D5229" s="9"/>
    </row>
    <row r="5230" spans="4:4" x14ac:dyDescent="0.2">
      <c r="D5230" s="9"/>
    </row>
    <row r="5231" spans="4:4" x14ac:dyDescent="0.2">
      <c r="D5231" s="9"/>
    </row>
    <row r="5232" spans="4:4" x14ac:dyDescent="0.2">
      <c r="D5232" s="9"/>
    </row>
    <row r="5233" spans="4:4" x14ac:dyDescent="0.2">
      <c r="D5233" s="9"/>
    </row>
    <row r="5234" spans="4:4" x14ac:dyDescent="0.2">
      <c r="D5234" s="9"/>
    </row>
    <row r="5235" spans="4:4" x14ac:dyDescent="0.2">
      <c r="D5235" s="9"/>
    </row>
    <row r="5236" spans="4:4" x14ac:dyDescent="0.2">
      <c r="D5236" s="9"/>
    </row>
    <row r="5237" spans="4:4" x14ac:dyDescent="0.2">
      <c r="D5237" s="9"/>
    </row>
    <row r="5238" spans="4:4" x14ac:dyDescent="0.2">
      <c r="D5238" s="9"/>
    </row>
    <row r="5239" spans="4:4" x14ac:dyDescent="0.2">
      <c r="D5239" s="9"/>
    </row>
    <row r="5240" spans="4:4" x14ac:dyDescent="0.2">
      <c r="D5240" s="9"/>
    </row>
    <row r="5241" spans="4:4" x14ac:dyDescent="0.2">
      <c r="D5241" s="9"/>
    </row>
    <row r="5242" spans="4:4" x14ac:dyDescent="0.2">
      <c r="D5242" s="9"/>
    </row>
    <row r="5243" spans="4:4" x14ac:dyDescent="0.2">
      <c r="D5243" s="9"/>
    </row>
    <row r="5244" spans="4:4" x14ac:dyDescent="0.2">
      <c r="D5244" s="9"/>
    </row>
    <row r="5245" spans="4:4" x14ac:dyDescent="0.2">
      <c r="D5245" s="9"/>
    </row>
    <row r="5246" spans="4:4" x14ac:dyDescent="0.2">
      <c r="D5246" s="9"/>
    </row>
    <row r="5247" spans="4:4" x14ac:dyDescent="0.2">
      <c r="D5247" s="9"/>
    </row>
    <row r="5248" spans="4:4" x14ac:dyDescent="0.2">
      <c r="D5248" s="9"/>
    </row>
    <row r="5249" spans="4:4" x14ac:dyDescent="0.2">
      <c r="D5249" s="9"/>
    </row>
    <row r="5250" spans="4:4" x14ac:dyDescent="0.2">
      <c r="D5250" s="9"/>
    </row>
    <row r="5251" spans="4:4" x14ac:dyDescent="0.2">
      <c r="D5251" s="9"/>
    </row>
    <row r="5252" spans="4:4" x14ac:dyDescent="0.2">
      <c r="D5252" s="9"/>
    </row>
    <row r="5253" spans="4:4" x14ac:dyDescent="0.2">
      <c r="D5253" s="9"/>
    </row>
    <row r="5254" spans="4:4" x14ac:dyDescent="0.2">
      <c r="D5254" s="9"/>
    </row>
    <row r="5255" spans="4:4" x14ac:dyDescent="0.2">
      <c r="D5255" s="9"/>
    </row>
    <row r="5256" spans="4:4" x14ac:dyDescent="0.2">
      <c r="D5256" s="9"/>
    </row>
    <row r="5257" spans="4:4" x14ac:dyDescent="0.2">
      <c r="D5257" s="9"/>
    </row>
    <row r="5258" spans="4:4" x14ac:dyDescent="0.2">
      <c r="D5258" s="9"/>
    </row>
    <row r="5259" spans="4:4" x14ac:dyDescent="0.2">
      <c r="D5259" s="9"/>
    </row>
    <row r="5260" spans="4:4" x14ac:dyDescent="0.2">
      <c r="D5260" s="9"/>
    </row>
    <row r="5261" spans="4:4" x14ac:dyDescent="0.2">
      <c r="D5261" s="9"/>
    </row>
    <row r="5262" spans="4:4" x14ac:dyDescent="0.2">
      <c r="D5262" s="9"/>
    </row>
    <row r="5263" spans="4:4" x14ac:dyDescent="0.2">
      <c r="D5263" s="9"/>
    </row>
    <row r="5264" spans="4:4" x14ac:dyDescent="0.2">
      <c r="D5264" s="9"/>
    </row>
    <row r="5265" spans="4:4" x14ac:dyDescent="0.2">
      <c r="D5265" s="9"/>
    </row>
    <row r="5266" spans="4:4" x14ac:dyDescent="0.2">
      <c r="D5266" s="9"/>
    </row>
    <row r="5267" spans="4:4" x14ac:dyDescent="0.2">
      <c r="D5267" s="9"/>
    </row>
    <row r="5268" spans="4:4" x14ac:dyDescent="0.2">
      <c r="D5268" s="9"/>
    </row>
    <row r="5269" spans="4:4" x14ac:dyDescent="0.2">
      <c r="D5269" s="9"/>
    </row>
    <row r="5270" spans="4:4" x14ac:dyDescent="0.2">
      <c r="D5270" s="9"/>
    </row>
    <row r="5271" spans="4:4" x14ac:dyDescent="0.2">
      <c r="D5271" s="9"/>
    </row>
    <row r="5272" spans="4:4" x14ac:dyDescent="0.2">
      <c r="D5272" s="9"/>
    </row>
    <row r="5273" spans="4:4" x14ac:dyDescent="0.2">
      <c r="D5273" s="9"/>
    </row>
    <row r="5274" spans="4:4" x14ac:dyDescent="0.2">
      <c r="D5274" s="9"/>
    </row>
    <row r="5275" spans="4:4" x14ac:dyDescent="0.2">
      <c r="D5275" s="9"/>
    </row>
    <row r="5276" spans="4:4" x14ac:dyDescent="0.2">
      <c r="D5276" s="9"/>
    </row>
    <row r="5277" spans="4:4" x14ac:dyDescent="0.2">
      <c r="D5277" s="9"/>
    </row>
    <row r="5278" spans="4:4" x14ac:dyDescent="0.2">
      <c r="D5278" s="9"/>
    </row>
    <row r="5279" spans="4:4" x14ac:dyDescent="0.2">
      <c r="D5279" s="9"/>
    </row>
    <row r="5280" spans="4:4" x14ac:dyDescent="0.2">
      <c r="D5280" s="9"/>
    </row>
    <row r="5281" spans="4:4" x14ac:dyDescent="0.2">
      <c r="D5281" s="9"/>
    </row>
    <row r="5282" spans="4:4" x14ac:dyDescent="0.2">
      <c r="D5282" s="9"/>
    </row>
    <row r="5283" spans="4:4" x14ac:dyDescent="0.2">
      <c r="D5283" s="9"/>
    </row>
    <row r="5284" spans="4:4" x14ac:dyDescent="0.2">
      <c r="D5284" s="9"/>
    </row>
    <row r="5285" spans="4:4" x14ac:dyDescent="0.2">
      <c r="D5285" s="9"/>
    </row>
    <row r="5286" spans="4:4" x14ac:dyDescent="0.2">
      <c r="D5286" s="9"/>
    </row>
    <row r="5287" spans="4:4" x14ac:dyDescent="0.2">
      <c r="D5287" s="9"/>
    </row>
    <row r="5288" spans="4:4" x14ac:dyDescent="0.2">
      <c r="D5288" s="9"/>
    </row>
    <row r="5289" spans="4:4" x14ac:dyDescent="0.2">
      <c r="D5289" s="9"/>
    </row>
    <row r="5290" spans="4:4" x14ac:dyDescent="0.2">
      <c r="D5290" s="9"/>
    </row>
    <row r="5291" spans="4:4" x14ac:dyDescent="0.2">
      <c r="D5291" s="9"/>
    </row>
    <row r="5292" spans="4:4" x14ac:dyDescent="0.2">
      <c r="D5292" s="9"/>
    </row>
    <row r="5293" spans="4:4" x14ac:dyDescent="0.2">
      <c r="D5293" s="9"/>
    </row>
    <row r="5294" spans="4:4" x14ac:dyDescent="0.2">
      <c r="D5294" s="9"/>
    </row>
    <row r="5295" spans="4:4" x14ac:dyDescent="0.2">
      <c r="D5295" s="9"/>
    </row>
    <row r="5296" spans="4:4" x14ac:dyDescent="0.2">
      <c r="D5296" s="9"/>
    </row>
    <row r="5297" spans="4:4" x14ac:dyDescent="0.2">
      <c r="D5297" s="9"/>
    </row>
    <row r="5298" spans="4:4" x14ac:dyDescent="0.2">
      <c r="D5298" s="9"/>
    </row>
    <row r="5299" spans="4:4" x14ac:dyDescent="0.2">
      <c r="D5299" s="9"/>
    </row>
    <row r="5300" spans="4:4" x14ac:dyDescent="0.2">
      <c r="D5300" s="9"/>
    </row>
    <row r="5301" spans="4:4" x14ac:dyDescent="0.2">
      <c r="D5301" s="9"/>
    </row>
    <row r="5302" spans="4:4" x14ac:dyDescent="0.2">
      <c r="D5302" s="9"/>
    </row>
    <row r="5303" spans="4:4" x14ac:dyDescent="0.2">
      <c r="D5303" s="9"/>
    </row>
    <row r="5304" spans="4:4" x14ac:dyDescent="0.2">
      <c r="D5304" s="9"/>
    </row>
    <row r="5305" spans="4:4" x14ac:dyDescent="0.2">
      <c r="D5305" s="9"/>
    </row>
    <row r="5306" spans="4:4" x14ac:dyDescent="0.2">
      <c r="D5306" s="9"/>
    </row>
    <row r="5307" spans="4:4" x14ac:dyDescent="0.2">
      <c r="D5307" s="9"/>
    </row>
    <row r="5308" spans="4:4" x14ac:dyDescent="0.2">
      <c r="D5308" s="9"/>
    </row>
    <row r="5309" spans="4:4" x14ac:dyDescent="0.2">
      <c r="D5309" s="9"/>
    </row>
    <row r="5310" spans="4:4" x14ac:dyDescent="0.2">
      <c r="D5310" s="9"/>
    </row>
    <row r="5311" spans="4:4" x14ac:dyDescent="0.2">
      <c r="D5311" s="9"/>
    </row>
    <row r="5312" spans="4:4" x14ac:dyDescent="0.2">
      <c r="D5312" s="9"/>
    </row>
    <row r="5313" spans="4:4" x14ac:dyDescent="0.2">
      <c r="D5313" s="9"/>
    </row>
    <row r="5314" spans="4:4" x14ac:dyDescent="0.2">
      <c r="D5314" s="9"/>
    </row>
    <row r="5315" spans="4:4" x14ac:dyDescent="0.2">
      <c r="D5315" s="9"/>
    </row>
    <row r="5316" spans="4:4" x14ac:dyDescent="0.2">
      <c r="D5316" s="9"/>
    </row>
    <row r="5317" spans="4:4" x14ac:dyDescent="0.2">
      <c r="D5317" s="9"/>
    </row>
    <row r="5318" spans="4:4" x14ac:dyDescent="0.2">
      <c r="D5318" s="9"/>
    </row>
    <row r="5319" spans="4:4" x14ac:dyDescent="0.2">
      <c r="D5319" s="9"/>
    </row>
    <row r="5320" spans="4:4" x14ac:dyDescent="0.2">
      <c r="D5320" s="9"/>
    </row>
    <row r="5321" spans="4:4" x14ac:dyDescent="0.2">
      <c r="D5321" s="9"/>
    </row>
    <row r="5322" spans="4:4" x14ac:dyDescent="0.2">
      <c r="D5322" s="9"/>
    </row>
    <row r="5323" spans="4:4" x14ac:dyDescent="0.2">
      <c r="D5323" s="9"/>
    </row>
    <row r="5324" spans="4:4" x14ac:dyDescent="0.2">
      <c r="D5324" s="9"/>
    </row>
    <row r="5325" spans="4:4" x14ac:dyDescent="0.2">
      <c r="D5325" s="9"/>
    </row>
    <row r="5326" spans="4:4" x14ac:dyDescent="0.2">
      <c r="D5326" s="9"/>
    </row>
    <row r="5327" spans="4:4" x14ac:dyDescent="0.2">
      <c r="D5327" s="9"/>
    </row>
    <row r="5328" spans="4:4" x14ac:dyDescent="0.2">
      <c r="D5328" s="9"/>
    </row>
    <row r="5329" spans="4:4" x14ac:dyDescent="0.2">
      <c r="D5329" s="9"/>
    </row>
    <row r="5330" spans="4:4" x14ac:dyDescent="0.2">
      <c r="D5330" s="9"/>
    </row>
    <row r="5331" spans="4:4" x14ac:dyDescent="0.2">
      <c r="D5331" s="9"/>
    </row>
    <row r="5332" spans="4:4" x14ac:dyDescent="0.2">
      <c r="D5332" s="9"/>
    </row>
    <row r="5333" spans="4:4" x14ac:dyDescent="0.2">
      <c r="D5333" s="9"/>
    </row>
    <row r="5334" spans="4:4" x14ac:dyDescent="0.2">
      <c r="D5334" s="9"/>
    </row>
    <row r="5335" spans="4:4" x14ac:dyDescent="0.2">
      <c r="D5335" s="9"/>
    </row>
    <row r="5336" spans="4:4" x14ac:dyDescent="0.2">
      <c r="D5336" s="9"/>
    </row>
    <row r="5337" spans="4:4" x14ac:dyDescent="0.2">
      <c r="D5337" s="9"/>
    </row>
    <row r="5338" spans="4:4" x14ac:dyDescent="0.2">
      <c r="D5338" s="9"/>
    </row>
    <row r="5339" spans="4:4" x14ac:dyDescent="0.2">
      <c r="D5339" s="9"/>
    </row>
    <row r="5340" spans="4:4" x14ac:dyDescent="0.2">
      <c r="D5340" s="9"/>
    </row>
    <row r="5341" spans="4:4" x14ac:dyDescent="0.2">
      <c r="D5341" s="9"/>
    </row>
    <row r="5342" spans="4:4" x14ac:dyDescent="0.2">
      <c r="D5342" s="9"/>
    </row>
    <row r="5343" spans="4:4" x14ac:dyDescent="0.2">
      <c r="D5343" s="9"/>
    </row>
    <row r="5344" spans="4:4" x14ac:dyDescent="0.2">
      <c r="D5344" s="9"/>
    </row>
    <row r="5345" spans="4:4" x14ac:dyDescent="0.2">
      <c r="D5345" s="9"/>
    </row>
    <row r="5346" spans="4:4" x14ac:dyDescent="0.2">
      <c r="D5346" s="9"/>
    </row>
    <row r="5347" spans="4:4" x14ac:dyDescent="0.2">
      <c r="D5347" s="9"/>
    </row>
    <row r="5348" spans="4:4" x14ac:dyDescent="0.2">
      <c r="D5348" s="9"/>
    </row>
    <row r="5349" spans="4:4" x14ac:dyDescent="0.2">
      <c r="D5349" s="9"/>
    </row>
    <row r="5350" spans="4:4" x14ac:dyDescent="0.2">
      <c r="D5350" s="9"/>
    </row>
    <row r="5351" spans="4:4" x14ac:dyDescent="0.2">
      <c r="D5351" s="9"/>
    </row>
    <row r="5352" spans="4:4" x14ac:dyDescent="0.2">
      <c r="D5352" s="9"/>
    </row>
    <row r="5353" spans="4:4" x14ac:dyDescent="0.2">
      <c r="D5353" s="9"/>
    </row>
    <row r="5354" spans="4:4" x14ac:dyDescent="0.2">
      <c r="D5354" s="9"/>
    </row>
    <row r="5355" spans="4:4" x14ac:dyDescent="0.2">
      <c r="D5355" s="9"/>
    </row>
    <row r="5356" spans="4:4" x14ac:dyDescent="0.2">
      <c r="D5356" s="9"/>
    </row>
    <row r="5357" spans="4:4" x14ac:dyDescent="0.2">
      <c r="D5357" s="9"/>
    </row>
    <row r="5358" spans="4:4" x14ac:dyDescent="0.2">
      <c r="D5358" s="9"/>
    </row>
    <row r="5359" spans="4:4" x14ac:dyDescent="0.2">
      <c r="D5359" s="9"/>
    </row>
    <row r="5360" spans="4:4" x14ac:dyDescent="0.2">
      <c r="D5360" s="9"/>
    </row>
    <row r="5361" spans="4:4" x14ac:dyDescent="0.2">
      <c r="D5361" s="9"/>
    </row>
    <row r="5362" spans="4:4" x14ac:dyDescent="0.2">
      <c r="D5362" s="9"/>
    </row>
    <row r="5363" spans="4:4" x14ac:dyDescent="0.2">
      <c r="D5363" s="9"/>
    </row>
    <row r="5364" spans="4:4" x14ac:dyDescent="0.2">
      <c r="D5364" s="9"/>
    </row>
    <row r="5365" spans="4:4" x14ac:dyDescent="0.2">
      <c r="D5365" s="9"/>
    </row>
    <row r="5366" spans="4:4" x14ac:dyDescent="0.2">
      <c r="D5366" s="9"/>
    </row>
    <row r="5367" spans="4:4" x14ac:dyDescent="0.2">
      <c r="D5367" s="9"/>
    </row>
    <row r="5368" spans="4:4" x14ac:dyDescent="0.2">
      <c r="D5368" s="9"/>
    </row>
    <row r="5369" spans="4:4" x14ac:dyDescent="0.2">
      <c r="D5369" s="9"/>
    </row>
    <row r="5370" spans="4:4" x14ac:dyDescent="0.2">
      <c r="D5370" s="9"/>
    </row>
    <row r="5371" spans="4:4" x14ac:dyDescent="0.2">
      <c r="D5371" s="9"/>
    </row>
    <row r="5372" spans="4:4" x14ac:dyDescent="0.2">
      <c r="D5372" s="9"/>
    </row>
    <row r="5373" spans="4:4" x14ac:dyDescent="0.2">
      <c r="D5373" s="9"/>
    </row>
    <row r="5374" spans="4:4" x14ac:dyDescent="0.2">
      <c r="D5374" s="9"/>
    </row>
    <row r="5375" spans="4:4" x14ac:dyDescent="0.2">
      <c r="D5375" s="9"/>
    </row>
    <row r="5376" spans="4:4" x14ac:dyDescent="0.2">
      <c r="D5376" s="9"/>
    </row>
    <row r="5377" spans="4:4" x14ac:dyDescent="0.2">
      <c r="D5377" s="9"/>
    </row>
    <row r="5378" spans="4:4" x14ac:dyDescent="0.2">
      <c r="D5378" s="9"/>
    </row>
    <row r="5379" spans="4:4" x14ac:dyDescent="0.2">
      <c r="D5379" s="9"/>
    </row>
    <row r="5380" spans="4:4" x14ac:dyDescent="0.2">
      <c r="D5380" s="9"/>
    </row>
    <row r="5381" spans="4:4" x14ac:dyDescent="0.2">
      <c r="D5381" s="9"/>
    </row>
    <row r="5382" spans="4:4" x14ac:dyDescent="0.2">
      <c r="D5382" s="9"/>
    </row>
    <row r="5383" spans="4:4" x14ac:dyDescent="0.2">
      <c r="D5383" s="9"/>
    </row>
    <row r="5384" spans="4:4" x14ac:dyDescent="0.2">
      <c r="D5384" s="9"/>
    </row>
    <row r="5385" spans="4:4" x14ac:dyDescent="0.2">
      <c r="D5385" s="9"/>
    </row>
    <row r="5386" spans="4:4" x14ac:dyDescent="0.2">
      <c r="D5386" s="9"/>
    </row>
    <row r="5387" spans="4:4" x14ac:dyDescent="0.2">
      <c r="D5387" s="9"/>
    </row>
    <row r="5388" spans="4:4" x14ac:dyDescent="0.2">
      <c r="D5388" s="9"/>
    </row>
    <row r="5389" spans="4:4" x14ac:dyDescent="0.2">
      <c r="D5389" s="9"/>
    </row>
    <row r="5390" spans="4:4" x14ac:dyDescent="0.2">
      <c r="D5390" s="9"/>
    </row>
    <row r="5391" spans="4:4" x14ac:dyDescent="0.2">
      <c r="D5391" s="9"/>
    </row>
    <row r="5392" spans="4:4" x14ac:dyDescent="0.2">
      <c r="D5392" s="9"/>
    </row>
    <row r="5393" spans="4:4" x14ac:dyDescent="0.2">
      <c r="D5393" s="9"/>
    </row>
    <row r="5394" spans="4:4" x14ac:dyDescent="0.2">
      <c r="D5394" s="9"/>
    </row>
    <row r="5395" spans="4:4" x14ac:dyDescent="0.2">
      <c r="D5395" s="9"/>
    </row>
    <row r="5396" spans="4:4" x14ac:dyDescent="0.2">
      <c r="D5396" s="9"/>
    </row>
    <row r="5397" spans="4:4" x14ac:dyDescent="0.2">
      <c r="D5397" s="9"/>
    </row>
    <row r="5398" spans="4:4" x14ac:dyDescent="0.2">
      <c r="D5398" s="9"/>
    </row>
    <row r="5399" spans="4:4" x14ac:dyDescent="0.2">
      <c r="D5399" s="9"/>
    </row>
    <row r="5400" spans="4:4" x14ac:dyDescent="0.2">
      <c r="D5400" s="9"/>
    </row>
    <row r="5401" spans="4:4" x14ac:dyDescent="0.2">
      <c r="D5401" s="9"/>
    </row>
    <row r="5402" spans="4:4" x14ac:dyDescent="0.2">
      <c r="D5402" s="9"/>
    </row>
    <row r="5403" spans="4:4" x14ac:dyDescent="0.2">
      <c r="D5403" s="9"/>
    </row>
    <row r="5404" spans="4:4" x14ac:dyDescent="0.2">
      <c r="D5404" s="9"/>
    </row>
    <row r="5405" spans="4:4" x14ac:dyDescent="0.2">
      <c r="D5405" s="9"/>
    </row>
    <row r="5406" spans="4:4" x14ac:dyDescent="0.2">
      <c r="D5406" s="9"/>
    </row>
    <row r="5407" spans="4:4" x14ac:dyDescent="0.2">
      <c r="D5407" s="9"/>
    </row>
    <row r="5408" spans="4:4" x14ac:dyDescent="0.2">
      <c r="D5408" s="9"/>
    </row>
    <row r="5409" spans="4:4" x14ac:dyDescent="0.2">
      <c r="D5409" s="9"/>
    </row>
    <row r="5410" spans="4:4" x14ac:dyDescent="0.2">
      <c r="D5410" s="9"/>
    </row>
    <row r="5411" spans="4:4" x14ac:dyDescent="0.2">
      <c r="D5411" s="9"/>
    </row>
    <row r="5412" spans="4:4" x14ac:dyDescent="0.2">
      <c r="D5412" s="9"/>
    </row>
    <row r="5413" spans="4:4" x14ac:dyDescent="0.2">
      <c r="D5413" s="9"/>
    </row>
    <row r="5414" spans="4:4" x14ac:dyDescent="0.2">
      <c r="D5414" s="9"/>
    </row>
    <row r="5415" spans="4:4" x14ac:dyDescent="0.2">
      <c r="D5415" s="9"/>
    </row>
    <row r="5416" spans="4:4" x14ac:dyDescent="0.2">
      <c r="D5416" s="9"/>
    </row>
    <row r="5417" spans="4:4" x14ac:dyDescent="0.2">
      <c r="D5417" s="9"/>
    </row>
    <row r="5418" spans="4:4" x14ac:dyDescent="0.2">
      <c r="D5418" s="9"/>
    </row>
    <row r="5419" spans="4:4" x14ac:dyDescent="0.2">
      <c r="D5419" s="9"/>
    </row>
    <row r="5420" spans="4:4" x14ac:dyDescent="0.2">
      <c r="D5420" s="9"/>
    </row>
    <row r="5421" spans="4:4" x14ac:dyDescent="0.2">
      <c r="D5421" s="9"/>
    </row>
    <row r="5422" spans="4:4" x14ac:dyDescent="0.2">
      <c r="D5422" s="9"/>
    </row>
    <row r="5423" spans="4:4" x14ac:dyDescent="0.2">
      <c r="D5423" s="9"/>
    </row>
    <row r="5424" spans="4:4" x14ac:dyDescent="0.2">
      <c r="D5424" s="9"/>
    </row>
    <row r="5425" spans="4:4" x14ac:dyDescent="0.2">
      <c r="D5425" s="9"/>
    </row>
    <row r="5426" spans="4:4" x14ac:dyDescent="0.2">
      <c r="D5426" s="9"/>
    </row>
    <row r="5427" spans="4:4" x14ac:dyDescent="0.2">
      <c r="D5427" s="9"/>
    </row>
    <row r="5428" spans="4:4" x14ac:dyDescent="0.2">
      <c r="D5428" s="9"/>
    </row>
    <row r="5429" spans="4:4" x14ac:dyDescent="0.2">
      <c r="D5429" s="9"/>
    </row>
    <row r="5430" spans="4:4" x14ac:dyDescent="0.2">
      <c r="D5430" s="9"/>
    </row>
    <row r="5431" spans="4:4" x14ac:dyDescent="0.2">
      <c r="D5431" s="9"/>
    </row>
    <row r="5432" spans="4:4" x14ac:dyDescent="0.2">
      <c r="D5432" s="9"/>
    </row>
    <row r="5433" spans="4:4" x14ac:dyDescent="0.2">
      <c r="D5433" s="9"/>
    </row>
    <row r="5434" spans="4:4" x14ac:dyDescent="0.2">
      <c r="D5434" s="9"/>
    </row>
    <row r="5435" spans="4:4" x14ac:dyDescent="0.2">
      <c r="D5435" s="9"/>
    </row>
    <row r="5436" spans="4:4" x14ac:dyDescent="0.2">
      <c r="D5436" s="9"/>
    </row>
    <row r="5437" spans="4:4" x14ac:dyDescent="0.2">
      <c r="D5437" s="9"/>
    </row>
    <row r="5438" spans="4:4" x14ac:dyDescent="0.2">
      <c r="D5438" s="9"/>
    </row>
    <row r="5439" spans="4:4" x14ac:dyDescent="0.2">
      <c r="D5439" s="9"/>
    </row>
    <row r="5440" spans="4:4" x14ac:dyDescent="0.2">
      <c r="D5440" s="9"/>
    </row>
    <row r="5441" spans="4:4" x14ac:dyDescent="0.2">
      <c r="D5441" s="9"/>
    </row>
    <row r="5442" spans="4:4" x14ac:dyDescent="0.2">
      <c r="D5442" s="9"/>
    </row>
    <row r="5443" spans="4:4" x14ac:dyDescent="0.2">
      <c r="D5443" s="9"/>
    </row>
    <row r="5444" spans="4:4" x14ac:dyDescent="0.2">
      <c r="D5444" s="9"/>
    </row>
    <row r="5445" spans="4:4" x14ac:dyDescent="0.2">
      <c r="D5445" s="9"/>
    </row>
    <row r="5446" spans="4:4" x14ac:dyDescent="0.2">
      <c r="D5446" s="9"/>
    </row>
    <row r="5447" spans="4:4" x14ac:dyDescent="0.2">
      <c r="D5447" s="9"/>
    </row>
    <row r="5448" spans="4:4" x14ac:dyDescent="0.2">
      <c r="D5448" s="9"/>
    </row>
    <row r="5449" spans="4:4" x14ac:dyDescent="0.2">
      <c r="D5449" s="9"/>
    </row>
    <row r="5450" spans="4:4" x14ac:dyDescent="0.2">
      <c r="D5450" s="9"/>
    </row>
    <row r="5451" spans="4:4" x14ac:dyDescent="0.2">
      <c r="D5451" s="9"/>
    </row>
    <row r="5452" spans="4:4" x14ac:dyDescent="0.2">
      <c r="D5452" s="9"/>
    </row>
    <row r="5453" spans="4:4" x14ac:dyDescent="0.2">
      <c r="D5453" s="9"/>
    </row>
    <row r="5454" spans="4:4" x14ac:dyDescent="0.2">
      <c r="D5454" s="9"/>
    </row>
    <row r="5455" spans="4:4" x14ac:dyDescent="0.2">
      <c r="D5455" s="9"/>
    </row>
    <row r="5456" spans="4:4" x14ac:dyDescent="0.2">
      <c r="D5456" s="9"/>
    </row>
    <row r="5457" spans="4:4" x14ac:dyDescent="0.2">
      <c r="D5457" s="9"/>
    </row>
    <row r="5458" spans="4:4" x14ac:dyDescent="0.2">
      <c r="D5458" s="9"/>
    </row>
    <row r="5459" spans="4:4" x14ac:dyDescent="0.2">
      <c r="D5459" s="9"/>
    </row>
    <row r="5460" spans="4:4" x14ac:dyDescent="0.2">
      <c r="D5460" s="9"/>
    </row>
    <row r="5461" spans="4:4" x14ac:dyDescent="0.2">
      <c r="D5461" s="9"/>
    </row>
    <row r="5462" spans="4:4" x14ac:dyDescent="0.2">
      <c r="D5462" s="9"/>
    </row>
    <row r="5463" spans="4:4" x14ac:dyDescent="0.2">
      <c r="D5463" s="9"/>
    </row>
    <row r="5464" spans="4:4" x14ac:dyDescent="0.2">
      <c r="D5464" s="9"/>
    </row>
    <row r="5465" spans="4:4" x14ac:dyDescent="0.2">
      <c r="D5465" s="9"/>
    </row>
    <row r="5466" spans="4:4" x14ac:dyDescent="0.2">
      <c r="D5466" s="9"/>
    </row>
    <row r="5467" spans="4:4" x14ac:dyDescent="0.2">
      <c r="D5467" s="9"/>
    </row>
    <row r="5468" spans="4:4" x14ac:dyDescent="0.2">
      <c r="D5468" s="9"/>
    </row>
    <row r="5469" spans="4:4" x14ac:dyDescent="0.2">
      <c r="D5469" s="9"/>
    </row>
    <row r="5470" spans="4:4" x14ac:dyDescent="0.2">
      <c r="D5470" s="9"/>
    </row>
    <row r="5471" spans="4:4" x14ac:dyDescent="0.2">
      <c r="D5471" s="9"/>
    </row>
    <row r="5472" spans="4:4" x14ac:dyDescent="0.2">
      <c r="D5472" s="9"/>
    </row>
    <row r="5473" spans="4:4" x14ac:dyDescent="0.2">
      <c r="D5473" s="9"/>
    </row>
    <row r="5474" spans="4:4" x14ac:dyDescent="0.2">
      <c r="D5474" s="9"/>
    </row>
    <row r="5475" spans="4:4" x14ac:dyDescent="0.2">
      <c r="D5475" s="9"/>
    </row>
    <row r="5476" spans="4:4" x14ac:dyDescent="0.2">
      <c r="D5476" s="9"/>
    </row>
    <row r="5477" spans="4:4" x14ac:dyDescent="0.2">
      <c r="D5477" s="9"/>
    </row>
    <row r="5478" spans="4:4" x14ac:dyDescent="0.2">
      <c r="D5478" s="9"/>
    </row>
    <row r="5479" spans="4:4" x14ac:dyDescent="0.2">
      <c r="D5479" s="9"/>
    </row>
    <row r="5480" spans="4:4" x14ac:dyDescent="0.2">
      <c r="D5480" s="9"/>
    </row>
    <row r="5481" spans="4:4" x14ac:dyDescent="0.2">
      <c r="D5481" s="9"/>
    </row>
    <row r="5482" spans="4:4" x14ac:dyDescent="0.2">
      <c r="D5482" s="9"/>
    </row>
    <row r="5483" spans="4:4" x14ac:dyDescent="0.2">
      <c r="D5483" s="9"/>
    </row>
    <row r="5484" spans="4:4" x14ac:dyDescent="0.2">
      <c r="D5484" s="9"/>
    </row>
    <row r="5485" spans="4:4" x14ac:dyDescent="0.2">
      <c r="D5485" s="9"/>
    </row>
    <row r="5486" spans="4:4" x14ac:dyDescent="0.2">
      <c r="D5486" s="9"/>
    </row>
    <row r="5487" spans="4:4" x14ac:dyDescent="0.2">
      <c r="D5487" s="9"/>
    </row>
    <row r="5488" spans="4:4" x14ac:dyDescent="0.2">
      <c r="D5488" s="9"/>
    </row>
    <row r="5489" spans="4:4" x14ac:dyDescent="0.2">
      <c r="D5489" s="9"/>
    </row>
    <row r="5490" spans="4:4" x14ac:dyDescent="0.2">
      <c r="D5490" s="9"/>
    </row>
    <row r="5491" spans="4:4" x14ac:dyDescent="0.2">
      <c r="D5491" s="9"/>
    </row>
    <row r="5492" spans="4:4" x14ac:dyDescent="0.2">
      <c r="D5492" s="9"/>
    </row>
    <row r="5493" spans="4:4" x14ac:dyDescent="0.2">
      <c r="D5493" s="9"/>
    </row>
    <row r="5494" spans="4:4" x14ac:dyDescent="0.2">
      <c r="D5494" s="9"/>
    </row>
    <row r="5495" spans="4:4" x14ac:dyDescent="0.2">
      <c r="D5495" s="9"/>
    </row>
    <row r="5496" spans="4:4" x14ac:dyDescent="0.2">
      <c r="D5496" s="9"/>
    </row>
    <row r="5497" spans="4:4" x14ac:dyDescent="0.2">
      <c r="D5497" s="9"/>
    </row>
    <row r="5498" spans="4:4" x14ac:dyDescent="0.2">
      <c r="D5498" s="9"/>
    </row>
    <row r="5499" spans="4:4" x14ac:dyDescent="0.2">
      <c r="D5499" s="9"/>
    </row>
    <row r="5500" spans="4:4" x14ac:dyDescent="0.2">
      <c r="D5500" s="9"/>
    </row>
    <row r="5501" spans="4:4" x14ac:dyDescent="0.2">
      <c r="D5501" s="9"/>
    </row>
    <row r="5502" spans="4:4" x14ac:dyDescent="0.2">
      <c r="D5502" s="9"/>
    </row>
    <row r="5503" spans="4:4" x14ac:dyDescent="0.2">
      <c r="D5503" s="9"/>
    </row>
    <row r="5504" spans="4:4" x14ac:dyDescent="0.2">
      <c r="D5504" s="9"/>
    </row>
    <row r="5505" spans="4:4" x14ac:dyDescent="0.2">
      <c r="D5505" s="9"/>
    </row>
    <row r="5506" spans="4:4" x14ac:dyDescent="0.2">
      <c r="D5506" s="9"/>
    </row>
    <row r="5507" spans="4:4" x14ac:dyDescent="0.2">
      <c r="D5507" s="9"/>
    </row>
    <row r="5508" spans="4:4" x14ac:dyDescent="0.2">
      <c r="D5508" s="9"/>
    </row>
    <row r="5509" spans="4:4" x14ac:dyDescent="0.2">
      <c r="D5509" s="9"/>
    </row>
    <row r="5510" spans="4:4" x14ac:dyDescent="0.2">
      <c r="D5510" s="9"/>
    </row>
    <row r="5511" spans="4:4" x14ac:dyDescent="0.2">
      <c r="D5511" s="9"/>
    </row>
    <row r="5512" spans="4:4" x14ac:dyDescent="0.2">
      <c r="D5512" s="9"/>
    </row>
    <row r="5513" spans="4:4" x14ac:dyDescent="0.2">
      <c r="D5513" s="9"/>
    </row>
    <row r="5514" spans="4:4" x14ac:dyDescent="0.2">
      <c r="D5514" s="9"/>
    </row>
    <row r="5515" spans="4:4" x14ac:dyDescent="0.2">
      <c r="D5515" s="9"/>
    </row>
    <row r="5516" spans="4:4" x14ac:dyDescent="0.2">
      <c r="D5516" s="9"/>
    </row>
    <row r="5517" spans="4:4" x14ac:dyDescent="0.2">
      <c r="D5517" s="9"/>
    </row>
    <row r="5518" spans="4:4" x14ac:dyDescent="0.2">
      <c r="D5518" s="9"/>
    </row>
    <row r="5519" spans="4:4" x14ac:dyDescent="0.2">
      <c r="D5519" s="9"/>
    </row>
    <row r="5520" spans="4:4" x14ac:dyDescent="0.2">
      <c r="D5520" s="9"/>
    </row>
    <row r="5521" spans="4:4" x14ac:dyDescent="0.2">
      <c r="D5521" s="9"/>
    </row>
    <row r="5522" spans="4:4" x14ac:dyDescent="0.2">
      <c r="D5522" s="9"/>
    </row>
    <row r="5523" spans="4:4" x14ac:dyDescent="0.2">
      <c r="D5523" s="9"/>
    </row>
    <row r="5524" spans="4:4" x14ac:dyDescent="0.2">
      <c r="D5524" s="9"/>
    </row>
    <row r="5525" spans="4:4" x14ac:dyDescent="0.2">
      <c r="D5525" s="9"/>
    </row>
    <row r="5526" spans="4:4" x14ac:dyDescent="0.2">
      <c r="D5526" s="9"/>
    </row>
    <row r="5527" spans="4:4" x14ac:dyDescent="0.2">
      <c r="D5527" s="9"/>
    </row>
    <row r="5528" spans="4:4" x14ac:dyDescent="0.2">
      <c r="D5528" s="9"/>
    </row>
    <row r="5529" spans="4:4" x14ac:dyDescent="0.2">
      <c r="D5529" s="9"/>
    </row>
    <row r="5530" spans="4:4" x14ac:dyDescent="0.2">
      <c r="D5530" s="9"/>
    </row>
    <row r="5531" spans="4:4" x14ac:dyDescent="0.2">
      <c r="D5531" s="9"/>
    </row>
    <row r="5532" spans="4:4" x14ac:dyDescent="0.2">
      <c r="D5532" s="9"/>
    </row>
    <row r="5533" spans="4:4" x14ac:dyDescent="0.2">
      <c r="D5533" s="9"/>
    </row>
    <row r="5534" spans="4:4" x14ac:dyDescent="0.2">
      <c r="D5534" s="9"/>
    </row>
    <row r="5535" spans="4:4" x14ac:dyDescent="0.2">
      <c r="D5535" s="9"/>
    </row>
    <row r="5536" spans="4:4" x14ac:dyDescent="0.2">
      <c r="D5536" s="9"/>
    </row>
    <row r="5537" spans="4:4" x14ac:dyDescent="0.2">
      <c r="D5537" s="9"/>
    </row>
    <row r="5538" spans="4:4" x14ac:dyDescent="0.2">
      <c r="D5538" s="9"/>
    </row>
    <row r="5539" spans="4:4" x14ac:dyDescent="0.2">
      <c r="D5539" s="9"/>
    </row>
    <row r="5540" spans="4:4" x14ac:dyDescent="0.2">
      <c r="D5540" s="9"/>
    </row>
    <row r="5541" spans="4:4" x14ac:dyDescent="0.2">
      <c r="D5541" s="9"/>
    </row>
    <row r="5542" spans="4:4" x14ac:dyDescent="0.2">
      <c r="D5542" s="9"/>
    </row>
    <row r="5543" spans="4:4" x14ac:dyDescent="0.2">
      <c r="D5543" s="9"/>
    </row>
    <row r="5544" spans="4:4" x14ac:dyDescent="0.2">
      <c r="D5544" s="9"/>
    </row>
    <row r="5545" spans="4:4" x14ac:dyDescent="0.2">
      <c r="D5545" s="9"/>
    </row>
    <row r="5546" spans="4:4" x14ac:dyDescent="0.2">
      <c r="D5546" s="9"/>
    </row>
    <row r="5547" spans="4:4" x14ac:dyDescent="0.2">
      <c r="D5547" s="9"/>
    </row>
    <row r="5548" spans="4:4" x14ac:dyDescent="0.2">
      <c r="D5548" s="9"/>
    </row>
    <row r="5549" spans="4:4" x14ac:dyDescent="0.2">
      <c r="D5549" s="9"/>
    </row>
    <row r="5550" spans="4:4" x14ac:dyDescent="0.2">
      <c r="D5550" s="9"/>
    </row>
    <row r="5551" spans="4:4" x14ac:dyDescent="0.2">
      <c r="D5551" s="9"/>
    </row>
    <row r="5552" spans="4:4" x14ac:dyDescent="0.2">
      <c r="D5552" s="9"/>
    </row>
    <row r="5553" spans="4:4" x14ac:dyDescent="0.2">
      <c r="D5553" s="9"/>
    </row>
    <row r="5554" spans="4:4" x14ac:dyDescent="0.2">
      <c r="D5554" s="9"/>
    </row>
    <row r="5555" spans="4:4" x14ac:dyDescent="0.2">
      <c r="D5555" s="9"/>
    </row>
    <row r="5556" spans="4:4" x14ac:dyDescent="0.2">
      <c r="D5556" s="9"/>
    </row>
    <row r="5557" spans="4:4" x14ac:dyDescent="0.2">
      <c r="D5557" s="9"/>
    </row>
    <row r="5558" spans="4:4" x14ac:dyDescent="0.2">
      <c r="D5558" s="9"/>
    </row>
    <row r="5559" spans="4:4" x14ac:dyDescent="0.2">
      <c r="D5559" s="9"/>
    </row>
    <row r="5560" spans="4:4" x14ac:dyDescent="0.2">
      <c r="D5560" s="9"/>
    </row>
    <row r="5561" spans="4:4" x14ac:dyDescent="0.2">
      <c r="D5561" s="9"/>
    </row>
    <row r="5562" spans="4:4" x14ac:dyDescent="0.2">
      <c r="D5562" s="9"/>
    </row>
    <row r="5563" spans="4:4" x14ac:dyDescent="0.2">
      <c r="D5563" s="9"/>
    </row>
    <row r="5564" spans="4:4" x14ac:dyDescent="0.2">
      <c r="D5564" s="9"/>
    </row>
    <row r="5565" spans="4:4" x14ac:dyDescent="0.2">
      <c r="D5565" s="9"/>
    </row>
    <row r="5566" spans="4:4" x14ac:dyDescent="0.2">
      <c r="D5566" s="9"/>
    </row>
    <row r="5567" spans="4:4" x14ac:dyDescent="0.2">
      <c r="D5567" s="9"/>
    </row>
    <row r="5568" spans="4:4" x14ac:dyDescent="0.2">
      <c r="D5568" s="9"/>
    </row>
    <row r="5569" spans="4:4" x14ac:dyDescent="0.2">
      <c r="D5569" s="9"/>
    </row>
    <row r="5570" spans="4:4" x14ac:dyDescent="0.2">
      <c r="D5570" s="9"/>
    </row>
    <row r="5571" spans="4:4" x14ac:dyDescent="0.2">
      <c r="D5571" s="9"/>
    </row>
    <row r="5572" spans="4:4" x14ac:dyDescent="0.2">
      <c r="D5572" s="9"/>
    </row>
    <row r="5573" spans="4:4" x14ac:dyDescent="0.2">
      <c r="D5573" s="9"/>
    </row>
    <row r="5574" spans="4:4" x14ac:dyDescent="0.2">
      <c r="D5574" s="9"/>
    </row>
    <row r="5575" spans="4:4" x14ac:dyDescent="0.2">
      <c r="D5575" s="9"/>
    </row>
    <row r="5576" spans="4:4" x14ac:dyDescent="0.2">
      <c r="D5576" s="9"/>
    </row>
    <row r="5577" spans="4:4" x14ac:dyDescent="0.2">
      <c r="D5577" s="9"/>
    </row>
    <row r="5578" spans="4:4" x14ac:dyDescent="0.2">
      <c r="D5578" s="9"/>
    </row>
    <row r="5579" spans="4:4" x14ac:dyDescent="0.2">
      <c r="D5579" s="9"/>
    </row>
    <row r="5580" spans="4:4" x14ac:dyDescent="0.2">
      <c r="D5580" s="9"/>
    </row>
    <row r="5581" spans="4:4" x14ac:dyDescent="0.2">
      <c r="D5581" s="9"/>
    </row>
    <row r="5582" spans="4:4" x14ac:dyDescent="0.2">
      <c r="D5582" s="9"/>
    </row>
    <row r="5583" spans="4:4" x14ac:dyDescent="0.2">
      <c r="D5583" s="9"/>
    </row>
    <row r="5584" spans="4:4" x14ac:dyDescent="0.2">
      <c r="D5584" s="9"/>
    </row>
    <row r="5585" spans="4:4" x14ac:dyDescent="0.2">
      <c r="D5585" s="9"/>
    </row>
    <row r="5586" spans="4:4" x14ac:dyDescent="0.2">
      <c r="D5586" s="9"/>
    </row>
    <row r="5587" spans="4:4" x14ac:dyDescent="0.2">
      <c r="D5587" s="9"/>
    </row>
    <row r="5588" spans="4:4" x14ac:dyDescent="0.2">
      <c r="D5588" s="9"/>
    </row>
    <row r="5589" spans="4:4" x14ac:dyDescent="0.2">
      <c r="D5589" s="9"/>
    </row>
    <row r="5590" spans="4:4" x14ac:dyDescent="0.2">
      <c r="D5590" s="9"/>
    </row>
    <row r="5591" spans="4:4" x14ac:dyDescent="0.2">
      <c r="D5591" s="9"/>
    </row>
    <row r="5592" spans="4:4" x14ac:dyDescent="0.2">
      <c r="D5592" s="9"/>
    </row>
    <row r="5593" spans="4:4" x14ac:dyDescent="0.2">
      <c r="D5593" s="9"/>
    </row>
    <row r="5594" spans="4:4" x14ac:dyDescent="0.2">
      <c r="D5594" s="9"/>
    </row>
    <row r="5595" spans="4:4" x14ac:dyDescent="0.2">
      <c r="D5595" s="9"/>
    </row>
    <row r="5596" spans="4:4" x14ac:dyDescent="0.2">
      <c r="D5596" s="9"/>
    </row>
    <row r="5597" spans="4:4" x14ac:dyDescent="0.2">
      <c r="D5597" s="9"/>
    </row>
    <row r="5598" spans="4:4" x14ac:dyDescent="0.2">
      <c r="D5598" s="9"/>
    </row>
    <row r="5599" spans="4:4" x14ac:dyDescent="0.2">
      <c r="D5599" s="9"/>
    </row>
    <row r="5600" spans="4:4" x14ac:dyDescent="0.2">
      <c r="D5600" s="9"/>
    </row>
    <row r="5601" spans="4:4" x14ac:dyDescent="0.2">
      <c r="D5601" s="9"/>
    </row>
    <row r="5602" spans="4:4" x14ac:dyDescent="0.2">
      <c r="D5602" s="9"/>
    </row>
    <row r="5603" spans="4:4" x14ac:dyDescent="0.2">
      <c r="D5603" s="9"/>
    </row>
    <row r="5604" spans="4:4" x14ac:dyDescent="0.2">
      <c r="D5604" s="9"/>
    </row>
    <row r="5605" spans="4:4" x14ac:dyDescent="0.2">
      <c r="D5605" s="9"/>
    </row>
    <row r="5606" spans="4:4" x14ac:dyDescent="0.2">
      <c r="D5606" s="9"/>
    </row>
    <row r="5607" spans="4:4" x14ac:dyDescent="0.2">
      <c r="D5607" s="9"/>
    </row>
    <row r="5608" spans="4:4" x14ac:dyDescent="0.2">
      <c r="D5608" s="9"/>
    </row>
    <row r="5609" spans="4:4" x14ac:dyDescent="0.2">
      <c r="D5609" s="9"/>
    </row>
    <row r="5610" spans="4:4" x14ac:dyDescent="0.2">
      <c r="D5610" s="9"/>
    </row>
    <row r="5611" spans="4:4" x14ac:dyDescent="0.2">
      <c r="D5611" s="9"/>
    </row>
    <row r="5612" spans="4:4" x14ac:dyDescent="0.2">
      <c r="D5612" s="9"/>
    </row>
    <row r="5613" spans="4:4" x14ac:dyDescent="0.2">
      <c r="D5613" s="9"/>
    </row>
    <row r="5614" spans="4:4" x14ac:dyDescent="0.2">
      <c r="D5614" s="9"/>
    </row>
    <row r="5615" spans="4:4" x14ac:dyDescent="0.2">
      <c r="D5615" s="9"/>
    </row>
    <row r="5616" spans="4:4" x14ac:dyDescent="0.2">
      <c r="D5616" s="9"/>
    </row>
    <row r="5617" spans="4:4" x14ac:dyDescent="0.2">
      <c r="D5617" s="9"/>
    </row>
    <row r="5618" spans="4:4" x14ac:dyDescent="0.2">
      <c r="D5618" s="9"/>
    </row>
    <row r="5619" spans="4:4" x14ac:dyDescent="0.2">
      <c r="D5619" s="9"/>
    </row>
    <row r="5620" spans="4:4" x14ac:dyDescent="0.2">
      <c r="D5620" s="9"/>
    </row>
    <row r="5621" spans="4:4" x14ac:dyDescent="0.2">
      <c r="D5621" s="9"/>
    </row>
    <row r="5622" spans="4:4" x14ac:dyDescent="0.2">
      <c r="D5622" s="9"/>
    </row>
    <row r="5623" spans="4:4" x14ac:dyDescent="0.2">
      <c r="D5623" s="9"/>
    </row>
    <row r="5624" spans="4:4" x14ac:dyDescent="0.2">
      <c r="D5624" s="9"/>
    </row>
    <row r="5625" spans="4:4" x14ac:dyDescent="0.2">
      <c r="D5625" s="9"/>
    </row>
    <row r="5626" spans="4:4" x14ac:dyDescent="0.2">
      <c r="D5626" s="9"/>
    </row>
    <row r="5627" spans="4:4" x14ac:dyDescent="0.2">
      <c r="D5627" s="9"/>
    </row>
    <row r="5628" spans="4:4" x14ac:dyDescent="0.2">
      <c r="D5628" s="9"/>
    </row>
    <row r="5629" spans="4:4" x14ac:dyDescent="0.2">
      <c r="D5629" s="9"/>
    </row>
    <row r="5630" spans="4:4" x14ac:dyDescent="0.2">
      <c r="D5630" s="9"/>
    </row>
    <row r="5631" spans="4:4" x14ac:dyDescent="0.2">
      <c r="D5631" s="9"/>
    </row>
    <row r="5632" spans="4:4" x14ac:dyDescent="0.2">
      <c r="D5632" s="9"/>
    </row>
    <row r="5633" spans="4:4" x14ac:dyDescent="0.2">
      <c r="D5633" s="9"/>
    </row>
    <row r="5634" spans="4:4" x14ac:dyDescent="0.2">
      <c r="D5634" s="9"/>
    </row>
    <row r="5635" spans="4:4" x14ac:dyDescent="0.2">
      <c r="D5635" s="9"/>
    </row>
    <row r="5636" spans="4:4" x14ac:dyDescent="0.2">
      <c r="D5636" s="9"/>
    </row>
    <row r="5637" spans="4:4" x14ac:dyDescent="0.2">
      <c r="D5637" s="9"/>
    </row>
    <row r="5638" spans="4:4" x14ac:dyDescent="0.2">
      <c r="D5638" s="9"/>
    </row>
    <row r="5639" spans="4:4" x14ac:dyDescent="0.2">
      <c r="D5639" s="9"/>
    </row>
    <row r="5640" spans="4:4" x14ac:dyDescent="0.2">
      <c r="D5640" s="9"/>
    </row>
    <row r="5641" spans="4:4" x14ac:dyDescent="0.2">
      <c r="D5641" s="9"/>
    </row>
    <row r="5642" spans="4:4" x14ac:dyDescent="0.2">
      <c r="D5642" s="9"/>
    </row>
    <row r="5643" spans="4:4" x14ac:dyDescent="0.2">
      <c r="D5643" s="9"/>
    </row>
    <row r="5644" spans="4:4" x14ac:dyDescent="0.2">
      <c r="D5644" s="9"/>
    </row>
    <row r="5645" spans="4:4" x14ac:dyDescent="0.2">
      <c r="D5645" s="9"/>
    </row>
    <row r="5646" spans="4:4" x14ac:dyDescent="0.2">
      <c r="D5646" s="9"/>
    </row>
    <row r="5647" spans="4:4" x14ac:dyDescent="0.2">
      <c r="D5647" s="9"/>
    </row>
    <row r="5648" spans="4:4" x14ac:dyDescent="0.2">
      <c r="D5648" s="9"/>
    </row>
    <row r="5649" spans="4:4" x14ac:dyDescent="0.2">
      <c r="D5649" s="9"/>
    </row>
    <row r="5650" spans="4:4" x14ac:dyDescent="0.2">
      <c r="D5650" s="9"/>
    </row>
    <row r="5651" spans="4:4" x14ac:dyDescent="0.2">
      <c r="D5651" s="9"/>
    </row>
    <row r="5652" spans="4:4" x14ac:dyDescent="0.2">
      <c r="D5652" s="9"/>
    </row>
    <row r="5653" spans="4:4" x14ac:dyDescent="0.2">
      <c r="D5653" s="9"/>
    </row>
    <row r="5654" spans="4:4" x14ac:dyDescent="0.2">
      <c r="D5654" s="9"/>
    </row>
    <row r="5655" spans="4:4" x14ac:dyDescent="0.2">
      <c r="D5655" s="9"/>
    </row>
    <row r="5656" spans="4:4" x14ac:dyDescent="0.2">
      <c r="D5656" s="9"/>
    </row>
    <row r="5657" spans="4:4" x14ac:dyDescent="0.2">
      <c r="D5657" s="9"/>
    </row>
    <row r="5658" spans="4:4" x14ac:dyDescent="0.2">
      <c r="D5658" s="9"/>
    </row>
    <row r="5659" spans="4:4" x14ac:dyDescent="0.2">
      <c r="D5659" s="9"/>
    </row>
    <row r="5660" spans="4:4" x14ac:dyDescent="0.2">
      <c r="D5660" s="9"/>
    </row>
    <row r="5661" spans="4:4" x14ac:dyDescent="0.2">
      <c r="D5661" s="9"/>
    </row>
    <row r="5662" spans="4:4" x14ac:dyDescent="0.2">
      <c r="D5662" s="9"/>
    </row>
    <row r="5663" spans="4:4" x14ac:dyDescent="0.2">
      <c r="D5663" s="9"/>
    </row>
    <row r="5664" spans="4:4" x14ac:dyDescent="0.2">
      <c r="D5664" s="9"/>
    </row>
    <row r="5665" spans="4:4" x14ac:dyDescent="0.2">
      <c r="D5665" s="9"/>
    </row>
    <row r="5666" spans="4:4" x14ac:dyDescent="0.2">
      <c r="D5666" s="9"/>
    </row>
    <row r="5667" spans="4:4" x14ac:dyDescent="0.2">
      <c r="D5667" s="9"/>
    </row>
    <row r="5668" spans="4:4" x14ac:dyDescent="0.2">
      <c r="D5668" s="9"/>
    </row>
    <row r="5669" spans="4:4" x14ac:dyDescent="0.2">
      <c r="D5669" s="9"/>
    </row>
    <row r="5670" spans="4:4" x14ac:dyDescent="0.2">
      <c r="D5670" s="9"/>
    </row>
    <row r="5671" spans="4:4" x14ac:dyDescent="0.2">
      <c r="D5671" s="9"/>
    </row>
    <row r="5672" spans="4:4" x14ac:dyDescent="0.2">
      <c r="D5672" s="9"/>
    </row>
    <row r="5673" spans="4:4" x14ac:dyDescent="0.2">
      <c r="D5673" s="9"/>
    </row>
    <row r="5674" spans="4:4" x14ac:dyDescent="0.2">
      <c r="D5674" s="9"/>
    </row>
    <row r="5675" spans="4:4" x14ac:dyDescent="0.2">
      <c r="D5675" s="9"/>
    </row>
    <row r="5676" spans="4:4" x14ac:dyDescent="0.2">
      <c r="D5676" s="9"/>
    </row>
    <row r="5677" spans="4:4" x14ac:dyDescent="0.2">
      <c r="D5677" s="9"/>
    </row>
    <row r="5678" spans="4:4" x14ac:dyDescent="0.2">
      <c r="D5678" s="9"/>
    </row>
    <row r="5679" spans="4:4" x14ac:dyDescent="0.2">
      <c r="D5679" s="9"/>
    </row>
    <row r="5680" spans="4:4" x14ac:dyDescent="0.2">
      <c r="D5680" s="9"/>
    </row>
    <row r="5681" spans="4:4" x14ac:dyDescent="0.2">
      <c r="D5681" s="9"/>
    </row>
    <row r="5682" spans="4:4" x14ac:dyDescent="0.2">
      <c r="D5682" s="9"/>
    </row>
    <row r="5683" spans="4:4" x14ac:dyDescent="0.2">
      <c r="D5683" s="9"/>
    </row>
    <row r="5684" spans="4:4" x14ac:dyDescent="0.2">
      <c r="D5684" s="9"/>
    </row>
    <row r="5685" spans="4:4" x14ac:dyDescent="0.2">
      <c r="D5685" s="9"/>
    </row>
    <row r="5686" spans="4:4" x14ac:dyDescent="0.2">
      <c r="D5686" s="9"/>
    </row>
    <row r="5687" spans="4:4" x14ac:dyDescent="0.2">
      <c r="D5687" s="9"/>
    </row>
    <row r="5688" spans="4:4" x14ac:dyDescent="0.2">
      <c r="D5688" s="9"/>
    </row>
    <row r="5689" spans="4:4" x14ac:dyDescent="0.2">
      <c r="D5689" s="9"/>
    </row>
    <row r="5690" spans="4:4" x14ac:dyDescent="0.2">
      <c r="D5690" s="9"/>
    </row>
    <row r="5691" spans="4:4" x14ac:dyDescent="0.2">
      <c r="D5691" s="9"/>
    </row>
    <row r="5692" spans="4:4" x14ac:dyDescent="0.2">
      <c r="D5692" s="9"/>
    </row>
    <row r="5693" spans="4:4" x14ac:dyDescent="0.2">
      <c r="D5693" s="9"/>
    </row>
    <row r="5694" spans="4:4" x14ac:dyDescent="0.2">
      <c r="D5694" s="9"/>
    </row>
    <row r="5695" spans="4:4" x14ac:dyDescent="0.2">
      <c r="D5695" s="9"/>
    </row>
    <row r="5696" spans="4:4" x14ac:dyDescent="0.2">
      <c r="D5696" s="9"/>
    </row>
    <row r="5697" spans="4:4" x14ac:dyDescent="0.2">
      <c r="D5697" s="9"/>
    </row>
    <row r="5698" spans="4:4" x14ac:dyDescent="0.2">
      <c r="D5698" s="9"/>
    </row>
    <row r="5699" spans="4:4" x14ac:dyDescent="0.2">
      <c r="D5699" s="9"/>
    </row>
    <row r="5700" spans="4:4" x14ac:dyDescent="0.2">
      <c r="D5700" s="9"/>
    </row>
    <row r="5701" spans="4:4" x14ac:dyDescent="0.2">
      <c r="D5701" s="9"/>
    </row>
    <row r="5702" spans="4:4" x14ac:dyDescent="0.2">
      <c r="D5702" s="9"/>
    </row>
    <row r="5703" spans="4:4" x14ac:dyDescent="0.2">
      <c r="D5703" s="9"/>
    </row>
    <row r="5704" spans="4:4" x14ac:dyDescent="0.2">
      <c r="D5704" s="9"/>
    </row>
    <row r="5705" spans="4:4" x14ac:dyDescent="0.2">
      <c r="D5705" s="9"/>
    </row>
    <row r="5706" spans="4:4" x14ac:dyDescent="0.2">
      <c r="D5706" s="9"/>
    </row>
    <row r="5707" spans="4:4" x14ac:dyDescent="0.2">
      <c r="D5707" s="9"/>
    </row>
    <row r="5708" spans="4:4" x14ac:dyDescent="0.2">
      <c r="D5708" s="9"/>
    </row>
    <row r="5709" spans="4:4" x14ac:dyDescent="0.2">
      <c r="D5709" s="9"/>
    </row>
    <row r="5710" spans="4:4" x14ac:dyDescent="0.2">
      <c r="D5710" s="9"/>
    </row>
    <row r="5711" spans="4:4" x14ac:dyDescent="0.2">
      <c r="D5711" s="9"/>
    </row>
    <row r="5712" spans="4:4" x14ac:dyDescent="0.2">
      <c r="D5712" s="9"/>
    </row>
    <row r="5713" spans="4:4" x14ac:dyDescent="0.2">
      <c r="D5713" s="9"/>
    </row>
    <row r="5714" spans="4:4" x14ac:dyDescent="0.2">
      <c r="D5714" s="9"/>
    </row>
    <row r="5715" spans="4:4" x14ac:dyDescent="0.2">
      <c r="D5715" s="9"/>
    </row>
    <row r="5716" spans="4:4" x14ac:dyDescent="0.2">
      <c r="D5716" s="9"/>
    </row>
    <row r="5717" spans="4:4" x14ac:dyDescent="0.2">
      <c r="D5717" s="9"/>
    </row>
    <row r="5718" spans="4:4" x14ac:dyDescent="0.2">
      <c r="D5718" s="9"/>
    </row>
    <row r="5719" spans="4:4" x14ac:dyDescent="0.2">
      <c r="D5719" s="9"/>
    </row>
    <row r="5720" spans="4:4" x14ac:dyDescent="0.2">
      <c r="D5720" s="9"/>
    </row>
    <row r="5721" spans="4:4" x14ac:dyDescent="0.2">
      <c r="D5721" s="9"/>
    </row>
    <row r="5722" spans="4:4" x14ac:dyDescent="0.2">
      <c r="D5722" s="9"/>
    </row>
    <row r="5723" spans="4:4" x14ac:dyDescent="0.2">
      <c r="D5723" s="9"/>
    </row>
    <row r="5724" spans="4:4" x14ac:dyDescent="0.2">
      <c r="D5724" s="9"/>
    </row>
    <row r="5725" spans="4:4" x14ac:dyDescent="0.2">
      <c r="D5725" s="9"/>
    </row>
    <row r="5726" spans="4:4" x14ac:dyDescent="0.2">
      <c r="D5726" s="9"/>
    </row>
    <row r="5727" spans="4:4" x14ac:dyDescent="0.2">
      <c r="D5727" s="9"/>
    </row>
    <row r="5728" spans="4:4" x14ac:dyDescent="0.2">
      <c r="D5728" s="9"/>
    </row>
    <row r="5729" spans="4:4" x14ac:dyDescent="0.2">
      <c r="D5729" s="9"/>
    </row>
    <row r="5730" spans="4:4" x14ac:dyDescent="0.2">
      <c r="D5730" s="9"/>
    </row>
    <row r="5731" spans="4:4" x14ac:dyDescent="0.2">
      <c r="D5731" s="9"/>
    </row>
    <row r="5732" spans="4:4" x14ac:dyDescent="0.2">
      <c r="D5732" s="9"/>
    </row>
    <row r="5733" spans="4:4" x14ac:dyDescent="0.2">
      <c r="D5733" s="9"/>
    </row>
    <row r="5734" spans="4:4" x14ac:dyDescent="0.2">
      <c r="D5734" s="9"/>
    </row>
    <row r="5735" spans="4:4" x14ac:dyDescent="0.2">
      <c r="D5735" s="9"/>
    </row>
    <row r="5736" spans="4:4" x14ac:dyDescent="0.2">
      <c r="D5736" s="9"/>
    </row>
    <row r="5737" spans="4:4" x14ac:dyDescent="0.2">
      <c r="D5737" s="9"/>
    </row>
    <row r="5738" spans="4:4" x14ac:dyDescent="0.2">
      <c r="D5738" s="9"/>
    </row>
    <row r="5739" spans="4:4" x14ac:dyDescent="0.2">
      <c r="D5739" s="9"/>
    </row>
    <row r="5740" spans="4:4" x14ac:dyDescent="0.2">
      <c r="D5740" s="9"/>
    </row>
    <row r="5741" spans="4:4" x14ac:dyDescent="0.2">
      <c r="D5741" s="9"/>
    </row>
    <row r="5742" spans="4:4" x14ac:dyDescent="0.2">
      <c r="D5742" s="9"/>
    </row>
    <row r="5743" spans="4:4" x14ac:dyDescent="0.2">
      <c r="D5743" s="9"/>
    </row>
    <row r="5744" spans="4:4" x14ac:dyDescent="0.2">
      <c r="D5744" s="9"/>
    </row>
    <row r="5745" spans="4:4" x14ac:dyDescent="0.2">
      <c r="D5745" s="9"/>
    </row>
    <row r="5746" spans="4:4" x14ac:dyDescent="0.2">
      <c r="D5746" s="9"/>
    </row>
    <row r="5747" spans="4:4" x14ac:dyDescent="0.2">
      <c r="D5747" s="9"/>
    </row>
    <row r="5748" spans="4:4" x14ac:dyDescent="0.2">
      <c r="D5748" s="9"/>
    </row>
    <row r="5749" spans="4:4" x14ac:dyDescent="0.2">
      <c r="D5749" s="9"/>
    </row>
    <row r="5750" spans="4:4" x14ac:dyDescent="0.2">
      <c r="D5750" s="9"/>
    </row>
    <row r="5751" spans="4:4" x14ac:dyDescent="0.2">
      <c r="D5751" s="9"/>
    </row>
    <row r="5752" spans="4:4" x14ac:dyDescent="0.2">
      <c r="D5752" s="9"/>
    </row>
    <row r="5753" spans="4:4" x14ac:dyDescent="0.2">
      <c r="D5753" s="9"/>
    </row>
    <row r="5754" spans="4:4" x14ac:dyDescent="0.2">
      <c r="D5754" s="9"/>
    </row>
    <row r="5755" spans="4:4" x14ac:dyDescent="0.2">
      <c r="D5755" s="9"/>
    </row>
    <row r="5756" spans="4:4" x14ac:dyDescent="0.2">
      <c r="D5756" s="9"/>
    </row>
    <row r="5757" spans="4:4" x14ac:dyDescent="0.2">
      <c r="D5757" s="9"/>
    </row>
    <row r="5758" spans="4:4" x14ac:dyDescent="0.2">
      <c r="D5758" s="9"/>
    </row>
    <row r="5759" spans="4:4" x14ac:dyDescent="0.2">
      <c r="D5759" s="9"/>
    </row>
    <row r="5760" spans="4:4" x14ac:dyDescent="0.2">
      <c r="D5760" s="9"/>
    </row>
    <row r="5761" spans="4:4" x14ac:dyDescent="0.2">
      <c r="D5761" s="9"/>
    </row>
    <row r="5762" spans="4:4" x14ac:dyDescent="0.2">
      <c r="D5762" s="9"/>
    </row>
    <row r="5763" spans="4:4" x14ac:dyDescent="0.2">
      <c r="D5763" s="9"/>
    </row>
    <row r="5764" spans="4:4" x14ac:dyDescent="0.2">
      <c r="D5764" s="9"/>
    </row>
    <row r="5765" spans="4:4" x14ac:dyDescent="0.2">
      <c r="D5765" s="9"/>
    </row>
    <row r="5766" spans="4:4" x14ac:dyDescent="0.2">
      <c r="D5766" s="9"/>
    </row>
    <row r="5767" spans="4:4" x14ac:dyDescent="0.2">
      <c r="D5767" s="9"/>
    </row>
    <row r="5768" spans="4:4" x14ac:dyDescent="0.2">
      <c r="D5768" s="9"/>
    </row>
    <row r="5769" spans="4:4" x14ac:dyDescent="0.2">
      <c r="D5769" s="9"/>
    </row>
    <row r="5770" spans="4:4" x14ac:dyDescent="0.2">
      <c r="D5770" s="9"/>
    </row>
    <row r="5771" spans="4:4" x14ac:dyDescent="0.2">
      <c r="D5771" s="9"/>
    </row>
    <row r="5772" spans="4:4" x14ac:dyDescent="0.2">
      <c r="D5772" s="9"/>
    </row>
    <row r="5773" spans="4:4" x14ac:dyDescent="0.2">
      <c r="D5773" s="9"/>
    </row>
    <row r="5774" spans="4:4" x14ac:dyDescent="0.2">
      <c r="D5774" s="9"/>
    </row>
    <row r="5775" spans="4:4" x14ac:dyDescent="0.2">
      <c r="D5775" s="9"/>
    </row>
    <row r="5776" spans="4:4" x14ac:dyDescent="0.2">
      <c r="D5776" s="9"/>
    </row>
    <row r="5777" spans="4:4" x14ac:dyDescent="0.2">
      <c r="D5777" s="9"/>
    </row>
    <row r="5778" spans="4:4" x14ac:dyDescent="0.2">
      <c r="D5778" s="9"/>
    </row>
    <row r="5779" spans="4:4" x14ac:dyDescent="0.2">
      <c r="D5779" s="9"/>
    </row>
    <row r="5780" spans="4:4" x14ac:dyDescent="0.2">
      <c r="D5780" s="9"/>
    </row>
    <row r="5781" spans="4:4" x14ac:dyDescent="0.2">
      <c r="D5781" s="9"/>
    </row>
    <row r="5782" spans="4:4" x14ac:dyDescent="0.2">
      <c r="D5782" s="9"/>
    </row>
    <row r="5783" spans="4:4" x14ac:dyDescent="0.2">
      <c r="D5783" s="9"/>
    </row>
    <row r="5784" spans="4:4" x14ac:dyDescent="0.2">
      <c r="D5784" s="9"/>
    </row>
    <row r="5785" spans="4:4" x14ac:dyDescent="0.2">
      <c r="D5785" s="9"/>
    </row>
    <row r="5786" spans="4:4" x14ac:dyDescent="0.2">
      <c r="D5786" s="9"/>
    </row>
    <row r="5787" spans="4:4" x14ac:dyDescent="0.2">
      <c r="D5787" s="9"/>
    </row>
    <row r="5788" spans="4:4" x14ac:dyDescent="0.2">
      <c r="D5788" s="9"/>
    </row>
    <row r="5789" spans="4:4" x14ac:dyDescent="0.2">
      <c r="D5789" s="9"/>
    </row>
    <row r="5790" spans="4:4" x14ac:dyDescent="0.2">
      <c r="D5790" s="9"/>
    </row>
    <row r="5791" spans="4:4" x14ac:dyDescent="0.2">
      <c r="D5791" s="9"/>
    </row>
    <row r="5792" spans="4:4" x14ac:dyDescent="0.2">
      <c r="D5792" s="9"/>
    </row>
    <row r="5793" spans="4:4" x14ac:dyDescent="0.2">
      <c r="D5793" s="9"/>
    </row>
    <row r="5794" spans="4:4" x14ac:dyDescent="0.2">
      <c r="D5794" s="9"/>
    </row>
    <row r="5795" spans="4:4" x14ac:dyDescent="0.2">
      <c r="D5795" s="9"/>
    </row>
    <row r="5796" spans="4:4" x14ac:dyDescent="0.2">
      <c r="D5796" s="9"/>
    </row>
    <row r="5797" spans="4:4" x14ac:dyDescent="0.2">
      <c r="D5797" s="9"/>
    </row>
    <row r="5798" spans="4:4" x14ac:dyDescent="0.2">
      <c r="D5798" s="9"/>
    </row>
    <row r="5799" spans="4:4" x14ac:dyDescent="0.2">
      <c r="D5799" s="9"/>
    </row>
    <row r="5800" spans="4:4" x14ac:dyDescent="0.2">
      <c r="D5800" s="9"/>
    </row>
    <row r="5801" spans="4:4" x14ac:dyDescent="0.2">
      <c r="D5801" s="9"/>
    </row>
    <row r="5802" spans="4:4" x14ac:dyDescent="0.2">
      <c r="D5802" s="9"/>
    </row>
    <row r="5803" spans="4:4" x14ac:dyDescent="0.2">
      <c r="D5803" s="9"/>
    </row>
    <row r="5804" spans="4:4" x14ac:dyDescent="0.2">
      <c r="D5804" s="9"/>
    </row>
    <row r="5805" spans="4:4" x14ac:dyDescent="0.2">
      <c r="D5805" s="9"/>
    </row>
    <row r="5806" spans="4:4" x14ac:dyDescent="0.2">
      <c r="D5806" s="9"/>
    </row>
    <row r="5807" spans="4:4" x14ac:dyDescent="0.2">
      <c r="D5807" s="9"/>
    </row>
    <row r="5808" spans="4:4" x14ac:dyDescent="0.2">
      <c r="D5808" s="9"/>
    </row>
    <row r="5809" spans="4:4" x14ac:dyDescent="0.2">
      <c r="D5809" s="9"/>
    </row>
    <row r="5810" spans="4:4" x14ac:dyDescent="0.2">
      <c r="D5810" s="9"/>
    </row>
    <row r="5811" spans="4:4" x14ac:dyDescent="0.2">
      <c r="D5811" s="9"/>
    </row>
    <row r="5812" spans="4:4" x14ac:dyDescent="0.2">
      <c r="D5812" s="9"/>
    </row>
    <row r="5813" spans="4:4" x14ac:dyDescent="0.2">
      <c r="D5813" s="9"/>
    </row>
    <row r="5814" spans="4:4" x14ac:dyDescent="0.2">
      <c r="D5814" s="9"/>
    </row>
    <row r="5815" spans="4:4" x14ac:dyDescent="0.2">
      <c r="D5815" s="9"/>
    </row>
    <row r="5816" spans="4:4" x14ac:dyDescent="0.2">
      <c r="D5816" s="9"/>
    </row>
    <row r="5817" spans="4:4" x14ac:dyDescent="0.2">
      <c r="D5817" s="9"/>
    </row>
    <row r="5818" spans="4:4" x14ac:dyDescent="0.2">
      <c r="D5818" s="9"/>
    </row>
    <row r="5819" spans="4:4" x14ac:dyDescent="0.2">
      <c r="D5819" s="9"/>
    </row>
    <row r="5820" spans="4:4" x14ac:dyDescent="0.2">
      <c r="D5820" s="9"/>
    </row>
    <row r="5821" spans="4:4" x14ac:dyDescent="0.2">
      <c r="D5821" s="9"/>
    </row>
    <row r="5822" spans="4:4" x14ac:dyDescent="0.2">
      <c r="D5822" s="9"/>
    </row>
    <row r="5823" spans="4:4" x14ac:dyDescent="0.2">
      <c r="D5823" s="9"/>
    </row>
    <row r="5824" spans="4:4" x14ac:dyDescent="0.2">
      <c r="D5824" s="9"/>
    </row>
    <row r="5825" spans="4:4" x14ac:dyDescent="0.2">
      <c r="D5825" s="9"/>
    </row>
    <row r="5826" spans="4:4" x14ac:dyDescent="0.2">
      <c r="D5826" s="9"/>
    </row>
    <row r="5827" spans="4:4" x14ac:dyDescent="0.2">
      <c r="D5827" s="9"/>
    </row>
    <row r="5828" spans="4:4" x14ac:dyDescent="0.2">
      <c r="D5828" s="9"/>
    </row>
    <row r="5829" spans="4:4" x14ac:dyDescent="0.2">
      <c r="D5829" s="9"/>
    </row>
    <row r="5830" spans="4:4" x14ac:dyDescent="0.2">
      <c r="D5830" s="9"/>
    </row>
    <row r="5831" spans="4:4" x14ac:dyDescent="0.2">
      <c r="D5831" s="9"/>
    </row>
    <row r="5832" spans="4:4" x14ac:dyDescent="0.2">
      <c r="D5832" s="9"/>
    </row>
    <row r="5833" spans="4:4" x14ac:dyDescent="0.2">
      <c r="D5833" s="9"/>
    </row>
    <row r="5834" spans="4:4" x14ac:dyDescent="0.2">
      <c r="D5834" s="9"/>
    </row>
    <row r="5835" spans="4:4" x14ac:dyDescent="0.2">
      <c r="D5835" s="9"/>
    </row>
    <row r="5836" spans="4:4" x14ac:dyDescent="0.2">
      <c r="D5836" s="9"/>
    </row>
    <row r="5837" spans="4:4" x14ac:dyDescent="0.2">
      <c r="D5837" s="9"/>
    </row>
    <row r="5838" spans="4:4" x14ac:dyDescent="0.2">
      <c r="D5838" s="9"/>
    </row>
    <row r="5839" spans="4:4" x14ac:dyDescent="0.2">
      <c r="D5839" s="9"/>
    </row>
    <row r="5840" spans="4:4" x14ac:dyDescent="0.2">
      <c r="D5840" s="9"/>
    </row>
    <row r="5841" spans="4:4" x14ac:dyDescent="0.2">
      <c r="D5841" s="9"/>
    </row>
    <row r="5842" spans="4:4" x14ac:dyDescent="0.2">
      <c r="D5842" s="9"/>
    </row>
    <row r="5843" spans="4:4" x14ac:dyDescent="0.2">
      <c r="D5843" s="9"/>
    </row>
    <row r="5844" spans="4:4" x14ac:dyDescent="0.2">
      <c r="D5844" s="9"/>
    </row>
    <row r="5845" spans="4:4" x14ac:dyDescent="0.2">
      <c r="D5845" s="9"/>
    </row>
    <row r="5846" spans="4:4" x14ac:dyDescent="0.2">
      <c r="D5846" s="9"/>
    </row>
    <row r="5847" spans="4:4" x14ac:dyDescent="0.2">
      <c r="D5847" s="9"/>
    </row>
    <row r="5848" spans="4:4" x14ac:dyDescent="0.2">
      <c r="D5848" s="9"/>
    </row>
    <row r="5849" spans="4:4" x14ac:dyDescent="0.2">
      <c r="D5849" s="9"/>
    </row>
    <row r="5850" spans="4:4" x14ac:dyDescent="0.2">
      <c r="D5850" s="9"/>
    </row>
    <row r="5851" spans="4:4" x14ac:dyDescent="0.2">
      <c r="D5851" s="9"/>
    </row>
    <row r="5852" spans="4:4" x14ac:dyDescent="0.2">
      <c r="D5852" s="9"/>
    </row>
    <row r="5853" spans="4:4" x14ac:dyDescent="0.2">
      <c r="D5853" s="9"/>
    </row>
    <row r="5854" spans="4:4" x14ac:dyDescent="0.2">
      <c r="D5854" s="9"/>
    </row>
    <row r="5855" spans="4:4" x14ac:dyDescent="0.2">
      <c r="D5855" s="9"/>
    </row>
    <row r="5856" spans="4:4" x14ac:dyDescent="0.2">
      <c r="D5856" s="9"/>
    </row>
    <row r="5857" spans="4:4" x14ac:dyDescent="0.2">
      <c r="D5857" s="9"/>
    </row>
    <row r="5858" spans="4:4" x14ac:dyDescent="0.2">
      <c r="D5858" s="9"/>
    </row>
    <row r="5859" spans="4:4" x14ac:dyDescent="0.2">
      <c r="D5859" s="9"/>
    </row>
    <row r="5860" spans="4:4" x14ac:dyDescent="0.2">
      <c r="D5860" s="9"/>
    </row>
    <row r="5861" spans="4:4" x14ac:dyDescent="0.2">
      <c r="D5861" s="9"/>
    </row>
    <row r="5862" spans="4:4" x14ac:dyDescent="0.2">
      <c r="D5862" s="9"/>
    </row>
    <row r="5863" spans="4:4" x14ac:dyDescent="0.2">
      <c r="D5863" s="9"/>
    </row>
    <row r="5864" spans="4:4" x14ac:dyDescent="0.2">
      <c r="D5864" s="9"/>
    </row>
    <row r="5865" spans="4:4" x14ac:dyDescent="0.2">
      <c r="D5865" s="9"/>
    </row>
    <row r="5866" spans="4:4" x14ac:dyDescent="0.2">
      <c r="D5866" s="9"/>
    </row>
    <row r="5867" spans="4:4" x14ac:dyDescent="0.2">
      <c r="D5867" s="9"/>
    </row>
    <row r="5868" spans="4:4" x14ac:dyDescent="0.2">
      <c r="D5868" s="9"/>
    </row>
    <row r="5869" spans="4:4" x14ac:dyDescent="0.2">
      <c r="D5869" s="9"/>
    </row>
    <row r="5870" spans="4:4" x14ac:dyDescent="0.2">
      <c r="D5870" s="9"/>
    </row>
    <row r="5871" spans="4:4" x14ac:dyDescent="0.2">
      <c r="D5871" s="9"/>
    </row>
    <row r="5872" spans="4:4" x14ac:dyDescent="0.2">
      <c r="D5872" s="9"/>
    </row>
    <row r="5873" spans="4:4" x14ac:dyDescent="0.2">
      <c r="D5873" s="9"/>
    </row>
    <row r="5874" spans="4:4" x14ac:dyDescent="0.2">
      <c r="D5874" s="9"/>
    </row>
    <row r="5875" spans="4:4" x14ac:dyDescent="0.2">
      <c r="D5875" s="9"/>
    </row>
    <row r="5876" spans="4:4" x14ac:dyDescent="0.2">
      <c r="D5876" s="9"/>
    </row>
    <row r="5877" spans="4:4" x14ac:dyDescent="0.2">
      <c r="D5877" s="9"/>
    </row>
    <row r="5878" spans="4:4" x14ac:dyDescent="0.2">
      <c r="D5878" s="9"/>
    </row>
    <row r="5879" spans="4:4" x14ac:dyDescent="0.2">
      <c r="D5879" s="9"/>
    </row>
    <row r="5880" spans="4:4" x14ac:dyDescent="0.2">
      <c r="D5880" s="9"/>
    </row>
    <row r="5881" spans="4:4" x14ac:dyDescent="0.2">
      <c r="D5881" s="9"/>
    </row>
    <row r="5882" spans="4:4" x14ac:dyDescent="0.2">
      <c r="D5882" s="9"/>
    </row>
    <row r="5883" spans="4:4" x14ac:dyDescent="0.2">
      <c r="D5883" s="9"/>
    </row>
    <row r="5884" spans="4:4" x14ac:dyDescent="0.2">
      <c r="D5884" s="9"/>
    </row>
    <row r="5885" spans="4:4" x14ac:dyDescent="0.2">
      <c r="D5885" s="9"/>
    </row>
    <row r="5886" spans="4:4" x14ac:dyDescent="0.2">
      <c r="D5886" s="9"/>
    </row>
    <row r="5887" spans="4:4" x14ac:dyDescent="0.2">
      <c r="D5887" s="9"/>
    </row>
    <row r="5888" spans="4:4" x14ac:dyDescent="0.2">
      <c r="D5888" s="9"/>
    </row>
    <row r="5889" spans="4:4" x14ac:dyDescent="0.2">
      <c r="D5889" s="9"/>
    </row>
    <row r="5890" spans="4:4" x14ac:dyDescent="0.2">
      <c r="D5890" s="9"/>
    </row>
    <row r="5891" spans="4:4" x14ac:dyDescent="0.2">
      <c r="D5891" s="9"/>
    </row>
    <row r="5892" spans="4:4" x14ac:dyDescent="0.2">
      <c r="D5892" s="9"/>
    </row>
    <row r="5893" spans="4:4" x14ac:dyDescent="0.2">
      <c r="D5893" s="9"/>
    </row>
    <row r="5894" spans="4:4" x14ac:dyDescent="0.2">
      <c r="D5894" s="9"/>
    </row>
    <row r="5895" spans="4:4" x14ac:dyDescent="0.2">
      <c r="D5895" s="9"/>
    </row>
    <row r="5896" spans="4:4" x14ac:dyDescent="0.2">
      <c r="D5896" s="9"/>
    </row>
    <row r="5897" spans="4:4" x14ac:dyDescent="0.2">
      <c r="D5897" s="9"/>
    </row>
    <row r="5898" spans="4:4" x14ac:dyDescent="0.2">
      <c r="D5898" s="9"/>
    </row>
    <row r="5899" spans="4:4" x14ac:dyDescent="0.2">
      <c r="D5899" s="9"/>
    </row>
    <row r="5900" spans="4:4" x14ac:dyDescent="0.2">
      <c r="D5900" s="9"/>
    </row>
    <row r="5901" spans="4:4" x14ac:dyDescent="0.2">
      <c r="D5901" s="9"/>
    </row>
    <row r="5902" spans="4:4" x14ac:dyDescent="0.2">
      <c r="D5902" s="9"/>
    </row>
    <row r="5903" spans="4:4" x14ac:dyDescent="0.2">
      <c r="D5903" s="9"/>
    </row>
    <row r="5904" spans="4:4" x14ac:dyDescent="0.2">
      <c r="D5904" s="9"/>
    </row>
    <row r="5905" spans="4:4" x14ac:dyDescent="0.2">
      <c r="D5905" s="9"/>
    </row>
    <row r="5906" spans="4:4" x14ac:dyDescent="0.2">
      <c r="D5906" s="9"/>
    </row>
    <row r="5907" spans="4:4" x14ac:dyDescent="0.2">
      <c r="D5907" s="9"/>
    </row>
    <row r="5908" spans="4:4" x14ac:dyDescent="0.2">
      <c r="D5908" s="9"/>
    </row>
    <row r="5909" spans="4:4" x14ac:dyDescent="0.2">
      <c r="D5909" s="9"/>
    </row>
    <row r="5910" spans="4:4" x14ac:dyDescent="0.2">
      <c r="D5910" s="9"/>
    </row>
    <row r="5911" spans="4:4" x14ac:dyDescent="0.2">
      <c r="D5911" s="9"/>
    </row>
    <row r="5912" spans="4:4" x14ac:dyDescent="0.2">
      <c r="D5912" s="9"/>
    </row>
    <row r="5913" spans="4:4" x14ac:dyDescent="0.2">
      <c r="D5913" s="9"/>
    </row>
    <row r="5914" spans="4:4" x14ac:dyDescent="0.2">
      <c r="D5914" s="9"/>
    </row>
    <row r="5915" spans="4:4" x14ac:dyDescent="0.2">
      <c r="D5915" s="9"/>
    </row>
    <row r="5916" spans="4:4" x14ac:dyDescent="0.2">
      <c r="D5916" s="9"/>
    </row>
    <row r="5917" spans="4:4" x14ac:dyDescent="0.2">
      <c r="D5917" s="9"/>
    </row>
    <row r="5918" spans="4:4" x14ac:dyDescent="0.2">
      <c r="D5918" s="9"/>
    </row>
    <row r="5919" spans="4:4" x14ac:dyDescent="0.2">
      <c r="D5919" s="9"/>
    </row>
    <row r="5920" spans="4:4" x14ac:dyDescent="0.2">
      <c r="D5920" s="9"/>
    </row>
    <row r="5921" spans="4:4" x14ac:dyDescent="0.2">
      <c r="D5921" s="9"/>
    </row>
    <row r="5922" spans="4:4" x14ac:dyDescent="0.2">
      <c r="D5922" s="9"/>
    </row>
    <row r="5923" spans="4:4" x14ac:dyDescent="0.2">
      <c r="D5923" s="9"/>
    </row>
    <row r="5924" spans="4:4" x14ac:dyDescent="0.2">
      <c r="D5924" s="9"/>
    </row>
    <row r="5925" spans="4:4" x14ac:dyDescent="0.2">
      <c r="D5925" s="9"/>
    </row>
    <row r="5926" spans="4:4" x14ac:dyDescent="0.2">
      <c r="D5926" s="9"/>
    </row>
    <row r="5927" spans="4:4" x14ac:dyDescent="0.2">
      <c r="D5927" s="9"/>
    </row>
    <row r="5928" spans="4:4" x14ac:dyDescent="0.2">
      <c r="D5928" s="9"/>
    </row>
    <row r="5929" spans="4:4" x14ac:dyDescent="0.2">
      <c r="D5929" s="9"/>
    </row>
    <row r="5930" spans="4:4" x14ac:dyDescent="0.2">
      <c r="D5930" s="9"/>
    </row>
    <row r="5931" spans="4:4" x14ac:dyDescent="0.2">
      <c r="D5931" s="9"/>
    </row>
    <row r="5932" spans="4:4" x14ac:dyDescent="0.2">
      <c r="D5932" s="9"/>
    </row>
    <row r="5933" spans="4:4" x14ac:dyDescent="0.2">
      <c r="D5933" s="9"/>
    </row>
    <row r="5934" spans="4:4" x14ac:dyDescent="0.2">
      <c r="D5934" s="9"/>
    </row>
    <row r="5935" spans="4:4" x14ac:dyDescent="0.2">
      <c r="D5935" s="9"/>
    </row>
    <row r="5936" spans="4:4" x14ac:dyDescent="0.2">
      <c r="D5936" s="9"/>
    </row>
    <row r="5937" spans="4:4" x14ac:dyDescent="0.2">
      <c r="D5937" s="9"/>
    </row>
    <row r="5938" spans="4:4" x14ac:dyDescent="0.2">
      <c r="D5938" s="9"/>
    </row>
    <row r="5939" spans="4:4" x14ac:dyDescent="0.2">
      <c r="D5939" s="9"/>
    </row>
    <row r="5940" spans="4:4" x14ac:dyDescent="0.2">
      <c r="D5940" s="9"/>
    </row>
    <row r="5941" spans="4:4" x14ac:dyDescent="0.2">
      <c r="D5941" s="9"/>
    </row>
    <row r="5942" spans="4:4" x14ac:dyDescent="0.2">
      <c r="D5942" s="9"/>
    </row>
    <row r="5943" spans="4:4" x14ac:dyDescent="0.2">
      <c r="D5943" s="9"/>
    </row>
    <row r="5944" spans="4:4" x14ac:dyDescent="0.2">
      <c r="D5944" s="9"/>
    </row>
    <row r="5945" spans="4:4" x14ac:dyDescent="0.2">
      <c r="D5945" s="9"/>
    </row>
    <row r="5946" spans="4:4" x14ac:dyDescent="0.2">
      <c r="D5946" s="9"/>
    </row>
    <row r="5947" spans="4:4" x14ac:dyDescent="0.2">
      <c r="D5947" s="9"/>
    </row>
    <row r="5948" spans="4:4" x14ac:dyDescent="0.2">
      <c r="D5948" s="9"/>
    </row>
    <row r="5949" spans="4:4" x14ac:dyDescent="0.2">
      <c r="D5949" s="9"/>
    </row>
    <row r="5950" spans="4:4" x14ac:dyDescent="0.2">
      <c r="D5950" s="9"/>
    </row>
    <row r="5951" spans="4:4" x14ac:dyDescent="0.2">
      <c r="D5951" s="9"/>
    </row>
    <row r="5952" spans="4:4" x14ac:dyDescent="0.2">
      <c r="D5952" s="9"/>
    </row>
    <row r="5953" spans="4:4" x14ac:dyDescent="0.2">
      <c r="D5953" s="9"/>
    </row>
    <row r="5954" spans="4:4" x14ac:dyDescent="0.2">
      <c r="D5954" s="9"/>
    </row>
    <row r="5955" spans="4:4" x14ac:dyDescent="0.2">
      <c r="D5955" s="9"/>
    </row>
    <row r="5956" spans="4:4" x14ac:dyDescent="0.2">
      <c r="D5956" s="9"/>
    </row>
    <row r="5957" spans="4:4" x14ac:dyDescent="0.2">
      <c r="D5957" s="9"/>
    </row>
    <row r="5958" spans="4:4" x14ac:dyDescent="0.2">
      <c r="D5958" s="9"/>
    </row>
    <row r="5959" spans="4:4" x14ac:dyDescent="0.2">
      <c r="D5959" s="9"/>
    </row>
    <row r="5960" spans="4:4" x14ac:dyDescent="0.2">
      <c r="D5960" s="9"/>
    </row>
    <row r="5961" spans="4:4" x14ac:dyDescent="0.2">
      <c r="D5961" s="9"/>
    </row>
    <row r="5962" spans="4:4" x14ac:dyDescent="0.2">
      <c r="D5962" s="9"/>
    </row>
    <row r="5963" spans="4:4" x14ac:dyDescent="0.2">
      <c r="D5963" s="9"/>
    </row>
    <row r="5964" spans="4:4" x14ac:dyDescent="0.2">
      <c r="D5964" s="9"/>
    </row>
    <row r="5965" spans="4:4" x14ac:dyDescent="0.2">
      <c r="D5965" s="9"/>
    </row>
    <row r="5966" spans="4:4" x14ac:dyDescent="0.2">
      <c r="D5966" s="9"/>
    </row>
    <row r="5967" spans="4:4" x14ac:dyDescent="0.2">
      <c r="D5967" s="9"/>
    </row>
    <row r="5968" spans="4:4" x14ac:dyDescent="0.2">
      <c r="D5968" s="9"/>
    </row>
    <row r="5969" spans="4:4" x14ac:dyDescent="0.2">
      <c r="D5969" s="9"/>
    </row>
    <row r="5970" spans="4:4" x14ac:dyDescent="0.2">
      <c r="D5970" s="9"/>
    </row>
    <row r="5971" spans="4:4" x14ac:dyDescent="0.2">
      <c r="D5971" s="9"/>
    </row>
    <row r="5972" spans="4:4" x14ac:dyDescent="0.2">
      <c r="D5972" s="9"/>
    </row>
    <row r="5973" spans="4:4" x14ac:dyDescent="0.2">
      <c r="D5973" s="9"/>
    </row>
    <row r="5974" spans="4:4" x14ac:dyDescent="0.2">
      <c r="D5974" s="9"/>
    </row>
    <row r="5975" spans="4:4" x14ac:dyDescent="0.2">
      <c r="D5975" s="9"/>
    </row>
    <row r="5976" spans="4:4" x14ac:dyDescent="0.2">
      <c r="D5976" s="9"/>
    </row>
    <row r="5977" spans="4:4" x14ac:dyDescent="0.2">
      <c r="D5977" s="9"/>
    </row>
    <row r="5978" spans="4:4" x14ac:dyDescent="0.2">
      <c r="D5978" s="9"/>
    </row>
    <row r="5979" spans="4:4" x14ac:dyDescent="0.2">
      <c r="D5979" s="9"/>
    </row>
    <row r="5980" spans="4:4" x14ac:dyDescent="0.2">
      <c r="D5980" s="9"/>
    </row>
    <row r="5981" spans="4:4" x14ac:dyDescent="0.2">
      <c r="D5981" s="9"/>
    </row>
    <row r="5982" spans="4:4" x14ac:dyDescent="0.2">
      <c r="D5982" s="9"/>
    </row>
    <row r="5983" spans="4:4" x14ac:dyDescent="0.2">
      <c r="D5983" s="9"/>
    </row>
    <row r="5984" spans="4:4" x14ac:dyDescent="0.2">
      <c r="D5984" s="9"/>
    </row>
    <row r="5985" spans="4:4" x14ac:dyDescent="0.2">
      <c r="D5985" s="9"/>
    </row>
    <row r="5986" spans="4:4" x14ac:dyDescent="0.2">
      <c r="D5986" s="9"/>
    </row>
    <row r="5987" spans="4:4" x14ac:dyDescent="0.2">
      <c r="D5987" s="9"/>
    </row>
    <row r="5988" spans="4:4" x14ac:dyDescent="0.2">
      <c r="D5988" s="9"/>
    </row>
    <row r="5989" spans="4:4" x14ac:dyDescent="0.2">
      <c r="D5989" s="9"/>
    </row>
    <row r="5990" spans="4:4" x14ac:dyDescent="0.2">
      <c r="D5990" s="9"/>
    </row>
    <row r="5991" spans="4:4" x14ac:dyDescent="0.2">
      <c r="D5991" s="9"/>
    </row>
    <row r="5992" spans="4:4" x14ac:dyDescent="0.2">
      <c r="D5992" s="9"/>
    </row>
    <row r="5993" spans="4:4" x14ac:dyDescent="0.2">
      <c r="D5993" s="9"/>
    </row>
    <row r="5994" spans="4:4" x14ac:dyDescent="0.2">
      <c r="D5994" s="9"/>
    </row>
    <row r="5995" spans="4:4" x14ac:dyDescent="0.2">
      <c r="D5995" s="9"/>
    </row>
    <row r="5996" spans="4:4" x14ac:dyDescent="0.2">
      <c r="D5996" s="9"/>
    </row>
    <row r="5997" spans="4:4" x14ac:dyDescent="0.2">
      <c r="D5997" s="9"/>
    </row>
    <row r="5998" spans="4:4" x14ac:dyDescent="0.2">
      <c r="D5998" s="9"/>
    </row>
    <row r="5999" spans="4:4" x14ac:dyDescent="0.2">
      <c r="D5999" s="9"/>
    </row>
    <row r="6000" spans="4:4" x14ac:dyDescent="0.2">
      <c r="D6000" s="9"/>
    </row>
    <row r="6001" spans="4:4" x14ac:dyDescent="0.2">
      <c r="D6001" s="9"/>
    </row>
    <row r="6002" spans="4:4" x14ac:dyDescent="0.2">
      <c r="D6002" s="9"/>
    </row>
    <row r="6003" spans="4:4" x14ac:dyDescent="0.2">
      <c r="D6003" s="9"/>
    </row>
    <row r="6004" spans="4:4" x14ac:dyDescent="0.2">
      <c r="D6004" s="9"/>
    </row>
    <row r="6005" spans="4:4" x14ac:dyDescent="0.2">
      <c r="D6005" s="9"/>
    </row>
    <row r="6006" spans="4:4" x14ac:dyDescent="0.2">
      <c r="D6006" s="9"/>
    </row>
    <row r="6007" spans="4:4" x14ac:dyDescent="0.2">
      <c r="D6007" s="9"/>
    </row>
    <row r="6008" spans="4:4" x14ac:dyDescent="0.2">
      <c r="D6008" s="9"/>
    </row>
    <row r="6009" spans="4:4" x14ac:dyDescent="0.2">
      <c r="D6009" s="9"/>
    </row>
    <row r="6010" spans="4:4" x14ac:dyDescent="0.2">
      <c r="D6010" s="9"/>
    </row>
    <row r="6011" spans="4:4" x14ac:dyDescent="0.2">
      <c r="D6011" s="9"/>
    </row>
    <row r="6012" spans="4:4" x14ac:dyDescent="0.2">
      <c r="D6012" s="9"/>
    </row>
    <row r="6013" spans="4:4" x14ac:dyDescent="0.2">
      <c r="D6013" s="9"/>
    </row>
    <row r="6014" spans="4:4" x14ac:dyDescent="0.2">
      <c r="D6014" s="9"/>
    </row>
    <row r="6015" spans="4:4" x14ac:dyDescent="0.2">
      <c r="D6015" s="9"/>
    </row>
    <row r="6016" spans="4:4" x14ac:dyDescent="0.2">
      <c r="D6016" s="9"/>
    </row>
    <row r="6017" spans="4:4" x14ac:dyDescent="0.2">
      <c r="D6017" s="9"/>
    </row>
    <row r="6018" spans="4:4" x14ac:dyDescent="0.2">
      <c r="D6018" s="9"/>
    </row>
    <row r="6019" spans="4:4" x14ac:dyDescent="0.2">
      <c r="D6019" s="9"/>
    </row>
    <row r="6020" spans="4:4" x14ac:dyDescent="0.2">
      <c r="D6020" s="9"/>
    </row>
    <row r="6021" spans="4:4" x14ac:dyDescent="0.2">
      <c r="D6021" s="9"/>
    </row>
    <row r="6022" spans="4:4" x14ac:dyDescent="0.2">
      <c r="D6022" s="9"/>
    </row>
    <row r="6023" spans="4:4" x14ac:dyDescent="0.2">
      <c r="D6023" s="9"/>
    </row>
    <row r="6024" spans="4:4" x14ac:dyDescent="0.2">
      <c r="D6024" s="9"/>
    </row>
    <row r="6025" spans="4:4" x14ac:dyDescent="0.2">
      <c r="D6025" s="9"/>
    </row>
    <row r="6026" spans="4:4" x14ac:dyDescent="0.2">
      <c r="D6026" s="9"/>
    </row>
    <row r="6027" spans="4:4" x14ac:dyDescent="0.2">
      <c r="D6027" s="9"/>
    </row>
    <row r="6028" spans="4:4" x14ac:dyDescent="0.2">
      <c r="D6028" s="9"/>
    </row>
    <row r="6029" spans="4:4" x14ac:dyDescent="0.2">
      <c r="D6029" s="9"/>
    </row>
    <row r="6030" spans="4:4" x14ac:dyDescent="0.2">
      <c r="D6030" s="9"/>
    </row>
    <row r="6031" spans="4:4" x14ac:dyDescent="0.2">
      <c r="D6031" s="9"/>
    </row>
    <row r="6032" spans="4:4" x14ac:dyDescent="0.2">
      <c r="D6032" s="9"/>
    </row>
    <row r="6033" spans="4:4" x14ac:dyDescent="0.2">
      <c r="D6033" s="9"/>
    </row>
    <row r="6034" spans="4:4" x14ac:dyDescent="0.2">
      <c r="D6034" s="9"/>
    </row>
    <row r="6035" spans="4:4" x14ac:dyDescent="0.2">
      <c r="D6035" s="9"/>
    </row>
    <row r="6036" spans="4:4" x14ac:dyDescent="0.2">
      <c r="D6036" s="9"/>
    </row>
    <row r="6037" spans="4:4" x14ac:dyDescent="0.2">
      <c r="D6037" s="9"/>
    </row>
    <row r="6038" spans="4:4" x14ac:dyDescent="0.2">
      <c r="D6038" s="9"/>
    </row>
    <row r="6039" spans="4:4" x14ac:dyDescent="0.2">
      <c r="D6039" s="9"/>
    </row>
    <row r="6040" spans="4:4" x14ac:dyDescent="0.2">
      <c r="D6040" s="9"/>
    </row>
    <row r="6041" spans="4:4" x14ac:dyDescent="0.2">
      <c r="D6041" s="9"/>
    </row>
    <row r="6042" spans="4:4" x14ac:dyDescent="0.2">
      <c r="D6042" s="9"/>
    </row>
    <row r="6043" spans="4:4" x14ac:dyDescent="0.2">
      <c r="D6043" s="9"/>
    </row>
    <row r="6044" spans="4:4" x14ac:dyDescent="0.2">
      <c r="D6044" s="9"/>
    </row>
    <row r="6045" spans="4:4" x14ac:dyDescent="0.2">
      <c r="D6045" s="9"/>
    </row>
    <row r="6046" spans="4:4" x14ac:dyDescent="0.2">
      <c r="D6046" s="9"/>
    </row>
    <row r="6047" spans="4:4" x14ac:dyDescent="0.2">
      <c r="D6047" s="9"/>
    </row>
    <row r="6048" spans="4:4" x14ac:dyDescent="0.2">
      <c r="D6048" s="9"/>
    </row>
    <row r="6049" spans="4:4" x14ac:dyDescent="0.2">
      <c r="D6049" s="9"/>
    </row>
    <row r="6050" spans="4:4" x14ac:dyDescent="0.2">
      <c r="D6050" s="9"/>
    </row>
    <row r="6051" spans="4:4" x14ac:dyDescent="0.2">
      <c r="D6051" s="9"/>
    </row>
    <row r="6052" spans="4:4" x14ac:dyDescent="0.2">
      <c r="D6052" s="9"/>
    </row>
    <row r="6053" spans="4:4" x14ac:dyDescent="0.2">
      <c r="D6053" s="9"/>
    </row>
    <row r="6054" spans="4:4" x14ac:dyDescent="0.2">
      <c r="D6054" s="9"/>
    </row>
    <row r="6055" spans="4:4" x14ac:dyDescent="0.2">
      <c r="D6055" s="9"/>
    </row>
    <row r="6056" spans="4:4" x14ac:dyDescent="0.2">
      <c r="D6056" s="9"/>
    </row>
    <row r="6057" spans="4:4" x14ac:dyDescent="0.2">
      <c r="D6057" s="9"/>
    </row>
    <row r="6058" spans="4:4" x14ac:dyDescent="0.2">
      <c r="D6058" s="9"/>
    </row>
    <row r="6059" spans="4:4" x14ac:dyDescent="0.2">
      <c r="D6059" s="9"/>
    </row>
    <row r="6060" spans="4:4" x14ac:dyDescent="0.2">
      <c r="D6060" s="9"/>
    </row>
    <row r="6061" spans="4:4" x14ac:dyDescent="0.2">
      <c r="D6061" s="9"/>
    </row>
    <row r="6062" spans="4:4" x14ac:dyDescent="0.2">
      <c r="D6062" s="9"/>
    </row>
    <row r="6063" spans="4:4" x14ac:dyDescent="0.2">
      <c r="D6063" s="9"/>
    </row>
    <row r="6064" spans="4:4" x14ac:dyDescent="0.2">
      <c r="D6064" s="9"/>
    </row>
    <row r="6065" spans="4:4" x14ac:dyDescent="0.2">
      <c r="D6065" s="9"/>
    </row>
    <row r="6066" spans="4:4" x14ac:dyDescent="0.2">
      <c r="D6066" s="9"/>
    </row>
    <row r="6067" spans="4:4" x14ac:dyDescent="0.2">
      <c r="D6067" s="9"/>
    </row>
    <row r="6068" spans="4:4" x14ac:dyDescent="0.2">
      <c r="D6068" s="9"/>
    </row>
    <row r="6069" spans="4:4" x14ac:dyDescent="0.2">
      <c r="D6069" s="9"/>
    </row>
    <row r="6070" spans="4:4" x14ac:dyDescent="0.2">
      <c r="D6070" s="9"/>
    </row>
    <row r="6071" spans="4:4" x14ac:dyDescent="0.2">
      <c r="D6071" s="9"/>
    </row>
    <row r="6072" spans="4:4" x14ac:dyDescent="0.2">
      <c r="D6072" s="9"/>
    </row>
    <row r="6073" spans="4:4" x14ac:dyDescent="0.2">
      <c r="D6073" s="9"/>
    </row>
    <row r="6074" spans="4:4" x14ac:dyDescent="0.2">
      <c r="D6074" s="9"/>
    </row>
    <row r="6075" spans="4:4" x14ac:dyDescent="0.2">
      <c r="D6075" s="9"/>
    </row>
    <row r="6076" spans="4:4" x14ac:dyDescent="0.2">
      <c r="D6076" s="9"/>
    </row>
    <row r="6077" spans="4:4" x14ac:dyDescent="0.2">
      <c r="D6077" s="9"/>
    </row>
    <row r="6078" spans="4:4" x14ac:dyDescent="0.2">
      <c r="D6078" s="9"/>
    </row>
    <row r="6079" spans="4:4" x14ac:dyDescent="0.2">
      <c r="D6079" s="9"/>
    </row>
    <row r="6080" spans="4:4" x14ac:dyDescent="0.2">
      <c r="D6080" s="9"/>
    </row>
    <row r="6081" spans="4:4" x14ac:dyDescent="0.2">
      <c r="D6081" s="9"/>
    </row>
    <row r="6082" spans="4:4" x14ac:dyDescent="0.2">
      <c r="D6082" s="9"/>
    </row>
    <row r="6083" spans="4:4" x14ac:dyDescent="0.2">
      <c r="D6083" s="9"/>
    </row>
    <row r="6084" spans="4:4" x14ac:dyDescent="0.2">
      <c r="D6084" s="9"/>
    </row>
    <row r="6085" spans="4:4" x14ac:dyDescent="0.2">
      <c r="D6085" s="9"/>
    </row>
    <row r="6086" spans="4:4" x14ac:dyDescent="0.2">
      <c r="D6086" s="9"/>
    </row>
    <row r="6087" spans="4:4" x14ac:dyDescent="0.2">
      <c r="D6087" s="9"/>
    </row>
    <row r="6088" spans="4:4" x14ac:dyDescent="0.2">
      <c r="D6088" s="9"/>
    </row>
    <row r="6089" spans="4:4" x14ac:dyDescent="0.2">
      <c r="D6089" s="9"/>
    </row>
    <row r="6090" spans="4:4" x14ac:dyDescent="0.2">
      <c r="D6090" s="9"/>
    </row>
    <row r="6091" spans="4:4" x14ac:dyDescent="0.2">
      <c r="D6091" s="9"/>
    </row>
    <row r="6092" spans="4:4" x14ac:dyDescent="0.2">
      <c r="D6092" s="9"/>
    </row>
    <row r="6093" spans="4:4" x14ac:dyDescent="0.2">
      <c r="D6093" s="9"/>
    </row>
    <row r="6094" spans="4:4" x14ac:dyDescent="0.2">
      <c r="D6094" s="9"/>
    </row>
    <row r="6095" spans="4:4" x14ac:dyDescent="0.2">
      <c r="D6095" s="9"/>
    </row>
    <row r="6096" spans="4:4" x14ac:dyDescent="0.2">
      <c r="D6096" s="9"/>
    </row>
    <row r="6097" spans="4:4" x14ac:dyDescent="0.2">
      <c r="D6097" s="9"/>
    </row>
    <row r="6098" spans="4:4" x14ac:dyDescent="0.2">
      <c r="D6098" s="9"/>
    </row>
    <row r="6099" spans="4:4" x14ac:dyDescent="0.2">
      <c r="D6099" s="9"/>
    </row>
    <row r="6100" spans="4:4" x14ac:dyDescent="0.2">
      <c r="D6100" s="9"/>
    </row>
    <row r="6101" spans="4:4" x14ac:dyDescent="0.2">
      <c r="D6101" s="9"/>
    </row>
    <row r="6102" spans="4:4" x14ac:dyDescent="0.2">
      <c r="D6102" s="9"/>
    </row>
    <row r="6103" spans="4:4" x14ac:dyDescent="0.2">
      <c r="D6103" s="9"/>
    </row>
    <row r="6104" spans="4:4" x14ac:dyDescent="0.2">
      <c r="D6104" s="9"/>
    </row>
    <row r="6105" spans="4:4" x14ac:dyDescent="0.2">
      <c r="D6105" s="9"/>
    </row>
    <row r="6106" spans="4:4" x14ac:dyDescent="0.2">
      <c r="D6106" s="9"/>
    </row>
    <row r="6107" spans="4:4" x14ac:dyDescent="0.2">
      <c r="D6107" s="9"/>
    </row>
    <row r="6108" spans="4:4" x14ac:dyDescent="0.2">
      <c r="D6108" s="9"/>
    </row>
    <row r="6109" spans="4:4" x14ac:dyDescent="0.2">
      <c r="D6109" s="9"/>
    </row>
    <row r="6110" spans="4:4" x14ac:dyDescent="0.2">
      <c r="D6110" s="9"/>
    </row>
    <row r="6111" spans="4:4" x14ac:dyDescent="0.2">
      <c r="D6111" s="9"/>
    </row>
    <row r="6112" spans="4:4" x14ac:dyDescent="0.2">
      <c r="D6112" s="9"/>
    </row>
    <row r="6113" spans="4:4" x14ac:dyDescent="0.2">
      <c r="D6113" s="9"/>
    </row>
    <row r="6114" spans="4:4" x14ac:dyDescent="0.2">
      <c r="D6114" s="9"/>
    </row>
    <row r="6115" spans="4:4" x14ac:dyDescent="0.2">
      <c r="D6115" s="9"/>
    </row>
    <row r="6116" spans="4:4" x14ac:dyDescent="0.2">
      <c r="D6116" s="9"/>
    </row>
    <row r="6117" spans="4:4" x14ac:dyDescent="0.2">
      <c r="D6117" s="9"/>
    </row>
    <row r="6118" spans="4:4" x14ac:dyDescent="0.2">
      <c r="D6118" s="9"/>
    </row>
    <row r="6119" spans="4:4" x14ac:dyDescent="0.2">
      <c r="D6119" s="9"/>
    </row>
    <row r="6120" spans="4:4" x14ac:dyDescent="0.2">
      <c r="D6120" s="9"/>
    </row>
    <row r="6121" spans="4:4" x14ac:dyDescent="0.2">
      <c r="D6121" s="9"/>
    </row>
    <row r="6122" spans="4:4" x14ac:dyDescent="0.2">
      <c r="D6122" s="9"/>
    </row>
    <row r="6123" spans="4:4" x14ac:dyDescent="0.2">
      <c r="D6123" s="9"/>
    </row>
    <row r="6124" spans="4:4" x14ac:dyDescent="0.2">
      <c r="D6124" s="9"/>
    </row>
    <row r="6125" spans="4:4" x14ac:dyDescent="0.2">
      <c r="D6125" s="9"/>
    </row>
    <row r="6126" spans="4:4" x14ac:dyDescent="0.2">
      <c r="D6126" s="9"/>
    </row>
    <row r="6127" spans="4:4" x14ac:dyDescent="0.2">
      <c r="D6127" s="9"/>
    </row>
    <row r="6128" spans="4:4" x14ac:dyDescent="0.2">
      <c r="D6128" s="9"/>
    </row>
    <row r="6129" spans="4:4" x14ac:dyDescent="0.2">
      <c r="D6129" s="9"/>
    </row>
    <row r="6130" spans="4:4" x14ac:dyDescent="0.2">
      <c r="D6130" s="9"/>
    </row>
    <row r="6131" spans="4:4" x14ac:dyDescent="0.2">
      <c r="D6131" s="9"/>
    </row>
    <row r="6132" spans="4:4" x14ac:dyDescent="0.2">
      <c r="D6132" s="9"/>
    </row>
    <row r="6133" spans="4:4" x14ac:dyDescent="0.2">
      <c r="D6133" s="9"/>
    </row>
    <row r="6134" spans="4:4" x14ac:dyDescent="0.2">
      <c r="D6134" s="9"/>
    </row>
    <row r="6135" spans="4:4" x14ac:dyDescent="0.2">
      <c r="D6135" s="9"/>
    </row>
    <row r="6136" spans="4:4" x14ac:dyDescent="0.2">
      <c r="D6136" s="9"/>
    </row>
    <row r="6137" spans="4:4" x14ac:dyDescent="0.2">
      <c r="D6137" s="9"/>
    </row>
    <row r="6138" spans="4:4" x14ac:dyDescent="0.2">
      <c r="D6138" s="9"/>
    </row>
    <row r="6139" spans="4:4" x14ac:dyDescent="0.2">
      <c r="D6139" s="9"/>
    </row>
    <row r="6140" spans="4:4" x14ac:dyDescent="0.2">
      <c r="D6140" s="9"/>
    </row>
    <row r="6141" spans="4:4" x14ac:dyDescent="0.2">
      <c r="D6141" s="9"/>
    </row>
    <row r="6142" spans="4:4" x14ac:dyDescent="0.2">
      <c r="D6142" s="9"/>
    </row>
    <row r="6143" spans="4:4" x14ac:dyDescent="0.2">
      <c r="D6143" s="9"/>
    </row>
    <row r="6144" spans="4:4" x14ac:dyDescent="0.2">
      <c r="D6144" s="9"/>
    </row>
    <row r="6145" spans="4:4" x14ac:dyDescent="0.2">
      <c r="D6145" s="9"/>
    </row>
    <row r="6146" spans="4:4" x14ac:dyDescent="0.2">
      <c r="D6146" s="9"/>
    </row>
    <row r="6147" spans="4:4" x14ac:dyDescent="0.2">
      <c r="D6147" s="9"/>
    </row>
    <row r="6148" spans="4:4" x14ac:dyDescent="0.2">
      <c r="D6148" s="9"/>
    </row>
    <row r="6149" spans="4:4" x14ac:dyDescent="0.2">
      <c r="D6149" s="9"/>
    </row>
    <row r="6150" spans="4:4" x14ac:dyDescent="0.2">
      <c r="D6150" s="9"/>
    </row>
    <row r="6151" spans="4:4" x14ac:dyDescent="0.2">
      <c r="D6151" s="9"/>
    </row>
    <row r="6152" spans="4:4" x14ac:dyDescent="0.2">
      <c r="D6152" s="9"/>
    </row>
    <row r="6153" spans="4:4" x14ac:dyDescent="0.2">
      <c r="D6153" s="9"/>
    </row>
    <row r="6154" spans="4:4" x14ac:dyDescent="0.2">
      <c r="D6154" s="9"/>
    </row>
    <row r="6155" spans="4:4" x14ac:dyDescent="0.2">
      <c r="D6155" s="9"/>
    </row>
    <row r="6156" spans="4:4" x14ac:dyDescent="0.2">
      <c r="D6156" s="9"/>
    </row>
    <row r="6157" spans="4:4" x14ac:dyDescent="0.2">
      <c r="D6157" s="9"/>
    </row>
    <row r="6158" spans="4:4" x14ac:dyDescent="0.2">
      <c r="D6158" s="9"/>
    </row>
    <row r="6159" spans="4:4" x14ac:dyDescent="0.2">
      <c r="D6159" s="9"/>
    </row>
    <row r="6160" spans="4:4" x14ac:dyDescent="0.2">
      <c r="D6160" s="9"/>
    </row>
    <row r="6161" spans="4:4" x14ac:dyDescent="0.2">
      <c r="D6161" s="9"/>
    </row>
    <row r="6162" spans="4:4" x14ac:dyDescent="0.2">
      <c r="D6162" s="9"/>
    </row>
    <row r="6163" spans="4:4" x14ac:dyDescent="0.2">
      <c r="D6163" s="9"/>
    </row>
    <row r="6164" spans="4:4" x14ac:dyDescent="0.2">
      <c r="D6164" s="9"/>
    </row>
    <row r="6165" spans="4:4" x14ac:dyDescent="0.2">
      <c r="D6165" s="9"/>
    </row>
    <row r="6166" spans="4:4" x14ac:dyDescent="0.2">
      <c r="D6166" s="9"/>
    </row>
    <row r="6167" spans="4:4" x14ac:dyDescent="0.2">
      <c r="D6167" s="9"/>
    </row>
    <row r="6168" spans="4:4" x14ac:dyDescent="0.2">
      <c r="D6168" s="9"/>
    </row>
    <row r="6169" spans="4:4" x14ac:dyDescent="0.2">
      <c r="D6169" s="9"/>
    </row>
    <row r="6170" spans="4:4" x14ac:dyDescent="0.2">
      <c r="D6170" s="9"/>
    </row>
    <row r="6171" spans="4:4" x14ac:dyDescent="0.2">
      <c r="D6171" s="9"/>
    </row>
    <row r="6172" spans="4:4" x14ac:dyDescent="0.2">
      <c r="D6172" s="9"/>
    </row>
    <row r="6173" spans="4:4" x14ac:dyDescent="0.2">
      <c r="D6173" s="9"/>
    </row>
    <row r="6174" spans="4:4" x14ac:dyDescent="0.2">
      <c r="D6174" s="9"/>
    </row>
    <row r="6175" spans="4:4" x14ac:dyDescent="0.2">
      <c r="D6175" s="9"/>
    </row>
    <row r="6176" spans="4:4" x14ac:dyDescent="0.2">
      <c r="D6176" s="9"/>
    </row>
    <row r="6177" spans="4:4" x14ac:dyDescent="0.2">
      <c r="D6177" s="9"/>
    </row>
    <row r="6178" spans="4:4" x14ac:dyDescent="0.2">
      <c r="D6178" s="9"/>
    </row>
    <row r="6179" spans="4:4" x14ac:dyDescent="0.2">
      <c r="D6179" s="9"/>
    </row>
    <row r="6180" spans="4:4" x14ac:dyDescent="0.2">
      <c r="D6180" s="9"/>
    </row>
    <row r="6181" spans="4:4" x14ac:dyDescent="0.2">
      <c r="D6181" s="9"/>
    </row>
    <row r="6182" spans="4:4" x14ac:dyDescent="0.2">
      <c r="D6182" s="9"/>
    </row>
    <row r="6183" spans="4:4" x14ac:dyDescent="0.2">
      <c r="D6183" s="9"/>
    </row>
    <row r="6184" spans="4:4" x14ac:dyDescent="0.2">
      <c r="D6184" s="9"/>
    </row>
    <row r="6185" spans="4:4" x14ac:dyDescent="0.2">
      <c r="D6185" s="9"/>
    </row>
    <row r="6186" spans="4:4" x14ac:dyDescent="0.2">
      <c r="D6186" s="9"/>
    </row>
    <row r="6187" spans="4:4" x14ac:dyDescent="0.2">
      <c r="D6187" s="9"/>
    </row>
    <row r="6188" spans="4:4" x14ac:dyDescent="0.2">
      <c r="D6188" s="9"/>
    </row>
    <row r="6189" spans="4:4" x14ac:dyDescent="0.2">
      <c r="D6189" s="9"/>
    </row>
    <row r="6190" spans="4:4" x14ac:dyDescent="0.2">
      <c r="D6190" s="9"/>
    </row>
    <row r="6191" spans="4:4" x14ac:dyDescent="0.2">
      <c r="D6191" s="9"/>
    </row>
    <row r="6192" spans="4:4" x14ac:dyDescent="0.2">
      <c r="D6192" s="9"/>
    </row>
    <row r="6193" spans="4:4" x14ac:dyDescent="0.2">
      <c r="D6193" s="9"/>
    </row>
    <row r="6194" spans="4:4" x14ac:dyDescent="0.2">
      <c r="D6194" s="9"/>
    </row>
    <row r="6195" spans="4:4" x14ac:dyDescent="0.2">
      <c r="D6195" s="9"/>
    </row>
    <row r="6196" spans="4:4" x14ac:dyDescent="0.2">
      <c r="D6196" s="9"/>
    </row>
    <row r="6197" spans="4:4" x14ac:dyDescent="0.2">
      <c r="D6197" s="9"/>
    </row>
    <row r="6198" spans="4:4" x14ac:dyDescent="0.2">
      <c r="D6198" s="9"/>
    </row>
    <row r="6199" spans="4:4" x14ac:dyDescent="0.2">
      <c r="D6199" s="9"/>
    </row>
    <row r="6200" spans="4:4" x14ac:dyDescent="0.2">
      <c r="D6200" s="9"/>
    </row>
    <row r="6201" spans="4:4" x14ac:dyDescent="0.2">
      <c r="D6201" s="9"/>
    </row>
    <row r="6202" spans="4:4" x14ac:dyDescent="0.2">
      <c r="D6202" s="9"/>
    </row>
    <row r="6203" spans="4:4" x14ac:dyDescent="0.2">
      <c r="D6203" s="9"/>
    </row>
    <row r="6204" spans="4:4" x14ac:dyDescent="0.2">
      <c r="D6204" s="9"/>
    </row>
    <row r="6205" spans="4:4" x14ac:dyDescent="0.2">
      <c r="D6205" s="9"/>
    </row>
    <row r="6206" spans="4:4" x14ac:dyDescent="0.2">
      <c r="D6206" s="9"/>
    </row>
    <row r="6207" spans="4:4" x14ac:dyDescent="0.2">
      <c r="D6207" s="9"/>
    </row>
    <row r="6208" spans="4:4" x14ac:dyDescent="0.2">
      <c r="D6208" s="9"/>
    </row>
    <row r="6209" spans="4:4" x14ac:dyDescent="0.2">
      <c r="D6209" s="9"/>
    </row>
    <row r="6210" spans="4:4" x14ac:dyDescent="0.2">
      <c r="D6210" s="9"/>
    </row>
    <row r="6211" spans="4:4" x14ac:dyDescent="0.2">
      <c r="D6211" s="9"/>
    </row>
    <row r="6212" spans="4:4" x14ac:dyDescent="0.2">
      <c r="D6212" s="9"/>
    </row>
    <row r="6213" spans="4:4" x14ac:dyDescent="0.2">
      <c r="D6213" s="9"/>
    </row>
    <row r="6214" spans="4:4" x14ac:dyDescent="0.2">
      <c r="D6214" s="9"/>
    </row>
    <row r="6215" spans="4:4" x14ac:dyDescent="0.2">
      <c r="D6215" s="9"/>
    </row>
    <row r="6216" spans="4:4" x14ac:dyDescent="0.2">
      <c r="D6216" s="9"/>
    </row>
    <row r="6217" spans="4:4" x14ac:dyDescent="0.2">
      <c r="D6217" s="9"/>
    </row>
    <row r="6218" spans="4:4" x14ac:dyDescent="0.2">
      <c r="D6218" s="9"/>
    </row>
    <row r="6219" spans="4:4" x14ac:dyDescent="0.2">
      <c r="D6219" s="9"/>
    </row>
    <row r="6220" spans="4:4" x14ac:dyDescent="0.2">
      <c r="D6220" s="9"/>
    </row>
    <row r="6221" spans="4:4" x14ac:dyDescent="0.2">
      <c r="D6221" s="9"/>
    </row>
    <row r="6222" spans="4:4" x14ac:dyDescent="0.2">
      <c r="D6222" s="9"/>
    </row>
    <row r="6223" spans="4:4" x14ac:dyDescent="0.2">
      <c r="D6223" s="9"/>
    </row>
    <row r="6224" spans="4:4" x14ac:dyDescent="0.2">
      <c r="D6224" s="9"/>
    </row>
    <row r="6225" spans="4:4" x14ac:dyDescent="0.2">
      <c r="D6225" s="9"/>
    </row>
    <row r="6226" spans="4:4" x14ac:dyDescent="0.2">
      <c r="D6226" s="9"/>
    </row>
    <row r="6227" spans="4:4" x14ac:dyDescent="0.2">
      <c r="D6227" s="9"/>
    </row>
    <row r="6228" spans="4:4" x14ac:dyDescent="0.2">
      <c r="D6228" s="9"/>
    </row>
    <row r="6229" spans="4:4" x14ac:dyDescent="0.2">
      <c r="D6229" s="9"/>
    </row>
    <row r="6230" spans="4:4" x14ac:dyDescent="0.2">
      <c r="D6230" s="9"/>
    </row>
    <row r="6231" spans="4:4" x14ac:dyDescent="0.2">
      <c r="D6231" s="9"/>
    </row>
    <row r="6232" spans="4:4" x14ac:dyDescent="0.2">
      <c r="D6232" s="9"/>
    </row>
    <row r="6233" spans="4:4" x14ac:dyDescent="0.2">
      <c r="D6233" s="9"/>
    </row>
    <row r="6234" spans="4:4" x14ac:dyDescent="0.2">
      <c r="D6234" s="9"/>
    </row>
    <row r="6235" spans="4:4" x14ac:dyDescent="0.2">
      <c r="D6235" s="9"/>
    </row>
    <row r="6236" spans="4:4" x14ac:dyDescent="0.2">
      <c r="D6236" s="9"/>
    </row>
    <row r="6237" spans="4:4" x14ac:dyDescent="0.2">
      <c r="D6237" s="9"/>
    </row>
    <row r="6238" spans="4:4" x14ac:dyDescent="0.2">
      <c r="D6238" s="9"/>
    </row>
    <row r="6239" spans="4:4" x14ac:dyDescent="0.2">
      <c r="D6239" s="9"/>
    </row>
    <row r="6240" spans="4:4" x14ac:dyDescent="0.2">
      <c r="D6240" s="9"/>
    </row>
    <row r="6241" spans="4:4" x14ac:dyDescent="0.2">
      <c r="D6241" s="9"/>
    </row>
    <row r="6242" spans="4:4" x14ac:dyDescent="0.2">
      <c r="D6242" s="9"/>
    </row>
    <row r="6243" spans="4:4" x14ac:dyDescent="0.2">
      <c r="D6243" s="9"/>
    </row>
    <row r="6244" spans="4:4" x14ac:dyDescent="0.2">
      <c r="D6244" s="9"/>
    </row>
    <row r="6245" spans="4:4" x14ac:dyDescent="0.2">
      <c r="D6245" s="9"/>
    </row>
    <row r="6246" spans="4:4" x14ac:dyDescent="0.2">
      <c r="D6246" s="9"/>
    </row>
    <row r="6247" spans="4:4" x14ac:dyDescent="0.2">
      <c r="D6247" s="9"/>
    </row>
    <row r="6248" spans="4:4" x14ac:dyDescent="0.2">
      <c r="D6248" s="9"/>
    </row>
    <row r="6249" spans="4:4" x14ac:dyDescent="0.2">
      <c r="D6249" s="9"/>
    </row>
    <row r="6250" spans="4:4" x14ac:dyDescent="0.2">
      <c r="D6250" s="9"/>
    </row>
    <row r="6251" spans="4:4" x14ac:dyDescent="0.2">
      <c r="D6251" s="9"/>
    </row>
    <row r="6252" spans="4:4" x14ac:dyDescent="0.2">
      <c r="D6252" s="9"/>
    </row>
    <row r="6253" spans="4:4" x14ac:dyDescent="0.2">
      <c r="D6253" s="9"/>
    </row>
    <row r="6254" spans="4:4" x14ac:dyDescent="0.2">
      <c r="D6254" s="9"/>
    </row>
    <row r="6255" spans="4:4" x14ac:dyDescent="0.2">
      <c r="D6255" s="9"/>
    </row>
    <row r="6256" spans="4:4" x14ac:dyDescent="0.2">
      <c r="D6256" s="9"/>
    </row>
    <row r="6257" spans="4:4" x14ac:dyDescent="0.2">
      <c r="D6257" s="9"/>
    </row>
    <row r="6258" spans="4:4" x14ac:dyDescent="0.2">
      <c r="D6258" s="9"/>
    </row>
    <row r="6259" spans="4:4" x14ac:dyDescent="0.2">
      <c r="D6259" s="9"/>
    </row>
    <row r="6260" spans="4:4" x14ac:dyDescent="0.2">
      <c r="D6260" s="9"/>
    </row>
    <row r="6261" spans="4:4" x14ac:dyDescent="0.2">
      <c r="D6261" s="9"/>
    </row>
    <row r="6262" spans="4:4" x14ac:dyDescent="0.2">
      <c r="D6262" s="9"/>
    </row>
    <row r="6263" spans="4:4" x14ac:dyDescent="0.2">
      <c r="D6263" s="9"/>
    </row>
    <row r="6264" spans="4:4" x14ac:dyDescent="0.2">
      <c r="D6264" s="9"/>
    </row>
    <row r="6265" spans="4:4" x14ac:dyDescent="0.2">
      <c r="D6265" s="9"/>
    </row>
    <row r="6266" spans="4:4" x14ac:dyDescent="0.2">
      <c r="D6266" s="9"/>
    </row>
    <row r="6267" spans="4:4" x14ac:dyDescent="0.2">
      <c r="D6267" s="9"/>
    </row>
    <row r="6268" spans="4:4" x14ac:dyDescent="0.2">
      <c r="D6268" s="9"/>
    </row>
    <row r="6269" spans="4:4" x14ac:dyDescent="0.2">
      <c r="D6269" s="9"/>
    </row>
    <row r="6270" spans="4:4" x14ac:dyDescent="0.2">
      <c r="D6270" s="9"/>
    </row>
    <row r="6271" spans="4:4" x14ac:dyDescent="0.2">
      <c r="D6271" s="9"/>
    </row>
    <row r="6272" spans="4:4" x14ac:dyDescent="0.2">
      <c r="D6272" s="9"/>
    </row>
    <row r="6273" spans="4:4" x14ac:dyDescent="0.2">
      <c r="D6273" s="9"/>
    </row>
    <row r="6274" spans="4:4" x14ac:dyDescent="0.2">
      <c r="D6274" s="9"/>
    </row>
    <row r="6275" spans="4:4" x14ac:dyDescent="0.2">
      <c r="D6275" s="9"/>
    </row>
    <row r="6276" spans="4:4" x14ac:dyDescent="0.2">
      <c r="D6276" s="9"/>
    </row>
    <row r="6277" spans="4:4" x14ac:dyDescent="0.2">
      <c r="D6277" s="9"/>
    </row>
    <row r="6278" spans="4:4" x14ac:dyDescent="0.2">
      <c r="D6278" s="9"/>
    </row>
    <row r="6279" spans="4:4" x14ac:dyDescent="0.2">
      <c r="D6279" s="9"/>
    </row>
    <row r="6280" spans="4:4" x14ac:dyDescent="0.2">
      <c r="D6280" s="9"/>
    </row>
    <row r="6281" spans="4:4" x14ac:dyDescent="0.2">
      <c r="D6281" s="9"/>
    </row>
    <row r="6282" spans="4:4" x14ac:dyDescent="0.2">
      <c r="D6282" s="9"/>
    </row>
    <row r="6283" spans="4:4" x14ac:dyDescent="0.2">
      <c r="D6283" s="9"/>
    </row>
    <row r="6284" spans="4:4" x14ac:dyDescent="0.2">
      <c r="D6284" s="9"/>
    </row>
    <row r="6285" spans="4:4" x14ac:dyDescent="0.2">
      <c r="D6285" s="9"/>
    </row>
    <row r="6286" spans="4:4" x14ac:dyDescent="0.2">
      <c r="D6286" s="9"/>
    </row>
    <row r="6287" spans="4:4" x14ac:dyDescent="0.2">
      <c r="D6287" s="9"/>
    </row>
    <row r="6288" spans="4:4" x14ac:dyDescent="0.2">
      <c r="D6288" s="9"/>
    </row>
    <row r="6289" spans="4:4" x14ac:dyDescent="0.2">
      <c r="D6289" s="9"/>
    </row>
    <row r="6290" spans="4:4" x14ac:dyDescent="0.2">
      <c r="D6290" s="9"/>
    </row>
    <row r="6291" spans="4:4" x14ac:dyDescent="0.2">
      <c r="D6291" s="9"/>
    </row>
    <row r="6292" spans="4:4" x14ac:dyDescent="0.2">
      <c r="D6292" s="9"/>
    </row>
    <row r="6293" spans="4:4" x14ac:dyDescent="0.2">
      <c r="D6293" s="9"/>
    </row>
    <row r="6294" spans="4:4" x14ac:dyDescent="0.2">
      <c r="D6294" s="9"/>
    </row>
    <row r="6295" spans="4:4" x14ac:dyDescent="0.2">
      <c r="D6295" s="9"/>
    </row>
    <row r="6296" spans="4:4" x14ac:dyDescent="0.2">
      <c r="D6296" s="9"/>
    </row>
    <row r="6297" spans="4:4" x14ac:dyDescent="0.2">
      <c r="D6297" s="9"/>
    </row>
    <row r="6298" spans="4:4" x14ac:dyDescent="0.2">
      <c r="D6298" s="9"/>
    </row>
    <row r="6299" spans="4:4" x14ac:dyDescent="0.2">
      <c r="D6299" s="9"/>
    </row>
    <row r="6300" spans="4:4" x14ac:dyDescent="0.2">
      <c r="D6300" s="9"/>
    </row>
    <row r="6301" spans="4:4" x14ac:dyDescent="0.2">
      <c r="D6301" s="9"/>
    </row>
    <row r="6302" spans="4:4" x14ac:dyDescent="0.2">
      <c r="D6302" s="9"/>
    </row>
    <row r="6303" spans="4:4" x14ac:dyDescent="0.2">
      <c r="D6303" s="9"/>
    </row>
    <row r="6304" spans="4:4" x14ac:dyDescent="0.2">
      <c r="D6304" s="9"/>
    </row>
    <row r="6305" spans="4:4" x14ac:dyDescent="0.2">
      <c r="D6305" s="9"/>
    </row>
    <row r="6306" spans="4:4" x14ac:dyDescent="0.2">
      <c r="D6306" s="9"/>
    </row>
    <row r="6307" spans="4:4" x14ac:dyDescent="0.2">
      <c r="D6307" s="9"/>
    </row>
    <row r="6308" spans="4:4" x14ac:dyDescent="0.2">
      <c r="D6308" s="9"/>
    </row>
    <row r="6309" spans="4:4" x14ac:dyDescent="0.2">
      <c r="D6309" s="9"/>
    </row>
    <row r="6310" spans="4:4" x14ac:dyDescent="0.2">
      <c r="D6310" s="9"/>
    </row>
    <row r="6311" spans="4:4" x14ac:dyDescent="0.2">
      <c r="D6311" s="9"/>
    </row>
    <row r="6312" spans="4:4" x14ac:dyDescent="0.2">
      <c r="D6312" s="9"/>
    </row>
    <row r="6313" spans="4:4" x14ac:dyDescent="0.2">
      <c r="D6313" s="9"/>
    </row>
    <row r="6314" spans="4:4" x14ac:dyDescent="0.2">
      <c r="D6314" s="9"/>
    </row>
    <row r="6315" spans="4:4" x14ac:dyDescent="0.2">
      <c r="D6315" s="9"/>
    </row>
    <row r="6316" spans="4:4" x14ac:dyDescent="0.2">
      <c r="D6316" s="9"/>
    </row>
    <row r="6317" spans="4:4" x14ac:dyDescent="0.2">
      <c r="D6317" s="9"/>
    </row>
    <row r="6318" spans="4:4" x14ac:dyDescent="0.2">
      <c r="D6318" s="9"/>
    </row>
    <row r="6319" spans="4:4" x14ac:dyDescent="0.2">
      <c r="D6319" s="9"/>
    </row>
    <row r="6320" spans="4:4" x14ac:dyDescent="0.2">
      <c r="D6320" s="9"/>
    </row>
    <row r="6321" spans="4:4" x14ac:dyDescent="0.2">
      <c r="D6321" s="9"/>
    </row>
    <row r="6322" spans="4:4" x14ac:dyDescent="0.2">
      <c r="D6322" s="9"/>
    </row>
    <row r="6323" spans="4:4" x14ac:dyDescent="0.2">
      <c r="D6323" s="9"/>
    </row>
    <row r="6324" spans="4:4" x14ac:dyDescent="0.2">
      <c r="D6324" s="9"/>
    </row>
    <row r="6325" spans="4:4" x14ac:dyDescent="0.2">
      <c r="D6325" s="9"/>
    </row>
    <row r="6326" spans="4:4" x14ac:dyDescent="0.2">
      <c r="D6326" s="9"/>
    </row>
    <row r="6327" spans="4:4" x14ac:dyDescent="0.2">
      <c r="D6327" s="9"/>
    </row>
    <row r="6328" spans="4:4" x14ac:dyDescent="0.2">
      <c r="D6328" s="9"/>
    </row>
    <row r="6329" spans="4:4" x14ac:dyDescent="0.2">
      <c r="D6329" s="9"/>
    </row>
    <row r="6330" spans="4:4" x14ac:dyDescent="0.2">
      <c r="D6330" s="9"/>
    </row>
    <row r="6331" spans="4:4" x14ac:dyDescent="0.2">
      <c r="D6331" s="9"/>
    </row>
    <row r="6332" spans="4:4" x14ac:dyDescent="0.2">
      <c r="D6332" s="9"/>
    </row>
    <row r="6333" spans="4:4" x14ac:dyDescent="0.2">
      <c r="D6333" s="9"/>
    </row>
    <row r="6334" spans="4:4" x14ac:dyDescent="0.2">
      <c r="D6334" s="9"/>
    </row>
    <row r="6335" spans="4:4" x14ac:dyDescent="0.2">
      <c r="D6335" s="9"/>
    </row>
    <row r="6336" spans="4:4" x14ac:dyDescent="0.2">
      <c r="D6336" s="9"/>
    </row>
    <row r="6337" spans="4:4" x14ac:dyDescent="0.2">
      <c r="D6337" s="9"/>
    </row>
    <row r="6338" spans="4:4" x14ac:dyDescent="0.2">
      <c r="D6338" s="9"/>
    </row>
    <row r="6339" spans="4:4" x14ac:dyDescent="0.2">
      <c r="D6339" s="9"/>
    </row>
    <row r="6340" spans="4:4" x14ac:dyDescent="0.2">
      <c r="D6340" s="9"/>
    </row>
    <row r="6341" spans="4:4" x14ac:dyDescent="0.2">
      <c r="D6341" s="9"/>
    </row>
    <row r="6342" spans="4:4" x14ac:dyDescent="0.2">
      <c r="D6342" s="9"/>
    </row>
    <row r="6343" spans="4:4" x14ac:dyDescent="0.2">
      <c r="D6343" s="9"/>
    </row>
    <row r="6344" spans="4:4" x14ac:dyDescent="0.2">
      <c r="D6344" s="9"/>
    </row>
    <row r="6345" spans="4:4" x14ac:dyDescent="0.2">
      <c r="D6345" s="9"/>
    </row>
    <row r="6346" spans="4:4" x14ac:dyDescent="0.2">
      <c r="D6346" s="9"/>
    </row>
    <row r="6347" spans="4:4" x14ac:dyDescent="0.2">
      <c r="D6347" s="9"/>
    </row>
    <row r="6348" spans="4:4" x14ac:dyDescent="0.2">
      <c r="D6348" s="9"/>
    </row>
    <row r="6349" spans="4:4" x14ac:dyDescent="0.2">
      <c r="D6349" s="9"/>
    </row>
    <row r="6350" spans="4:4" x14ac:dyDescent="0.2">
      <c r="D6350" s="9"/>
    </row>
    <row r="6351" spans="4:4" x14ac:dyDescent="0.2">
      <c r="D6351" s="9"/>
    </row>
    <row r="6352" spans="4:4" x14ac:dyDescent="0.2">
      <c r="D6352" s="9"/>
    </row>
    <row r="6353" spans="4:4" x14ac:dyDescent="0.2">
      <c r="D6353" s="9"/>
    </row>
    <row r="6354" spans="4:4" x14ac:dyDescent="0.2">
      <c r="D6354" s="9"/>
    </row>
    <row r="6355" spans="4:4" x14ac:dyDescent="0.2">
      <c r="D6355" s="9"/>
    </row>
    <row r="6356" spans="4:4" x14ac:dyDescent="0.2">
      <c r="D6356" s="9"/>
    </row>
    <row r="6357" spans="4:4" x14ac:dyDescent="0.2">
      <c r="D6357" s="9"/>
    </row>
    <row r="6358" spans="4:4" x14ac:dyDescent="0.2">
      <c r="D6358" s="9"/>
    </row>
    <row r="6359" spans="4:4" x14ac:dyDescent="0.2">
      <c r="D6359" s="9"/>
    </row>
  </sheetData>
  <protectedRanges>
    <protectedRange sqref="A224:D227" name="Range1"/>
  </protectedRanges>
  <sortState xmlns:xlrd2="http://schemas.microsoft.com/office/spreadsheetml/2017/richdata2" ref="A21:U231">
    <sortCondition ref="C21:C231"/>
  </sortState>
  <phoneticPr fontId="8" type="noConversion"/>
  <hyperlinks>
    <hyperlink ref="H912" r:id="rId1" display="http://vsolj.cetus-net.org/bulletin.html" xr:uid="{00000000-0004-0000-0000-000000000000}"/>
    <hyperlink ref="H64695" r:id="rId2" display="http://vsolj.cetus-net.org/bulletin.html" xr:uid="{00000000-0004-0000-0000-000001000000}"/>
    <hyperlink ref="H64688" r:id="rId3" display="https://www.aavso.org/ejaavso" xr:uid="{00000000-0004-0000-0000-000002000000}"/>
    <hyperlink ref="AP839" r:id="rId4" display="http://cdsbib.u-strasbg.fr/cgi-bin/cdsbib?1990RMxAA..21..381G" xr:uid="{00000000-0004-0000-0000-000003000000}"/>
    <hyperlink ref="AP843" r:id="rId5" display="http://cdsbib.u-strasbg.fr/cgi-bin/cdsbib?1990RMxAA..21..381G" xr:uid="{00000000-0004-0000-0000-000004000000}"/>
    <hyperlink ref="AP842" r:id="rId6" display="http://cdsbib.u-strasbg.fr/cgi-bin/cdsbib?1990RMxAA..21..381G" xr:uid="{00000000-0004-0000-0000-000005000000}"/>
    <hyperlink ref="AP823" r:id="rId7" display="http://cdsbib.u-strasbg.fr/cgi-bin/cdsbib?1990RMxAA..21..381G" xr:uid="{00000000-0004-0000-0000-000006000000}"/>
    <hyperlink ref="I64695" r:id="rId8" display="http://vsolj.cetus-net.org/bulletin.html" xr:uid="{00000000-0004-0000-0000-000007000000}"/>
    <hyperlink ref="AQ979" r:id="rId9" display="http://cdsbib.u-strasbg.fr/cgi-bin/cdsbib?1990RMxAA..21..381G" xr:uid="{00000000-0004-0000-0000-000008000000}"/>
    <hyperlink ref="AQ55745" r:id="rId10" display="http://cdsbib.u-strasbg.fr/cgi-bin/cdsbib?1990RMxAA..21..381G" xr:uid="{00000000-0004-0000-0000-000009000000}"/>
    <hyperlink ref="AQ980" r:id="rId11" display="http://cdsbib.u-strasbg.fr/cgi-bin/cdsbib?1990RMxAA..21..381G" xr:uid="{00000000-0004-0000-0000-00000A000000}"/>
    <hyperlink ref="H64692" r:id="rId12" display="https://www.aavso.org/ejaavso" xr:uid="{00000000-0004-0000-0000-00000B000000}"/>
    <hyperlink ref="H1865" r:id="rId13" display="http://vsolj.cetus-net.org/bulletin.html" xr:uid="{00000000-0004-0000-0000-00000C000000}"/>
    <hyperlink ref="AP3109" r:id="rId14" display="http://cdsbib.u-strasbg.fr/cgi-bin/cdsbib?1990RMxAA..21..381G" xr:uid="{00000000-0004-0000-0000-00000D000000}"/>
    <hyperlink ref="AP3112" r:id="rId15" display="http://cdsbib.u-strasbg.fr/cgi-bin/cdsbib?1990RMxAA..21..381G" xr:uid="{00000000-0004-0000-0000-00000E000000}"/>
    <hyperlink ref="AP3110" r:id="rId16" display="http://cdsbib.u-strasbg.fr/cgi-bin/cdsbib?1990RMxAA..21..381G" xr:uid="{00000000-0004-0000-0000-00000F000000}"/>
    <hyperlink ref="AP3094" r:id="rId17" display="http://cdsbib.u-strasbg.fr/cgi-bin/cdsbib?1990RMxAA..21..381G" xr:uid="{00000000-0004-0000-0000-000010000000}"/>
    <hyperlink ref="I1865" r:id="rId18" display="http://vsolj.cetus-net.org/bulletin.html" xr:uid="{00000000-0004-0000-0000-000011000000}"/>
    <hyperlink ref="AQ3323" r:id="rId19" display="http://cdsbib.u-strasbg.fr/cgi-bin/cdsbib?1990RMxAA..21..381G" xr:uid="{00000000-0004-0000-0000-000012000000}"/>
    <hyperlink ref="AQ28" r:id="rId20" display="http://cdsbib.u-strasbg.fr/cgi-bin/cdsbib?1990RMxAA..21..381G" xr:uid="{00000000-0004-0000-0000-000013000000}"/>
    <hyperlink ref="AQ3327" r:id="rId21" display="http://cdsbib.u-strasbg.fr/cgi-bin/cdsbib?1990RMxAA..21..381G" xr:uid="{00000000-0004-0000-0000-000014000000}"/>
    <hyperlink ref="H64504" r:id="rId22" display="http://vsolj.cetus-net.org/bulletin.html" xr:uid="{00000000-0004-0000-0000-000015000000}"/>
    <hyperlink ref="H64497" r:id="rId23" display="https://www.aavso.org/ejaavso" xr:uid="{00000000-0004-0000-0000-000016000000}"/>
    <hyperlink ref="I64504" r:id="rId24" display="http://vsolj.cetus-net.org/bulletin.html" xr:uid="{00000000-0004-0000-0000-000017000000}"/>
    <hyperlink ref="AQ58155" r:id="rId25" display="http://cdsbib.u-strasbg.fr/cgi-bin/cdsbib?1990RMxAA..21..381G" xr:uid="{00000000-0004-0000-0000-000018000000}"/>
    <hyperlink ref="H64501" r:id="rId26" display="https://www.aavso.org/ejaavso" xr:uid="{00000000-0004-0000-0000-000019000000}"/>
    <hyperlink ref="AP5519" r:id="rId27" display="http://cdsbib.u-strasbg.fr/cgi-bin/cdsbib?1990RMxAA..21..381G" xr:uid="{00000000-0004-0000-0000-00001A000000}"/>
    <hyperlink ref="AP5522" r:id="rId28" display="http://cdsbib.u-strasbg.fr/cgi-bin/cdsbib?1990RMxAA..21..381G" xr:uid="{00000000-0004-0000-0000-00001B000000}"/>
    <hyperlink ref="AP5520" r:id="rId29" display="http://cdsbib.u-strasbg.fr/cgi-bin/cdsbib?1990RMxAA..21..381G" xr:uid="{00000000-0004-0000-0000-00001C000000}"/>
    <hyperlink ref="AP5504" r:id="rId30" display="http://cdsbib.u-strasbg.fr/cgi-bin/cdsbib?1990RMxAA..21..381G" xr:uid="{00000000-0004-0000-0000-00001D000000}"/>
    <hyperlink ref="AQ5733" r:id="rId31" display="http://cdsbib.u-strasbg.fr/cgi-bin/cdsbib?1990RMxAA..21..381G" xr:uid="{00000000-0004-0000-0000-00001E000000}"/>
    <hyperlink ref="AQ5737" r:id="rId32" display="http://cdsbib.u-strasbg.fr/cgi-bin/cdsbib?1990RMxAA..21..381G" xr:uid="{00000000-0004-0000-0000-00001F000000}"/>
    <hyperlink ref="AQ65417" r:id="rId33" display="http://cdsbib.u-strasbg.fr/cgi-bin/cdsbib?1990RMxAA..21..381G" xr:uid="{00000000-0004-0000-0000-000020000000}"/>
    <hyperlink ref="I2625" r:id="rId34" display="http://vsolj.cetus-net.org/bulletin.html" xr:uid="{00000000-0004-0000-0000-000021000000}"/>
    <hyperlink ref="H2625" r:id="rId35" display="http://vsolj.cetus-net.org/bulletin.html" xr:uid="{00000000-0004-0000-0000-000022000000}"/>
    <hyperlink ref="AQ542" r:id="rId36" display="http://cdsbib.u-strasbg.fr/cgi-bin/cdsbib?1990RMxAA..21..381G" xr:uid="{00000000-0004-0000-0000-000023000000}"/>
    <hyperlink ref="AQ541" r:id="rId37" display="http://cdsbib.u-strasbg.fr/cgi-bin/cdsbib?1990RMxAA..21..381G" xr:uid="{00000000-0004-0000-0000-000024000000}"/>
    <hyperlink ref="AP3795" r:id="rId38" display="http://cdsbib.u-strasbg.fr/cgi-bin/cdsbib?1990RMxAA..21..381G" xr:uid="{00000000-0004-0000-0000-000025000000}"/>
    <hyperlink ref="AP3813" r:id="rId39" display="http://cdsbib.u-strasbg.fr/cgi-bin/cdsbib?1990RMxAA..21..381G" xr:uid="{00000000-0004-0000-0000-000026000000}"/>
    <hyperlink ref="AP3814" r:id="rId40" display="http://cdsbib.u-strasbg.fr/cgi-bin/cdsbib?1990RMxAA..21..381G" xr:uid="{00000000-0004-0000-0000-000027000000}"/>
    <hyperlink ref="AP3810" r:id="rId41" display="http://cdsbib.u-strasbg.fr/cgi-bin/cdsbib?1990RMxAA..21..381G" xr:uid="{00000000-0004-0000-0000-000028000000}"/>
  </hyperlinks>
  <pageMargins left="0.75" right="0.75" top="1" bottom="1" header="0.5" footer="0.5"/>
  <headerFooter alignWithMargins="0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159" workbookViewId="0">
      <selection activeCell="A176" sqref="A176:D204"/>
    </sheetView>
  </sheetViews>
  <sheetFormatPr defaultRowHeight="12.75" x14ac:dyDescent="0.2"/>
  <cols>
    <col min="1" max="1" width="19.7109375" style="38" customWidth="1"/>
    <col min="2" max="2" width="4.42578125" style="10" customWidth="1"/>
    <col min="3" max="3" width="12.7109375" style="3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3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7" t="s">
        <v>91</v>
      </c>
      <c r="I1" s="39" t="s">
        <v>92</v>
      </c>
      <c r="J1" s="40" t="s">
        <v>93</v>
      </c>
    </row>
    <row r="2" spans="1:16" x14ac:dyDescent="0.2">
      <c r="I2" s="41" t="s">
        <v>94</v>
      </c>
      <c r="J2" s="42" t="s">
        <v>79</v>
      </c>
    </row>
    <row r="3" spans="1:16" x14ac:dyDescent="0.2">
      <c r="A3" s="43" t="s">
        <v>95</v>
      </c>
      <c r="I3" s="41" t="s">
        <v>96</v>
      </c>
      <c r="J3" s="42" t="s">
        <v>78</v>
      </c>
    </row>
    <row r="4" spans="1:16" x14ac:dyDescent="0.2">
      <c r="I4" s="41" t="s">
        <v>97</v>
      </c>
      <c r="J4" s="42" t="s">
        <v>78</v>
      </c>
    </row>
    <row r="5" spans="1:16" ht="13.5" thickBot="1" x14ac:dyDescent="0.25">
      <c r="I5" s="44" t="s">
        <v>98</v>
      </c>
      <c r="J5" s="45" t="s">
        <v>70</v>
      </c>
    </row>
    <row r="10" spans="1:16" ht="13.5" thickBot="1" x14ac:dyDescent="0.25"/>
    <row r="11" spans="1:16" ht="12.75" customHeight="1" thickBot="1" x14ac:dyDescent="0.25">
      <c r="A11" s="38" t="str">
        <f t="shared" ref="A11:A42" si="0">P11</f>
        <v> VB 7.72 </v>
      </c>
      <c r="B11" s="16" t="str">
        <f t="shared" ref="B11:B42" si="1">IF(H11=INT(H11),"I","II")</f>
        <v>I</v>
      </c>
      <c r="C11" s="38">
        <f t="shared" ref="C11:C42" si="2">1*G11</f>
        <v>16860.927</v>
      </c>
      <c r="D11" s="10" t="str">
        <f t="shared" ref="D11:D42" si="3">VLOOKUP(F11,I$1:J$5,2,FALSE)</f>
        <v>vis</v>
      </c>
      <c r="E11" s="46">
        <f>VLOOKUP(C11,Active!C$21:E$964,3,FALSE)</f>
        <v>-12743.990570263979</v>
      </c>
      <c r="F11" s="16" t="s">
        <v>98</v>
      </c>
      <c r="G11" s="10" t="str">
        <f t="shared" ref="G11:G42" si="4">MID(I11,3,LEN(I11)-3)</f>
        <v>16860.927</v>
      </c>
      <c r="H11" s="38">
        <f t="shared" ref="H11:H42" si="5">1*K11</f>
        <v>-12744</v>
      </c>
      <c r="I11" s="47" t="s">
        <v>101</v>
      </c>
      <c r="J11" s="48" t="s">
        <v>102</v>
      </c>
      <c r="K11" s="47">
        <v>-12744</v>
      </c>
      <c r="L11" s="47" t="s">
        <v>103</v>
      </c>
      <c r="M11" s="48" t="s">
        <v>104</v>
      </c>
      <c r="N11" s="48"/>
      <c r="O11" s="49" t="s">
        <v>105</v>
      </c>
      <c r="P11" s="49" t="s">
        <v>106</v>
      </c>
    </row>
    <row r="12" spans="1:16" ht="12.75" customHeight="1" thickBot="1" x14ac:dyDescent="0.25">
      <c r="A12" s="38" t="str">
        <f t="shared" si="0"/>
        <v> VB 7.72 </v>
      </c>
      <c r="B12" s="16" t="str">
        <f t="shared" si="1"/>
        <v>I</v>
      </c>
      <c r="C12" s="38">
        <f t="shared" si="2"/>
        <v>17318.841</v>
      </c>
      <c r="D12" s="10" t="str">
        <f t="shared" si="3"/>
        <v>vis</v>
      </c>
      <c r="E12" s="46">
        <f>VLOOKUP(C12,Active!C$21:E$964,3,FALSE)</f>
        <v>-12492.007144664554</v>
      </c>
      <c r="F12" s="16" t="s">
        <v>98</v>
      </c>
      <c r="G12" s="10" t="str">
        <f t="shared" si="4"/>
        <v>17318.841</v>
      </c>
      <c r="H12" s="38">
        <f t="shared" si="5"/>
        <v>-12492</v>
      </c>
      <c r="I12" s="47" t="s">
        <v>107</v>
      </c>
      <c r="J12" s="48" t="s">
        <v>108</v>
      </c>
      <c r="K12" s="47">
        <v>-12492</v>
      </c>
      <c r="L12" s="47" t="s">
        <v>109</v>
      </c>
      <c r="M12" s="48" t="s">
        <v>104</v>
      </c>
      <c r="N12" s="48"/>
      <c r="O12" s="49" t="s">
        <v>105</v>
      </c>
      <c r="P12" s="49" t="s">
        <v>106</v>
      </c>
    </row>
    <row r="13" spans="1:16" ht="12.75" customHeight="1" thickBot="1" x14ac:dyDescent="0.25">
      <c r="A13" s="38" t="str">
        <f t="shared" si="0"/>
        <v> VB 7.72 </v>
      </c>
      <c r="B13" s="16" t="str">
        <f t="shared" si="1"/>
        <v>I</v>
      </c>
      <c r="C13" s="38">
        <f t="shared" si="2"/>
        <v>18185.674999999999</v>
      </c>
      <c r="D13" s="10" t="str">
        <f t="shared" si="3"/>
        <v>vis</v>
      </c>
      <c r="E13" s="46">
        <f>VLOOKUP(C13,Active!C$21:E$964,3,FALSE)</f>
        <v>-12015.000980306069</v>
      </c>
      <c r="F13" s="16" t="s">
        <v>98</v>
      </c>
      <c r="G13" s="10" t="str">
        <f t="shared" si="4"/>
        <v>18185.675</v>
      </c>
      <c r="H13" s="38">
        <f t="shared" si="5"/>
        <v>-12015</v>
      </c>
      <c r="I13" s="47" t="s">
        <v>110</v>
      </c>
      <c r="J13" s="48" t="s">
        <v>111</v>
      </c>
      <c r="K13" s="47">
        <v>-12015</v>
      </c>
      <c r="L13" s="47" t="s">
        <v>112</v>
      </c>
      <c r="M13" s="48" t="s">
        <v>104</v>
      </c>
      <c r="N13" s="48"/>
      <c r="O13" s="49" t="s">
        <v>105</v>
      </c>
      <c r="P13" s="49" t="s">
        <v>106</v>
      </c>
    </row>
    <row r="14" spans="1:16" ht="12.75" customHeight="1" thickBot="1" x14ac:dyDescent="0.25">
      <c r="A14" s="38" t="str">
        <f t="shared" si="0"/>
        <v> VB 7.72 </v>
      </c>
      <c r="B14" s="16" t="str">
        <f t="shared" si="1"/>
        <v>I</v>
      </c>
      <c r="C14" s="38">
        <f t="shared" si="2"/>
        <v>19310.526000000002</v>
      </c>
      <c r="D14" s="10" t="str">
        <f t="shared" si="3"/>
        <v>vis</v>
      </c>
      <c r="E14" s="46">
        <f>VLOOKUP(C14,Active!C$21:E$964,3,FALSE)</f>
        <v>-11396.011807079351</v>
      </c>
      <c r="F14" s="16" t="s">
        <v>98</v>
      </c>
      <c r="G14" s="10" t="str">
        <f t="shared" si="4"/>
        <v>19310.526</v>
      </c>
      <c r="H14" s="38">
        <f t="shared" si="5"/>
        <v>-11396</v>
      </c>
      <c r="I14" s="47" t="s">
        <v>113</v>
      </c>
      <c r="J14" s="48" t="s">
        <v>114</v>
      </c>
      <c r="K14" s="47">
        <v>-11396</v>
      </c>
      <c r="L14" s="47" t="s">
        <v>115</v>
      </c>
      <c r="M14" s="48" t="s">
        <v>104</v>
      </c>
      <c r="N14" s="48"/>
      <c r="O14" s="49" t="s">
        <v>105</v>
      </c>
      <c r="P14" s="49" t="s">
        <v>106</v>
      </c>
    </row>
    <row r="15" spans="1:16" ht="12.75" customHeight="1" thickBot="1" x14ac:dyDescent="0.25">
      <c r="A15" s="38" t="str">
        <f t="shared" si="0"/>
        <v> VB 7.72 </v>
      </c>
      <c r="B15" s="16" t="str">
        <f t="shared" si="1"/>
        <v>I</v>
      </c>
      <c r="C15" s="38">
        <f t="shared" si="2"/>
        <v>20384.53</v>
      </c>
      <c r="D15" s="10" t="str">
        <f t="shared" si="3"/>
        <v>vis</v>
      </c>
      <c r="E15" s="46">
        <f>VLOOKUP(C15,Active!C$21:E$964,3,FALSE)</f>
        <v>-10805.002999688697</v>
      </c>
      <c r="F15" s="16" t="s">
        <v>98</v>
      </c>
      <c r="G15" s="10" t="str">
        <f t="shared" si="4"/>
        <v>20384.530</v>
      </c>
      <c r="H15" s="38">
        <f t="shared" si="5"/>
        <v>-10805</v>
      </c>
      <c r="I15" s="47" t="s">
        <v>116</v>
      </c>
      <c r="J15" s="48" t="s">
        <v>117</v>
      </c>
      <c r="K15" s="47">
        <v>-10805</v>
      </c>
      <c r="L15" s="47" t="s">
        <v>118</v>
      </c>
      <c r="M15" s="48" t="s">
        <v>104</v>
      </c>
      <c r="N15" s="48"/>
      <c r="O15" s="49" t="s">
        <v>105</v>
      </c>
      <c r="P15" s="49" t="s">
        <v>106</v>
      </c>
    </row>
    <row r="16" spans="1:16" ht="12.75" customHeight="1" thickBot="1" x14ac:dyDescent="0.25">
      <c r="A16" s="38" t="str">
        <f t="shared" si="0"/>
        <v> VB 7.72 </v>
      </c>
      <c r="B16" s="16" t="str">
        <f t="shared" si="1"/>
        <v>I</v>
      </c>
      <c r="C16" s="38">
        <f t="shared" si="2"/>
        <v>20549.921999999999</v>
      </c>
      <c r="D16" s="10" t="str">
        <f t="shared" si="3"/>
        <v>vis</v>
      </c>
      <c r="E16" s="46">
        <f>VLOOKUP(C16,Active!C$21:E$964,3,FALSE)</f>
        <v>-10713.990183468315</v>
      </c>
      <c r="F16" s="16" t="s">
        <v>98</v>
      </c>
      <c r="G16" s="10" t="str">
        <f t="shared" si="4"/>
        <v>20549.922</v>
      </c>
      <c r="H16" s="38">
        <f t="shared" si="5"/>
        <v>-10714</v>
      </c>
      <c r="I16" s="47" t="s">
        <v>119</v>
      </c>
      <c r="J16" s="48" t="s">
        <v>120</v>
      </c>
      <c r="K16" s="47">
        <v>-10714</v>
      </c>
      <c r="L16" s="47" t="s">
        <v>121</v>
      </c>
      <c r="M16" s="48" t="s">
        <v>104</v>
      </c>
      <c r="N16" s="48"/>
      <c r="O16" s="49" t="s">
        <v>105</v>
      </c>
      <c r="P16" s="49" t="s">
        <v>106</v>
      </c>
    </row>
    <row r="17" spans="1:16" ht="12.75" customHeight="1" thickBot="1" x14ac:dyDescent="0.25">
      <c r="A17" s="38" t="str">
        <f t="shared" si="0"/>
        <v> VB 7.72 </v>
      </c>
      <c r="B17" s="16" t="str">
        <f t="shared" si="1"/>
        <v>I</v>
      </c>
      <c r="C17" s="38">
        <f t="shared" si="2"/>
        <v>21336.743999999999</v>
      </c>
      <c r="D17" s="10" t="str">
        <f t="shared" si="3"/>
        <v>vis</v>
      </c>
      <c r="E17" s="46">
        <f>VLOOKUP(C17,Active!C$21:E$964,3,FALSE)</f>
        <v>-10281.01346098988</v>
      </c>
      <c r="F17" s="16" t="s">
        <v>98</v>
      </c>
      <c r="G17" s="10" t="str">
        <f t="shared" si="4"/>
        <v>21336.744</v>
      </c>
      <c r="H17" s="38">
        <f t="shared" si="5"/>
        <v>-10281</v>
      </c>
      <c r="I17" s="47" t="s">
        <v>122</v>
      </c>
      <c r="J17" s="48" t="s">
        <v>123</v>
      </c>
      <c r="K17" s="47">
        <v>-10281</v>
      </c>
      <c r="L17" s="47" t="s">
        <v>124</v>
      </c>
      <c r="M17" s="48" t="s">
        <v>104</v>
      </c>
      <c r="N17" s="48"/>
      <c r="O17" s="49" t="s">
        <v>105</v>
      </c>
      <c r="P17" s="49" t="s">
        <v>106</v>
      </c>
    </row>
    <row r="18" spans="1:16" ht="12.75" customHeight="1" thickBot="1" x14ac:dyDescent="0.25">
      <c r="A18" s="38" t="str">
        <f t="shared" si="0"/>
        <v> VB 7.72 </v>
      </c>
      <c r="B18" s="16" t="str">
        <f t="shared" si="1"/>
        <v>I</v>
      </c>
      <c r="C18" s="38">
        <f t="shared" si="2"/>
        <v>21467.545999999998</v>
      </c>
      <c r="D18" s="10" t="str">
        <f t="shared" si="3"/>
        <v>vis</v>
      </c>
      <c r="E18" s="46">
        <f>VLOOKUP(C18,Active!C$21:E$964,3,FALSE)</f>
        <v>-10209.035019546167</v>
      </c>
      <c r="F18" s="16" t="s">
        <v>98</v>
      </c>
      <c r="G18" s="10" t="str">
        <f t="shared" si="4"/>
        <v>21467.546</v>
      </c>
      <c r="H18" s="38">
        <f t="shared" si="5"/>
        <v>-10209</v>
      </c>
      <c r="I18" s="47" t="s">
        <v>125</v>
      </c>
      <c r="J18" s="48" t="s">
        <v>126</v>
      </c>
      <c r="K18" s="47">
        <v>-10209</v>
      </c>
      <c r="L18" s="47" t="s">
        <v>127</v>
      </c>
      <c r="M18" s="48" t="s">
        <v>104</v>
      </c>
      <c r="N18" s="48"/>
      <c r="O18" s="49" t="s">
        <v>105</v>
      </c>
      <c r="P18" s="49" t="s">
        <v>106</v>
      </c>
    </row>
    <row r="19" spans="1:16" ht="12.75" customHeight="1" thickBot="1" x14ac:dyDescent="0.25">
      <c r="A19" s="38" t="str">
        <f t="shared" si="0"/>
        <v> VB 7.72 </v>
      </c>
      <c r="B19" s="16" t="str">
        <f t="shared" si="1"/>
        <v>I</v>
      </c>
      <c r="C19" s="38">
        <f t="shared" si="2"/>
        <v>22072.773000000001</v>
      </c>
      <c r="D19" s="10" t="str">
        <f t="shared" si="3"/>
        <v>vis</v>
      </c>
      <c r="E19" s="46">
        <f>VLOOKUP(C19,Active!C$21:E$964,3,FALSE)</f>
        <v>-9875.9873889315459</v>
      </c>
      <c r="F19" s="16" t="s">
        <v>98</v>
      </c>
      <c r="G19" s="10" t="str">
        <f t="shared" si="4"/>
        <v>22072.773</v>
      </c>
      <c r="H19" s="38">
        <f t="shared" si="5"/>
        <v>-9876</v>
      </c>
      <c r="I19" s="47" t="s">
        <v>128</v>
      </c>
      <c r="J19" s="48" t="s">
        <v>129</v>
      </c>
      <c r="K19" s="47">
        <v>-9876</v>
      </c>
      <c r="L19" s="47" t="s">
        <v>130</v>
      </c>
      <c r="M19" s="48" t="s">
        <v>104</v>
      </c>
      <c r="N19" s="48"/>
      <c r="O19" s="49" t="s">
        <v>105</v>
      </c>
      <c r="P19" s="49" t="s">
        <v>106</v>
      </c>
    </row>
    <row r="20" spans="1:16" ht="12.75" customHeight="1" thickBot="1" x14ac:dyDescent="0.25">
      <c r="A20" s="38" t="str">
        <f t="shared" si="0"/>
        <v> VB 7.72 </v>
      </c>
      <c r="B20" s="16" t="str">
        <f t="shared" si="1"/>
        <v>I</v>
      </c>
      <c r="C20" s="38">
        <f t="shared" si="2"/>
        <v>22968.61</v>
      </c>
      <c r="D20" s="10" t="str">
        <f t="shared" si="3"/>
        <v>vis</v>
      </c>
      <c r="E20" s="46">
        <f>VLOOKUP(C20,Active!C$21:E$964,3,FALSE)</f>
        <v>-9383.0212947769414</v>
      </c>
      <c r="F20" s="16" t="s">
        <v>98</v>
      </c>
      <c r="G20" s="10" t="str">
        <f t="shared" si="4"/>
        <v>22968.610</v>
      </c>
      <c r="H20" s="38">
        <f t="shared" si="5"/>
        <v>-9383</v>
      </c>
      <c r="I20" s="47" t="s">
        <v>131</v>
      </c>
      <c r="J20" s="48" t="s">
        <v>132</v>
      </c>
      <c r="K20" s="47">
        <v>-9383</v>
      </c>
      <c r="L20" s="47" t="s">
        <v>133</v>
      </c>
      <c r="M20" s="48" t="s">
        <v>104</v>
      </c>
      <c r="N20" s="48"/>
      <c r="O20" s="49" t="s">
        <v>105</v>
      </c>
      <c r="P20" s="49" t="s">
        <v>106</v>
      </c>
    </row>
    <row r="21" spans="1:16" ht="12.75" customHeight="1" thickBot="1" x14ac:dyDescent="0.25">
      <c r="A21" s="38" t="str">
        <f t="shared" si="0"/>
        <v> VB 5.8 </v>
      </c>
      <c r="B21" s="16" t="str">
        <f t="shared" si="1"/>
        <v>I</v>
      </c>
      <c r="C21" s="38">
        <f t="shared" si="2"/>
        <v>25774.465</v>
      </c>
      <c r="D21" s="10" t="str">
        <f t="shared" si="3"/>
        <v>vis</v>
      </c>
      <c r="E21" s="46">
        <f>VLOOKUP(C21,Active!C$21:E$964,3,FALSE)</f>
        <v>-7839.0000273877067</v>
      </c>
      <c r="F21" s="16" t="s">
        <v>98</v>
      </c>
      <c r="G21" s="10" t="str">
        <f t="shared" si="4"/>
        <v>25774.465</v>
      </c>
      <c r="H21" s="38">
        <f t="shared" si="5"/>
        <v>-7839</v>
      </c>
      <c r="I21" s="47" t="s">
        <v>134</v>
      </c>
      <c r="J21" s="48" t="s">
        <v>135</v>
      </c>
      <c r="K21" s="47">
        <v>-7839</v>
      </c>
      <c r="L21" s="47" t="s">
        <v>136</v>
      </c>
      <c r="M21" s="48" t="s">
        <v>104</v>
      </c>
      <c r="N21" s="48"/>
      <c r="O21" s="49" t="s">
        <v>137</v>
      </c>
      <c r="P21" s="49" t="s">
        <v>138</v>
      </c>
    </row>
    <row r="22" spans="1:16" ht="12.75" customHeight="1" thickBot="1" x14ac:dyDescent="0.25">
      <c r="A22" s="38" t="str">
        <f t="shared" si="0"/>
        <v> VB 7.72 </v>
      </c>
      <c r="B22" s="16" t="str">
        <f t="shared" si="1"/>
        <v>I</v>
      </c>
      <c r="C22" s="38">
        <f t="shared" si="2"/>
        <v>25801.731</v>
      </c>
      <c r="D22" s="10" t="str">
        <f t="shared" si="3"/>
        <v>vis</v>
      </c>
      <c r="E22" s="46">
        <f>VLOOKUP(C22,Active!C$21:E$964,3,FALSE)</f>
        <v>-7823.9959434715265</v>
      </c>
      <c r="F22" s="16" t="s">
        <v>98</v>
      </c>
      <c r="G22" s="10" t="str">
        <f t="shared" si="4"/>
        <v>25801.731</v>
      </c>
      <c r="H22" s="38">
        <f t="shared" si="5"/>
        <v>-7824</v>
      </c>
      <c r="I22" s="47" t="s">
        <v>139</v>
      </c>
      <c r="J22" s="48" t="s">
        <v>140</v>
      </c>
      <c r="K22" s="47">
        <v>-7824</v>
      </c>
      <c r="L22" s="47" t="s">
        <v>141</v>
      </c>
      <c r="M22" s="48" t="s">
        <v>104</v>
      </c>
      <c r="N22" s="48"/>
      <c r="O22" s="49" t="s">
        <v>105</v>
      </c>
      <c r="P22" s="49" t="s">
        <v>106</v>
      </c>
    </row>
    <row r="23" spans="1:16" ht="12.75" customHeight="1" thickBot="1" x14ac:dyDescent="0.25">
      <c r="A23" s="38" t="str">
        <f t="shared" si="0"/>
        <v> VB 7.72 </v>
      </c>
      <c r="B23" s="16" t="str">
        <f t="shared" si="1"/>
        <v>I</v>
      </c>
      <c r="C23" s="38">
        <f t="shared" si="2"/>
        <v>25903.499</v>
      </c>
      <c r="D23" s="10" t="str">
        <f t="shared" si="3"/>
        <v>vis</v>
      </c>
      <c r="E23" s="46">
        <f>VLOOKUP(C23,Active!C$21:E$964,3,FALSE)</f>
        <v>-7767.9944906738347</v>
      </c>
      <c r="F23" s="16" t="s">
        <v>98</v>
      </c>
      <c r="G23" s="10" t="str">
        <f t="shared" si="4"/>
        <v>25903.499</v>
      </c>
      <c r="H23" s="38">
        <f t="shared" si="5"/>
        <v>-7768</v>
      </c>
      <c r="I23" s="47" t="s">
        <v>142</v>
      </c>
      <c r="J23" s="48" t="s">
        <v>143</v>
      </c>
      <c r="K23" s="47">
        <v>-7768</v>
      </c>
      <c r="L23" s="47" t="s">
        <v>144</v>
      </c>
      <c r="M23" s="48" t="s">
        <v>104</v>
      </c>
      <c r="N23" s="48"/>
      <c r="O23" s="49" t="s">
        <v>105</v>
      </c>
      <c r="P23" s="49" t="s">
        <v>106</v>
      </c>
    </row>
    <row r="24" spans="1:16" ht="12.75" customHeight="1" thickBot="1" x14ac:dyDescent="0.25">
      <c r="A24" s="38" t="str">
        <f t="shared" si="0"/>
        <v> VB 7.72 </v>
      </c>
      <c r="B24" s="16" t="str">
        <f t="shared" si="1"/>
        <v>I</v>
      </c>
      <c r="C24" s="38">
        <f t="shared" si="2"/>
        <v>26170.637999999999</v>
      </c>
      <c r="D24" s="10" t="str">
        <f t="shared" si="3"/>
        <v>vis</v>
      </c>
      <c r="E24" s="46">
        <f>VLOOKUP(C24,Active!C$21:E$964,3,FALSE)</f>
        <v>-7620.9917776508555</v>
      </c>
      <c r="F24" s="16" t="s">
        <v>98</v>
      </c>
      <c r="G24" s="10" t="str">
        <f t="shared" si="4"/>
        <v>26170.638</v>
      </c>
      <c r="H24" s="38">
        <f t="shared" si="5"/>
        <v>-7621</v>
      </c>
      <c r="I24" s="47" t="s">
        <v>145</v>
      </c>
      <c r="J24" s="48" t="s">
        <v>146</v>
      </c>
      <c r="K24" s="47">
        <v>-7621</v>
      </c>
      <c r="L24" s="47" t="s">
        <v>147</v>
      </c>
      <c r="M24" s="48" t="s">
        <v>104</v>
      </c>
      <c r="N24" s="48"/>
      <c r="O24" s="49" t="s">
        <v>105</v>
      </c>
      <c r="P24" s="49" t="s">
        <v>106</v>
      </c>
    </row>
    <row r="25" spans="1:16" ht="12.75" customHeight="1" thickBot="1" x14ac:dyDescent="0.25">
      <c r="A25" s="38" t="str">
        <f t="shared" si="0"/>
        <v> VB 7.72 </v>
      </c>
      <c r="B25" s="16" t="str">
        <f t="shared" si="1"/>
        <v>I</v>
      </c>
      <c r="C25" s="38">
        <f t="shared" si="2"/>
        <v>26181.607</v>
      </c>
      <c r="D25" s="10" t="str">
        <f t="shared" si="3"/>
        <v>vis</v>
      </c>
      <c r="E25" s="46">
        <f>VLOOKUP(C25,Active!C$21:E$964,3,FALSE)</f>
        <v>-7614.955696213292</v>
      </c>
      <c r="F25" s="16" t="s">
        <v>98</v>
      </c>
      <c r="G25" s="10" t="str">
        <f t="shared" si="4"/>
        <v>26181.607</v>
      </c>
      <c r="H25" s="38">
        <f t="shared" si="5"/>
        <v>-7615</v>
      </c>
      <c r="I25" s="47" t="s">
        <v>148</v>
      </c>
      <c r="J25" s="48" t="s">
        <v>149</v>
      </c>
      <c r="K25" s="47">
        <v>-7615</v>
      </c>
      <c r="L25" s="47" t="s">
        <v>150</v>
      </c>
      <c r="M25" s="48" t="s">
        <v>104</v>
      </c>
      <c r="N25" s="48"/>
      <c r="O25" s="49" t="s">
        <v>105</v>
      </c>
      <c r="P25" s="49" t="s">
        <v>106</v>
      </c>
    </row>
    <row r="26" spans="1:16" ht="12.75" customHeight="1" thickBot="1" x14ac:dyDescent="0.25">
      <c r="A26" s="38" t="str">
        <f t="shared" si="0"/>
        <v> VB 7.72 </v>
      </c>
      <c r="B26" s="16" t="str">
        <f t="shared" si="1"/>
        <v>I</v>
      </c>
      <c r="C26" s="38">
        <f t="shared" si="2"/>
        <v>26261.492999999999</v>
      </c>
      <c r="D26" s="10" t="str">
        <f t="shared" si="3"/>
        <v>vis</v>
      </c>
      <c r="E26" s="46">
        <f>VLOOKUP(C26,Active!C$21:E$964,3,FALSE)</f>
        <v>-7570.995590303809</v>
      </c>
      <c r="F26" s="16" t="s">
        <v>98</v>
      </c>
      <c r="G26" s="10" t="str">
        <f t="shared" si="4"/>
        <v>26261.493</v>
      </c>
      <c r="H26" s="38">
        <f t="shared" si="5"/>
        <v>-7571</v>
      </c>
      <c r="I26" s="47" t="s">
        <v>151</v>
      </c>
      <c r="J26" s="48" t="s">
        <v>152</v>
      </c>
      <c r="K26" s="47">
        <v>-7571</v>
      </c>
      <c r="L26" s="47" t="s">
        <v>153</v>
      </c>
      <c r="M26" s="48" t="s">
        <v>104</v>
      </c>
      <c r="N26" s="48"/>
      <c r="O26" s="49" t="s">
        <v>105</v>
      </c>
      <c r="P26" s="49" t="s">
        <v>106</v>
      </c>
    </row>
    <row r="27" spans="1:16" ht="12.75" customHeight="1" thickBot="1" x14ac:dyDescent="0.25">
      <c r="A27" s="38" t="str">
        <f t="shared" si="0"/>
        <v> VB 5.8 </v>
      </c>
      <c r="B27" s="16" t="str">
        <f t="shared" si="1"/>
        <v>I</v>
      </c>
      <c r="C27" s="38">
        <f t="shared" si="2"/>
        <v>26439.61</v>
      </c>
      <c r="D27" s="10" t="str">
        <f t="shared" si="3"/>
        <v>vis</v>
      </c>
      <c r="E27" s="46">
        <f>VLOOKUP(C27,Active!C$21:E$964,3,FALSE)</f>
        <v>-7472.9803913417909</v>
      </c>
      <c r="F27" s="16" t="s">
        <v>98</v>
      </c>
      <c r="G27" s="10" t="str">
        <f t="shared" si="4"/>
        <v>26439.610</v>
      </c>
      <c r="H27" s="38">
        <f t="shared" si="5"/>
        <v>-7473</v>
      </c>
      <c r="I27" s="47" t="s">
        <v>154</v>
      </c>
      <c r="J27" s="48" t="s">
        <v>155</v>
      </c>
      <c r="K27" s="47">
        <v>-7473</v>
      </c>
      <c r="L27" s="47" t="s">
        <v>156</v>
      </c>
      <c r="M27" s="48" t="s">
        <v>104</v>
      </c>
      <c r="N27" s="48"/>
      <c r="O27" s="49" t="s">
        <v>137</v>
      </c>
      <c r="P27" s="49" t="s">
        <v>138</v>
      </c>
    </row>
    <row r="28" spans="1:16" ht="12.75" customHeight="1" thickBot="1" x14ac:dyDescent="0.25">
      <c r="A28" s="38" t="str">
        <f t="shared" si="0"/>
        <v> VB 5.8 </v>
      </c>
      <c r="B28" s="16" t="str">
        <f t="shared" si="1"/>
        <v>I</v>
      </c>
      <c r="C28" s="38">
        <f t="shared" si="2"/>
        <v>26630.38</v>
      </c>
      <c r="D28" s="10" t="str">
        <f t="shared" si="3"/>
        <v>vis</v>
      </c>
      <c r="E28" s="46">
        <f>VLOOKUP(C28,Active!C$21:E$964,3,FALSE)</f>
        <v>-7368.0024301927497</v>
      </c>
      <c r="F28" s="16" t="s">
        <v>98</v>
      </c>
      <c r="G28" s="10" t="str">
        <f t="shared" si="4"/>
        <v>26630.380</v>
      </c>
      <c r="H28" s="38">
        <f t="shared" si="5"/>
        <v>-7368</v>
      </c>
      <c r="I28" s="47" t="s">
        <v>157</v>
      </c>
      <c r="J28" s="48" t="s">
        <v>158</v>
      </c>
      <c r="K28" s="47">
        <v>-7368</v>
      </c>
      <c r="L28" s="47" t="s">
        <v>159</v>
      </c>
      <c r="M28" s="48" t="s">
        <v>104</v>
      </c>
      <c r="N28" s="48"/>
      <c r="O28" s="49" t="s">
        <v>137</v>
      </c>
      <c r="P28" s="49" t="s">
        <v>138</v>
      </c>
    </row>
    <row r="29" spans="1:16" ht="12.75" customHeight="1" thickBot="1" x14ac:dyDescent="0.25">
      <c r="A29" s="38" t="str">
        <f t="shared" si="0"/>
        <v> VB 5.8 </v>
      </c>
      <c r="B29" s="16" t="str">
        <f t="shared" si="1"/>
        <v>I</v>
      </c>
      <c r="C29" s="38">
        <f t="shared" si="2"/>
        <v>27624.401999999998</v>
      </c>
      <c r="D29" s="10" t="str">
        <f t="shared" si="3"/>
        <v>vis</v>
      </c>
      <c r="E29" s="46">
        <f>VLOOKUP(C29,Active!C$21:E$964,3,FALSE)</f>
        <v>-6821.0065561177253</v>
      </c>
      <c r="F29" s="16" t="s">
        <v>98</v>
      </c>
      <c r="G29" s="10" t="str">
        <f t="shared" si="4"/>
        <v>27624.402</v>
      </c>
      <c r="H29" s="38">
        <f t="shared" si="5"/>
        <v>-6821</v>
      </c>
      <c r="I29" s="47" t="s">
        <v>160</v>
      </c>
      <c r="J29" s="48" t="s">
        <v>161</v>
      </c>
      <c r="K29" s="47">
        <v>-6821</v>
      </c>
      <c r="L29" s="47" t="s">
        <v>162</v>
      </c>
      <c r="M29" s="48" t="s">
        <v>104</v>
      </c>
      <c r="N29" s="48"/>
      <c r="O29" s="49" t="s">
        <v>137</v>
      </c>
      <c r="P29" s="49" t="s">
        <v>138</v>
      </c>
    </row>
    <row r="30" spans="1:16" ht="12.75" customHeight="1" thickBot="1" x14ac:dyDescent="0.25">
      <c r="A30" s="38" t="str">
        <f t="shared" si="0"/>
        <v> VB 7.72 </v>
      </c>
      <c r="B30" s="16" t="str">
        <f t="shared" si="1"/>
        <v>I</v>
      </c>
      <c r="C30" s="38">
        <f t="shared" si="2"/>
        <v>27938.769</v>
      </c>
      <c r="D30" s="10" t="str">
        <f t="shared" si="3"/>
        <v>vis</v>
      </c>
      <c r="E30" s="46">
        <f>VLOOKUP(C30,Active!C$21:E$964,3,FALSE)</f>
        <v>-6648.0149604132594</v>
      </c>
      <c r="F30" s="16" t="s">
        <v>98</v>
      </c>
      <c r="G30" s="10" t="str">
        <f t="shared" si="4"/>
        <v>27938.769</v>
      </c>
      <c r="H30" s="38">
        <f t="shared" si="5"/>
        <v>-6648</v>
      </c>
      <c r="I30" s="47" t="s">
        <v>163</v>
      </c>
      <c r="J30" s="48" t="s">
        <v>164</v>
      </c>
      <c r="K30" s="47">
        <v>-6648</v>
      </c>
      <c r="L30" s="47" t="s">
        <v>165</v>
      </c>
      <c r="M30" s="48" t="s">
        <v>104</v>
      </c>
      <c r="N30" s="48"/>
      <c r="O30" s="49" t="s">
        <v>105</v>
      </c>
      <c r="P30" s="49" t="s">
        <v>106</v>
      </c>
    </row>
    <row r="31" spans="1:16" ht="12.75" customHeight="1" thickBot="1" x14ac:dyDescent="0.25">
      <c r="A31" s="38" t="str">
        <f t="shared" si="0"/>
        <v> VB 5.8 </v>
      </c>
      <c r="B31" s="16" t="str">
        <f t="shared" si="1"/>
        <v>I</v>
      </c>
      <c r="C31" s="38">
        <f t="shared" si="2"/>
        <v>27982.433000000001</v>
      </c>
      <c r="D31" s="10" t="str">
        <f t="shared" si="3"/>
        <v>vis</v>
      </c>
      <c r="E31" s="46">
        <f>VLOOKUP(C31,Active!C$21:E$964,3,FALSE)</f>
        <v>-6623.987295184912</v>
      </c>
      <c r="F31" s="16" t="s">
        <v>98</v>
      </c>
      <c r="G31" s="10" t="str">
        <f t="shared" si="4"/>
        <v>27982.433</v>
      </c>
      <c r="H31" s="38">
        <f t="shared" si="5"/>
        <v>-6624</v>
      </c>
      <c r="I31" s="47" t="s">
        <v>166</v>
      </c>
      <c r="J31" s="48" t="s">
        <v>167</v>
      </c>
      <c r="K31" s="47">
        <v>-6624</v>
      </c>
      <c r="L31" s="47" t="s">
        <v>130</v>
      </c>
      <c r="M31" s="48" t="s">
        <v>104</v>
      </c>
      <c r="N31" s="48"/>
      <c r="O31" s="49" t="s">
        <v>137</v>
      </c>
      <c r="P31" s="49" t="s">
        <v>138</v>
      </c>
    </row>
    <row r="32" spans="1:16" ht="12.75" customHeight="1" thickBot="1" x14ac:dyDescent="0.25">
      <c r="A32" s="38" t="str">
        <f t="shared" si="0"/>
        <v> VB 7.72 </v>
      </c>
      <c r="B32" s="16" t="str">
        <f t="shared" si="1"/>
        <v>I</v>
      </c>
      <c r="C32" s="38">
        <f t="shared" si="2"/>
        <v>28438.51</v>
      </c>
      <c r="D32" s="10" t="str">
        <f t="shared" si="3"/>
        <v>vis</v>
      </c>
      <c r="E32" s="46">
        <f>VLOOKUP(C32,Active!C$21:E$964,3,FALSE)</f>
        <v>-6373.0147440134942</v>
      </c>
      <c r="F32" s="16" t="s">
        <v>98</v>
      </c>
      <c r="G32" s="10" t="str">
        <f t="shared" si="4"/>
        <v>28438.510</v>
      </c>
      <c r="H32" s="38">
        <f t="shared" si="5"/>
        <v>-6373</v>
      </c>
      <c r="I32" s="47" t="s">
        <v>168</v>
      </c>
      <c r="J32" s="48" t="s">
        <v>169</v>
      </c>
      <c r="K32" s="47">
        <v>-6373</v>
      </c>
      <c r="L32" s="47" t="s">
        <v>165</v>
      </c>
      <c r="M32" s="48" t="s">
        <v>104</v>
      </c>
      <c r="N32" s="48"/>
      <c r="O32" s="49" t="s">
        <v>105</v>
      </c>
      <c r="P32" s="49" t="s">
        <v>106</v>
      </c>
    </row>
    <row r="33" spans="1:16" ht="12.75" customHeight="1" thickBot="1" x14ac:dyDescent="0.25">
      <c r="A33" s="38" t="str">
        <f t="shared" si="0"/>
        <v> VB 7.72 </v>
      </c>
      <c r="B33" s="16" t="str">
        <f t="shared" si="1"/>
        <v>I</v>
      </c>
      <c r="C33" s="38">
        <f t="shared" si="2"/>
        <v>28438.525000000001</v>
      </c>
      <c r="D33" s="10" t="str">
        <f t="shared" si="3"/>
        <v>vis</v>
      </c>
      <c r="E33" s="46">
        <f>VLOOKUP(C33,Active!C$21:E$964,3,FALSE)</f>
        <v>-6373.0064897312832</v>
      </c>
      <c r="F33" s="16" t="s">
        <v>98</v>
      </c>
      <c r="G33" s="10" t="str">
        <f t="shared" si="4"/>
        <v>28438.525</v>
      </c>
      <c r="H33" s="38">
        <f t="shared" si="5"/>
        <v>-6373</v>
      </c>
      <c r="I33" s="47" t="s">
        <v>170</v>
      </c>
      <c r="J33" s="48" t="s">
        <v>171</v>
      </c>
      <c r="K33" s="47">
        <v>-6373</v>
      </c>
      <c r="L33" s="47" t="s">
        <v>162</v>
      </c>
      <c r="M33" s="48" t="s">
        <v>104</v>
      </c>
      <c r="N33" s="48"/>
      <c r="O33" s="49" t="s">
        <v>105</v>
      </c>
      <c r="P33" s="49" t="s">
        <v>106</v>
      </c>
    </row>
    <row r="34" spans="1:16" ht="12.75" customHeight="1" thickBot="1" x14ac:dyDescent="0.25">
      <c r="A34" s="38" t="str">
        <f t="shared" si="0"/>
        <v> VB 5.8 </v>
      </c>
      <c r="B34" s="16" t="str">
        <f t="shared" si="1"/>
        <v>I</v>
      </c>
      <c r="C34" s="38">
        <f t="shared" si="2"/>
        <v>28460.314999999999</v>
      </c>
      <c r="D34" s="10" t="str">
        <f t="shared" si="3"/>
        <v>vis</v>
      </c>
      <c r="E34" s="46">
        <f>VLOOKUP(C34,Active!C$21:E$964,3,FALSE)</f>
        <v>-6361.0157691072991</v>
      </c>
      <c r="F34" s="16" t="s">
        <v>98</v>
      </c>
      <c r="G34" s="10" t="str">
        <f t="shared" si="4"/>
        <v>28460.315</v>
      </c>
      <c r="H34" s="38">
        <f t="shared" si="5"/>
        <v>-6361</v>
      </c>
      <c r="I34" s="47" t="s">
        <v>172</v>
      </c>
      <c r="J34" s="48" t="s">
        <v>173</v>
      </c>
      <c r="K34" s="47">
        <v>-6361</v>
      </c>
      <c r="L34" s="47" t="s">
        <v>174</v>
      </c>
      <c r="M34" s="48" t="s">
        <v>104</v>
      </c>
      <c r="N34" s="48"/>
      <c r="O34" s="49" t="s">
        <v>137</v>
      </c>
      <c r="P34" s="49" t="s">
        <v>138</v>
      </c>
    </row>
    <row r="35" spans="1:16" ht="12.75" customHeight="1" thickBot="1" x14ac:dyDescent="0.25">
      <c r="A35" s="38" t="str">
        <f t="shared" si="0"/>
        <v> VB 5.8 </v>
      </c>
      <c r="B35" s="16" t="str">
        <f t="shared" si="1"/>
        <v>I</v>
      </c>
      <c r="C35" s="38">
        <f t="shared" si="2"/>
        <v>28727.495999999999</v>
      </c>
      <c r="D35" s="10" t="str">
        <f t="shared" si="3"/>
        <v>vis</v>
      </c>
      <c r="E35" s="46">
        <f>VLOOKUP(C35,Active!C$21:E$964,3,FALSE)</f>
        <v>-6213.9899440941308</v>
      </c>
      <c r="F35" s="16" t="s">
        <v>98</v>
      </c>
      <c r="G35" s="10" t="str">
        <f t="shared" si="4"/>
        <v>28727.496</v>
      </c>
      <c r="H35" s="38">
        <f t="shared" si="5"/>
        <v>-6214</v>
      </c>
      <c r="I35" s="47" t="s">
        <v>175</v>
      </c>
      <c r="J35" s="48" t="s">
        <v>176</v>
      </c>
      <c r="K35" s="47">
        <v>-6214</v>
      </c>
      <c r="L35" s="47" t="s">
        <v>121</v>
      </c>
      <c r="M35" s="48" t="s">
        <v>104</v>
      </c>
      <c r="N35" s="48"/>
      <c r="O35" s="49" t="s">
        <v>137</v>
      </c>
      <c r="P35" s="49" t="s">
        <v>138</v>
      </c>
    </row>
    <row r="36" spans="1:16" ht="12.75" customHeight="1" thickBot="1" x14ac:dyDescent="0.25">
      <c r="A36" s="38" t="str">
        <f t="shared" si="0"/>
        <v> VB 7.72 </v>
      </c>
      <c r="B36" s="16" t="str">
        <f t="shared" si="1"/>
        <v>I</v>
      </c>
      <c r="C36" s="38">
        <f t="shared" si="2"/>
        <v>28796.553</v>
      </c>
      <c r="D36" s="10" t="str">
        <f t="shared" si="3"/>
        <v>vis</v>
      </c>
      <c r="E36" s="46">
        <f>VLOOKUP(C36,Active!C$21:E$964,3,FALSE)</f>
        <v>-6175.9888796549139</v>
      </c>
      <c r="F36" s="16" t="s">
        <v>98</v>
      </c>
      <c r="G36" s="10" t="str">
        <f t="shared" si="4"/>
        <v>28796.553</v>
      </c>
      <c r="H36" s="38">
        <f t="shared" si="5"/>
        <v>-6176</v>
      </c>
      <c r="I36" s="47" t="s">
        <v>177</v>
      </c>
      <c r="J36" s="48" t="s">
        <v>178</v>
      </c>
      <c r="K36" s="47">
        <v>-6176</v>
      </c>
      <c r="L36" s="47" t="s">
        <v>179</v>
      </c>
      <c r="M36" s="48" t="s">
        <v>104</v>
      </c>
      <c r="N36" s="48"/>
      <c r="O36" s="49" t="s">
        <v>105</v>
      </c>
      <c r="P36" s="49" t="s">
        <v>106</v>
      </c>
    </row>
    <row r="37" spans="1:16" ht="12.75" customHeight="1" thickBot="1" x14ac:dyDescent="0.25">
      <c r="A37" s="38" t="str">
        <f t="shared" si="0"/>
        <v> VB 5.8 </v>
      </c>
      <c r="B37" s="16" t="str">
        <f t="shared" si="1"/>
        <v>I</v>
      </c>
      <c r="C37" s="38">
        <f t="shared" si="2"/>
        <v>28965.552</v>
      </c>
      <c r="D37" s="10" t="str">
        <f t="shared" si="3"/>
        <v>vis</v>
      </c>
      <c r="E37" s="46">
        <f>VLOOKUP(C37,Active!C$21:E$964,3,FALSE)</f>
        <v>-6082.9911837057243</v>
      </c>
      <c r="F37" s="16" t="s">
        <v>98</v>
      </c>
      <c r="G37" s="10" t="str">
        <f t="shared" si="4"/>
        <v>28965.552</v>
      </c>
      <c r="H37" s="38">
        <f t="shared" si="5"/>
        <v>-6083</v>
      </c>
      <c r="I37" s="47" t="s">
        <v>180</v>
      </c>
      <c r="J37" s="48" t="s">
        <v>181</v>
      </c>
      <c r="K37" s="47">
        <v>-6083</v>
      </c>
      <c r="L37" s="47" t="s">
        <v>182</v>
      </c>
      <c r="M37" s="48" t="s">
        <v>104</v>
      </c>
      <c r="N37" s="48"/>
      <c r="O37" s="49" t="s">
        <v>137</v>
      </c>
      <c r="P37" s="49" t="s">
        <v>138</v>
      </c>
    </row>
    <row r="38" spans="1:16" ht="12.75" customHeight="1" thickBot="1" x14ac:dyDescent="0.25">
      <c r="A38" s="38" t="str">
        <f t="shared" si="0"/>
        <v> VB 5.8 </v>
      </c>
      <c r="B38" s="16" t="str">
        <f t="shared" si="1"/>
        <v>I</v>
      </c>
      <c r="C38" s="38">
        <f t="shared" si="2"/>
        <v>29045.542000000001</v>
      </c>
      <c r="D38" s="10" t="str">
        <f t="shared" si="3"/>
        <v>vis</v>
      </c>
      <c r="E38" s="46">
        <f>VLOOKUP(C38,Active!C$21:E$964,3,FALSE)</f>
        <v>-6038.9738481062486</v>
      </c>
      <c r="F38" s="16" t="s">
        <v>98</v>
      </c>
      <c r="G38" s="10" t="str">
        <f t="shared" si="4"/>
        <v>29045.542</v>
      </c>
      <c r="H38" s="38">
        <f t="shared" si="5"/>
        <v>-6039</v>
      </c>
      <c r="I38" s="47" t="s">
        <v>183</v>
      </c>
      <c r="J38" s="48" t="s">
        <v>184</v>
      </c>
      <c r="K38" s="47">
        <v>-6039</v>
      </c>
      <c r="L38" s="47" t="s">
        <v>185</v>
      </c>
      <c r="M38" s="48" t="s">
        <v>104</v>
      </c>
      <c r="N38" s="48"/>
      <c r="O38" s="49" t="s">
        <v>137</v>
      </c>
      <c r="P38" s="49" t="s">
        <v>138</v>
      </c>
    </row>
    <row r="39" spans="1:16" ht="12.75" customHeight="1" thickBot="1" x14ac:dyDescent="0.25">
      <c r="A39" s="38" t="str">
        <f t="shared" si="0"/>
        <v> VB 7.72 </v>
      </c>
      <c r="B39" s="16" t="str">
        <f t="shared" si="1"/>
        <v>I</v>
      </c>
      <c r="C39" s="38">
        <f t="shared" si="2"/>
        <v>29052.772000000001</v>
      </c>
      <c r="D39" s="10" t="str">
        <f t="shared" si="3"/>
        <v>vis</v>
      </c>
      <c r="E39" s="46">
        <f>VLOOKUP(C39,Active!C$21:E$964,3,FALSE)</f>
        <v>-6034.9952840809428</v>
      </c>
      <c r="F39" s="16" t="s">
        <v>98</v>
      </c>
      <c r="G39" s="10" t="str">
        <f t="shared" si="4"/>
        <v>29052.772</v>
      </c>
      <c r="H39" s="38">
        <f t="shared" si="5"/>
        <v>-6035</v>
      </c>
      <c r="I39" s="47" t="s">
        <v>186</v>
      </c>
      <c r="J39" s="48" t="s">
        <v>187</v>
      </c>
      <c r="K39" s="47">
        <v>-6035</v>
      </c>
      <c r="L39" s="47" t="s">
        <v>188</v>
      </c>
      <c r="M39" s="48" t="s">
        <v>104</v>
      </c>
      <c r="N39" s="48"/>
      <c r="O39" s="49" t="s">
        <v>105</v>
      </c>
      <c r="P39" s="49" t="s">
        <v>106</v>
      </c>
    </row>
    <row r="40" spans="1:16" ht="12.75" customHeight="1" thickBot="1" x14ac:dyDescent="0.25">
      <c r="A40" s="38" t="str">
        <f t="shared" si="0"/>
        <v> VB 5.8 </v>
      </c>
      <c r="B40" s="16" t="str">
        <f t="shared" si="1"/>
        <v>I</v>
      </c>
      <c r="C40" s="38">
        <f t="shared" si="2"/>
        <v>29352.631000000001</v>
      </c>
      <c r="D40" s="10" t="str">
        <f t="shared" si="3"/>
        <v>vis</v>
      </c>
      <c r="E40" s="46">
        <f>VLOOKUP(C40,Active!C$21:E$964,3,FALSE)</f>
        <v>-5869.9872301301621</v>
      </c>
      <c r="F40" s="16" t="s">
        <v>98</v>
      </c>
      <c r="G40" s="10" t="str">
        <f t="shared" si="4"/>
        <v>29352.631</v>
      </c>
      <c r="H40" s="38">
        <f t="shared" si="5"/>
        <v>-5870</v>
      </c>
      <c r="I40" s="47" t="s">
        <v>189</v>
      </c>
      <c r="J40" s="48" t="s">
        <v>190</v>
      </c>
      <c r="K40" s="47">
        <v>-5870</v>
      </c>
      <c r="L40" s="47" t="s">
        <v>130</v>
      </c>
      <c r="M40" s="48" t="s">
        <v>104</v>
      </c>
      <c r="N40" s="48"/>
      <c r="O40" s="49" t="s">
        <v>137</v>
      </c>
      <c r="P40" s="49" t="s">
        <v>138</v>
      </c>
    </row>
    <row r="41" spans="1:16" ht="12.75" customHeight="1" thickBot="1" x14ac:dyDescent="0.25">
      <c r="A41" s="38" t="str">
        <f t="shared" si="0"/>
        <v> VB 7.72 </v>
      </c>
      <c r="B41" s="16" t="str">
        <f t="shared" si="1"/>
        <v>I</v>
      </c>
      <c r="C41" s="38">
        <f t="shared" si="2"/>
        <v>29512.565999999999</v>
      </c>
      <c r="D41" s="10" t="str">
        <f t="shared" si="3"/>
        <v>vis</v>
      </c>
      <c r="E41" s="46">
        <f>VLOOKUP(C41,Active!C$21:E$964,3,FALSE)</f>
        <v>-5781.9773217778438</v>
      </c>
      <c r="F41" s="16" t="s">
        <v>98</v>
      </c>
      <c r="G41" s="10" t="str">
        <f t="shared" si="4"/>
        <v>29512.566</v>
      </c>
      <c r="H41" s="38">
        <f t="shared" si="5"/>
        <v>-5782</v>
      </c>
      <c r="I41" s="47" t="s">
        <v>191</v>
      </c>
      <c r="J41" s="48" t="s">
        <v>192</v>
      </c>
      <c r="K41" s="47">
        <v>-5782</v>
      </c>
      <c r="L41" s="47" t="s">
        <v>193</v>
      </c>
      <c r="M41" s="48" t="s">
        <v>104</v>
      </c>
      <c r="N41" s="48"/>
      <c r="O41" s="49" t="s">
        <v>105</v>
      </c>
      <c r="P41" s="49" t="s">
        <v>106</v>
      </c>
    </row>
    <row r="42" spans="1:16" ht="12.75" customHeight="1" thickBot="1" x14ac:dyDescent="0.25">
      <c r="A42" s="38" t="str">
        <f t="shared" si="0"/>
        <v> VB 7.72 </v>
      </c>
      <c r="B42" s="16" t="str">
        <f t="shared" si="1"/>
        <v>I</v>
      </c>
      <c r="C42" s="38">
        <f t="shared" si="2"/>
        <v>30504.710999999999</v>
      </c>
      <c r="D42" s="10" t="str">
        <f t="shared" si="3"/>
        <v>vis</v>
      </c>
      <c r="E42" s="46">
        <f>VLOOKUP(C42,Active!C$21:E$964,3,FALSE)</f>
        <v>-5236.0143335500516</v>
      </c>
      <c r="F42" s="16" t="s">
        <v>98</v>
      </c>
      <c r="G42" s="10" t="str">
        <f t="shared" si="4"/>
        <v>30504.711</v>
      </c>
      <c r="H42" s="38">
        <f t="shared" si="5"/>
        <v>-5236</v>
      </c>
      <c r="I42" s="47" t="s">
        <v>194</v>
      </c>
      <c r="J42" s="48" t="s">
        <v>195</v>
      </c>
      <c r="K42" s="47">
        <v>-5236</v>
      </c>
      <c r="L42" s="47" t="s">
        <v>196</v>
      </c>
      <c r="M42" s="48" t="s">
        <v>104</v>
      </c>
      <c r="N42" s="48"/>
      <c r="O42" s="49" t="s">
        <v>105</v>
      </c>
      <c r="P42" s="49" t="s">
        <v>106</v>
      </c>
    </row>
    <row r="43" spans="1:16" ht="12.75" customHeight="1" thickBot="1" x14ac:dyDescent="0.25">
      <c r="A43" s="38" t="str">
        <f t="shared" ref="A43:A74" si="6">P43</f>
        <v> VB 7.72 </v>
      </c>
      <c r="B43" s="16" t="str">
        <f t="shared" ref="B43:B74" si="7">IF(H43=INT(H43),"I","II")</f>
        <v>I</v>
      </c>
      <c r="C43" s="38">
        <f t="shared" ref="C43:C74" si="8">1*G43</f>
        <v>31638.651999999998</v>
      </c>
      <c r="D43" s="10" t="str">
        <f t="shared" ref="D43:D74" si="9">VLOOKUP(F43,I$1:J$5,2,FALSE)</f>
        <v>vis</v>
      </c>
      <c r="E43" s="46">
        <f>VLOOKUP(C43,Active!C$21:E$964,3,FALSE)</f>
        <v>-4612.023065303968</v>
      </c>
      <c r="F43" s="16" t="s">
        <v>98</v>
      </c>
      <c r="G43" s="10" t="str">
        <f t="shared" ref="G43:G74" si="10">MID(I43,3,LEN(I43)-3)</f>
        <v>31638.652</v>
      </c>
      <c r="H43" s="38">
        <f t="shared" ref="H43:H74" si="11">1*K43</f>
        <v>-4612</v>
      </c>
      <c r="I43" s="47" t="s">
        <v>197</v>
      </c>
      <c r="J43" s="48" t="s">
        <v>198</v>
      </c>
      <c r="K43" s="47">
        <v>-4612</v>
      </c>
      <c r="L43" s="47" t="s">
        <v>199</v>
      </c>
      <c r="M43" s="48" t="s">
        <v>104</v>
      </c>
      <c r="N43" s="48"/>
      <c r="O43" s="49" t="s">
        <v>105</v>
      </c>
      <c r="P43" s="49" t="s">
        <v>106</v>
      </c>
    </row>
    <row r="44" spans="1:16" ht="12.75" customHeight="1" thickBot="1" x14ac:dyDescent="0.25">
      <c r="A44" s="38" t="str">
        <f t="shared" si="6"/>
        <v> VB 7.72 </v>
      </c>
      <c r="B44" s="16" t="str">
        <f t="shared" si="7"/>
        <v>I</v>
      </c>
      <c r="C44" s="38">
        <f t="shared" si="8"/>
        <v>31987.663</v>
      </c>
      <c r="D44" s="10" t="str">
        <f t="shared" si="9"/>
        <v>vis</v>
      </c>
      <c r="E44" s="46">
        <f>VLOOKUP(C44,Active!C$21:E$964,3,FALSE)</f>
        <v>-4419.9673794068749</v>
      </c>
      <c r="F44" s="16" t="s">
        <v>98</v>
      </c>
      <c r="G44" s="10" t="str">
        <f t="shared" si="10"/>
        <v>31987.663</v>
      </c>
      <c r="H44" s="38">
        <f t="shared" si="11"/>
        <v>-4420</v>
      </c>
      <c r="I44" s="47" t="s">
        <v>200</v>
      </c>
      <c r="J44" s="48" t="s">
        <v>201</v>
      </c>
      <c r="K44" s="47">
        <v>-4420</v>
      </c>
      <c r="L44" s="47" t="s">
        <v>202</v>
      </c>
      <c r="M44" s="48" t="s">
        <v>104</v>
      </c>
      <c r="N44" s="48"/>
      <c r="O44" s="49" t="s">
        <v>105</v>
      </c>
      <c r="P44" s="49" t="s">
        <v>106</v>
      </c>
    </row>
    <row r="45" spans="1:16" ht="12.75" customHeight="1" thickBot="1" x14ac:dyDescent="0.25">
      <c r="A45" s="38" t="str">
        <f t="shared" si="6"/>
        <v> VB 7.72 </v>
      </c>
      <c r="B45" s="16" t="str">
        <f t="shared" si="7"/>
        <v>I</v>
      </c>
      <c r="C45" s="38">
        <f t="shared" si="8"/>
        <v>32067.571</v>
      </c>
      <c r="D45" s="10" t="str">
        <f t="shared" si="9"/>
        <v>vis</v>
      </c>
      <c r="E45" s="46">
        <f>VLOOKUP(C45,Active!C$21:E$964,3,FALSE)</f>
        <v>-4375.9951672168163</v>
      </c>
      <c r="F45" s="16" t="s">
        <v>98</v>
      </c>
      <c r="G45" s="10" t="str">
        <f t="shared" si="10"/>
        <v>32067.571</v>
      </c>
      <c r="H45" s="38">
        <f t="shared" si="11"/>
        <v>-4376</v>
      </c>
      <c r="I45" s="47" t="s">
        <v>203</v>
      </c>
      <c r="J45" s="48" t="s">
        <v>204</v>
      </c>
      <c r="K45" s="47">
        <v>-4376</v>
      </c>
      <c r="L45" s="47" t="s">
        <v>188</v>
      </c>
      <c r="M45" s="48" t="s">
        <v>104</v>
      </c>
      <c r="N45" s="48"/>
      <c r="O45" s="49" t="s">
        <v>105</v>
      </c>
      <c r="P45" s="49" t="s">
        <v>106</v>
      </c>
    </row>
    <row r="46" spans="1:16" ht="12.75" customHeight="1" thickBot="1" x14ac:dyDescent="0.25">
      <c r="A46" s="38" t="str">
        <f t="shared" si="6"/>
        <v> VB 7.72 </v>
      </c>
      <c r="B46" s="16" t="str">
        <f t="shared" si="7"/>
        <v>I</v>
      </c>
      <c r="C46" s="38">
        <f t="shared" si="8"/>
        <v>32968.910000000003</v>
      </c>
      <c r="D46" s="10" t="str">
        <f t="shared" si="9"/>
        <v>vis</v>
      </c>
      <c r="E46" s="46">
        <f>VLOOKUP(C46,Active!C$21:E$964,3,FALSE)</f>
        <v>-3880.0014023475155</v>
      </c>
      <c r="F46" s="16" t="s">
        <v>98</v>
      </c>
      <c r="G46" s="10" t="str">
        <f t="shared" si="10"/>
        <v>32968.910</v>
      </c>
      <c r="H46" s="38">
        <f t="shared" si="11"/>
        <v>-3880</v>
      </c>
      <c r="I46" s="47" t="s">
        <v>205</v>
      </c>
      <c r="J46" s="48" t="s">
        <v>206</v>
      </c>
      <c r="K46" s="47">
        <v>-3880</v>
      </c>
      <c r="L46" s="47" t="s">
        <v>99</v>
      </c>
      <c r="M46" s="48" t="s">
        <v>104</v>
      </c>
      <c r="N46" s="48"/>
      <c r="O46" s="49" t="s">
        <v>105</v>
      </c>
      <c r="P46" s="49" t="s">
        <v>106</v>
      </c>
    </row>
    <row r="47" spans="1:16" ht="12.75" customHeight="1" thickBot="1" x14ac:dyDescent="0.25">
      <c r="A47" s="38" t="str">
        <f t="shared" si="6"/>
        <v> VB 7.72 </v>
      </c>
      <c r="B47" s="16" t="str">
        <f t="shared" si="7"/>
        <v>I</v>
      </c>
      <c r="C47" s="38">
        <f t="shared" si="8"/>
        <v>33130.595999999998</v>
      </c>
      <c r="D47" s="10" t="str">
        <f t="shared" si="9"/>
        <v>vis</v>
      </c>
      <c r="E47" s="46">
        <f>VLOOKUP(C47,Active!C$21:E$964,3,FALSE)</f>
        <v>-3791.0279441185312</v>
      </c>
      <c r="F47" s="16" t="s">
        <v>98</v>
      </c>
      <c r="G47" s="10" t="str">
        <f t="shared" si="10"/>
        <v>33130.596</v>
      </c>
      <c r="H47" s="38">
        <f t="shared" si="11"/>
        <v>-3791</v>
      </c>
      <c r="I47" s="47" t="s">
        <v>207</v>
      </c>
      <c r="J47" s="48" t="s">
        <v>208</v>
      </c>
      <c r="K47" s="47">
        <v>-3791</v>
      </c>
      <c r="L47" s="47" t="s">
        <v>209</v>
      </c>
      <c r="M47" s="48" t="s">
        <v>104</v>
      </c>
      <c r="N47" s="48"/>
      <c r="O47" s="49" t="s">
        <v>105</v>
      </c>
      <c r="P47" s="49" t="s">
        <v>106</v>
      </c>
    </row>
    <row r="48" spans="1:16" ht="12.75" customHeight="1" thickBot="1" x14ac:dyDescent="0.25">
      <c r="A48" s="38" t="str">
        <f t="shared" si="6"/>
        <v> VB 7.72 </v>
      </c>
      <c r="B48" s="16" t="str">
        <f t="shared" si="7"/>
        <v>I</v>
      </c>
      <c r="C48" s="38">
        <f t="shared" si="8"/>
        <v>33488.582999999999</v>
      </c>
      <c r="D48" s="10" t="str">
        <f t="shared" si="9"/>
        <v>vis</v>
      </c>
      <c r="E48" s="46">
        <f>VLOOKUP(C48,Active!C$21:E$964,3,FALSE)</f>
        <v>-3594.0328957468687</v>
      </c>
      <c r="F48" s="16" t="s">
        <v>98</v>
      </c>
      <c r="G48" s="10" t="str">
        <f t="shared" si="10"/>
        <v>33488.583</v>
      </c>
      <c r="H48" s="38">
        <f t="shared" si="11"/>
        <v>-3594</v>
      </c>
      <c r="I48" s="47" t="s">
        <v>210</v>
      </c>
      <c r="J48" s="48" t="s">
        <v>211</v>
      </c>
      <c r="K48" s="47">
        <v>-3594</v>
      </c>
      <c r="L48" s="47" t="s">
        <v>212</v>
      </c>
      <c r="M48" s="48" t="s">
        <v>104</v>
      </c>
      <c r="N48" s="48"/>
      <c r="O48" s="49" t="s">
        <v>105</v>
      </c>
      <c r="P48" s="49" t="s">
        <v>106</v>
      </c>
    </row>
    <row r="49" spans="1:16" ht="12.75" customHeight="1" thickBot="1" x14ac:dyDescent="0.25">
      <c r="A49" s="38" t="str">
        <f t="shared" si="6"/>
        <v> VB 7.72 </v>
      </c>
      <c r="B49" s="16" t="str">
        <f t="shared" si="7"/>
        <v>I</v>
      </c>
      <c r="C49" s="38">
        <f t="shared" si="8"/>
        <v>33835.690999999999</v>
      </c>
      <c r="D49" s="10" t="str">
        <f t="shared" si="9"/>
        <v>vis</v>
      </c>
      <c r="E49" s="46">
        <f>VLOOKUP(C49,Active!C$21:E$964,3,FALSE)</f>
        <v>-3403.024403119508</v>
      </c>
      <c r="F49" s="16" t="s">
        <v>98</v>
      </c>
      <c r="G49" s="10" t="str">
        <f t="shared" si="10"/>
        <v>33835.691</v>
      </c>
      <c r="H49" s="38">
        <f t="shared" si="11"/>
        <v>-3403</v>
      </c>
      <c r="I49" s="47" t="s">
        <v>213</v>
      </c>
      <c r="J49" s="48" t="s">
        <v>214</v>
      </c>
      <c r="K49" s="47">
        <v>-3403</v>
      </c>
      <c r="L49" s="47" t="s">
        <v>215</v>
      </c>
      <c r="M49" s="48" t="s">
        <v>104</v>
      </c>
      <c r="N49" s="48"/>
      <c r="O49" s="49" t="s">
        <v>105</v>
      </c>
      <c r="P49" s="49" t="s">
        <v>106</v>
      </c>
    </row>
    <row r="50" spans="1:16" ht="12.75" customHeight="1" thickBot="1" x14ac:dyDescent="0.25">
      <c r="A50" s="38" t="str">
        <f t="shared" si="6"/>
        <v> BTAD 35.48 </v>
      </c>
      <c r="B50" s="16" t="str">
        <f t="shared" si="7"/>
        <v>I</v>
      </c>
      <c r="C50" s="38">
        <f t="shared" si="8"/>
        <v>34291.847000000002</v>
      </c>
      <c r="D50" s="10" t="str">
        <f t="shared" si="9"/>
        <v>vis</v>
      </c>
      <c r="E50" s="46">
        <f>VLOOKUP(C50,Active!C$21:E$964,3,FALSE)</f>
        <v>-3152.0083793951148</v>
      </c>
      <c r="F50" s="16" t="s">
        <v>98</v>
      </c>
      <c r="G50" s="10" t="str">
        <f t="shared" si="10"/>
        <v>34291.847</v>
      </c>
      <c r="H50" s="38">
        <f t="shared" si="11"/>
        <v>-3152</v>
      </c>
      <c r="I50" s="47" t="s">
        <v>216</v>
      </c>
      <c r="J50" s="48" t="s">
        <v>217</v>
      </c>
      <c r="K50" s="47">
        <v>-3152</v>
      </c>
      <c r="L50" s="47" t="s">
        <v>218</v>
      </c>
      <c r="M50" s="48" t="s">
        <v>100</v>
      </c>
      <c r="N50" s="48"/>
      <c r="O50" s="49" t="s">
        <v>219</v>
      </c>
      <c r="P50" s="49" t="s">
        <v>220</v>
      </c>
    </row>
    <row r="51" spans="1:16" ht="12.75" customHeight="1" thickBot="1" x14ac:dyDescent="0.25">
      <c r="A51" s="38" t="str">
        <f t="shared" si="6"/>
        <v>IBVS 504 </v>
      </c>
      <c r="B51" s="16" t="str">
        <f t="shared" si="7"/>
        <v>I</v>
      </c>
      <c r="C51" s="38">
        <f t="shared" si="8"/>
        <v>40019.788200000003</v>
      </c>
      <c r="D51" s="10" t="str">
        <f t="shared" si="9"/>
        <v>vis</v>
      </c>
      <c r="E51" s="46">
        <f>VLOOKUP(C51,Active!C$21:E$964,3,FALSE)</f>
        <v>-5.5028548039024452E-3</v>
      </c>
      <c r="F51" s="16" t="s">
        <v>98</v>
      </c>
      <c r="G51" s="10" t="str">
        <f t="shared" si="10"/>
        <v>40019.7882</v>
      </c>
      <c r="H51" s="38">
        <f t="shared" si="11"/>
        <v>0</v>
      </c>
      <c r="I51" s="47" t="s">
        <v>221</v>
      </c>
      <c r="J51" s="48" t="s">
        <v>222</v>
      </c>
      <c r="K51" s="47">
        <v>0</v>
      </c>
      <c r="L51" s="47" t="s">
        <v>223</v>
      </c>
      <c r="M51" s="48" t="s">
        <v>224</v>
      </c>
      <c r="N51" s="48" t="s">
        <v>225</v>
      </c>
      <c r="O51" s="49" t="s">
        <v>226</v>
      </c>
      <c r="P51" s="50" t="s">
        <v>227</v>
      </c>
    </row>
    <row r="52" spans="1:16" ht="12.75" customHeight="1" thickBot="1" x14ac:dyDescent="0.25">
      <c r="A52" s="38" t="str">
        <f t="shared" si="6"/>
        <v>IBVS 504 </v>
      </c>
      <c r="B52" s="16" t="str">
        <f t="shared" si="7"/>
        <v>I</v>
      </c>
      <c r="C52" s="38">
        <f t="shared" si="8"/>
        <v>40397.798900000002</v>
      </c>
      <c r="D52" s="10" t="str">
        <f t="shared" si="9"/>
        <v>vis</v>
      </c>
      <c r="E52" s="46">
        <f>VLOOKUP(C52,Active!C$21:E$964,3,FALSE)</f>
        <v>208.00829689632008</v>
      </c>
      <c r="F52" s="16" t="s">
        <v>98</v>
      </c>
      <c r="G52" s="10" t="str">
        <f t="shared" si="10"/>
        <v>40397.7989</v>
      </c>
      <c r="H52" s="38">
        <f t="shared" si="11"/>
        <v>208</v>
      </c>
      <c r="I52" s="47" t="s">
        <v>228</v>
      </c>
      <c r="J52" s="48" t="s">
        <v>229</v>
      </c>
      <c r="K52" s="47">
        <v>208</v>
      </c>
      <c r="L52" s="47" t="s">
        <v>230</v>
      </c>
      <c r="M52" s="48" t="s">
        <v>224</v>
      </c>
      <c r="N52" s="48" t="s">
        <v>225</v>
      </c>
      <c r="O52" s="49" t="s">
        <v>226</v>
      </c>
      <c r="P52" s="50" t="s">
        <v>227</v>
      </c>
    </row>
    <row r="53" spans="1:16" ht="12.75" customHeight="1" thickBot="1" x14ac:dyDescent="0.25">
      <c r="A53" s="38" t="str">
        <f t="shared" si="6"/>
        <v> JBAA 85.445 </v>
      </c>
      <c r="B53" s="16" t="str">
        <f t="shared" si="7"/>
        <v>I</v>
      </c>
      <c r="C53" s="38">
        <f t="shared" si="8"/>
        <v>41927.879999999997</v>
      </c>
      <c r="D53" s="10" t="str">
        <f t="shared" si="9"/>
        <v>vis</v>
      </c>
      <c r="E53" s="46">
        <f>VLOOKUP(C53,Active!C$21:E$964,3,FALSE)</f>
        <v>1049.9897104869394</v>
      </c>
      <c r="F53" s="16" t="s">
        <v>98</v>
      </c>
      <c r="G53" s="10" t="str">
        <f t="shared" si="10"/>
        <v>41927.880</v>
      </c>
      <c r="H53" s="38">
        <f t="shared" si="11"/>
        <v>1050</v>
      </c>
      <c r="I53" s="47" t="s">
        <v>231</v>
      </c>
      <c r="J53" s="48" t="s">
        <v>232</v>
      </c>
      <c r="K53" s="47">
        <v>1050</v>
      </c>
      <c r="L53" s="47" t="s">
        <v>233</v>
      </c>
      <c r="M53" s="48" t="s">
        <v>234</v>
      </c>
      <c r="N53" s="48"/>
      <c r="O53" s="49" t="s">
        <v>235</v>
      </c>
      <c r="P53" s="49" t="s">
        <v>236</v>
      </c>
    </row>
    <row r="54" spans="1:16" ht="12.75" customHeight="1" thickBot="1" x14ac:dyDescent="0.25">
      <c r="A54" s="38" t="str">
        <f t="shared" si="6"/>
        <v> JBAA 85.445 </v>
      </c>
      <c r="B54" s="16" t="str">
        <f t="shared" si="7"/>
        <v>I</v>
      </c>
      <c r="C54" s="38">
        <f t="shared" si="8"/>
        <v>41936.97</v>
      </c>
      <c r="D54" s="10" t="str">
        <f t="shared" si="9"/>
        <v>vis</v>
      </c>
      <c r="E54" s="46">
        <f>VLOOKUP(C54,Active!C$21:E$964,3,FALSE)</f>
        <v>1054.9918055063094</v>
      </c>
      <c r="F54" s="16" t="s">
        <v>98</v>
      </c>
      <c r="G54" s="10" t="str">
        <f t="shared" si="10"/>
        <v>41936.970</v>
      </c>
      <c r="H54" s="38">
        <f t="shared" si="11"/>
        <v>1055</v>
      </c>
      <c r="I54" s="47" t="s">
        <v>237</v>
      </c>
      <c r="J54" s="48" t="s">
        <v>238</v>
      </c>
      <c r="K54" s="47">
        <v>1055</v>
      </c>
      <c r="L54" s="47" t="s">
        <v>218</v>
      </c>
      <c r="M54" s="48" t="s">
        <v>234</v>
      </c>
      <c r="N54" s="48"/>
      <c r="O54" s="49" t="s">
        <v>235</v>
      </c>
      <c r="P54" s="49" t="s">
        <v>236</v>
      </c>
    </row>
    <row r="55" spans="1:16" ht="12.75" customHeight="1" thickBot="1" x14ac:dyDescent="0.25">
      <c r="A55" s="38" t="str">
        <f t="shared" si="6"/>
        <v> JBAA 85.445 </v>
      </c>
      <c r="B55" s="16" t="str">
        <f t="shared" si="7"/>
        <v>I</v>
      </c>
      <c r="C55" s="38">
        <f t="shared" si="8"/>
        <v>41938.805</v>
      </c>
      <c r="D55" s="10" t="str">
        <f t="shared" si="9"/>
        <v>vis</v>
      </c>
      <c r="E55" s="46">
        <f>VLOOKUP(C55,Active!C$21:E$964,3,FALSE)</f>
        <v>1056.001579363354</v>
      </c>
      <c r="F55" s="16" t="s">
        <v>98</v>
      </c>
      <c r="G55" s="10" t="str">
        <f t="shared" si="10"/>
        <v>41938.805</v>
      </c>
      <c r="H55" s="38">
        <f t="shared" si="11"/>
        <v>1056</v>
      </c>
      <c r="I55" s="47" t="s">
        <v>239</v>
      </c>
      <c r="J55" s="48" t="s">
        <v>240</v>
      </c>
      <c r="K55" s="47">
        <v>1056</v>
      </c>
      <c r="L55" s="47" t="s">
        <v>241</v>
      </c>
      <c r="M55" s="48" t="s">
        <v>234</v>
      </c>
      <c r="N55" s="48"/>
      <c r="O55" s="49" t="s">
        <v>235</v>
      </c>
      <c r="P55" s="49" t="s">
        <v>236</v>
      </c>
    </row>
    <row r="56" spans="1:16" ht="12.75" customHeight="1" thickBot="1" x14ac:dyDescent="0.25">
      <c r="A56" s="38" t="str">
        <f t="shared" si="6"/>
        <v> JBAA 85.445 </v>
      </c>
      <c r="B56" s="16" t="str">
        <f t="shared" si="7"/>
        <v>I</v>
      </c>
      <c r="C56" s="38">
        <f t="shared" si="8"/>
        <v>42278.627999999997</v>
      </c>
      <c r="D56" s="10" t="str">
        <f t="shared" si="9"/>
        <v>vis</v>
      </c>
      <c r="E56" s="46">
        <f>VLOOKUP(C56,Active!C$21:E$964,3,FALSE)</f>
        <v>1243.0012422639695</v>
      </c>
      <c r="F56" s="16" t="s">
        <v>98</v>
      </c>
      <c r="G56" s="10" t="str">
        <f t="shared" si="10"/>
        <v>42278.628</v>
      </c>
      <c r="H56" s="38">
        <f t="shared" si="11"/>
        <v>1243</v>
      </c>
      <c r="I56" s="47" t="s">
        <v>242</v>
      </c>
      <c r="J56" s="48" t="s">
        <v>243</v>
      </c>
      <c r="K56" s="47">
        <v>1243</v>
      </c>
      <c r="L56" s="47" t="s">
        <v>244</v>
      </c>
      <c r="M56" s="48" t="s">
        <v>234</v>
      </c>
      <c r="N56" s="48"/>
      <c r="O56" s="49" t="s">
        <v>245</v>
      </c>
      <c r="P56" s="49" t="s">
        <v>236</v>
      </c>
    </row>
    <row r="57" spans="1:16" ht="12.75" customHeight="1" thickBot="1" x14ac:dyDescent="0.25">
      <c r="A57" s="38" t="str">
        <f t="shared" si="6"/>
        <v> JBAA 85.445 </v>
      </c>
      <c r="B57" s="16" t="str">
        <f t="shared" si="7"/>
        <v>I</v>
      </c>
      <c r="C57" s="38">
        <f t="shared" si="8"/>
        <v>42309.529000000002</v>
      </c>
      <c r="D57" s="10" t="str">
        <f t="shared" si="9"/>
        <v>vis</v>
      </c>
      <c r="E57" s="46">
        <f>VLOOKUP(C57,Active!C$21:E$964,3,FALSE)</f>
        <v>1260.0056139024193</v>
      </c>
      <c r="F57" s="16" t="s">
        <v>98</v>
      </c>
      <c r="G57" s="10" t="str">
        <f t="shared" si="10"/>
        <v>42309.529</v>
      </c>
      <c r="H57" s="38">
        <f t="shared" si="11"/>
        <v>1260</v>
      </c>
      <c r="I57" s="47" t="s">
        <v>246</v>
      </c>
      <c r="J57" s="48" t="s">
        <v>247</v>
      </c>
      <c r="K57" s="47">
        <v>1260</v>
      </c>
      <c r="L57" s="47" t="s">
        <v>144</v>
      </c>
      <c r="M57" s="48" t="s">
        <v>234</v>
      </c>
      <c r="N57" s="48"/>
      <c r="O57" s="49" t="s">
        <v>245</v>
      </c>
      <c r="P57" s="49" t="s">
        <v>236</v>
      </c>
    </row>
    <row r="58" spans="1:16" ht="12.75" customHeight="1" thickBot="1" x14ac:dyDescent="0.25">
      <c r="A58" s="38" t="str">
        <f t="shared" si="6"/>
        <v> AVSJ 7.35 </v>
      </c>
      <c r="B58" s="16" t="str">
        <f t="shared" si="7"/>
        <v>I</v>
      </c>
      <c r="C58" s="38">
        <f t="shared" si="8"/>
        <v>42576.661999999997</v>
      </c>
      <c r="D58" s="10" t="str">
        <f t="shared" si="9"/>
        <v>vis</v>
      </c>
      <c r="E58" s="46">
        <f>VLOOKUP(C58,Active!C$21:E$964,3,FALSE)</f>
        <v>1407.005025212512</v>
      </c>
      <c r="F58" s="16" t="s">
        <v>98</v>
      </c>
      <c r="G58" s="10" t="str">
        <f t="shared" si="10"/>
        <v>42576.662</v>
      </c>
      <c r="H58" s="38">
        <f t="shared" si="11"/>
        <v>1407</v>
      </c>
      <c r="I58" s="47" t="s">
        <v>248</v>
      </c>
      <c r="J58" s="48" t="s">
        <v>249</v>
      </c>
      <c r="K58" s="47">
        <v>1407</v>
      </c>
      <c r="L58" s="47" t="s">
        <v>188</v>
      </c>
      <c r="M58" s="48" t="s">
        <v>234</v>
      </c>
      <c r="N58" s="48"/>
      <c r="O58" s="49" t="s">
        <v>250</v>
      </c>
      <c r="P58" s="49" t="s">
        <v>251</v>
      </c>
    </row>
    <row r="59" spans="1:16" ht="12.75" customHeight="1" thickBot="1" x14ac:dyDescent="0.25">
      <c r="A59" s="38" t="str">
        <f t="shared" si="6"/>
        <v> AVSJ 7.35 </v>
      </c>
      <c r="B59" s="16" t="str">
        <f t="shared" si="7"/>
        <v>I</v>
      </c>
      <c r="C59" s="38">
        <f t="shared" si="8"/>
        <v>42665.716</v>
      </c>
      <c r="D59" s="10" t="str">
        <f t="shared" si="9"/>
        <v>vis</v>
      </c>
      <c r="E59" s="46">
        <f>VLOOKUP(C59,Active!C$21:E$964,3,FALSE)</f>
        <v>1456.0101484088591</v>
      </c>
      <c r="F59" s="16" t="s">
        <v>98</v>
      </c>
      <c r="G59" s="10" t="str">
        <f t="shared" si="10"/>
        <v>42665.716</v>
      </c>
      <c r="H59" s="38">
        <f t="shared" si="11"/>
        <v>1456</v>
      </c>
      <c r="I59" s="47" t="s">
        <v>252</v>
      </c>
      <c r="J59" s="48" t="s">
        <v>253</v>
      </c>
      <c r="K59" s="47">
        <v>1456</v>
      </c>
      <c r="L59" s="47" t="s">
        <v>121</v>
      </c>
      <c r="M59" s="48" t="s">
        <v>234</v>
      </c>
      <c r="N59" s="48"/>
      <c r="O59" s="49" t="s">
        <v>250</v>
      </c>
      <c r="P59" s="49" t="s">
        <v>251</v>
      </c>
    </row>
    <row r="60" spans="1:16" ht="12.75" customHeight="1" thickBot="1" x14ac:dyDescent="0.25">
      <c r="A60" s="38" t="str">
        <f t="shared" si="6"/>
        <v> AOEB 2 </v>
      </c>
      <c r="B60" s="16" t="str">
        <f t="shared" si="7"/>
        <v>I</v>
      </c>
      <c r="C60" s="38">
        <f t="shared" si="8"/>
        <v>43301.728000000003</v>
      </c>
      <c r="D60" s="10" t="str">
        <f t="shared" si="9"/>
        <v>vis</v>
      </c>
      <c r="E60" s="46">
        <f>VLOOKUP(C60,Active!C$21:E$964,3,FALSE)</f>
        <v>1805.9983175461687</v>
      </c>
      <c r="F60" s="16" t="s">
        <v>98</v>
      </c>
      <c r="G60" s="10" t="str">
        <f t="shared" si="10"/>
        <v>43301.728</v>
      </c>
      <c r="H60" s="38">
        <f t="shared" si="11"/>
        <v>1806</v>
      </c>
      <c r="I60" s="47" t="s">
        <v>254</v>
      </c>
      <c r="J60" s="48" t="s">
        <v>255</v>
      </c>
      <c r="K60" s="47">
        <v>1806</v>
      </c>
      <c r="L60" s="47" t="s">
        <v>99</v>
      </c>
      <c r="M60" s="48" t="s">
        <v>234</v>
      </c>
      <c r="N60" s="48"/>
      <c r="O60" s="49" t="s">
        <v>256</v>
      </c>
      <c r="P60" s="49" t="s">
        <v>257</v>
      </c>
    </row>
    <row r="61" spans="1:16" ht="12.75" customHeight="1" thickBot="1" x14ac:dyDescent="0.25">
      <c r="A61" s="38" t="str">
        <f t="shared" si="6"/>
        <v> AOEB 2 </v>
      </c>
      <c r="B61" s="16" t="str">
        <f t="shared" si="7"/>
        <v>I</v>
      </c>
      <c r="C61" s="38">
        <f t="shared" si="8"/>
        <v>43350.803</v>
      </c>
      <c r="D61" s="10" t="str">
        <f t="shared" si="9"/>
        <v>vis</v>
      </c>
      <c r="E61" s="46">
        <f>VLOOKUP(C61,Active!C$21:E$964,3,FALSE)</f>
        <v>1833.0035775104654</v>
      </c>
      <c r="F61" s="16" t="s">
        <v>98</v>
      </c>
      <c r="G61" s="10" t="str">
        <f t="shared" si="10"/>
        <v>43350.803</v>
      </c>
      <c r="H61" s="38">
        <f t="shared" si="11"/>
        <v>1833</v>
      </c>
      <c r="I61" s="47" t="s">
        <v>258</v>
      </c>
      <c r="J61" s="48" t="s">
        <v>259</v>
      </c>
      <c r="K61" s="47">
        <v>1833</v>
      </c>
      <c r="L61" s="47" t="s">
        <v>141</v>
      </c>
      <c r="M61" s="48" t="s">
        <v>234</v>
      </c>
      <c r="N61" s="48"/>
      <c r="O61" s="49" t="s">
        <v>250</v>
      </c>
      <c r="P61" s="49" t="s">
        <v>257</v>
      </c>
    </row>
    <row r="62" spans="1:16" ht="12.75" customHeight="1" thickBot="1" x14ac:dyDescent="0.25">
      <c r="A62" s="38" t="str">
        <f t="shared" si="6"/>
        <v> AOEB 2 </v>
      </c>
      <c r="B62" s="16" t="str">
        <f t="shared" si="7"/>
        <v>I</v>
      </c>
      <c r="C62" s="38">
        <f t="shared" si="8"/>
        <v>43599.749000000003</v>
      </c>
      <c r="D62" s="10" t="str">
        <f t="shared" si="9"/>
        <v>vis</v>
      </c>
      <c r="E62" s="46">
        <f>VLOOKUP(C62,Active!C$21:E$964,3,FALSE)</f>
        <v>1969.9949467834629</v>
      </c>
      <c r="F62" s="16" t="s">
        <v>98</v>
      </c>
      <c r="G62" s="10" t="str">
        <f t="shared" si="10"/>
        <v>43599.749</v>
      </c>
      <c r="H62" s="38">
        <f t="shared" si="11"/>
        <v>1970</v>
      </c>
      <c r="I62" s="47" t="s">
        <v>260</v>
      </c>
      <c r="J62" s="48" t="s">
        <v>261</v>
      </c>
      <c r="K62" s="47">
        <v>1970</v>
      </c>
      <c r="L62" s="47" t="s">
        <v>262</v>
      </c>
      <c r="M62" s="48" t="s">
        <v>234</v>
      </c>
      <c r="N62" s="48"/>
      <c r="O62" s="49" t="s">
        <v>250</v>
      </c>
      <c r="P62" s="49" t="s">
        <v>257</v>
      </c>
    </row>
    <row r="63" spans="1:16" ht="12.75" customHeight="1" thickBot="1" x14ac:dyDescent="0.25">
      <c r="A63" s="38" t="str">
        <f t="shared" si="6"/>
        <v> AOEB 2 </v>
      </c>
      <c r="B63" s="16" t="str">
        <f t="shared" si="7"/>
        <v>I</v>
      </c>
      <c r="C63" s="38">
        <f t="shared" si="8"/>
        <v>43630.656999999999</v>
      </c>
      <c r="D63" s="10" t="str">
        <f t="shared" si="9"/>
        <v>vis</v>
      </c>
      <c r="E63" s="46">
        <f>VLOOKUP(C63,Active!C$21:E$964,3,FALSE)</f>
        <v>1987.0031704202722</v>
      </c>
      <c r="F63" s="16" t="s">
        <v>98</v>
      </c>
      <c r="G63" s="10" t="str">
        <f t="shared" si="10"/>
        <v>43630.657</v>
      </c>
      <c r="H63" s="38">
        <f t="shared" si="11"/>
        <v>1987</v>
      </c>
      <c r="I63" s="47" t="s">
        <v>263</v>
      </c>
      <c r="J63" s="48" t="s">
        <v>264</v>
      </c>
      <c r="K63" s="47">
        <v>1987</v>
      </c>
      <c r="L63" s="47" t="s">
        <v>265</v>
      </c>
      <c r="M63" s="48" t="s">
        <v>234</v>
      </c>
      <c r="N63" s="48"/>
      <c r="O63" s="49" t="s">
        <v>250</v>
      </c>
      <c r="P63" s="49" t="s">
        <v>257</v>
      </c>
    </row>
    <row r="64" spans="1:16" ht="12.75" customHeight="1" thickBot="1" x14ac:dyDescent="0.25">
      <c r="A64" s="38" t="str">
        <f t="shared" si="6"/>
        <v> AOEB 2 </v>
      </c>
      <c r="B64" s="16" t="str">
        <f t="shared" si="7"/>
        <v>I</v>
      </c>
      <c r="C64" s="38">
        <f t="shared" si="8"/>
        <v>43639.718999999997</v>
      </c>
      <c r="D64" s="10" t="str">
        <f t="shared" si="9"/>
        <v>vis</v>
      </c>
      <c r="E64" s="46">
        <f>VLOOKUP(C64,Active!C$21:E$964,3,FALSE)</f>
        <v>1991.9898574461799</v>
      </c>
      <c r="F64" s="16" t="s">
        <v>98</v>
      </c>
      <c r="G64" s="10" t="str">
        <f t="shared" si="10"/>
        <v>43639.719</v>
      </c>
      <c r="H64" s="38">
        <f t="shared" si="11"/>
        <v>1992</v>
      </c>
      <c r="I64" s="47" t="s">
        <v>266</v>
      </c>
      <c r="J64" s="48" t="s">
        <v>267</v>
      </c>
      <c r="K64" s="47">
        <v>1992</v>
      </c>
      <c r="L64" s="47" t="s">
        <v>268</v>
      </c>
      <c r="M64" s="48" t="s">
        <v>234</v>
      </c>
      <c r="N64" s="48"/>
      <c r="O64" s="49" t="s">
        <v>250</v>
      </c>
      <c r="P64" s="49" t="s">
        <v>257</v>
      </c>
    </row>
    <row r="65" spans="1:16" ht="12.75" customHeight="1" thickBot="1" x14ac:dyDescent="0.25">
      <c r="A65" s="38" t="str">
        <f t="shared" si="6"/>
        <v> AOEB 2 </v>
      </c>
      <c r="B65" s="16" t="str">
        <f t="shared" si="7"/>
        <v>I</v>
      </c>
      <c r="C65" s="38">
        <f t="shared" si="8"/>
        <v>43659.735999999997</v>
      </c>
      <c r="D65" s="10" t="str">
        <f t="shared" si="9"/>
        <v>vis</v>
      </c>
      <c r="E65" s="46">
        <f>VLOOKUP(C65,Active!C$21:E$964,3,FALSE)</f>
        <v>2003.0049219129219</v>
      </c>
      <c r="F65" s="16" t="s">
        <v>98</v>
      </c>
      <c r="G65" s="10" t="str">
        <f t="shared" si="10"/>
        <v>43659.736</v>
      </c>
      <c r="H65" s="38">
        <f t="shared" si="11"/>
        <v>2003</v>
      </c>
      <c r="I65" s="47" t="s">
        <v>269</v>
      </c>
      <c r="J65" s="48" t="s">
        <v>270</v>
      </c>
      <c r="K65" s="47">
        <v>2003</v>
      </c>
      <c r="L65" s="47" t="s">
        <v>188</v>
      </c>
      <c r="M65" s="48" t="s">
        <v>234</v>
      </c>
      <c r="N65" s="48"/>
      <c r="O65" s="49" t="s">
        <v>271</v>
      </c>
      <c r="P65" s="49" t="s">
        <v>257</v>
      </c>
    </row>
    <row r="66" spans="1:16" ht="12.75" customHeight="1" thickBot="1" x14ac:dyDescent="0.25">
      <c r="A66" s="38" t="str">
        <f t="shared" si="6"/>
        <v> AOEB 2 </v>
      </c>
      <c r="B66" s="16" t="str">
        <f t="shared" si="7"/>
        <v>I</v>
      </c>
      <c r="C66" s="38">
        <f t="shared" si="8"/>
        <v>43670.631000000001</v>
      </c>
      <c r="D66" s="10" t="str">
        <f t="shared" si="9"/>
        <v>vis</v>
      </c>
      <c r="E66" s="46">
        <f>VLOOKUP(C66,Active!C$21:E$964,3,FALSE)</f>
        <v>2009.0002822249166</v>
      </c>
      <c r="F66" s="16" t="s">
        <v>98</v>
      </c>
      <c r="G66" s="10" t="str">
        <f t="shared" si="10"/>
        <v>43670.631</v>
      </c>
      <c r="H66" s="38">
        <f t="shared" si="11"/>
        <v>2009</v>
      </c>
      <c r="I66" s="47" t="s">
        <v>272</v>
      </c>
      <c r="J66" s="48" t="s">
        <v>273</v>
      </c>
      <c r="K66" s="47">
        <v>2009</v>
      </c>
      <c r="L66" s="47" t="s">
        <v>274</v>
      </c>
      <c r="M66" s="48" t="s">
        <v>234</v>
      </c>
      <c r="N66" s="48"/>
      <c r="O66" s="49" t="s">
        <v>250</v>
      </c>
      <c r="P66" s="49" t="s">
        <v>257</v>
      </c>
    </row>
    <row r="67" spans="1:16" ht="12.75" customHeight="1" thickBot="1" x14ac:dyDescent="0.25">
      <c r="A67" s="38" t="str">
        <f t="shared" si="6"/>
        <v> AOEB 2 </v>
      </c>
      <c r="B67" s="16" t="str">
        <f t="shared" si="7"/>
        <v>I</v>
      </c>
      <c r="C67" s="38">
        <f t="shared" si="8"/>
        <v>43728.79</v>
      </c>
      <c r="D67" s="10" t="str">
        <f t="shared" si="9"/>
        <v>vis</v>
      </c>
      <c r="E67" s="46">
        <f>VLOOKUP(C67,Active!C$21:E$964,3,FALSE)</f>
        <v>2041.0043354956986</v>
      </c>
      <c r="F67" s="16" t="s">
        <v>98</v>
      </c>
      <c r="G67" s="10" t="str">
        <f t="shared" si="10"/>
        <v>43728.790</v>
      </c>
      <c r="H67" s="38">
        <f t="shared" si="11"/>
        <v>2041</v>
      </c>
      <c r="I67" s="47" t="s">
        <v>275</v>
      </c>
      <c r="J67" s="48" t="s">
        <v>276</v>
      </c>
      <c r="K67" s="47">
        <v>2041</v>
      </c>
      <c r="L67" s="47" t="s">
        <v>153</v>
      </c>
      <c r="M67" s="48" t="s">
        <v>234</v>
      </c>
      <c r="N67" s="48"/>
      <c r="O67" s="49" t="s">
        <v>250</v>
      </c>
      <c r="P67" s="49" t="s">
        <v>257</v>
      </c>
    </row>
    <row r="68" spans="1:16" ht="12.75" customHeight="1" thickBot="1" x14ac:dyDescent="0.25">
      <c r="A68" s="38" t="str">
        <f t="shared" si="6"/>
        <v> AOEB 2 </v>
      </c>
      <c r="B68" s="16" t="str">
        <f t="shared" si="7"/>
        <v>I</v>
      </c>
      <c r="C68" s="38">
        <f t="shared" si="8"/>
        <v>44046.794000000002</v>
      </c>
      <c r="D68" s="10" t="str">
        <f t="shared" si="9"/>
        <v>vis</v>
      </c>
      <c r="E68" s="46">
        <f>VLOOKUP(C68,Active!C$21:E$964,3,FALSE)</f>
        <v>2215.9973194933918</v>
      </c>
      <c r="F68" s="16" t="s">
        <v>98</v>
      </c>
      <c r="G68" s="10" t="str">
        <f t="shared" si="10"/>
        <v>44046.794</v>
      </c>
      <c r="H68" s="38">
        <f t="shared" si="11"/>
        <v>2216</v>
      </c>
      <c r="I68" s="47" t="s">
        <v>277</v>
      </c>
      <c r="J68" s="48" t="s">
        <v>278</v>
      </c>
      <c r="K68" s="47">
        <v>2216</v>
      </c>
      <c r="L68" s="47" t="s">
        <v>118</v>
      </c>
      <c r="M68" s="48" t="s">
        <v>234</v>
      </c>
      <c r="N68" s="48"/>
      <c r="O68" s="49" t="s">
        <v>256</v>
      </c>
      <c r="P68" s="49" t="s">
        <v>257</v>
      </c>
    </row>
    <row r="69" spans="1:16" ht="12.75" customHeight="1" thickBot="1" x14ac:dyDescent="0.25">
      <c r="A69" s="38" t="str">
        <f t="shared" si="6"/>
        <v> AOEB 2 </v>
      </c>
      <c r="B69" s="16" t="str">
        <f t="shared" si="7"/>
        <v>I</v>
      </c>
      <c r="C69" s="38">
        <f t="shared" si="8"/>
        <v>44057.703999999998</v>
      </c>
      <c r="D69" s="10" t="str">
        <f t="shared" si="9"/>
        <v>vis</v>
      </c>
      <c r="E69" s="46">
        <f>VLOOKUP(C69,Active!C$21:E$964,3,FALSE)</f>
        <v>2222.0009340875922</v>
      </c>
      <c r="F69" s="16" t="s">
        <v>98</v>
      </c>
      <c r="G69" s="10" t="str">
        <f t="shared" si="10"/>
        <v>44057.704</v>
      </c>
      <c r="H69" s="38">
        <f t="shared" si="11"/>
        <v>2222</v>
      </c>
      <c r="I69" s="47" t="s">
        <v>279</v>
      </c>
      <c r="J69" s="48" t="s">
        <v>280</v>
      </c>
      <c r="K69" s="47">
        <v>2222</v>
      </c>
      <c r="L69" s="47" t="s">
        <v>244</v>
      </c>
      <c r="M69" s="48" t="s">
        <v>234</v>
      </c>
      <c r="N69" s="48"/>
      <c r="O69" s="49" t="s">
        <v>250</v>
      </c>
      <c r="P69" s="49" t="s">
        <v>257</v>
      </c>
    </row>
    <row r="70" spans="1:16" ht="12.75" customHeight="1" thickBot="1" x14ac:dyDescent="0.25">
      <c r="A70" s="38" t="str">
        <f t="shared" si="6"/>
        <v> AOEB 2 </v>
      </c>
      <c r="B70" s="16" t="str">
        <f t="shared" si="7"/>
        <v>I</v>
      </c>
      <c r="C70" s="38">
        <f t="shared" si="8"/>
        <v>44126.75</v>
      </c>
      <c r="D70" s="10" t="str">
        <f t="shared" si="9"/>
        <v>vis</v>
      </c>
      <c r="E70" s="46">
        <f>VLOOKUP(C70,Active!C$21:E$964,3,FALSE)</f>
        <v>2259.9959453865226</v>
      </c>
      <c r="F70" s="16" t="s">
        <v>98</v>
      </c>
      <c r="G70" s="10" t="str">
        <f t="shared" si="10"/>
        <v>44126.750</v>
      </c>
      <c r="H70" s="38">
        <f t="shared" si="11"/>
        <v>2260</v>
      </c>
      <c r="I70" s="47" t="s">
        <v>281</v>
      </c>
      <c r="J70" s="48" t="s">
        <v>282</v>
      </c>
      <c r="K70" s="47">
        <v>2260</v>
      </c>
      <c r="L70" s="47" t="s">
        <v>283</v>
      </c>
      <c r="M70" s="48" t="s">
        <v>234</v>
      </c>
      <c r="N70" s="48"/>
      <c r="O70" s="49" t="s">
        <v>284</v>
      </c>
      <c r="P70" s="49" t="s">
        <v>257</v>
      </c>
    </row>
    <row r="71" spans="1:16" ht="12.75" customHeight="1" thickBot="1" x14ac:dyDescent="0.25">
      <c r="A71" s="38" t="str">
        <f t="shared" si="6"/>
        <v> BBS 46 </v>
      </c>
      <c r="B71" s="16" t="str">
        <f t="shared" si="7"/>
        <v>I</v>
      </c>
      <c r="C71" s="38">
        <f t="shared" si="8"/>
        <v>44130.360999999997</v>
      </c>
      <c r="D71" s="10" t="str">
        <f t="shared" si="9"/>
        <v>vis</v>
      </c>
      <c r="E71" s="46">
        <f>VLOOKUP(C71,Active!C$21:E$964,3,FALSE)</f>
        <v>2261.9830262572514</v>
      </c>
      <c r="F71" s="16" t="s">
        <v>98</v>
      </c>
      <c r="G71" s="10" t="str">
        <f t="shared" si="10"/>
        <v>44130.361</v>
      </c>
      <c r="H71" s="38">
        <f t="shared" si="11"/>
        <v>2262</v>
      </c>
      <c r="I71" s="47" t="s">
        <v>285</v>
      </c>
      <c r="J71" s="48" t="s">
        <v>286</v>
      </c>
      <c r="K71" s="47">
        <v>2262</v>
      </c>
      <c r="L71" s="47" t="s">
        <v>287</v>
      </c>
      <c r="M71" s="48" t="s">
        <v>234</v>
      </c>
      <c r="N71" s="48"/>
      <c r="O71" s="49" t="s">
        <v>288</v>
      </c>
      <c r="P71" s="49" t="s">
        <v>289</v>
      </c>
    </row>
    <row r="72" spans="1:16" ht="12.75" customHeight="1" thickBot="1" x14ac:dyDescent="0.25">
      <c r="A72" s="38" t="str">
        <f t="shared" si="6"/>
        <v> AOEB 2 </v>
      </c>
      <c r="B72" s="16" t="str">
        <f t="shared" si="7"/>
        <v>I</v>
      </c>
      <c r="C72" s="38">
        <f t="shared" si="8"/>
        <v>44217.633000000002</v>
      </c>
      <c r="D72" s="10" t="str">
        <f t="shared" si="9"/>
        <v>vis</v>
      </c>
      <c r="E72" s="46">
        <f>VLOOKUP(C72,Active!C$21:E$964,3,FALSE)</f>
        <v>2310.0075407270297</v>
      </c>
      <c r="F72" s="16" t="s">
        <v>98</v>
      </c>
      <c r="G72" s="10" t="str">
        <f t="shared" si="10"/>
        <v>44217.633</v>
      </c>
      <c r="H72" s="38">
        <f t="shared" si="11"/>
        <v>2310</v>
      </c>
      <c r="I72" s="47" t="s">
        <v>290</v>
      </c>
      <c r="J72" s="48" t="s">
        <v>291</v>
      </c>
      <c r="K72" s="47">
        <v>2310</v>
      </c>
      <c r="L72" s="47" t="s">
        <v>292</v>
      </c>
      <c r="M72" s="48" t="s">
        <v>234</v>
      </c>
      <c r="N72" s="48"/>
      <c r="O72" s="49" t="s">
        <v>284</v>
      </c>
      <c r="P72" s="49" t="s">
        <v>257</v>
      </c>
    </row>
    <row r="73" spans="1:16" ht="12.75" customHeight="1" thickBot="1" x14ac:dyDescent="0.25">
      <c r="A73" s="38" t="str">
        <f t="shared" si="6"/>
        <v> AOEB 2 </v>
      </c>
      <c r="B73" s="16" t="str">
        <f t="shared" si="7"/>
        <v>I</v>
      </c>
      <c r="C73" s="38">
        <f t="shared" si="8"/>
        <v>44444.769</v>
      </c>
      <c r="D73" s="10" t="str">
        <f t="shared" si="9"/>
        <v>vis</v>
      </c>
      <c r="E73" s="46">
        <f>VLOOKUP(C73,Active!C$21:E$964,3,FALSE)</f>
        <v>2434.9971836664258</v>
      </c>
      <c r="F73" s="16" t="s">
        <v>98</v>
      </c>
      <c r="G73" s="10" t="str">
        <f t="shared" si="10"/>
        <v>44444.769</v>
      </c>
      <c r="H73" s="38">
        <f t="shared" si="11"/>
        <v>2435</v>
      </c>
      <c r="I73" s="47" t="s">
        <v>293</v>
      </c>
      <c r="J73" s="48" t="s">
        <v>294</v>
      </c>
      <c r="K73" s="47">
        <v>2435</v>
      </c>
      <c r="L73" s="47" t="s">
        <v>118</v>
      </c>
      <c r="M73" s="48" t="s">
        <v>234</v>
      </c>
      <c r="N73" s="48"/>
      <c r="O73" s="49" t="s">
        <v>295</v>
      </c>
      <c r="P73" s="49" t="s">
        <v>257</v>
      </c>
    </row>
    <row r="74" spans="1:16" ht="12.75" customHeight="1" thickBot="1" x14ac:dyDescent="0.25">
      <c r="A74" s="38" t="str">
        <f t="shared" si="6"/>
        <v> AOEB 2 </v>
      </c>
      <c r="B74" s="16" t="str">
        <f t="shared" si="7"/>
        <v>I</v>
      </c>
      <c r="C74" s="38">
        <f t="shared" si="8"/>
        <v>44484.745000000003</v>
      </c>
      <c r="D74" s="10" t="str">
        <f t="shared" si="9"/>
        <v>vis</v>
      </c>
      <c r="E74" s="46">
        <f>VLOOKUP(C74,Active!C$21:E$964,3,FALSE)</f>
        <v>2456.9953960420316</v>
      </c>
      <c r="F74" s="16" t="s">
        <v>98</v>
      </c>
      <c r="G74" s="10" t="str">
        <f t="shared" si="10"/>
        <v>44484.745</v>
      </c>
      <c r="H74" s="38">
        <f t="shared" si="11"/>
        <v>2457</v>
      </c>
      <c r="I74" s="47" t="s">
        <v>296</v>
      </c>
      <c r="J74" s="48" t="s">
        <v>297</v>
      </c>
      <c r="K74" s="47">
        <v>2457</v>
      </c>
      <c r="L74" s="47" t="s">
        <v>298</v>
      </c>
      <c r="M74" s="48" t="s">
        <v>234</v>
      </c>
      <c r="N74" s="48"/>
      <c r="O74" s="49" t="s">
        <v>284</v>
      </c>
      <c r="P74" s="49" t="s">
        <v>257</v>
      </c>
    </row>
    <row r="75" spans="1:16" ht="12.75" customHeight="1" thickBot="1" x14ac:dyDescent="0.25">
      <c r="A75" s="38" t="str">
        <f t="shared" ref="A75:A106" si="12">P75</f>
        <v> AOEB 2 </v>
      </c>
      <c r="B75" s="16" t="str">
        <f t="shared" ref="B75:B106" si="13">IF(H75=INT(H75),"I","II")</f>
        <v>I</v>
      </c>
      <c r="C75" s="38">
        <f t="shared" ref="C75:C106" si="14">1*G75</f>
        <v>44704.650999999998</v>
      </c>
      <c r="D75" s="10" t="str">
        <f t="shared" ref="D75:D106" si="15">VLOOKUP(F75,I$1:J$5,2,FALSE)</f>
        <v>vis</v>
      </c>
      <c r="E75" s="46">
        <f>VLOOKUP(C75,Active!C$21:E$964,3,FALSE)</f>
        <v>2578.0064749561202</v>
      </c>
      <c r="F75" s="16" t="s">
        <v>98</v>
      </c>
      <c r="G75" s="10" t="str">
        <f t="shared" ref="G75:G106" si="16">MID(I75,3,LEN(I75)-3)</f>
        <v>44704.651</v>
      </c>
      <c r="H75" s="38">
        <f t="shared" ref="H75:H106" si="17">1*K75</f>
        <v>2578</v>
      </c>
      <c r="I75" s="47" t="s">
        <v>299</v>
      </c>
      <c r="J75" s="48" t="s">
        <v>300</v>
      </c>
      <c r="K75" s="47">
        <v>2578</v>
      </c>
      <c r="L75" s="47" t="s">
        <v>301</v>
      </c>
      <c r="M75" s="48" t="s">
        <v>234</v>
      </c>
      <c r="N75" s="48"/>
      <c r="O75" s="49" t="s">
        <v>250</v>
      </c>
      <c r="P75" s="49" t="s">
        <v>257</v>
      </c>
    </row>
    <row r="76" spans="1:16" ht="12.75" customHeight="1" thickBot="1" x14ac:dyDescent="0.25">
      <c r="A76" s="38" t="str">
        <f t="shared" si="12"/>
        <v> AOEB 2 </v>
      </c>
      <c r="B76" s="16" t="str">
        <f t="shared" si="13"/>
        <v>I</v>
      </c>
      <c r="C76" s="38">
        <f t="shared" si="14"/>
        <v>44753.692999999999</v>
      </c>
      <c r="D76" s="10" t="str">
        <f t="shared" si="15"/>
        <v>vis</v>
      </c>
      <c r="E76" s="46">
        <f>VLOOKUP(C76,Active!C$21:E$964,3,FALSE)</f>
        <v>2604.9935754995568</v>
      </c>
      <c r="F76" s="16" t="s">
        <v>98</v>
      </c>
      <c r="G76" s="10" t="str">
        <f t="shared" si="16"/>
        <v>44753.693</v>
      </c>
      <c r="H76" s="38">
        <f t="shared" si="17"/>
        <v>2605</v>
      </c>
      <c r="I76" s="47" t="s">
        <v>302</v>
      </c>
      <c r="J76" s="48" t="s">
        <v>303</v>
      </c>
      <c r="K76" s="47">
        <v>2605</v>
      </c>
      <c r="L76" s="47" t="s">
        <v>162</v>
      </c>
      <c r="M76" s="48" t="s">
        <v>234</v>
      </c>
      <c r="N76" s="48"/>
      <c r="O76" s="49" t="s">
        <v>250</v>
      </c>
      <c r="P76" s="49" t="s">
        <v>257</v>
      </c>
    </row>
    <row r="77" spans="1:16" ht="12.75" customHeight="1" thickBot="1" x14ac:dyDescent="0.25">
      <c r="A77" s="38" t="str">
        <f t="shared" si="12"/>
        <v> AOEB 2 </v>
      </c>
      <c r="B77" s="16" t="str">
        <f t="shared" si="13"/>
        <v>I</v>
      </c>
      <c r="C77" s="38">
        <f t="shared" si="14"/>
        <v>44853.644</v>
      </c>
      <c r="D77" s="10" t="str">
        <f t="shared" si="15"/>
        <v>vis</v>
      </c>
      <c r="E77" s="46">
        <f>VLOOKUP(C77,Active!C$21:E$964,3,FALSE)</f>
        <v>2659.9951595788566</v>
      </c>
      <c r="F77" s="16" t="s">
        <v>98</v>
      </c>
      <c r="G77" s="10" t="str">
        <f t="shared" si="16"/>
        <v>44853.644</v>
      </c>
      <c r="H77" s="38">
        <f t="shared" si="17"/>
        <v>2660</v>
      </c>
      <c r="I77" s="47" t="s">
        <v>304</v>
      </c>
      <c r="J77" s="48" t="s">
        <v>305</v>
      </c>
      <c r="K77" s="47">
        <v>2660</v>
      </c>
      <c r="L77" s="47" t="s">
        <v>262</v>
      </c>
      <c r="M77" s="48" t="s">
        <v>234</v>
      </c>
      <c r="N77" s="48"/>
      <c r="O77" s="49" t="s">
        <v>250</v>
      </c>
      <c r="P77" s="49" t="s">
        <v>257</v>
      </c>
    </row>
    <row r="78" spans="1:16" ht="12.75" customHeight="1" thickBot="1" x14ac:dyDescent="0.25">
      <c r="A78" s="38" t="str">
        <f t="shared" si="12"/>
        <v> AOEB 2 </v>
      </c>
      <c r="B78" s="16" t="str">
        <f t="shared" si="13"/>
        <v>I</v>
      </c>
      <c r="C78" s="38">
        <f t="shared" si="14"/>
        <v>45131.68</v>
      </c>
      <c r="D78" s="10" t="str">
        <f t="shared" si="15"/>
        <v>vis</v>
      </c>
      <c r="E78" s="46">
        <f>VLOOKUP(C78,Active!C$21:E$964,3,FALSE)</f>
        <v>2812.9943334847899</v>
      </c>
      <c r="F78" s="16" t="str">
        <f>LEFT(M78,1)</f>
        <v>V</v>
      </c>
      <c r="G78" s="10" t="str">
        <f t="shared" si="16"/>
        <v>45131.680</v>
      </c>
      <c r="H78" s="38">
        <f t="shared" si="17"/>
        <v>2813</v>
      </c>
      <c r="I78" s="47" t="s">
        <v>306</v>
      </c>
      <c r="J78" s="48" t="s">
        <v>307</v>
      </c>
      <c r="K78" s="47">
        <v>2813</v>
      </c>
      <c r="L78" s="47" t="s">
        <v>308</v>
      </c>
      <c r="M78" s="48" t="s">
        <v>234</v>
      </c>
      <c r="N78" s="48"/>
      <c r="O78" s="49" t="s">
        <v>250</v>
      </c>
      <c r="P78" s="49" t="s">
        <v>257</v>
      </c>
    </row>
    <row r="79" spans="1:16" ht="12.75" customHeight="1" thickBot="1" x14ac:dyDescent="0.25">
      <c r="A79" s="38" t="str">
        <f t="shared" si="12"/>
        <v> AOEB 2 </v>
      </c>
      <c r="B79" s="16" t="str">
        <f t="shared" si="13"/>
        <v>I</v>
      </c>
      <c r="C79" s="38">
        <f t="shared" si="14"/>
        <v>45291.622000000003</v>
      </c>
      <c r="D79" s="10" t="str">
        <f t="shared" si="15"/>
        <v>vis</v>
      </c>
      <c r="E79" s="46">
        <f>VLOOKUP(C79,Active!C$21:E$964,3,FALSE)</f>
        <v>2901.0080938354758</v>
      </c>
      <c r="F79" s="16" t="str">
        <f>LEFT(M79,1)</f>
        <v>V</v>
      </c>
      <c r="G79" s="10" t="str">
        <f t="shared" si="16"/>
        <v>45291.622</v>
      </c>
      <c r="H79" s="38">
        <f t="shared" si="17"/>
        <v>2901</v>
      </c>
      <c r="I79" s="47" t="s">
        <v>309</v>
      </c>
      <c r="J79" s="48" t="s">
        <v>310</v>
      </c>
      <c r="K79" s="47">
        <v>2901</v>
      </c>
      <c r="L79" s="47" t="s">
        <v>147</v>
      </c>
      <c r="M79" s="48" t="s">
        <v>234</v>
      </c>
      <c r="N79" s="48"/>
      <c r="O79" s="49" t="s">
        <v>256</v>
      </c>
      <c r="P79" s="49" t="s">
        <v>257</v>
      </c>
    </row>
    <row r="80" spans="1:16" ht="12.75" customHeight="1" thickBot="1" x14ac:dyDescent="0.25">
      <c r="A80" s="38" t="str">
        <f t="shared" si="12"/>
        <v> VSSC 61.18 </v>
      </c>
      <c r="B80" s="16" t="str">
        <f t="shared" si="13"/>
        <v>I</v>
      </c>
      <c r="C80" s="38">
        <f t="shared" si="14"/>
        <v>45980.351999999999</v>
      </c>
      <c r="D80" s="10" t="str">
        <f t="shared" si="15"/>
        <v>vis</v>
      </c>
      <c r="E80" s="46">
        <f>VLOOKUP(C80,Active!C$21:E$964,3,FALSE)</f>
        <v>3280.0062129431917</v>
      </c>
      <c r="F80" s="16" t="str">
        <f>LEFT(M80,1)</f>
        <v>V</v>
      </c>
      <c r="G80" s="10" t="str">
        <f t="shared" si="16"/>
        <v>45980.352</v>
      </c>
      <c r="H80" s="38">
        <f t="shared" si="17"/>
        <v>3280</v>
      </c>
      <c r="I80" s="47" t="s">
        <v>311</v>
      </c>
      <c r="J80" s="48" t="s">
        <v>312</v>
      </c>
      <c r="K80" s="47">
        <v>3280</v>
      </c>
      <c r="L80" s="47" t="s">
        <v>313</v>
      </c>
      <c r="M80" s="48" t="s">
        <v>234</v>
      </c>
      <c r="N80" s="48"/>
      <c r="O80" s="49" t="s">
        <v>314</v>
      </c>
      <c r="P80" s="49" t="s">
        <v>315</v>
      </c>
    </row>
    <row r="81" spans="1:16" ht="12.75" customHeight="1" thickBot="1" x14ac:dyDescent="0.25">
      <c r="A81" s="38" t="str">
        <f t="shared" si="12"/>
        <v> AOEB 2 </v>
      </c>
      <c r="B81" s="16" t="str">
        <f t="shared" si="13"/>
        <v>I</v>
      </c>
      <c r="C81" s="38">
        <f t="shared" si="14"/>
        <v>46007.587</v>
      </c>
      <c r="D81" s="10" t="str">
        <f t="shared" si="15"/>
        <v>vis</v>
      </c>
      <c r="E81" s="46">
        <f>VLOOKUP(C81,Active!C$21:E$964,3,FALSE)</f>
        <v>3294.993238009472</v>
      </c>
      <c r="F81" s="16" t="str">
        <f>LEFT(M81,1)</f>
        <v>V</v>
      </c>
      <c r="G81" s="10" t="str">
        <f t="shared" si="16"/>
        <v>46007.587</v>
      </c>
      <c r="H81" s="38">
        <f t="shared" si="17"/>
        <v>3295</v>
      </c>
      <c r="I81" s="47" t="s">
        <v>316</v>
      </c>
      <c r="J81" s="48" t="s">
        <v>317</v>
      </c>
      <c r="K81" s="47">
        <v>3295</v>
      </c>
      <c r="L81" s="47" t="s">
        <v>162</v>
      </c>
      <c r="M81" s="48" t="s">
        <v>234</v>
      </c>
      <c r="N81" s="48"/>
      <c r="O81" s="49" t="s">
        <v>250</v>
      </c>
      <c r="P81" s="49" t="s">
        <v>257</v>
      </c>
    </row>
    <row r="82" spans="1:16" ht="12.75" customHeight="1" thickBot="1" x14ac:dyDescent="0.25">
      <c r="A82" s="38" t="str">
        <f t="shared" si="12"/>
        <v> AOEB 2 </v>
      </c>
      <c r="B82" s="16" t="str">
        <f t="shared" si="13"/>
        <v>I</v>
      </c>
      <c r="C82" s="38">
        <f t="shared" si="14"/>
        <v>46027.589</v>
      </c>
      <c r="D82" s="10" t="str">
        <f t="shared" si="15"/>
        <v>vis</v>
      </c>
      <c r="E82" s="46">
        <f>VLOOKUP(C82,Active!C$21:E$964,3,FALSE)</f>
        <v>3306.0000481940037</v>
      </c>
      <c r="F82" s="16" t="str">
        <f>LEFT(M82,1)</f>
        <v>V</v>
      </c>
      <c r="G82" s="10" t="str">
        <f t="shared" si="16"/>
        <v>46027.589</v>
      </c>
      <c r="H82" s="38">
        <f t="shared" si="17"/>
        <v>3306</v>
      </c>
      <c r="I82" s="47" t="s">
        <v>318</v>
      </c>
      <c r="J82" s="48" t="s">
        <v>319</v>
      </c>
      <c r="K82" s="47">
        <v>3306</v>
      </c>
      <c r="L82" s="47" t="s">
        <v>320</v>
      </c>
      <c r="M82" s="48" t="s">
        <v>234</v>
      </c>
      <c r="N82" s="48"/>
      <c r="O82" s="49" t="s">
        <v>250</v>
      </c>
      <c r="P82" s="49" t="s">
        <v>257</v>
      </c>
    </row>
    <row r="83" spans="1:16" ht="12.75" customHeight="1" thickBot="1" x14ac:dyDescent="0.25">
      <c r="A83" s="38" t="str">
        <f t="shared" si="12"/>
        <v> BRNO 27 </v>
      </c>
      <c r="B83" s="16" t="str">
        <f t="shared" si="13"/>
        <v>I</v>
      </c>
      <c r="C83" s="38">
        <f t="shared" si="14"/>
        <v>46167.514999999999</v>
      </c>
      <c r="D83" s="10" t="str">
        <f t="shared" si="15"/>
        <v>vis</v>
      </c>
      <c r="E83" s="46">
        <f>VLOOKUP(C83,Active!C$21:E$964,3,FALSE)</f>
        <v>3382.9992943634265</v>
      </c>
      <c r="F83" s="16" t="s">
        <v>98</v>
      </c>
      <c r="G83" s="10" t="str">
        <f t="shared" si="16"/>
        <v>46167.515</v>
      </c>
      <c r="H83" s="38">
        <f t="shared" si="17"/>
        <v>3383</v>
      </c>
      <c r="I83" s="47" t="s">
        <v>321</v>
      </c>
      <c r="J83" s="48" t="s">
        <v>322</v>
      </c>
      <c r="K83" s="47">
        <v>3383</v>
      </c>
      <c r="L83" s="47" t="s">
        <v>323</v>
      </c>
      <c r="M83" s="48" t="s">
        <v>234</v>
      </c>
      <c r="N83" s="48"/>
      <c r="O83" s="49" t="s">
        <v>324</v>
      </c>
      <c r="P83" s="49" t="s">
        <v>325</v>
      </c>
    </row>
    <row r="84" spans="1:16" ht="12.75" customHeight="1" thickBot="1" x14ac:dyDescent="0.25">
      <c r="A84" s="38" t="str">
        <f t="shared" si="12"/>
        <v> AOEB 2 </v>
      </c>
      <c r="B84" s="16" t="str">
        <f t="shared" si="13"/>
        <v>I</v>
      </c>
      <c r="C84" s="38">
        <f t="shared" si="14"/>
        <v>46185.688000000002</v>
      </c>
      <c r="D84" s="10" t="str">
        <f t="shared" si="15"/>
        <v>vis</v>
      </c>
      <c r="E84" s="46">
        <f>VLOOKUP(C84,Active!C$21:E$964,3,FALSE)</f>
        <v>3392.9996324037984</v>
      </c>
      <c r="F84" s="16" t="s">
        <v>98</v>
      </c>
      <c r="G84" s="10" t="str">
        <f t="shared" si="16"/>
        <v>46185.688</v>
      </c>
      <c r="H84" s="38">
        <f t="shared" si="17"/>
        <v>3393</v>
      </c>
      <c r="I84" s="47" t="s">
        <v>326</v>
      </c>
      <c r="J84" s="48" t="s">
        <v>327</v>
      </c>
      <c r="K84" s="47">
        <v>3393</v>
      </c>
      <c r="L84" s="47" t="s">
        <v>323</v>
      </c>
      <c r="M84" s="48" t="s">
        <v>234</v>
      </c>
      <c r="N84" s="48"/>
      <c r="O84" s="49" t="s">
        <v>250</v>
      </c>
      <c r="P84" s="49" t="s">
        <v>257</v>
      </c>
    </row>
    <row r="85" spans="1:16" ht="12.75" customHeight="1" thickBot="1" x14ac:dyDescent="0.25">
      <c r="A85" s="38" t="str">
        <f t="shared" si="12"/>
        <v> AOEB 2 </v>
      </c>
      <c r="B85" s="16" t="str">
        <f t="shared" si="13"/>
        <v>I</v>
      </c>
      <c r="C85" s="38">
        <f t="shared" si="14"/>
        <v>46225.678</v>
      </c>
      <c r="D85" s="10" t="str">
        <f t="shared" si="15"/>
        <v>vis</v>
      </c>
      <c r="E85" s="46">
        <f>VLOOKUP(C85,Active!C$21:E$964,3,FALSE)</f>
        <v>3415.0055487761315</v>
      </c>
      <c r="F85" s="16" t="s">
        <v>98</v>
      </c>
      <c r="G85" s="10" t="str">
        <f t="shared" si="16"/>
        <v>46225.678</v>
      </c>
      <c r="H85" s="38">
        <f t="shared" si="17"/>
        <v>3415</v>
      </c>
      <c r="I85" s="47" t="s">
        <v>328</v>
      </c>
      <c r="J85" s="48" t="s">
        <v>329</v>
      </c>
      <c r="K85" s="47">
        <v>3415</v>
      </c>
      <c r="L85" s="47" t="s">
        <v>144</v>
      </c>
      <c r="M85" s="48" t="s">
        <v>234</v>
      </c>
      <c r="N85" s="48"/>
      <c r="O85" s="49" t="s">
        <v>330</v>
      </c>
      <c r="P85" s="49" t="s">
        <v>257</v>
      </c>
    </row>
    <row r="86" spans="1:16" ht="12.75" customHeight="1" thickBot="1" x14ac:dyDescent="0.25">
      <c r="A86" s="38" t="str">
        <f t="shared" si="12"/>
        <v> AOEB 2 </v>
      </c>
      <c r="B86" s="16" t="str">
        <f t="shared" si="13"/>
        <v>I</v>
      </c>
      <c r="C86" s="38">
        <f t="shared" si="14"/>
        <v>46254.752</v>
      </c>
      <c r="D86" s="10" t="str">
        <f t="shared" si="15"/>
        <v>vis</v>
      </c>
      <c r="E86" s="46">
        <f>VLOOKUP(C86,Active!C$21:E$964,3,FALSE)</f>
        <v>3431.0045488413793</v>
      </c>
      <c r="F86" s="16" t="s">
        <v>98</v>
      </c>
      <c r="G86" s="10" t="str">
        <f t="shared" si="16"/>
        <v>46254.752</v>
      </c>
      <c r="H86" s="38">
        <f t="shared" si="17"/>
        <v>3431</v>
      </c>
      <c r="I86" s="47" t="s">
        <v>331</v>
      </c>
      <c r="J86" s="48" t="s">
        <v>332</v>
      </c>
      <c r="K86" s="47">
        <v>3431</v>
      </c>
      <c r="L86" s="47" t="s">
        <v>153</v>
      </c>
      <c r="M86" s="48" t="s">
        <v>234</v>
      </c>
      <c r="N86" s="48"/>
      <c r="O86" s="49" t="s">
        <v>250</v>
      </c>
      <c r="P86" s="49" t="s">
        <v>257</v>
      </c>
    </row>
    <row r="87" spans="1:16" ht="12.75" customHeight="1" thickBot="1" x14ac:dyDescent="0.25">
      <c r="A87" s="38" t="str">
        <f t="shared" si="12"/>
        <v> AOEB 2 </v>
      </c>
      <c r="B87" s="16" t="str">
        <f t="shared" si="13"/>
        <v>I</v>
      </c>
      <c r="C87" s="38">
        <f t="shared" si="14"/>
        <v>46265.650999999998</v>
      </c>
      <c r="D87" s="10" t="str">
        <f t="shared" si="15"/>
        <v>vis</v>
      </c>
      <c r="E87" s="46">
        <f>VLOOKUP(C87,Active!C$21:E$964,3,FALSE)</f>
        <v>3437.0021102952928</v>
      </c>
      <c r="F87" s="16" t="s">
        <v>98</v>
      </c>
      <c r="G87" s="10" t="str">
        <f t="shared" si="16"/>
        <v>46265.651</v>
      </c>
      <c r="H87" s="38">
        <f t="shared" si="17"/>
        <v>3437</v>
      </c>
      <c r="I87" s="47" t="s">
        <v>333</v>
      </c>
      <c r="J87" s="48" t="s">
        <v>334</v>
      </c>
      <c r="K87" s="47">
        <v>3437</v>
      </c>
      <c r="L87" s="47" t="s">
        <v>335</v>
      </c>
      <c r="M87" s="48" t="s">
        <v>234</v>
      </c>
      <c r="N87" s="48"/>
      <c r="O87" s="49" t="s">
        <v>330</v>
      </c>
      <c r="P87" s="49" t="s">
        <v>257</v>
      </c>
    </row>
    <row r="88" spans="1:16" ht="12.75" customHeight="1" thickBot="1" x14ac:dyDescent="0.25">
      <c r="A88" s="38" t="str">
        <f t="shared" si="12"/>
        <v> AOEB 2 </v>
      </c>
      <c r="B88" s="16" t="str">
        <f t="shared" si="13"/>
        <v>I</v>
      </c>
      <c r="C88" s="38">
        <f t="shared" si="14"/>
        <v>46274.731</v>
      </c>
      <c r="D88" s="10" t="str">
        <f t="shared" si="15"/>
        <v>vis</v>
      </c>
      <c r="E88" s="46">
        <f>VLOOKUP(C88,Active!C$21:E$964,3,FALSE)</f>
        <v>3441.9987024598549</v>
      </c>
      <c r="F88" s="16" t="s">
        <v>98</v>
      </c>
      <c r="G88" s="10" t="str">
        <f t="shared" si="16"/>
        <v>46274.731</v>
      </c>
      <c r="H88" s="38">
        <f t="shared" si="17"/>
        <v>3442</v>
      </c>
      <c r="I88" s="47" t="s">
        <v>336</v>
      </c>
      <c r="J88" s="48" t="s">
        <v>337</v>
      </c>
      <c r="K88" s="47">
        <v>3442</v>
      </c>
      <c r="L88" s="47" t="s">
        <v>112</v>
      </c>
      <c r="M88" s="48" t="s">
        <v>234</v>
      </c>
      <c r="N88" s="48"/>
      <c r="O88" s="49" t="s">
        <v>330</v>
      </c>
      <c r="P88" s="49" t="s">
        <v>257</v>
      </c>
    </row>
    <row r="89" spans="1:16" ht="12.75" customHeight="1" thickBot="1" x14ac:dyDescent="0.25">
      <c r="A89" s="38" t="str">
        <f t="shared" si="12"/>
        <v> BRNO 27 </v>
      </c>
      <c r="B89" s="16" t="str">
        <f t="shared" si="13"/>
        <v>I</v>
      </c>
      <c r="C89" s="38">
        <f t="shared" si="14"/>
        <v>46298.341999999997</v>
      </c>
      <c r="D89" s="10" t="str">
        <f t="shared" si="15"/>
        <v>vis</v>
      </c>
      <c r="E89" s="46">
        <f>VLOOKUP(C89,Active!C$21:E$964,3,FALSE)</f>
        <v>3454.9914929441538</v>
      </c>
      <c r="F89" s="16" t="s">
        <v>98</v>
      </c>
      <c r="G89" s="10" t="str">
        <f t="shared" si="16"/>
        <v>46298.342</v>
      </c>
      <c r="H89" s="38">
        <f t="shared" si="17"/>
        <v>3455</v>
      </c>
      <c r="I89" s="47" t="s">
        <v>338</v>
      </c>
      <c r="J89" s="48" t="s">
        <v>339</v>
      </c>
      <c r="K89" s="47">
        <v>3455</v>
      </c>
      <c r="L89" s="47" t="s">
        <v>218</v>
      </c>
      <c r="M89" s="48" t="s">
        <v>234</v>
      </c>
      <c r="N89" s="48"/>
      <c r="O89" s="49" t="s">
        <v>340</v>
      </c>
      <c r="P89" s="49" t="s">
        <v>325</v>
      </c>
    </row>
    <row r="90" spans="1:16" ht="12.75" customHeight="1" thickBot="1" x14ac:dyDescent="0.25">
      <c r="A90" s="38" t="str">
        <f t="shared" si="12"/>
        <v> BRNO 27 </v>
      </c>
      <c r="B90" s="16" t="str">
        <f t="shared" si="13"/>
        <v>I</v>
      </c>
      <c r="C90" s="38">
        <f t="shared" si="14"/>
        <v>46298.355000000003</v>
      </c>
      <c r="D90" s="10" t="str">
        <f t="shared" si="15"/>
        <v>vis</v>
      </c>
      <c r="E90" s="46">
        <f>VLOOKUP(C90,Active!C$21:E$964,3,FALSE)</f>
        <v>3454.9986466554064</v>
      </c>
      <c r="F90" s="16" t="s">
        <v>98</v>
      </c>
      <c r="G90" s="10" t="str">
        <f t="shared" si="16"/>
        <v>46298.355</v>
      </c>
      <c r="H90" s="38">
        <f t="shared" si="17"/>
        <v>3455</v>
      </c>
      <c r="I90" s="47" t="s">
        <v>341</v>
      </c>
      <c r="J90" s="48" t="s">
        <v>342</v>
      </c>
      <c r="K90" s="47">
        <v>3455</v>
      </c>
      <c r="L90" s="47" t="s">
        <v>112</v>
      </c>
      <c r="M90" s="48" t="s">
        <v>234</v>
      </c>
      <c r="N90" s="48"/>
      <c r="O90" s="49" t="s">
        <v>343</v>
      </c>
      <c r="P90" s="49" t="s">
        <v>325</v>
      </c>
    </row>
    <row r="91" spans="1:16" ht="12.75" customHeight="1" thickBot="1" x14ac:dyDescent="0.25">
      <c r="A91" s="38" t="str">
        <f t="shared" si="12"/>
        <v> AOEB 2 </v>
      </c>
      <c r="B91" s="16" t="str">
        <f t="shared" si="13"/>
        <v>I</v>
      </c>
      <c r="C91" s="38">
        <f t="shared" si="14"/>
        <v>46305.618000000002</v>
      </c>
      <c r="D91" s="10" t="str">
        <f t="shared" si="15"/>
        <v>vis</v>
      </c>
      <c r="E91" s="46">
        <f>VLOOKUP(C91,Active!C$21:E$964,3,FALSE)</f>
        <v>3458.9953701015738</v>
      </c>
      <c r="F91" s="16" t="s">
        <v>98</v>
      </c>
      <c r="G91" s="10" t="str">
        <f t="shared" si="16"/>
        <v>46305.618</v>
      </c>
      <c r="H91" s="38">
        <f t="shared" si="17"/>
        <v>3459</v>
      </c>
      <c r="I91" s="47" t="s">
        <v>344</v>
      </c>
      <c r="J91" s="48" t="s">
        <v>345</v>
      </c>
      <c r="K91" s="47">
        <v>3459</v>
      </c>
      <c r="L91" s="47" t="s">
        <v>298</v>
      </c>
      <c r="M91" s="48" t="s">
        <v>234</v>
      </c>
      <c r="N91" s="48"/>
      <c r="O91" s="49" t="s">
        <v>250</v>
      </c>
      <c r="P91" s="49" t="s">
        <v>257</v>
      </c>
    </row>
    <row r="92" spans="1:16" ht="12.75" customHeight="1" thickBot="1" x14ac:dyDescent="0.25">
      <c r="A92" s="38" t="str">
        <f t="shared" si="12"/>
        <v> BRNO 27 </v>
      </c>
      <c r="B92" s="16" t="str">
        <f t="shared" si="13"/>
        <v>I</v>
      </c>
      <c r="C92" s="38">
        <f t="shared" si="14"/>
        <v>46327.421999999999</v>
      </c>
      <c r="D92" s="10" t="str">
        <f t="shared" si="15"/>
        <v>vis</v>
      </c>
      <c r="E92" s="46">
        <f>VLOOKUP(C92,Active!C$21:E$964,3,FALSE)</f>
        <v>3470.9937947222866</v>
      </c>
      <c r="F92" s="16" t="s">
        <v>98</v>
      </c>
      <c r="G92" s="10" t="str">
        <f t="shared" si="16"/>
        <v>46327.422</v>
      </c>
      <c r="H92" s="38">
        <f t="shared" si="17"/>
        <v>3471</v>
      </c>
      <c r="I92" s="47" t="s">
        <v>346</v>
      </c>
      <c r="J92" s="48" t="s">
        <v>347</v>
      </c>
      <c r="K92" s="47">
        <v>3471</v>
      </c>
      <c r="L92" s="47" t="s">
        <v>348</v>
      </c>
      <c r="M92" s="48" t="s">
        <v>234</v>
      </c>
      <c r="N92" s="48"/>
      <c r="O92" s="49" t="s">
        <v>324</v>
      </c>
      <c r="P92" s="49" t="s">
        <v>325</v>
      </c>
    </row>
    <row r="93" spans="1:16" ht="12.75" customHeight="1" thickBot="1" x14ac:dyDescent="0.25">
      <c r="A93" s="38" t="str">
        <f t="shared" si="12"/>
        <v> BRNO 27 </v>
      </c>
      <c r="B93" s="16" t="str">
        <f t="shared" si="13"/>
        <v>I</v>
      </c>
      <c r="C93" s="38">
        <f t="shared" si="14"/>
        <v>46327.432999999997</v>
      </c>
      <c r="D93" s="10" t="str">
        <f t="shared" si="15"/>
        <v>vis</v>
      </c>
      <c r="E93" s="46">
        <f>VLOOKUP(C93,Active!C$21:E$964,3,FALSE)</f>
        <v>3470.999847862573</v>
      </c>
      <c r="F93" s="16" t="s">
        <v>98</v>
      </c>
      <c r="G93" s="10" t="str">
        <f t="shared" si="16"/>
        <v>46327.433</v>
      </c>
      <c r="H93" s="38">
        <f t="shared" si="17"/>
        <v>3471</v>
      </c>
      <c r="I93" s="47" t="s">
        <v>349</v>
      </c>
      <c r="J93" s="48" t="s">
        <v>350</v>
      </c>
      <c r="K93" s="47">
        <v>3471</v>
      </c>
      <c r="L93" s="47" t="s">
        <v>136</v>
      </c>
      <c r="M93" s="48" t="s">
        <v>234</v>
      </c>
      <c r="N93" s="48"/>
      <c r="O93" s="49" t="s">
        <v>351</v>
      </c>
      <c r="P93" s="49" t="s">
        <v>325</v>
      </c>
    </row>
    <row r="94" spans="1:16" ht="12.75" customHeight="1" thickBot="1" x14ac:dyDescent="0.25">
      <c r="A94" s="38" t="str">
        <f t="shared" si="12"/>
        <v> AOEB 2 </v>
      </c>
      <c r="B94" s="16" t="str">
        <f t="shared" si="13"/>
        <v>I</v>
      </c>
      <c r="C94" s="38">
        <f t="shared" si="14"/>
        <v>46354.686000000002</v>
      </c>
      <c r="D94" s="10" t="str">
        <f t="shared" si="15"/>
        <v>vis</v>
      </c>
      <c r="E94" s="46">
        <f>VLOOKUP(C94,Active!C$21:E$964,3,FALSE)</f>
        <v>3485.996778067507</v>
      </c>
      <c r="F94" s="16" t="s">
        <v>98</v>
      </c>
      <c r="G94" s="10" t="str">
        <f t="shared" si="16"/>
        <v>46354.686</v>
      </c>
      <c r="H94" s="38">
        <f t="shared" si="17"/>
        <v>3486</v>
      </c>
      <c r="I94" s="47" t="s">
        <v>352</v>
      </c>
      <c r="J94" s="48" t="s">
        <v>353</v>
      </c>
      <c r="K94" s="47">
        <v>3486</v>
      </c>
      <c r="L94" s="47" t="s">
        <v>354</v>
      </c>
      <c r="M94" s="48" t="s">
        <v>234</v>
      </c>
      <c r="N94" s="48"/>
      <c r="O94" s="49" t="s">
        <v>250</v>
      </c>
      <c r="P94" s="49" t="s">
        <v>257</v>
      </c>
    </row>
    <row r="95" spans="1:16" ht="12.75" customHeight="1" thickBot="1" x14ac:dyDescent="0.25">
      <c r="A95" s="38" t="str">
        <f t="shared" si="12"/>
        <v> VSSC 67.9 </v>
      </c>
      <c r="B95" s="16" t="str">
        <f t="shared" si="13"/>
        <v>I</v>
      </c>
      <c r="C95" s="38">
        <f t="shared" si="14"/>
        <v>46418.291899999997</v>
      </c>
      <c r="D95" s="10" t="str">
        <f t="shared" si="15"/>
        <v>vis</v>
      </c>
      <c r="E95" s="46">
        <f>VLOOKUP(C95,Active!C$21:E$964,3,FALSE)</f>
        <v>3520.9981813229942</v>
      </c>
      <c r="F95" s="16" t="s">
        <v>98</v>
      </c>
      <c r="G95" s="10" t="str">
        <f t="shared" si="16"/>
        <v>46418.2919</v>
      </c>
      <c r="H95" s="38">
        <f t="shared" si="17"/>
        <v>3521</v>
      </c>
      <c r="I95" s="47" t="s">
        <v>355</v>
      </c>
      <c r="J95" s="48" t="s">
        <v>356</v>
      </c>
      <c r="K95" s="47">
        <v>3521</v>
      </c>
      <c r="L95" s="47" t="s">
        <v>357</v>
      </c>
      <c r="M95" s="48" t="s">
        <v>224</v>
      </c>
      <c r="N95" s="48" t="s">
        <v>225</v>
      </c>
      <c r="O95" s="49" t="s">
        <v>358</v>
      </c>
      <c r="P95" s="49" t="s">
        <v>359</v>
      </c>
    </row>
    <row r="96" spans="1:16" ht="12.75" customHeight="1" thickBot="1" x14ac:dyDescent="0.25">
      <c r="A96" s="38" t="str">
        <f t="shared" si="12"/>
        <v> AOEB 2 </v>
      </c>
      <c r="B96" s="16" t="str">
        <f t="shared" si="13"/>
        <v>I</v>
      </c>
      <c r="C96" s="38">
        <f t="shared" si="14"/>
        <v>46712.682000000001</v>
      </c>
      <c r="D96" s="10" t="str">
        <f t="shared" si="15"/>
        <v>vis</v>
      </c>
      <c r="E96" s="46">
        <f>VLOOKUP(C96,Active!C$21:E$964,3,FALSE)</f>
        <v>3682.9967790084947</v>
      </c>
      <c r="F96" s="16" t="s">
        <v>98</v>
      </c>
      <c r="G96" s="10" t="str">
        <f t="shared" si="16"/>
        <v>46712.682</v>
      </c>
      <c r="H96" s="38">
        <f t="shared" si="17"/>
        <v>3683</v>
      </c>
      <c r="I96" s="47" t="s">
        <v>360</v>
      </c>
      <c r="J96" s="48" t="s">
        <v>361</v>
      </c>
      <c r="K96" s="47">
        <v>3683</v>
      </c>
      <c r="L96" s="47" t="s">
        <v>354</v>
      </c>
      <c r="M96" s="48" t="s">
        <v>234</v>
      </c>
      <c r="N96" s="48"/>
      <c r="O96" s="49" t="s">
        <v>250</v>
      </c>
      <c r="P96" s="49" t="s">
        <v>257</v>
      </c>
    </row>
    <row r="97" spans="1:16" ht="12.75" customHeight="1" thickBot="1" x14ac:dyDescent="0.25">
      <c r="A97" s="38" t="str">
        <f t="shared" si="12"/>
        <v> AOEB 2 </v>
      </c>
      <c r="B97" s="16" t="str">
        <f t="shared" si="13"/>
        <v>I</v>
      </c>
      <c r="C97" s="38">
        <f t="shared" si="14"/>
        <v>46723.572</v>
      </c>
      <c r="D97" s="10" t="str">
        <f t="shared" si="15"/>
        <v>vis</v>
      </c>
      <c r="E97" s="46">
        <f>VLOOKUP(C97,Active!C$21:E$964,3,FALSE)</f>
        <v>3688.9893878930839</v>
      </c>
      <c r="F97" s="16" t="s">
        <v>98</v>
      </c>
      <c r="G97" s="10" t="str">
        <f t="shared" si="16"/>
        <v>46723.572</v>
      </c>
      <c r="H97" s="38">
        <f t="shared" si="17"/>
        <v>3689</v>
      </c>
      <c r="I97" s="47" t="s">
        <v>362</v>
      </c>
      <c r="J97" s="48" t="s">
        <v>363</v>
      </c>
      <c r="K97" s="47">
        <v>3689</v>
      </c>
      <c r="L97" s="47" t="s">
        <v>233</v>
      </c>
      <c r="M97" s="48" t="s">
        <v>234</v>
      </c>
      <c r="N97" s="48"/>
      <c r="O97" s="49" t="s">
        <v>250</v>
      </c>
      <c r="P97" s="49" t="s">
        <v>257</v>
      </c>
    </row>
    <row r="98" spans="1:16" ht="12.75" customHeight="1" thickBot="1" x14ac:dyDescent="0.25">
      <c r="A98" s="38" t="str">
        <f t="shared" si="12"/>
        <v> AOEB 2 </v>
      </c>
      <c r="B98" s="16" t="str">
        <f t="shared" si="13"/>
        <v>I</v>
      </c>
      <c r="C98" s="38">
        <f t="shared" si="14"/>
        <v>46850.79</v>
      </c>
      <c r="D98" s="10" t="str">
        <f t="shared" si="15"/>
        <v>vis</v>
      </c>
      <c r="E98" s="46">
        <f>VLOOKUP(C98,Active!C$21:E$964,3,FALSE)</f>
        <v>3758.9956061740445</v>
      </c>
      <c r="F98" s="16" t="s">
        <v>98</v>
      </c>
      <c r="G98" s="10" t="str">
        <f t="shared" si="16"/>
        <v>46850.790</v>
      </c>
      <c r="H98" s="38">
        <f t="shared" si="17"/>
        <v>3759</v>
      </c>
      <c r="I98" s="47" t="s">
        <v>364</v>
      </c>
      <c r="J98" s="48" t="s">
        <v>365</v>
      </c>
      <c r="K98" s="47">
        <v>3759</v>
      </c>
      <c r="L98" s="47" t="s">
        <v>298</v>
      </c>
      <c r="M98" s="48" t="s">
        <v>234</v>
      </c>
      <c r="N98" s="48"/>
      <c r="O98" s="49" t="s">
        <v>250</v>
      </c>
      <c r="P98" s="49" t="s">
        <v>257</v>
      </c>
    </row>
    <row r="99" spans="1:16" ht="12.75" customHeight="1" thickBot="1" x14ac:dyDescent="0.25">
      <c r="A99" s="38" t="str">
        <f t="shared" si="12"/>
        <v> VSSC 70.20 </v>
      </c>
      <c r="B99" s="16" t="str">
        <f t="shared" si="13"/>
        <v>I</v>
      </c>
      <c r="C99" s="38">
        <f t="shared" si="14"/>
        <v>47043.423000000003</v>
      </c>
      <c r="D99" s="10" t="str">
        <f t="shared" si="15"/>
        <v>vis</v>
      </c>
      <c r="E99" s="46">
        <f>VLOOKUP(C99,Active!C$21:E$964,3,FALSE)</f>
        <v>3864.998749173591</v>
      </c>
      <c r="F99" s="16" t="s">
        <v>98</v>
      </c>
      <c r="G99" s="10" t="str">
        <f t="shared" si="16"/>
        <v>47043.4230</v>
      </c>
      <c r="H99" s="38">
        <f t="shared" si="17"/>
        <v>3865</v>
      </c>
      <c r="I99" s="47" t="s">
        <v>366</v>
      </c>
      <c r="J99" s="48" t="s">
        <v>367</v>
      </c>
      <c r="K99" s="47">
        <v>3865</v>
      </c>
      <c r="L99" s="47" t="s">
        <v>368</v>
      </c>
      <c r="M99" s="48" t="s">
        <v>224</v>
      </c>
      <c r="N99" s="48" t="s">
        <v>225</v>
      </c>
      <c r="O99" s="49" t="s">
        <v>358</v>
      </c>
      <c r="P99" s="49" t="s">
        <v>369</v>
      </c>
    </row>
    <row r="100" spans="1:16" ht="12.75" customHeight="1" thickBot="1" x14ac:dyDescent="0.25">
      <c r="A100" s="38" t="str">
        <f t="shared" si="12"/>
        <v> AOEB 2 </v>
      </c>
      <c r="B100" s="16" t="str">
        <f t="shared" si="13"/>
        <v>I</v>
      </c>
      <c r="C100" s="38">
        <f t="shared" si="14"/>
        <v>47081.572</v>
      </c>
      <c r="D100" s="10" t="str">
        <f t="shared" si="15"/>
        <v>vis</v>
      </c>
      <c r="E100" s="46">
        <f>VLOOKUP(C100,Active!C$21:E$964,3,FALSE)</f>
        <v>3885.9915899759944</v>
      </c>
      <c r="F100" s="16" t="s">
        <v>98</v>
      </c>
      <c r="G100" s="10" t="str">
        <f t="shared" si="16"/>
        <v>47081.572</v>
      </c>
      <c r="H100" s="38">
        <f t="shared" si="17"/>
        <v>3886</v>
      </c>
      <c r="I100" s="47" t="s">
        <v>370</v>
      </c>
      <c r="J100" s="48" t="s">
        <v>371</v>
      </c>
      <c r="K100" s="47">
        <v>3886</v>
      </c>
      <c r="L100" s="47" t="s">
        <v>218</v>
      </c>
      <c r="M100" s="48" t="s">
        <v>234</v>
      </c>
      <c r="N100" s="48"/>
      <c r="O100" s="49" t="s">
        <v>250</v>
      </c>
      <c r="P100" s="49" t="s">
        <v>257</v>
      </c>
    </row>
    <row r="101" spans="1:16" ht="12.75" customHeight="1" thickBot="1" x14ac:dyDescent="0.25">
      <c r="A101" s="38" t="str">
        <f t="shared" si="12"/>
        <v> AOEB 2 </v>
      </c>
      <c r="B101" s="16" t="str">
        <f t="shared" si="13"/>
        <v>I</v>
      </c>
      <c r="C101" s="38">
        <f t="shared" si="14"/>
        <v>47299.637999999999</v>
      </c>
      <c r="D101" s="10" t="str">
        <f t="shared" si="15"/>
        <v>vis</v>
      </c>
      <c r="E101" s="46">
        <f>VLOOKUP(C101,Active!C$21:E$964,3,FALSE)</f>
        <v>4005.9901436056366</v>
      </c>
      <c r="F101" s="16" t="s">
        <v>98</v>
      </c>
      <c r="G101" s="10" t="str">
        <f t="shared" si="16"/>
        <v>47299.638</v>
      </c>
      <c r="H101" s="38">
        <f t="shared" si="17"/>
        <v>4006</v>
      </c>
      <c r="I101" s="47" t="s">
        <v>372</v>
      </c>
      <c r="J101" s="48" t="s">
        <v>373</v>
      </c>
      <c r="K101" s="47">
        <v>4006</v>
      </c>
      <c r="L101" s="47" t="s">
        <v>268</v>
      </c>
      <c r="M101" s="48" t="s">
        <v>234</v>
      </c>
      <c r="N101" s="48"/>
      <c r="O101" s="49" t="s">
        <v>250</v>
      </c>
      <c r="P101" s="49" t="s">
        <v>257</v>
      </c>
    </row>
    <row r="102" spans="1:16" ht="12.75" customHeight="1" thickBot="1" x14ac:dyDescent="0.25">
      <c r="A102" s="38" t="str">
        <f t="shared" si="12"/>
        <v> BRNO 30 </v>
      </c>
      <c r="B102" s="16" t="str">
        <f t="shared" si="13"/>
        <v>I</v>
      </c>
      <c r="C102" s="38">
        <f t="shared" si="14"/>
        <v>47381.434999999998</v>
      </c>
      <c r="D102" s="10" t="str">
        <f t="shared" si="15"/>
        <v>vis</v>
      </c>
      <c r="E102" s="46">
        <f>VLOOKUP(C102,Active!C$21:E$964,3,FALSE)</f>
        <v>4051.0018450686966</v>
      </c>
      <c r="F102" s="16" t="s">
        <v>98</v>
      </c>
      <c r="G102" s="10" t="str">
        <f t="shared" si="16"/>
        <v>47381.435</v>
      </c>
      <c r="H102" s="38">
        <f t="shared" si="17"/>
        <v>4051</v>
      </c>
      <c r="I102" s="47" t="s">
        <v>374</v>
      </c>
      <c r="J102" s="48" t="s">
        <v>375</v>
      </c>
      <c r="K102" s="47">
        <v>4051</v>
      </c>
      <c r="L102" s="47" t="s">
        <v>241</v>
      </c>
      <c r="M102" s="48" t="s">
        <v>234</v>
      </c>
      <c r="N102" s="48"/>
      <c r="O102" s="49" t="s">
        <v>376</v>
      </c>
      <c r="P102" s="49" t="s">
        <v>377</v>
      </c>
    </row>
    <row r="103" spans="1:16" ht="12.75" customHeight="1" thickBot="1" x14ac:dyDescent="0.25">
      <c r="A103" s="38" t="str">
        <f t="shared" si="12"/>
        <v> BRNO 30 </v>
      </c>
      <c r="B103" s="16" t="str">
        <f t="shared" si="13"/>
        <v>I</v>
      </c>
      <c r="C103" s="38">
        <f t="shared" si="14"/>
        <v>47381.440999999999</v>
      </c>
      <c r="D103" s="10" t="str">
        <f t="shared" si="15"/>
        <v>vis</v>
      </c>
      <c r="E103" s="46">
        <f>VLOOKUP(C103,Active!C$21:E$964,3,FALSE)</f>
        <v>4051.0051467815815</v>
      </c>
      <c r="F103" s="16" t="s">
        <v>98</v>
      </c>
      <c r="G103" s="10" t="str">
        <f t="shared" si="16"/>
        <v>47381.441</v>
      </c>
      <c r="H103" s="38">
        <f t="shared" si="17"/>
        <v>4051</v>
      </c>
      <c r="I103" s="47" t="s">
        <v>378</v>
      </c>
      <c r="J103" s="48" t="s">
        <v>379</v>
      </c>
      <c r="K103" s="47">
        <v>4051</v>
      </c>
      <c r="L103" s="47" t="s">
        <v>188</v>
      </c>
      <c r="M103" s="48" t="s">
        <v>234</v>
      </c>
      <c r="N103" s="48"/>
      <c r="O103" s="49" t="s">
        <v>380</v>
      </c>
      <c r="P103" s="49" t="s">
        <v>377</v>
      </c>
    </row>
    <row r="104" spans="1:16" ht="12.75" customHeight="1" thickBot="1" x14ac:dyDescent="0.25">
      <c r="A104" s="38" t="str">
        <f t="shared" si="12"/>
        <v> BRNO 30 </v>
      </c>
      <c r="B104" s="16" t="str">
        <f t="shared" si="13"/>
        <v>I</v>
      </c>
      <c r="C104" s="38">
        <f t="shared" si="14"/>
        <v>47381.453000000001</v>
      </c>
      <c r="D104" s="10" t="str">
        <f t="shared" si="15"/>
        <v>vis</v>
      </c>
      <c r="E104" s="46">
        <f>VLOOKUP(C104,Active!C$21:E$964,3,FALSE)</f>
        <v>4051.0117502073513</v>
      </c>
      <c r="F104" s="16" t="s">
        <v>98</v>
      </c>
      <c r="G104" s="10" t="str">
        <f t="shared" si="16"/>
        <v>47381.453</v>
      </c>
      <c r="H104" s="38">
        <f t="shared" si="17"/>
        <v>4051</v>
      </c>
      <c r="I104" s="47" t="s">
        <v>381</v>
      </c>
      <c r="J104" s="48" t="s">
        <v>382</v>
      </c>
      <c r="K104" s="47">
        <v>4051</v>
      </c>
      <c r="L104" s="47" t="s">
        <v>383</v>
      </c>
      <c r="M104" s="48" t="s">
        <v>234</v>
      </c>
      <c r="N104" s="48"/>
      <c r="O104" s="49" t="s">
        <v>384</v>
      </c>
      <c r="P104" s="49" t="s">
        <v>377</v>
      </c>
    </row>
    <row r="105" spans="1:16" ht="12.75" customHeight="1" thickBot="1" x14ac:dyDescent="0.25">
      <c r="A105" s="38" t="str">
        <f t="shared" si="12"/>
        <v> AOEB 2 </v>
      </c>
      <c r="B105" s="16" t="str">
        <f t="shared" si="13"/>
        <v>I</v>
      </c>
      <c r="C105" s="38">
        <f t="shared" si="14"/>
        <v>47401.406000000003</v>
      </c>
      <c r="D105" s="10" t="str">
        <f t="shared" si="15"/>
        <v>vis</v>
      </c>
      <c r="E105" s="46">
        <f>VLOOKUP(C105,Active!C$21:E$964,3,FALSE)</f>
        <v>4061.9915964033303</v>
      </c>
      <c r="F105" s="16" t="s">
        <v>98</v>
      </c>
      <c r="G105" s="10" t="str">
        <f t="shared" si="16"/>
        <v>47401.406</v>
      </c>
      <c r="H105" s="38">
        <f t="shared" si="17"/>
        <v>4062</v>
      </c>
      <c r="I105" s="47" t="s">
        <v>385</v>
      </c>
      <c r="J105" s="48" t="s">
        <v>386</v>
      </c>
      <c r="K105" s="47">
        <v>4062</v>
      </c>
      <c r="L105" s="47" t="s">
        <v>218</v>
      </c>
      <c r="M105" s="48" t="s">
        <v>234</v>
      </c>
      <c r="N105" s="48"/>
      <c r="O105" s="49" t="s">
        <v>256</v>
      </c>
      <c r="P105" s="49" t="s">
        <v>257</v>
      </c>
    </row>
    <row r="106" spans="1:16" ht="12.75" customHeight="1" thickBot="1" x14ac:dyDescent="0.25">
      <c r="A106" s="38" t="str">
        <f t="shared" si="12"/>
        <v> AOEB 2 </v>
      </c>
      <c r="B106" s="16" t="str">
        <f t="shared" si="13"/>
        <v>I</v>
      </c>
      <c r="C106" s="38">
        <f t="shared" si="14"/>
        <v>47492.269</v>
      </c>
      <c r="D106" s="10" t="str">
        <f t="shared" si="15"/>
        <v>vis</v>
      </c>
      <c r="E106" s="46">
        <f>VLOOKUP(C106,Active!C$21:E$964,3,FALSE)</f>
        <v>4111.992186034222</v>
      </c>
      <c r="F106" s="16" t="s">
        <v>98</v>
      </c>
      <c r="G106" s="10" t="str">
        <f t="shared" si="16"/>
        <v>47492.269</v>
      </c>
      <c r="H106" s="38">
        <f t="shared" si="17"/>
        <v>4112</v>
      </c>
      <c r="I106" s="47" t="s">
        <v>387</v>
      </c>
      <c r="J106" s="48" t="s">
        <v>388</v>
      </c>
      <c r="K106" s="47">
        <v>4112</v>
      </c>
      <c r="L106" s="47" t="s">
        <v>389</v>
      </c>
      <c r="M106" s="48" t="s">
        <v>234</v>
      </c>
      <c r="N106" s="48"/>
      <c r="O106" s="49" t="s">
        <v>256</v>
      </c>
      <c r="P106" s="49" t="s">
        <v>257</v>
      </c>
    </row>
    <row r="107" spans="1:16" ht="12.75" customHeight="1" thickBot="1" x14ac:dyDescent="0.25">
      <c r="A107" s="38" t="str">
        <f t="shared" ref="A107:A138" si="18">P107</f>
        <v> AOEB 2 </v>
      </c>
      <c r="B107" s="16" t="str">
        <f t="shared" ref="B107:B138" si="19">IF(H107=INT(H107),"I","II")</f>
        <v>I</v>
      </c>
      <c r="C107" s="38">
        <f t="shared" ref="C107:C138" si="20">1*G107</f>
        <v>47706.716999999997</v>
      </c>
      <c r="D107" s="10" t="str">
        <f t="shared" ref="D107:D138" si="21">VLOOKUP(F107,I$1:J$5,2,FALSE)</f>
        <v>vis</v>
      </c>
      <c r="E107" s="46">
        <f>VLOOKUP(C107,Active!C$21:E$964,3,FALSE)</f>
        <v>4229.9998067947672</v>
      </c>
      <c r="F107" s="16" t="s">
        <v>98</v>
      </c>
      <c r="G107" s="10" t="str">
        <f t="shared" ref="G107:G138" si="22">MID(I107,3,LEN(I107)-3)</f>
        <v>47706.717</v>
      </c>
      <c r="H107" s="38">
        <f t="shared" ref="H107:H138" si="23">1*K107</f>
        <v>4230</v>
      </c>
      <c r="I107" s="47" t="s">
        <v>394</v>
      </c>
      <c r="J107" s="48" t="s">
        <v>395</v>
      </c>
      <c r="K107" s="47">
        <v>4230</v>
      </c>
      <c r="L107" s="47" t="s">
        <v>136</v>
      </c>
      <c r="M107" s="48" t="s">
        <v>234</v>
      </c>
      <c r="N107" s="48"/>
      <c r="O107" s="49" t="s">
        <v>256</v>
      </c>
      <c r="P107" s="49" t="s">
        <v>257</v>
      </c>
    </row>
    <row r="108" spans="1:16" ht="12.75" customHeight="1" thickBot="1" x14ac:dyDescent="0.25">
      <c r="A108" s="38" t="str">
        <f t="shared" si="18"/>
        <v>BAVM 56 </v>
      </c>
      <c r="B108" s="16" t="str">
        <f t="shared" si="19"/>
        <v>I</v>
      </c>
      <c r="C108" s="38">
        <f t="shared" si="20"/>
        <v>47770.334000000003</v>
      </c>
      <c r="D108" s="10" t="str">
        <f t="shared" si="21"/>
        <v>vis</v>
      </c>
      <c r="E108" s="46">
        <f>VLOOKUP(C108,Active!C$21:E$964,3,FALSE)</f>
        <v>4265.0073182190963</v>
      </c>
      <c r="F108" s="16" t="s">
        <v>98</v>
      </c>
      <c r="G108" s="10" t="str">
        <f t="shared" si="22"/>
        <v>47770.334</v>
      </c>
      <c r="H108" s="38">
        <f t="shared" si="23"/>
        <v>4265</v>
      </c>
      <c r="I108" s="47" t="s">
        <v>396</v>
      </c>
      <c r="J108" s="48" t="s">
        <v>397</v>
      </c>
      <c r="K108" s="47">
        <v>4265</v>
      </c>
      <c r="L108" s="47" t="s">
        <v>398</v>
      </c>
      <c r="M108" s="48" t="s">
        <v>234</v>
      </c>
      <c r="N108" s="48"/>
      <c r="O108" s="49" t="s">
        <v>399</v>
      </c>
      <c r="P108" s="50" t="s">
        <v>400</v>
      </c>
    </row>
    <row r="109" spans="1:16" ht="12.75" customHeight="1" thickBot="1" x14ac:dyDescent="0.25">
      <c r="A109" s="38" t="str">
        <f t="shared" si="18"/>
        <v> BRNO 30 </v>
      </c>
      <c r="B109" s="16" t="str">
        <f t="shared" si="19"/>
        <v>I</v>
      </c>
      <c r="C109" s="38">
        <f t="shared" si="20"/>
        <v>47779.409</v>
      </c>
      <c r="D109" s="10" t="str">
        <f t="shared" si="21"/>
        <v>vis</v>
      </c>
      <c r="E109" s="46">
        <f>VLOOKUP(C109,Active!C$21:E$964,3,FALSE)</f>
        <v>4270.0011589562519</v>
      </c>
      <c r="F109" s="16" t="s">
        <v>98</v>
      </c>
      <c r="G109" s="10" t="str">
        <f t="shared" si="22"/>
        <v>47779.409</v>
      </c>
      <c r="H109" s="38">
        <f t="shared" si="23"/>
        <v>4270</v>
      </c>
      <c r="I109" s="47" t="s">
        <v>401</v>
      </c>
      <c r="J109" s="48" t="s">
        <v>402</v>
      </c>
      <c r="K109" s="47">
        <v>4270</v>
      </c>
      <c r="L109" s="47" t="s">
        <v>244</v>
      </c>
      <c r="M109" s="48" t="s">
        <v>234</v>
      </c>
      <c r="N109" s="48"/>
      <c r="O109" s="49" t="s">
        <v>403</v>
      </c>
      <c r="P109" s="49" t="s">
        <v>377</v>
      </c>
    </row>
    <row r="110" spans="1:16" ht="12.75" customHeight="1" thickBot="1" x14ac:dyDescent="0.25">
      <c r="A110" s="38" t="str">
        <f t="shared" si="18"/>
        <v> BRNO 31 </v>
      </c>
      <c r="B110" s="16" t="str">
        <f t="shared" si="19"/>
        <v>I</v>
      </c>
      <c r="C110" s="38">
        <f t="shared" si="20"/>
        <v>48017.463000000003</v>
      </c>
      <c r="D110" s="10" t="str">
        <f t="shared" si="21"/>
        <v>vis</v>
      </c>
      <c r="E110" s="46">
        <f>VLOOKUP(C110,Active!C$21:E$964,3,FALSE)</f>
        <v>4400.998818773699</v>
      </c>
      <c r="F110" s="16" t="s">
        <v>98</v>
      </c>
      <c r="G110" s="10" t="str">
        <f t="shared" si="22"/>
        <v>48017.463</v>
      </c>
      <c r="H110" s="38">
        <f t="shared" si="23"/>
        <v>4401</v>
      </c>
      <c r="I110" s="47" t="s">
        <v>404</v>
      </c>
      <c r="J110" s="48" t="s">
        <v>405</v>
      </c>
      <c r="K110" s="47">
        <v>4401</v>
      </c>
      <c r="L110" s="47" t="s">
        <v>112</v>
      </c>
      <c r="M110" s="48" t="s">
        <v>234</v>
      </c>
      <c r="N110" s="48"/>
      <c r="O110" s="49" t="s">
        <v>406</v>
      </c>
      <c r="P110" s="49" t="s">
        <v>407</v>
      </c>
    </row>
    <row r="111" spans="1:16" ht="12.75" customHeight="1" thickBot="1" x14ac:dyDescent="0.25">
      <c r="A111" s="38" t="str">
        <f t="shared" si="18"/>
        <v> BRNO 31 </v>
      </c>
      <c r="B111" s="16" t="str">
        <f t="shared" si="19"/>
        <v>I</v>
      </c>
      <c r="C111" s="38">
        <f t="shared" si="20"/>
        <v>48017.464</v>
      </c>
      <c r="D111" s="10" t="str">
        <f t="shared" si="21"/>
        <v>vis</v>
      </c>
      <c r="E111" s="46">
        <f>VLOOKUP(C111,Active!C$21:E$964,3,FALSE)</f>
        <v>4400.9993690591782</v>
      </c>
      <c r="F111" s="16" t="s">
        <v>98</v>
      </c>
      <c r="G111" s="10" t="str">
        <f t="shared" si="22"/>
        <v>48017.464</v>
      </c>
      <c r="H111" s="38">
        <f t="shared" si="23"/>
        <v>4401</v>
      </c>
      <c r="I111" s="47" t="s">
        <v>408</v>
      </c>
      <c r="J111" s="48" t="s">
        <v>409</v>
      </c>
      <c r="K111" s="47">
        <v>4401</v>
      </c>
      <c r="L111" s="47" t="s">
        <v>323</v>
      </c>
      <c r="M111" s="48" t="s">
        <v>234</v>
      </c>
      <c r="N111" s="48"/>
      <c r="O111" s="49" t="s">
        <v>410</v>
      </c>
      <c r="P111" s="49" t="s">
        <v>407</v>
      </c>
    </row>
    <row r="112" spans="1:16" ht="12.75" customHeight="1" thickBot="1" x14ac:dyDescent="0.25">
      <c r="A112" s="38" t="str">
        <f t="shared" si="18"/>
        <v> BRNO 31 </v>
      </c>
      <c r="B112" s="16" t="str">
        <f t="shared" si="19"/>
        <v>I</v>
      </c>
      <c r="C112" s="38">
        <f t="shared" si="20"/>
        <v>48097.423999999999</v>
      </c>
      <c r="D112" s="10" t="str">
        <f t="shared" si="21"/>
        <v>vis</v>
      </c>
      <c r="E112" s="46">
        <f>VLOOKUP(C112,Active!C$21:E$964,3,FALSE)</f>
        <v>4445.0001960942318</v>
      </c>
      <c r="F112" s="16" t="s">
        <v>98</v>
      </c>
      <c r="G112" s="10" t="str">
        <f t="shared" si="22"/>
        <v>48097.424</v>
      </c>
      <c r="H112" s="38">
        <f t="shared" si="23"/>
        <v>4445</v>
      </c>
      <c r="I112" s="47" t="s">
        <v>411</v>
      </c>
      <c r="J112" s="48" t="s">
        <v>412</v>
      </c>
      <c r="K112" s="47">
        <v>4445</v>
      </c>
      <c r="L112" s="47" t="s">
        <v>320</v>
      </c>
      <c r="M112" s="48" t="s">
        <v>234</v>
      </c>
      <c r="N112" s="48"/>
      <c r="O112" s="49" t="s">
        <v>413</v>
      </c>
      <c r="P112" s="49" t="s">
        <v>407</v>
      </c>
    </row>
    <row r="113" spans="1:16" ht="12.75" customHeight="1" thickBot="1" x14ac:dyDescent="0.25">
      <c r="A113" s="38" t="str">
        <f t="shared" si="18"/>
        <v> BRNO 31 </v>
      </c>
      <c r="B113" s="16" t="str">
        <f t="shared" si="19"/>
        <v>I</v>
      </c>
      <c r="C113" s="38">
        <f t="shared" si="20"/>
        <v>48117.421999999999</v>
      </c>
      <c r="D113" s="10" t="str">
        <f t="shared" si="21"/>
        <v>vis</v>
      </c>
      <c r="E113" s="46">
        <f>VLOOKUP(C113,Active!C$21:E$964,3,FALSE)</f>
        <v>4456.0048051368412</v>
      </c>
      <c r="F113" s="16" t="s">
        <v>98</v>
      </c>
      <c r="G113" s="10" t="str">
        <f t="shared" si="22"/>
        <v>48117.422</v>
      </c>
      <c r="H113" s="38">
        <f t="shared" si="23"/>
        <v>4456</v>
      </c>
      <c r="I113" s="47" t="s">
        <v>414</v>
      </c>
      <c r="J113" s="48" t="s">
        <v>415</v>
      </c>
      <c r="K113" s="47">
        <v>4456</v>
      </c>
      <c r="L113" s="47" t="s">
        <v>188</v>
      </c>
      <c r="M113" s="48" t="s">
        <v>234</v>
      </c>
      <c r="N113" s="48"/>
      <c r="O113" s="49" t="s">
        <v>416</v>
      </c>
      <c r="P113" s="49" t="s">
        <v>407</v>
      </c>
    </row>
    <row r="114" spans="1:16" ht="12.75" customHeight="1" thickBot="1" x14ac:dyDescent="0.25">
      <c r="A114" s="38" t="str">
        <f t="shared" si="18"/>
        <v> BRNO 31 </v>
      </c>
      <c r="B114" s="16" t="str">
        <f t="shared" si="19"/>
        <v>I</v>
      </c>
      <c r="C114" s="38">
        <f t="shared" si="20"/>
        <v>48117.430999999997</v>
      </c>
      <c r="D114" s="10" t="str">
        <f t="shared" si="21"/>
        <v>vis</v>
      </c>
      <c r="E114" s="46">
        <f>VLOOKUP(C114,Active!C$21:E$964,3,FALSE)</f>
        <v>4456.0097577061661</v>
      </c>
      <c r="F114" s="16" t="s">
        <v>98</v>
      </c>
      <c r="G114" s="10" t="str">
        <f t="shared" si="22"/>
        <v>48117.431</v>
      </c>
      <c r="H114" s="38">
        <f t="shared" si="23"/>
        <v>4456</v>
      </c>
      <c r="I114" s="47" t="s">
        <v>417</v>
      </c>
      <c r="J114" s="48" t="s">
        <v>418</v>
      </c>
      <c r="K114" s="47">
        <v>4456</v>
      </c>
      <c r="L114" s="47" t="s">
        <v>121</v>
      </c>
      <c r="M114" s="48" t="s">
        <v>234</v>
      </c>
      <c r="N114" s="48"/>
      <c r="O114" s="49" t="s">
        <v>419</v>
      </c>
      <c r="P114" s="49" t="s">
        <v>407</v>
      </c>
    </row>
    <row r="115" spans="1:16" ht="12.75" customHeight="1" thickBot="1" x14ac:dyDescent="0.25">
      <c r="A115" s="38" t="str">
        <f t="shared" si="18"/>
        <v> BRNO 31 </v>
      </c>
      <c r="B115" s="16" t="str">
        <f t="shared" si="19"/>
        <v>I</v>
      </c>
      <c r="C115" s="38">
        <f t="shared" si="20"/>
        <v>48475.402000000002</v>
      </c>
      <c r="D115" s="10" t="str">
        <f t="shared" si="21"/>
        <v>vis</v>
      </c>
      <c r="E115" s="46">
        <f>VLOOKUP(C115,Active!C$21:E$964,3,FALSE)</f>
        <v>4652.9960015101396</v>
      </c>
      <c r="F115" s="16" t="s">
        <v>98</v>
      </c>
      <c r="G115" s="10" t="str">
        <f t="shared" si="22"/>
        <v>48475.402</v>
      </c>
      <c r="H115" s="38">
        <f t="shared" si="23"/>
        <v>4653</v>
      </c>
      <c r="I115" s="47" t="s">
        <v>420</v>
      </c>
      <c r="J115" s="48" t="s">
        <v>421</v>
      </c>
      <c r="K115" s="47">
        <v>4653</v>
      </c>
      <c r="L115" s="47" t="s">
        <v>283</v>
      </c>
      <c r="M115" s="48" t="s">
        <v>234</v>
      </c>
      <c r="N115" s="48"/>
      <c r="O115" s="49" t="s">
        <v>384</v>
      </c>
      <c r="P115" s="49" t="s">
        <v>407</v>
      </c>
    </row>
    <row r="116" spans="1:16" ht="12.75" customHeight="1" thickBot="1" x14ac:dyDescent="0.25">
      <c r="A116" s="38" t="str">
        <f t="shared" si="18"/>
        <v> BRNO 31 </v>
      </c>
      <c r="B116" s="16" t="str">
        <f t="shared" si="19"/>
        <v>I</v>
      </c>
      <c r="C116" s="38">
        <f t="shared" si="20"/>
        <v>48475.402999999998</v>
      </c>
      <c r="D116" s="10" t="str">
        <f t="shared" si="21"/>
        <v>vis</v>
      </c>
      <c r="E116" s="46">
        <f>VLOOKUP(C116,Active!C$21:E$964,3,FALSE)</f>
        <v>4652.9965517956189</v>
      </c>
      <c r="F116" s="16" t="s">
        <v>98</v>
      </c>
      <c r="G116" s="10" t="str">
        <f t="shared" si="22"/>
        <v>48475.403</v>
      </c>
      <c r="H116" s="38">
        <f t="shared" si="23"/>
        <v>4653</v>
      </c>
      <c r="I116" s="47" t="s">
        <v>422</v>
      </c>
      <c r="J116" s="48" t="s">
        <v>423</v>
      </c>
      <c r="K116" s="47">
        <v>4653</v>
      </c>
      <c r="L116" s="47" t="s">
        <v>354</v>
      </c>
      <c r="M116" s="48" t="s">
        <v>234</v>
      </c>
      <c r="N116" s="48"/>
      <c r="O116" s="49" t="s">
        <v>380</v>
      </c>
      <c r="P116" s="49" t="s">
        <v>407</v>
      </c>
    </row>
    <row r="117" spans="1:16" ht="12.75" customHeight="1" thickBot="1" x14ac:dyDescent="0.25">
      <c r="A117" s="38" t="str">
        <f t="shared" si="18"/>
        <v> BRNO 31 </v>
      </c>
      <c r="B117" s="16" t="str">
        <f t="shared" si="19"/>
        <v>I</v>
      </c>
      <c r="C117" s="38">
        <f t="shared" si="20"/>
        <v>48475.402999999998</v>
      </c>
      <c r="D117" s="10" t="str">
        <f t="shared" si="21"/>
        <v>vis</v>
      </c>
      <c r="E117" s="46">
        <f>VLOOKUP(C117,Active!C$21:E$964,3,FALSE)</f>
        <v>4652.9965517956189</v>
      </c>
      <c r="F117" s="16" t="s">
        <v>98</v>
      </c>
      <c r="G117" s="10" t="str">
        <f t="shared" si="22"/>
        <v>48475.403</v>
      </c>
      <c r="H117" s="38">
        <f t="shared" si="23"/>
        <v>4653</v>
      </c>
      <c r="I117" s="47" t="s">
        <v>422</v>
      </c>
      <c r="J117" s="48" t="s">
        <v>423</v>
      </c>
      <c r="K117" s="47">
        <v>4653</v>
      </c>
      <c r="L117" s="47" t="s">
        <v>354</v>
      </c>
      <c r="M117" s="48" t="s">
        <v>234</v>
      </c>
      <c r="N117" s="48"/>
      <c r="O117" s="49" t="s">
        <v>376</v>
      </c>
      <c r="P117" s="49" t="s">
        <v>407</v>
      </c>
    </row>
    <row r="118" spans="1:16" ht="12.75" customHeight="1" thickBot="1" x14ac:dyDescent="0.25">
      <c r="A118" s="38" t="str">
        <f t="shared" si="18"/>
        <v> BRNO 31 </v>
      </c>
      <c r="B118" s="16" t="str">
        <f t="shared" si="19"/>
        <v>I</v>
      </c>
      <c r="C118" s="38">
        <f t="shared" si="20"/>
        <v>48475.421999999999</v>
      </c>
      <c r="D118" s="10" t="str">
        <f t="shared" si="21"/>
        <v>vis</v>
      </c>
      <c r="E118" s="46">
        <f>VLOOKUP(C118,Active!C$21:E$964,3,FALSE)</f>
        <v>4653.0070072197514</v>
      </c>
      <c r="F118" s="16" t="s">
        <v>98</v>
      </c>
      <c r="G118" s="10" t="str">
        <f t="shared" si="22"/>
        <v>48475.422</v>
      </c>
      <c r="H118" s="38">
        <f t="shared" si="23"/>
        <v>4653</v>
      </c>
      <c r="I118" s="47" t="s">
        <v>424</v>
      </c>
      <c r="J118" s="48" t="s">
        <v>425</v>
      </c>
      <c r="K118" s="47">
        <v>4653</v>
      </c>
      <c r="L118" s="47" t="s">
        <v>398</v>
      </c>
      <c r="M118" s="48" t="s">
        <v>234</v>
      </c>
      <c r="N118" s="48"/>
      <c r="O118" s="49" t="s">
        <v>426</v>
      </c>
      <c r="P118" s="49" t="s">
        <v>407</v>
      </c>
    </row>
    <row r="119" spans="1:16" ht="12.75" customHeight="1" thickBot="1" x14ac:dyDescent="0.25">
      <c r="A119" s="38" t="str">
        <f t="shared" si="18"/>
        <v> BRNO 31 </v>
      </c>
      <c r="B119" s="16" t="str">
        <f t="shared" si="19"/>
        <v>I</v>
      </c>
      <c r="C119" s="38">
        <f t="shared" si="20"/>
        <v>48475.423000000003</v>
      </c>
      <c r="D119" s="10" t="str">
        <f t="shared" si="21"/>
        <v>vis</v>
      </c>
      <c r="E119" s="46">
        <f>VLOOKUP(C119,Active!C$21:E$964,3,FALSE)</f>
        <v>4653.0075575052342</v>
      </c>
      <c r="F119" s="16" t="s">
        <v>98</v>
      </c>
      <c r="G119" s="10" t="str">
        <f t="shared" si="22"/>
        <v>48475.423</v>
      </c>
      <c r="H119" s="38">
        <f t="shared" si="23"/>
        <v>4653</v>
      </c>
      <c r="I119" s="47" t="s">
        <v>427</v>
      </c>
      <c r="J119" s="48" t="s">
        <v>428</v>
      </c>
      <c r="K119" s="47">
        <v>4653</v>
      </c>
      <c r="L119" s="47" t="s">
        <v>292</v>
      </c>
      <c r="M119" s="48" t="s">
        <v>234</v>
      </c>
      <c r="N119" s="48"/>
      <c r="O119" s="49" t="s">
        <v>429</v>
      </c>
      <c r="P119" s="49" t="s">
        <v>407</v>
      </c>
    </row>
    <row r="120" spans="1:16" ht="12.75" customHeight="1" thickBot="1" x14ac:dyDescent="0.25">
      <c r="A120" s="38" t="str">
        <f t="shared" si="18"/>
        <v> BRNO 31 </v>
      </c>
      <c r="B120" s="16" t="str">
        <f t="shared" si="19"/>
        <v>I</v>
      </c>
      <c r="C120" s="38">
        <f t="shared" si="20"/>
        <v>48484.482000000004</v>
      </c>
      <c r="D120" s="10" t="str">
        <f t="shared" si="21"/>
        <v>vis</v>
      </c>
      <c r="E120" s="46">
        <f>VLOOKUP(C120,Active!C$21:E$964,3,FALSE)</f>
        <v>4657.9925936747022</v>
      </c>
      <c r="F120" s="16" t="s">
        <v>98</v>
      </c>
      <c r="G120" s="10" t="str">
        <f t="shared" si="22"/>
        <v>48484.482</v>
      </c>
      <c r="H120" s="38">
        <f t="shared" si="23"/>
        <v>4658</v>
      </c>
      <c r="I120" s="47" t="s">
        <v>430</v>
      </c>
      <c r="J120" s="48" t="s">
        <v>431</v>
      </c>
      <c r="K120" s="47">
        <v>4658</v>
      </c>
      <c r="L120" s="47" t="s">
        <v>109</v>
      </c>
      <c r="M120" s="48" t="s">
        <v>234</v>
      </c>
      <c r="N120" s="48"/>
      <c r="O120" s="49" t="s">
        <v>432</v>
      </c>
      <c r="P120" s="49" t="s">
        <v>407</v>
      </c>
    </row>
    <row r="121" spans="1:16" ht="12.75" customHeight="1" thickBot="1" x14ac:dyDescent="0.25">
      <c r="A121" s="38" t="str">
        <f t="shared" si="18"/>
        <v> BRNO 31 </v>
      </c>
      <c r="B121" s="16" t="str">
        <f t="shared" si="19"/>
        <v>I</v>
      </c>
      <c r="C121" s="38">
        <f t="shared" si="20"/>
        <v>48484.483</v>
      </c>
      <c r="D121" s="10" t="str">
        <f t="shared" si="21"/>
        <v>vis</v>
      </c>
      <c r="E121" s="46">
        <f>VLOOKUP(C121,Active!C$21:E$964,3,FALSE)</f>
        <v>4657.9931439601805</v>
      </c>
      <c r="F121" s="16" t="s">
        <v>98</v>
      </c>
      <c r="G121" s="10" t="str">
        <f t="shared" si="22"/>
        <v>48484.483</v>
      </c>
      <c r="H121" s="38">
        <f t="shared" si="23"/>
        <v>4658</v>
      </c>
      <c r="I121" s="47" t="s">
        <v>433</v>
      </c>
      <c r="J121" s="48" t="s">
        <v>434</v>
      </c>
      <c r="K121" s="47">
        <v>4658</v>
      </c>
      <c r="L121" s="47" t="s">
        <v>162</v>
      </c>
      <c r="M121" s="48" t="s">
        <v>234</v>
      </c>
      <c r="N121" s="48"/>
      <c r="O121" s="49" t="s">
        <v>435</v>
      </c>
      <c r="P121" s="49" t="s">
        <v>407</v>
      </c>
    </row>
    <row r="122" spans="1:16" ht="12.75" customHeight="1" thickBot="1" x14ac:dyDescent="0.25">
      <c r="A122" s="38" t="str">
        <f t="shared" si="18"/>
        <v> BRNO 31 </v>
      </c>
      <c r="B122" s="16" t="str">
        <f t="shared" si="19"/>
        <v>I</v>
      </c>
      <c r="C122" s="38">
        <f t="shared" si="20"/>
        <v>48484.502999999997</v>
      </c>
      <c r="D122" s="10" t="str">
        <f t="shared" si="21"/>
        <v>vis</v>
      </c>
      <c r="E122" s="46">
        <f>VLOOKUP(C122,Active!C$21:E$964,3,FALSE)</f>
        <v>4658.0041496697922</v>
      </c>
      <c r="F122" s="16" t="s">
        <v>98</v>
      </c>
      <c r="G122" s="10" t="str">
        <f t="shared" si="22"/>
        <v>48484.503</v>
      </c>
      <c r="H122" s="38">
        <f t="shared" si="23"/>
        <v>4658</v>
      </c>
      <c r="I122" s="47" t="s">
        <v>436</v>
      </c>
      <c r="J122" s="48" t="s">
        <v>437</v>
      </c>
      <c r="K122" s="47">
        <v>4658</v>
      </c>
      <c r="L122" s="47" t="s">
        <v>153</v>
      </c>
      <c r="M122" s="48" t="s">
        <v>234</v>
      </c>
      <c r="N122" s="48"/>
      <c r="O122" s="49" t="s">
        <v>438</v>
      </c>
      <c r="P122" s="49" t="s">
        <v>407</v>
      </c>
    </row>
    <row r="123" spans="1:16" ht="12.75" customHeight="1" thickBot="1" x14ac:dyDescent="0.25">
      <c r="A123" s="38" t="str">
        <f t="shared" si="18"/>
        <v> BRNO 31 </v>
      </c>
      <c r="B123" s="16" t="str">
        <f t="shared" si="19"/>
        <v>I</v>
      </c>
      <c r="C123" s="38">
        <f t="shared" si="20"/>
        <v>48555.362000000001</v>
      </c>
      <c r="D123" s="10" t="str">
        <f t="shared" si="21"/>
        <v>vis</v>
      </c>
      <c r="E123" s="46">
        <f>VLOOKUP(C123,Active!C$21:E$964,3,FALSE)</f>
        <v>4696.9968285451941</v>
      </c>
      <c r="F123" s="16" t="s">
        <v>98</v>
      </c>
      <c r="G123" s="10" t="str">
        <f t="shared" si="22"/>
        <v>48555.362</v>
      </c>
      <c r="H123" s="38">
        <f t="shared" si="23"/>
        <v>4697</v>
      </c>
      <c r="I123" s="47" t="s">
        <v>439</v>
      </c>
      <c r="J123" s="48" t="s">
        <v>440</v>
      </c>
      <c r="K123" s="47">
        <v>4697</v>
      </c>
      <c r="L123" s="47" t="s">
        <v>354</v>
      </c>
      <c r="M123" s="48" t="s">
        <v>234</v>
      </c>
      <c r="N123" s="48"/>
      <c r="O123" s="49" t="s">
        <v>441</v>
      </c>
      <c r="P123" s="49" t="s">
        <v>407</v>
      </c>
    </row>
    <row r="124" spans="1:16" ht="12.75" customHeight="1" thickBot="1" x14ac:dyDescent="0.25">
      <c r="A124" s="38" t="str">
        <f t="shared" si="18"/>
        <v> BRNO 31 </v>
      </c>
      <c r="B124" s="16" t="str">
        <f t="shared" si="19"/>
        <v>I</v>
      </c>
      <c r="C124" s="38">
        <f t="shared" si="20"/>
        <v>48555.364000000001</v>
      </c>
      <c r="D124" s="10" t="str">
        <f t="shared" si="21"/>
        <v>vis</v>
      </c>
      <c r="E124" s="46">
        <f>VLOOKUP(C124,Active!C$21:E$964,3,FALSE)</f>
        <v>4696.9979291161553</v>
      </c>
      <c r="F124" s="16" t="s">
        <v>98</v>
      </c>
      <c r="G124" s="10" t="str">
        <f t="shared" si="22"/>
        <v>48555.364</v>
      </c>
      <c r="H124" s="38">
        <f t="shared" si="23"/>
        <v>4697</v>
      </c>
      <c r="I124" s="47" t="s">
        <v>442</v>
      </c>
      <c r="J124" s="48" t="s">
        <v>443</v>
      </c>
      <c r="K124" s="47">
        <v>4697</v>
      </c>
      <c r="L124" s="47" t="s">
        <v>159</v>
      </c>
      <c r="M124" s="48" t="s">
        <v>234</v>
      </c>
      <c r="N124" s="48"/>
      <c r="O124" s="49" t="s">
        <v>444</v>
      </c>
      <c r="P124" s="49" t="s">
        <v>407</v>
      </c>
    </row>
    <row r="125" spans="1:16" ht="12.75" customHeight="1" thickBot="1" x14ac:dyDescent="0.25">
      <c r="A125" s="38" t="str">
        <f t="shared" si="18"/>
        <v> BRNO 31 </v>
      </c>
      <c r="B125" s="16" t="str">
        <f t="shared" si="19"/>
        <v>I</v>
      </c>
      <c r="C125" s="38">
        <f t="shared" si="20"/>
        <v>48555.366999999998</v>
      </c>
      <c r="D125" s="10" t="str">
        <f t="shared" si="21"/>
        <v>vis</v>
      </c>
      <c r="E125" s="46">
        <f>VLOOKUP(C125,Active!C$21:E$964,3,FALSE)</f>
        <v>4696.9995799725957</v>
      </c>
      <c r="F125" s="16" t="s">
        <v>98</v>
      </c>
      <c r="G125" s="10" t="str">
        <f t="shared" si="22"/>
        <v>48555.367</v>
      </c>
      <c r="H125" s="38">
        <f t="shared" si="23"/>
        <v>4697</v>
      </c>
      <c r="I125" s="47" t="s">
        <v>445</v>
      </c>
      <c r="J125" s="48" t="s">
        <v>446</v>
      </c>
      <c r="K125" s="47">
        <v>4697</v>
      </c>
      <c r="L125" s="47" t="s">
        <v>323</v>
      </c>
      <c r="M125" s="48" t="s">
        <v>234</v>
      </c>
      <c r="N125" s="48"/>
      <c r="O125" s="49" t="s">
        <v>447</v>
      </c>
      <c r="P125" s="49" t="s">
        <v>407</v>
      </c>
    </row>
    <row r="126" spans="1:16" ht="12.75" customHeight="1" thickBot="1" x14ac:dyDescent="0.25">
      <c r="A126" s="38" t="str">
        <f t="shared" si="18"/>
        <v> BRNO 31 </v>
      </c>
      <c r="B126" s="16" t="str">
        <f t="shared" si="19"/>
        <v>I</v>
      </c>
      <c r="C126" s="38">
        <f t="shared" si="20"/>
        <v>48555.383000000002</v>
      </c>
      <c r="D126" s="10" t="str">
        <f t="shared" si="21"/>
        <v>vis</v>
      </c>
      <c r="E126" s="46">
        <f>VLOOKUP(C126,Active!C$21:E$964,3,FALSE)</f>
        <v>4697.0083845402887</v>
      </c>
      <c r="F126" s="16" t="s">
        <v>98</v>
      </c>
      <c r="G126" s="10" t="str">
        <f t="shared" si="22"/>
        <v>48555.383</v>
      </c>
      <c r="H126" s="38">
        <f t="shared" si="23"/>
        <v>4697</v>
      </c>
      <c r="I126" s="47" t="s">
        <v>448</v>
      </c>
      <c r="J126" s="48" t="s">
        <v>449</v>
      </c>
      <c r="K126" s="47">
        <v>4697</v>
      </c>
      <c r="L126" s="47" t="s">
        <v>147</v>
      </c>
      <c r="M126" s="48" t="s">
        <v>234</v>
      </c>
      <c r="N126" s="48"/>
      <c r="O126" s="49" t="s">
        <v>450</v>
      </c>
      <c r="P126" s="49" t="s">
        <v>407</v>
      </c>
    </row>
    <row r="127" spans="1:16" ht="12.75" customHeight="1" thickBot="1" x14ac:dyDescent="0.25">
      <c r="A127" s="38" t="str">
        <f t="shared" si="18"/>
        <v> BRNO 31 </v>
      </c>
      <c r="B127" s="16" t="str">
        <f t="shared" si="19"/>
        <v>I</v>
      </c>
      <c r="C127" s="38">
        <f t="shared" si="20"/>
        <v>48773.442000000003</v>
      </c>
      <c r="D127" s="10" t="str">
        <f t="shared" si="21"/>
        <v>vis</v>
      </c>
      <c r="E127" s="46">
        <f>VLOOKUP(C127,Active!C$21:E$964,3,FALSE)</f>
        <v>4817.0030861715668</v>
      </c>
      <c r="F127" s="16" t="s">
        <v>98</v>
      </c>
      <c r="G127" s="10" t="str">
        <f t="shared" si="22"/>
        <v>48773.442</v>
      </c>
      <c r="H127" s="38">
        <f t="shared" si="23"/>
        <v>4817</v>
      </c>
      <c r="I127" s="47" t="s">
        <v>451</v>
      </c>
      <c r="J127" s="48" t="s">
        <v>452</v>
      </c>
      <c r="K127" s="47">
        <v>4817</v>
      </c>
      <c r="L127" s="47" t="s">
        <v>265</v>
      </c>
      <c r="M127" s="48" t="s">
        <v>234</v>
      </c>
      <c r="N127" s="48"/>
      <c r="O127" s="49" t="s">
        <v>441</v>
      </c>
      <c r="P127" s="49" t="s">
        <v>407</v>
      </c>
    </row>
    <row r="128" spans="1:16" ht="12.75" customHeight="1" thickBot="1" x14ac:dyDescent="0.25">
      <c r="A128" s="38" t="str">
        <f t="shared" si="18"/>
        <v> BRNO 31 </v>
      </c>
      <c r="B128" s="16" t="str">
        <f t="shared" si="19"/>
        <v>I</v>
      </c>
      <c r="C128" s="38">
        <f t="shared" si="20"/>
        <v>48773.45</v>
      </c>
      <c r="D128" s="10" t="str">
        <f t="shared" si="21"/>
        <v>vis</v>
      </c>
      <c r="E128" s="46">
        <f>VLOOKUP(C128,Active!C$21:E$964,3,FALSE)</f>
        <v>4817.0074884554097</v>
      </c>
      <c r="F128" s="16" t="s">
        <v>98</v>
      </c>
      <c r="G128" s="10" t="str">
        <f t="shared" si="22"/>
        <v>48773.450</v>
      </c>
      <c r="H128" s="38">
        <f t="shared" si="23"/>
        <v>4817</v>
      </c>
      <c r="I128" s="47" t="s">
        <v>453</v>
      </c>
      <c r="J128" s="48" t="s">
        <v>454</v>
      </c>
      <c r="K128" s="47">
        <v>4817</v>
      </c>
      <c r="L128" s="47" t="s">
        <v>292</v>
      </c>
      <c r="M128" s="48" t="s">
        <v>234</v>
      </c>
      <c r="N128" s="48"/>
      <c r="O128" s="49" t="s">
        <v>444</v>
      </c>
      <c r="P128" s="49" t="s">
        <v>407</v>
      </c>
    </row>
    <row r="129" spans="1:16" ht="12.75" customHeight="1" thickBot="1" x14ac:dyDescent="0.25">
      <c r="A129" s="38" t="str">
        <f t="shared" si="18"/>
        <v> BRNO 31 </v>
      </c>
      <c r="B129" s="16" t="str">
        <f t="shared" si="19"/>
        <v>I</v>
      </c>
      <c r="C129" s="38">
        <f t="shared" si="20"/>
        <v>48773.457000000002</v>
      </c>
      <c r="D129" s="10" t="str">
        <f t="shared" si="21"/>
        <v>vis</v>
      </c>
      <c r="E129" s="46">
        <f>VLOOKUP(C129,Active!C$21:E$964,3,FALSE)</f>
        <v>4817.0113404537769</v>
      </c>
      <c r="F129" s="16" t="s">
        <v>98</v>
      </c>
      <c r="G129" s="10" t="str">
        <f t="shared" si="22"/>
        <v>48773.457</v>
      </c>
      <c r="H129" s="38">
        <f t="shared" si="23"/>
        <v>4817</v>
      </c>
      <c r="I129" s="47" t="s">
        <v>455</v>
      </c>
      <c r="J129" s="48" t="s">
        <v>456</v>
      </c>
      <c r="K129" s="47">
        <v>4817</v>
      </c>
      <c r="L129" s="47" t="s">
        <v>383</v>
      </c>
      <c r="M129" s="48" t="s">
        <v>234</v>
      </c>
      <c r="N129" s="48"/>
      <c r="O129" s="49" t="s">
        <v>450</v>
      </c>
      <c r="P129" s="49" t="s">
        <v>407</v>
      </c>
    </row>
    <row r="130" spans="1:16" ht="12.75" customHeight="1" thickBot="1" x14ac:dyDescent="0.25">
      <c r="A130" s="38" t="str">
        <f t="shared" si="18"/>
        <v> BRNO 31 </v>
      </c>
      <c r="B130" s="16" t="str">
        <f t="shared" si="19"/>
        <v>I</v>
      </c>
      <c r="C130" s="38">
        <f t="shared" si="20"/>
        <v>49060.552000000003</v>
      </c>
      <c r="D130" s="10" t="str">
        <f t="shared" si="21"/>
        <v>vis</v>
      </c>
      <c r="E130" s="46">
        <f>VLOOKUP(C130,Active!C$21:E$964,3,FALSE)</f>
        <v>4974.9955505291782</v>
      </c>
      <c r="F130" s="16" t="s">
        <v>98</v>
      </c>
      <c r="G130" s="10" t="str">
        <f t="shared" si="22"/>
        <v>49060.552</v>
      </c>
      <c r="H130" s="38">
        <f t="shared" si="23"/>
        <v>4975</v>
      </c>
      <c r="I130" s="47" t="s">
        <v>469</v>
      </c>
      <c r="J130" s="48" t="s">
        <v>470</v>
      </c>
      <c r="K130" s="47">
        <v>4975</v>
      </c>
      <c r="L130" s="47" t="s">
        <v>298</v>
      </c>
      <c r="M130" s="48" t="s">
        <v>234</v>
      </c>
      <c r="N130" s="48"/>
      <c r="O130" s="49" t="s">
        <v>441</v>
      </c>
      <c r="P130" s="49" t="s">
        <v>407</v>
      </c>
    </row>
    <row r="131" spans="1:16" ht="12.75" customHeight="1" thickBot="1" x14ac:dyDescent="0.25">
      <c r="A131" s="38" t="str">
        <f t="shared" si="18"/>
        <v> BRNO 31 </v>
      </c>
      <c r="B131" s="16" t="str">
        <f t="shared" si="19"/>
        <v>I</v>
      </c>
      <c r="C131" s="38">
        <f t="shared" si="20"/>
        <v>49569.385000000002</v>
      </c>
      <c r="D131" s="10" t="str">
        <f t="shared" si="21"/>
        <v>vis</v>
      </c>
      <c r="E131" s="46">
        <f>VLOOKUP(C131,Active!C$21:E$964,3,FALSE)</f>
        <v>5254.9989625192711</v>
      </c>
      <c r="F131" s="16" t="s">
        <v>98</v>
      </c>
      <c r="G131" s="10" t="str">
        <f t="shared" si="22"/>
        <v>49569.385</v>
      </c>
      <c r="H131" s="38">
        <f t="shared" si="23"/>
        <v>5255</v>
      </c>
      <c r="I131" s="47" t="s">
        <v>471</v>
      </c>
      <c r="J131" s="48" t="s">
        <v>472</v>
      </c>
      <c r="K131" s="47">
        <v>5255</v>
      </c>
      <c r="L131" s="47" t="s">
        <v>112</v>
      </c>
      <c r="M131" s="48" t="s">
        <v>234</v>
      </c>
      <c r="N131" s="48"/>
      <c r="O131" s="49" t="s">
        <v>473</v>
      </c>
      <c r="P131" s="49" t="s">
        <v>407</v>
      </c>
    </row>
    <row r="132" spans="1:16" ht="12.75" customHeight="1" thickBot="1" x14ac:dyDescent="0.25">
      <c r="A132" s="38" t="str">
        <f t="shared" si="18"/>
        <v> BRNO 31 </v>
      </c>
      <c r="B132" s="16" t="str">
        <f t="shared" si="19"/>
        <v>I</v>
      </c>
      <c r="C132" s="38">
        <f t="shared" si="20"/>
        <v>49569.385999999999</v>
      </c>
      <c r="D132" s="10" t="str">
        <f t="shared" si="21"/>
        <v>vis</v>
      </c>
      <c r="E132" s="46">
        <f>VLOOKUP(C132,Active!C$21:E$964,3,FALSE)</f>
        <v>5254.9995128047503</v>
      </c>
      <c r="F132" s="16" t="s">
        <v>98</v>
      </c>
      <c r="G132" s="10" t="str">
        <f t="shared" si="22"/>
        <v>49569.386</v>
      </c>
      <c r="H132" s="38">
        <f t="shared" si="23"/>
        <v>5255</v>
      </c>
      <c r="I132" s="47" t="s">
        <v>474</v>
      </c>
      <c r="J132" s="48" t="s">
        <v>475</v>
      </c>
      <c r="K132" s="47">
        <v>5255</v>
      </c>
      <c r="L132" s="47" t="s">
        <v>323</v>
      </c>
      <c r="M132" s="48" t="s">
        <v>234</v>
      </c>
      <c r="N132" s="48"/>
      <c r="O132" s="49" t="s">
        <v>476</v>
      </c>
      <c r="P132" s="49" t="s">
        <v>407</v>
      </c>
    </row>
    <row r="133" spans="1:16" ht="12.75" customHeight="1" thickBot="1" x14ac:dyDescent="0.25">
      <c r="A133" s="38" t="str">
        <f t="shared" si="18"/>
        <v> BRNO 31 </v>
      </c>
      <c r="B133" s="16" t="str">
        <f t="shared" si="19"/>
        <v>I</v>
      </c>
      <c r="C133" s="38">
        <f t="shared" si="20"/>
        <v>49569.391000000003</v>
      </c>
      <c r="D133" s="10" t="str">
        <f t="shared" si="21"/>
        <v>vis</v>
      </c>
      <c r="E133" s="46">
        <f>VLOOKUP(C133,Active!C$21:E$964,3,FALSE)</f>
        <v>5255.0022642321564</v>
      </c>
      <c r="F133" s="16" t="s">
        <v>98</v>
      </c>
      <c r="G133" s="10" t="str">
        <f t="shared" si="22"/>
        <v>49569.391</v>
      </c>
      <c r="H133" s="38">
        <f t="shared" si="23"/>
        <v>5255</v>
      </c>
      <c r="I133" s="47" t="s">
        <v>477</v>
      </c>
      <c r="J133" s="48" t="s">
        <v>478</v>
      </c>
      <c r="K133" s="47">
        <v>5255</v>
      </c>
      <c r="L133" s="47" t="s">
        <v>335</v>
      </c>
      <c r="M133" s="48" t="s">
        <v>234</v>
      </c>
      <c r="N133" s="48"/>
      <c r="O133" s="49" t="s">
        <v>479</v>
      </c>
      <c r="P133" s="49" t="s">
        <v>407</v>
      </c>
    </row>
    <row r="134" spans="1:16" ht="12.75" customHeight="1" thickBot="1" x14ac:dyDescent="0.25">
      <c r="A134" s="38" t="str">
        <f t="shared" si="18"/>
        <v> BRNO 31 </v>
      </c>
      <c r="B134" s="16" t="str">
        <f t="shared" si="19"/>
        <v>I</v>
      </c>
      <c r="C134" s="38">
        <f t="shared" si="20"/>
        <v>49569.392999999996</v>
      </c>
      <c r="D134" s="10" t="str">
        <f t="shared" si="21"/>
        <v>vis</v>
      </c>
      <c r="E134" s="46">
        <f>VLOOKUP(C134,Active!C$21:E$964,3,FALSE)</f>
        <v>5255.003364803114</v>
      </c>
      <c r="F134" s="16" t="s">
        <v>98</v>
      </c>
      <c r="G134" s="10" t="str">
        <f t="shared" si="22"/>
        <v>49569.393</v>
      </c>
      <c r="H134" s="38">
        <f t="shared" si="23"/>
        <v>5255</v>
      </c>
      <c r="I134" s="47" t="s">
        <v>480</v>
      </c>
      <c r="J134" s="48" t="s">
        <v>481</v>
      </c>
      <c r="K134" s="47">
        <v>5255</v>
      </c>
      <c r="L134" s="47" t="s">
        <v>265</v>
      </c>
      <c r="M134" s="48" t="s">
        <v>234</v>
      </c>
      <c r="N134" s="48"/>
      <c r="O134" s="49" t="s">
        <v>413</v>
      </c>
      <c r="P134" s="49" t="s">
        <v>407</v>
      </c>
    </row>
    <row r="135" spans="1:16" ht="12.75" customHeight="1" thickBot="1" x14ac:dyDescent="0.25">
      <c r="A135" s="38" t="str">
        <f t="shared" si="18"/>
        <v> BRNO 31 </v>
      </c>
      <c r="B135" s="16" t="str">
        <f t="shared" si="19"/>
        <v>I</v>
      </c>
      <c r="C135" s="38">
        <f t="shared" si="20"/>
        <v>49578.476999999999</v>
      </c>
      <c r="D135" s="10" t="str">
        <f t="shared" si="21"/>
        <v>vis</v>
      </c>
      <c r="E135" s="46">
        <f>VLOOKUP(C135,Active!C$21:E$964,3,FALSE)</f>
        <v>5260.0021581095989</v>
      </c>
      <c r="F135" s="16" t="s">
        <v>98</v>
      </c>
      <c r="G135" s="10" t="str">
        <f t="shared" si="22"/>
        <v>49578.477</v>
      </c>
      <c r="H135" s="38">
        <f t="shared" si="23"/>
        <v>5260</v>
      </c>
      <c r="I135" s="47" t="s">
        <v>495</v>
      </c>
      <c r="J135" s="48" t="s">
        <v>496</v>
      </c>
      <c r="K135" s="47">
        <v>5260</v>
      </c>
      <c r="L135" s="47" t="s">
        <v>335</v>
      </c>
      <c r="M135" s="48" t="s">
        <v>234</v>
      </c>
      <c r="N135" s="48"/>
      <c r="O135" s="49" t="s">
        <v>476</v>
      </c>
      <c r="P135" s="49" t="s">
        <v>407</v>
      </c>
    </row>
    <row r="136" spans="1:16" ht="12.75" customHeight="1" thickBot="1" x14ac:dyDescent="0.25">
      <c r="A136" s="38" t="str">
        <f t="shared" si="18"/>
        <v> BRNO 31 </v>
      </c>
      <c r="B136" s="16" t="str">
        <f t="shared" si="19"/>
        <v>I</v>
      </c>
      <c r="C136" s="38">
        <f t="shared" si="20"/>
        <v>49578.478000000003</v>
      </c>
      <c r="D136" s="10" t="str">
        <f t="shared" si="21"/>
        <v>vis</v>
      </c>
      <c r="E136" s="46">
        <f>VLOOKUP(C136,Active!C$21:E$964,3,FALSE)</f>
        <v>5260.0027083950818</v>
      </c>
      <c r="F136" s="16" t="s">
        <v>98</v>
      </c>
      <c r="G136" s="10" t="str">
        <f t="shared" si="22"/>
        <v>49578.478</v>
      </c>
      <c r="H136" s="38">
        <f t="shared" si="23"/>
        <v>5260</v>
      </c>
      <c r="I136" s="47" t="s">
        <v>497</v>
      </c>
      <c r="J136" s="48" t="s">
        <v>498</v>
      </c>
      <c r="K136" s="47">
        <v>5260</v>
      </c>
      <c r="L136" s="47" t="s">
        <v>499</v>
      </c>
      <c r="M136" s="48" t="s">
        <v>234</v>
      </c>
      <c r="N136" s="48"/>
      <c r="O136" s="49" t="s">
        <v>494</v>
      </c>
      <c r="P136" s="49" t="s">
        <v>407</v>
      </c>
    </row>
    <row r="137" spans="1:16" ht="12.75" customHeight="1" thickBot="1" x14ac:dyDescent="0.25">
      <c r="A137" s="38" t="str">
        <f t="shared" si="18"/>
        <v> AOEB 2 </v>
      </c>
      <c r="B137" s="16" t="str">
        <f t="shared" si="19"/>
        <v>I</v>
      </c>
      <c r="C137" s="38">
        <f t="shared" si="20"/>
        <v>49616.63</v>
      </c>
      <c r="D137" s="10" t="str">
        <f t="shared" si="21"/>
        <v>vis</v>
      </c>
      <c r="E137" s="46">
        <f>VLOOKUP(C137,Active!C$21:E$964,3,FALSE)</f>
        <v>5280.9972000539256</v>
      </c>
      <c r="F137" s="16" t="s">
        <v>98</v>
      </c>
      <c r="G137" s="10" t="str">
        <f t="shared" si="22"/>
        <v>49616.630</v>
      </c>
      <c r="H137" s="38">
        <f t="shared" si="23"/>
        <v>5281</v>
      </c>
      <c r="I137" s="47" t="s">
        <v>500</v>
      </c>
      <c r="J137" s="48" t="s">
        <v>501</v>
      </c>
      <c r="K137" s="47">
        <v>5281</v>
      </c>
      <c r="L137" s="47" t="s">
        <v>118</v>
      </c>
      <c r="M137" s="48" t="s">
        <v>234</v>
      </c>
      <c r="N137" s="48"/>
      <c r="O137" s="49" t="s">
        <v>250</v>
      </c>
      <c r="P137" s="49" t="s">
        <v>257</v>
      </c>
    </row>
    <row r="138" spans="1:16" ht="12.75" customHeight="1" thickBot="1" x14ac:dyDescent="0.25">
      <c r="A138" s="38" t="str">
        <f t="shared" si="18"/>
        <v>OEJV 0060 </v>
      </c>
      <c r="B138" s="16" t="str">
        <f t="shared" si="19"/>
        <v>I</v>
      </c>
      <c r="C138" s="38">
        <f t="shared" si="20"/>
        <v>49618.451999999997</v>
      </c>
      <c r="D138" s="10" t="str">
        <f t="shared" si="21"/>
        <v>vis</v>
      </c>
      <c r="E138" s="46">
        <f>VLOOKUP(C138,Active!C$21:E$964,3,FALSE)</f>
        <v>5281.9998201997223</v>
      </c>
      <c r="F138" s="16" t="s">
        <v>98</v>
      </c>
      <c r="G138" s="10" t="str">
        <f t="shared" si="22"/>
        <v>49618.452</v>
      </c>
      <c r="H138" s="38">
        <f t="shared" si="23"/>
        <v>5282</v>
      </c>
      <c r="I138" s="47" t="s">
        <v>502</v>
      </c>
      <c r="J138" s="48" t="s">
        <v>503</v>
      </c>
      <c r="K138" s="47">
        <v>5282</v>
      </c>
      <c r="L138" s="47" t="s">
        <v>136</v>
      </c>
      <c r="M138" s="48" t="s">
        <v>234</v>
      </c>
      <c r="N138" s="48"/>
      <c r="O138" s="49" t="s">
        <v>504</v>
      </c>
      <c r="P138" s="50" t="s">
        <v>505</v>
      </c>
    </row>
    <row r="139" spans="1:16" ht="12.75" customHeight="1" thickBot="1" x14ac:dyDescent="0.25">
      <c r="A139" s="38" t="str">
        <f t="shared" ref="A139:A170" si="24">P139</f>
        <v>OEJV 0060 </v>
      </c>
      <c r="B139" s="16" t="str">
        <f t="shared" ref="B139:B170" si="25">IF(H139=INT(H139),"I","II")</f>
        <v>I</v>
      </c>
      <c r="C139" s="38">
        <f t="shared" ref="C139:C170" si="26">1*G139</f>
        <v>49658.427000000003</v>
      </c>
      <c r="D139" s="10" t="str">
        <f t="shared" ref="D139:D170" si="27">VLOOKUP(F139,I$1:J$5,2,FALSE)</f>
        <v>vis</v>
      </c>
      <c r="E139" s="46">
        <f>VLOOKUP(C139,Active!C$21:E$964,3,FALSE)</f>
        <v>5303.9974822898494</v>
      </c>
      <c r="F139" s="16" t="s">
        <v>98</v>
      </c>
      <c r="G139" s="10" t="str">
        <f t="shared" ref="G139:G170" si="28">MID(I139,3,LEN(I139)-3)</f>
        <v>49658.427</v>
      </c>
      <c r="H139" s="38">
        <f t="shared" ref="H139:H170" si="29">1*K139</f>
        <v>5304</v>
      </c>
      <c r="I139" s="47" t="s">
        <v>506</v>
      </c>
      <c r="J139" s="48" t="s">
        <v>507</v>
      </c>
      <c r="K139" s="47">
        <v>5304</v>
      </c>
      <c r="L139" s="47" t="s">
        <v>118</v>
      </c>
      <c r="M139" s="48" t="s">
        <v>234</v>
      </c>
      <c r="N139" s="48"/>
      <c r="O139" s="49" t="s">
        <v>504</v>
      </c>
      <c r="P139" s="50" t="s">
        <v>505</v>
      </c>
    </row>
    <row r="140" spans="1:16" ht="12.75" customHeight="1" thickBot="1" x14ac:dyDescent="0.25">
      <c r="A140" s="38" t="str">
        <f t="shared" si="24"/>
        <v> BRNO 31 </v>
      </c>
      <c r="B140" s="16" t="str">
        <f t="shared" si="25"/>
        <v>I</v>
      </c>
      <c r="C140" s="38">
        <f t="shared" si="26"/>
        <v>49658.430999999997</v>
      </c>
      <c r="D140" s="10" t="str">
        <f t="shared" si="27"/>
        <v>vis</v>
      </c>
      <c r="E140" s="46">
        <f>VLOOKUP(C140,Active!C$21:E$964,3,FALSE)</f>
        <v>5303.9996834317681</v>
      </c>
      <c r="F140" s="16" t="s">
        <v>98</v>
      </c>
      <c r="G140" s="10" t="str">
        <f t="shared" si="28"/>
        <v>49658.431</v>
      </c>
      <c r="H140" s="38">
        <f t="shared" si="29"/>
        <v>5304</v>
      </c>
      <c r="I140" s="47" t="s">
        <v>508</v>
      </c>
      <c r="J140" s="48" t="s">
        <v>509</v>
      </c>
      <c r="K140" s="47">
        <v>5304</v>
      </c>
      <c r="L140" s="47" t="s">
        <v>323</v>
      </c>
      <c r="M140" s="48" t="s">
        <v>234</v>
      </c>
      <c r="N140" s="48"/>
      <c r="O140" s="49" t="s">
        <v>510</v>
      </c>
      <c r="P140" s="49" t="s">
        <v>407</v>
      </c>
    </row>
    <row r="141" spans="1:16" ht="12.75" customHeight="1" thickBot="1" x14ac:dyDescent="0.25">
      <c r="A141" s="38" t="str">
        <f t="shared" si="24"/>
        <v> BRNO 31 </v>
      </c>
      <c r="B141" s="16" t="str">
        <f t="shared" si="25"/>
        <v>I</v>
      </c>
      <c r="C141" s="38">
        <f t="shared" si="26"/>
        <v>49660.248</v>
      </c>
      <c r="D141" s="10" t="str">
        <f t="shared" si="27"/>
        <v>vis</v>
      </c>
      <c r="E141" s="46">
        <f>VLOOKUP(C141,Active!C$21:E$964,3,FALSE)</f>
        <v>5304.9995521501623</v>
      </c>
      <c r="F141" s="16" t="s">
        <v>98</v>
      </c>
      <c r="G141" s="10" t="str">
        <f t="shared" si="28"/>
        <v>49660.248</v>
      </c>
      <c r="H141" s="38">
        <f t="shared" si="29"/>
        <v>5305</v>
      </c>
      <c r="I141" s="47" t="s">
        <v>511</v>
      </c>
      <c r="J141" s="48" t="s">
        <v>512</v>
      </c>
      <c r="K141" s="47">
        <v>5305</v>
      </c>
      <c r="L141" s="47" t="s">
        <v>323</v>
      </c>
      <c r="M141" s="48" t="s">
        <v>234</v>
      </c>
      <c r="N141" s="48"/>
      <c r="O141" s="49" t="s">
        <v>510</v>
      </c>
      <c r="P141" s="49" t="s">
        <v>407</v>
      </c>
    </row>
    <row r="142" spans="1:16" ht="12.75" customHeight="1" thickBot="1" x14ac:dyDescent="0.25">
      <c r="A142" s="38" t="str">
        <f t="shared" si="24"/>
        <v> BBS 113 </v>
      </c>
      <c r="B142" s="16" t="str">
        <f t="shared" si="25"/>
        <v>I</v>
      </c>
      <c r="C142" s="38">
        <f t="shared" si="26"/>
        <v>49807.44</v>
      </c>
      <c r="D142" s="10" t="str">
        <f t="shared" si="27"/>
        <v>vis</v>
      </c>
      <c r="E142" s="46">
        <f>VLOOKUP(C142,Active!C$21:E$964,3,FALSE)</f>
        <v>5385.9971726221975</v>
      </c>
      <c r="F142" s="16" t="s">
        <v>98</v>
      </c>
      <c r="G142" s="10" t="str">
        <f t="shared" si="28"/>
        <v>49807.440</v>
      </c>
      <c r="H142" s="38">
        <f t="shared" si="29"/>
        <v>5386</v>
      </c>
      <c r="I142" s="47" t="s">
        <v>513</v>
      </c>
      <c r="J142" s="48" t="s">
        <v>514</v>
      </c>
      <c r="K142" s="47">
        <v>5386</v>
      </c>
      <c r="L142" s="47" t="s">
        <v>118</v>
      </c>
      <c r="M142" s="48" t="s">
        <v>234</v>
      </c>
      <c r="N142" s="48"/>
      <c r="O142" s="49" t="s">
        <v>515</v>
      </c>
      <c r="P142" s="49" t="s">
        <v>516</v>
      </c>
    </row>
    <row r="143" spans="1:16" ht="12.75" customHeight="1" thickBot="1" x14ac:dyDescent="0.25">
      <c r="A143" s="38" t="str">
        <f t="shared" si="24"/>
        <v>OEJV 0060 </v>
      </c>
      <c r="B143" s="16" t="str">
        <f t="shared" si="25"/>
        <v>I</v>
      </c>
      <c r="C143" s="38">
        <f t="shared" si="26"/>
        <v>49896.485999999997</v>
      </c>
      <c r="D143" s="10" t="str">
        <f t="shared" si="27"/>
        <v>vis</v>
      </c>
      <c r="E143" s="46">
        <f>VLOOKUP(C143,Active!C$21:E$964,3,FALSE)</f>
        <v>5434.9978935346944</v>
      </c>
      <c r="F143" s="16" t="s">
        <v>98</v>
      </c>
      <c r="G143" s="10" t="str">
        <f t="shared" si="28"/>
        <v>49896.486</v>
      </c>
      <c r="H143" s="38">
        <f t="shared" si="29"/>
        <v>5435</v>
      </c>
      <c r="I143" s="47" t="s">
        <v>517</v>
      </c>
      <c r="J143" s="48" t="s">
        <v>518</v>
      </c>
      <c r="K143" s="47">
        <v>5435</v>
      </c>
      <c r="L143" s="47" t="s">
        <v>159</v>
      </c>
      <c r="M143" s="48" t="s">
        <v>234</v>
      </c>
      <c r="N143" s="48"/>
      <c r="O143" s="49" t="s">
        <v>504</v>
      </c>
      <c r="P143" s="50" t="s">
        <v>505</v>
      </c>
    </row>
    <row r="144" spans="1:16" ht="12.75" customHeight="1" thickBot="1" x14ac:dyDescent="0.25">
      <c r="A144" s="38" t="str">
        <f t="shared" si="24"/>
        <v> BRNO 32 </v>
      </c>
      <c r="B144" s="16" t="str">
        <f t="shared" si="25"/>
        <v>I</v>
      </c>
      <c r="C144" s="38">
        <f t="shared" si="26"/>
        <v>49907.396800000002</v>
      </c>
      <c r="D144" s="10" t="str">
        <f t="shared" si="27"/>
        <v>vis</v>
      </c>
      <c r="E144" s="46">
        <f>VLOOKUP(C144,Active!C$21:E$964,3,FALSE)</f>
        <v>5441.0019483572842</v>
      </c>
      <c r="F144" s="16" t="s">
        <v>98</v>
      </c>
      <c r="G144" s="10" t="str">
        <f t="shared" si="28"/>
        <v>49907.3968</v>
      </c>
      <c r="H144" s="38">
        <f t="shared" si="29"/>
        <v>5441</v>
      </c>
      <c r="I144" s="47" t="s">
        <v>519</v>
      </c>
      <c r="J144" s="48" t="s">
        <v>520</v>
      </c>
      <c r="K144" s="47">
        <v>5441</v>
      </c>
      <c r="L144" s="47" t="s">
        <v>521</v>
      </c>
      <c r="M144" s="48" t="s">
        <v>234</v>
      </c>
      <c r="N144" s="48"/>
      <c r="O144" s="49" t="s">
        <v>494</v>
      </c>
      <c r="P144" s="49" t="s">
        <v>522</v>
      </c>
    </row>
    <row r="145" spans="1:16" ht="12.75" customHeight="1" thickBot="1" x14ac:dyDescent="0.25">
      <c r="A145" s="38" t="str">
        <f t="shared" si="24"/>
        <v> BRNO 32 </v>
      </c>
      <c r="B145" s="16" t="str">
        <f t="shared" si="25"/>
        <v>I</v>
      </c>
      <c r="C145" s="38">
        <f t="shared" si="26"/>
        <v>49936.447</v>
      </c>
      <c r="D145" s="10" t="str">
        <f t="shared" si="27"/>
        <v>vis</v>
      </c>
      <c r="E145" s="46">
        <f>VLOOKUP(C145,Active!C$21:E$964,3,FALSE)</f>
        <v>5456.9878516280905</v>
      </c>
      <c r="F145" s="16" t="s">
        <v>98</v>
      </c>
      <c r="G145" s="10" t="str">
        <f t="shared" si="28"/>
        <v>49936.4470</v>
      </c>
      <c r="H145" s="38">
        <f t="shared" si="29"/>
        <v>5457</v>
      </c>
      <c r="I145" s="47" t="s">
        <v>523</v>
      </c>
      <c r="J145" s="48" t="s">
        <v>524</v>
      </c>
      <c r="K145" s="47">
        <v>5457</v>
      </c>
      <c r="L145" s="47" t="s">
        <v>525</v>
      </c>
      <c r="M145" s="48" t="s">
        <v>234</v>
      </c>
      <c r="N145" s="48"/>
      <c r="O145" s="49" t="s">
        <v>526</v>
      </c>
      <c r="P145" s="49" t="s">
        <v>522</v>
      </c>
    </row>
    <row r="146" spans="1:16" ht="12.75" customHeight="1" thickBot="1" x14ac:dyDescent="0.25">
      <c r="A146" s="38" t="str">
        <f t="shared" si="24"/>
        <v> BRNO 32 </v>
      </c>
      <c r="B146" s="16" t="str">
        <f t="shared" si="25"/>
        <v>I</v>
      </c>
      <c r="C146" s="38">
        <f t="shared" si="26"/>
        <v>50194.506600000001</v>
      </c>
      <c r="D146" s="10" t="str">
        <f t="shared" si="27"/>
        <v>vis</v>
      </c>
      <c r="E146" s="46">
        <f>VLOOKUP(C146,Active!C$21:E$964,3,FALSE)</f>
        <v>5598.9943026577976</v>
      </c>
      <c r="F146" s="16" t="s">
        <v>98</v>
      </c>
      <c r="G146" s="10" t="str">
        <f t="shared" si="28"/>
        <v>50194.5066</v>
      </c>
      <c r="H146" s="38">
        <f t="shared" si="29"/>
        <v>5599</v>
      </c>
      <c r="I146" s="47" t="s">
        <v>527</v>
      </c>
      <c r="J146" s="48" t="s">
        <v>528</v>
      </c>
      <c r="K146" s="47">
        <v>5599</v>
      </c>
      <c r="L146" s="47" t="s">
        <v>529</v>
      </c>
      <c r="M146" s="48" t="s">
        <v>234</v>
      </c>
      <c r="N146" s="48"/>
      <c r="O146" s="49" t="s">
        <v>494</v>
      </c>
      <c r="P146" s="49" t="s">
        <v>522</v>
      </c>
    </row>
    <row r="147" spans="1:16" ht="12.75" customHeight="1" thickBot="1" x14ac:dyDescent="0.25">
      <c r="A147" s="38" t="str">
        <f t="shared" si="24"/>
        <v> BRNO 32 </v>
      </c>
      <c r="B147" s="16" t="str">
        <f t="shared" si="25"/>
        <v>I</v>
      </c>
      <c r="C147" s="38">
        <f t="shared" si="26"/>
        <v>50194.5101</v>
      </c>
      <c r="D147" s="10" t="str">
        <f t="shared" si="27"/>
        <v>vis</v>
      </c>
      <c r="E147" s="46">
        <f>VLOOKUP(C147,Active!C$21:E$964,3,FALSE)</f>
        <v>5598.9962286569789</v>
      </c>
      <c r="F147" s="16" t="s">
        <v>98</v>
      </c>
      <c r="G147" s="10" t="str">
        <f t="shared" si="28"/>
        <v>50194.5101</v>
      </c>
      <c r="H147" s="38">
        <f t="shared" si="29"/>
        <v>5599</v>
      </c>
      <c r="I147" s="47" t="s">
        <v>530</v>
      </c>
      <c r="J147" s="48" t="s">
        <v>531</v>
      </c>
      <c r="K147" s="47">
        <v>5599</v>
      </c>
      <c r="L147" s="47" t="s">
        <v>532</v>
      </c>
      <c r="M147" s="48" t="s">
        <v>234</v>
      </c>
      <c r="N147" s="48"/>
      <c r="O147" s="49" t="s">
        <v>476</v>
      </c>
      <c r="P147" s="49" t="s">
        <v>522</v>
      </c>
    </row>
    <row r="148" spans="1:16" ht="12.75" customHeight="1" thickBot="1" x14ac:dyDescent="0.25">
      <c r="A148" s="38" t="str">
        <f t="shared" si="24"/>
        <v> BRNO 32 </v>
      </c>
      <c r="B148" s="16" t="str">
        <f t="shared" si="25"/>
        <v>I</v>
      </c>
      <c r="C148" s="38">
        <f t="shared" si="26"/>
        <v>50194.511500000001</v>
      </c>
      <c r="D148" s="10" t="str">
        <f t="shared" si="27"/>
        <v>vis</v>
      </c>
      <c r="E148" s="46">
        <f>VLOOKUP(C148,Active!C$21:E$964,3,FALSE)</f>
        <v>5598.9969990566524</v>
      </c>
      <c r="F148" s="16" t="s">
        <v>98</v>
      </c>
      <c r="G148" s="10" t="str">
        <f t="shared" si="28"/>
        <v>50194.5115</v>
      </c>
      <c r="H148" s="38">
        <f t="shared" si="29"/>
        <v>5599</v>
      </c>
      <c r="I148" s="47" t="s">
        <v>533</v>
      </c>
      <c r="J148" s="48" t="s">
        <v>534</v>
      </c>
      <c r="K148" s="47">
        <v>5599</v>
      </c>
      <c r="L148" s="47" t="s">
        <v>535</v>
      </c>
      <c r="M148" s="48" t="s">
        <v>234</v>
      </c>
      <c r="N148" s="48"/>
      <c r="O148" s="49" t="s">
        <v>444</v>
      </c>
      <c r="P148" s="49" t="s">
        <v>522</v>
      </c>
    </row>
    <row r="149" spans="1:16" ht="12.75" customHeight="1" thickBot="1" x14ac:dyDescent="0.25">
      <c r="A149" s="38" t="str">
        <f t="shared" si="24"/>
        <v> BRNO 32 </v>
      </c>
      <c r="B149" s="16" t="str">
        <f t="shared" si="25"/>
        <v>I</v>
      </c>
      <c r="C149" s="38">
        <f t="shared" si="26"/>
        <v>50194.511500000001</v>
      </c>
      <c r="D149" s="10" t="str">
        <f t="shared" si="27"/>
        <v>vis</v>
      </c>
      <c r="E149" s="46">
        <f>VLOOKUP(C149,Active!C$21:E$964,3,FALSE)</f>
        <v>5598.9969990566524</v>
      </c>
      <c r="F149" s="16" t="s">
        <v>98</v>
      </c>
      <c r="G149" s="10" t="str">
        <f t="shared" si="28"/>
        <v>50194.5115</v>
      </c>
      <c r="H149" s="38">
        <f t="shared" si="29"/>
        <v>5599</v>
      </c>
      <c r="I149" s="47" t="s">
        <v>533</v>
      </c>
      <c r="J149" s="48" t="s">
        <v>534</v>
      </c>
      <c r="K149" s="47">
        <v>5599</v>
      </c>
      <c r="L149" s="47" t="s">
        <v>535</v>
      </c>
      <c r="M149" s="48" t="s">
        <v>234</v>
      </c>
      <c r="N149" s="48"/>
      <c r="O149" s="49" t="s">
        <v>536</v>
      </c>
      <c r="P149" s="49" t="s">
        <v>522</v>
      </c>
    </row>
    <row r="150" spans="1:16" ht="12.75" customHeight="1" thickBot="1" x14ac:dyDescent="0.25">
      <c r="A150" s="38" t="str">
        <f t="shared" si="24"/>
        <v> BRNO 32 </v>
      </c>
      <c r="B150" s="16" t="str">
        <f t="shared" si="25"/>
        <v>I</v>
      </c>
      <c r="C150" s="38">
        <f t="shared" si="26"/>
        <v>50194.518400000001</v>
      </c>
      <c r="D150" s="10" t="str">
        <f t="shared" si="27"/>
        <v>vis</v>
      </c>
      <c r="E150" s="46">
        <f>VLOOKUP(C150,Active!C$21:E$964,3,FALSE)</f>
        <v>5599.0007960264693</v>
      </c>
      <c r="F150" s="16" t="s">
        <v>98</v>
      </c>
      <c r="G150" s="10" t="str">
        <f t="shared" si="28"/>
        <v>50194.5184</v>
      </c>
      <c r="H150" s="38">
        <f t="shared" si="29"/>
        <v>5599</v>
      </c>
      <c r="I150" s="47" t="s">
        <v>537</v>
      </c>
      <c r="J150" s="48" t="s">
        <v>538</v>
      </c>
      <c r="K150" s="47">
        <v>5599</v>
      </c>
      <c r="L150" s="47" t="s">
        <v>539</v>
      </c>
      <c r="M150" s="48" t="s">
        <v>234</v>
      </c>
      <c r="N150" s="48"/>
      <c r="O150" s="49" t="s">
        <v>540</v>
      </c>
      <c r="P150" s="49" t="s">
        <v>522</v>
      </c>
    </row>
    <row r="151" spans="1:16" ht="12.75" customHeight="1" thickBot="1" x14ac:dyDescent="0.25">
      <c r="A151" s="38" t="str">
        <f t="shared" si="24"/>
        <v> BRNO 32 </v>
      </c>
      <c r="B151" s="16" t="str">
        <f t="shared" si="25"/>
        <v>I</v>
      </c>
      <c r="C151" s="38">
        <f t="shared" si="26"/>
        <v>50194.518400000001</v>
      </c>
      <c r="D151" s="10" t="str">
        <f t="shared" si="27"/>
        <v>vis</v>
      </c>
      <c r="E151" s="46">
        <f>VLOOKUP(C151,Active!C$21:E$964,3,FALSE)</f>
        <v>5599.0007960264693</v>
      </c>
      <c r="F151" s="16" t="s">
        <v>98</v>
      </c>
      <c r="G151" s="10" t="str">
        <f t="shared" si="28"/>
        <v>50194.5184</v>
      </c>
      <c r="H151" s="38">
        <f t="shared" si="29"/>
        <v>5599</v>
      </c>
      <c r="I151" s="47" t="s">
        <v>537</v>
      </c>
      <c r="J151" s="48" t="s">
        <v>538</v>
      </c>
      <c r="K151" s="47">
        <v>5599</v>
      </c>
      <c r="L151" s="47" t="s">
        <v>539</v>
      </c>
      <c r="M151" s="48" t="s">
        <v>234</v>
      </c>
      <c r="N151" s="48"/>
      <c r="O151" s="49" t="s">
        <v>541</v>
      </c>
      <c r="P151" s="49" t="s">
        <v>522</v>
      </c>
    </row>
    <row r="152" spans="1:16" ht="12.75" customHeight="1" thickBot="1" x14ac:dyDescent="0.25">
      <c r="A152" s="38" t="str">
        <f t="shared" si="24"/>
        <v> BRNO 32 </v>
      </c>
      <c r="B152" s="16" t="str">
        <f t="shared" si="25"/>
        <v>I</v>
      </c>
      <c r="C152" s="38">
        <f t="shared" si="26"/>
        <v>50314.426899999999</v>
      </c>
      <c r="D152" s="10" t="str">
        <f t="shared" si="27"/>
        <v>vis</v>
      </c>
      <c r="E152" s="46">
        <f>VLOOKUP(C152,Active!C$21:E$964,3,FALSE)</f>
        <v>5664.9847025864092</v>
      </c>
      <c r="F152" s="16" t="s">
        <v>98</v>
      </c>
      <c r="G152" s="10" t="str">
        <f t="shared" si="28"/>
        <v>50314.4269</v>
      </c>
      <c r="H152" s="38">
        <f t="shared" si="29"/>
        <v>5665</v>
      </c>
      <c r="I152" s="47" t="s">
        <v>542</v>
      </c>
      <c r="J152" s="48" t="s">
        <v>543</v>
      </c>
      <c r="K152" s="47">
        <v>5665</v>
      </c>
      <c r="L152" s="47" t="s">
        <v>544</v>
      </c>
      <c r="M152" s="48" t="s">
        <v>234</v>
      </c>
      <c r="N152" s="48"/>
      <c r="O152" s="49" t="s">
        <v>494</v>
      </c>
      <c r="P152" s="49" t="s">
        <v>522</v>
      </c>
    </row>
    <row r="153" spans="1:16" ht="12.75" customHeight="1" thickBot="1" x14ac:dyDescent="0.25">
      <c r="A153" s="38" t="str">
        <f t="shared" si="24"/>
        <v> BRNO 32 </v>
      </c>
      <c r="B153" s="16" t="str">
        <f t="shared" si="25"/>
        <v>I</v>
      </c>
      <c r="C153" s="38">
        <f t="shared" si="26"/>
        <v>50325.357400000001</v>
      </c>
      <c r="D153" s="10" t="str">
        <f t="shared" si="27"/>
        <v>vis</v>
      </c>
      <c r="E153" s="46">
        <f>VLOOKUP(C153,Active!C$21:E$964,3,FALSE)</f>
        <v>5670.9995980329668</v>
      </c>
      <c r="F153" s="16" t="s">
        <v>98</v>
      </c>
      <c r="G153" s="10" t="str">
        <f t="shared" si="28"/>
        <v>50325.3574</v>
      </c>
      <c r="H153" s="38">
        <f t="shared" si="29"/>
        <v>5671</v>
      </c>
      <c r="I153" s="47" t="s">
        <v>545</v>
      </c>
      <c r="J153" s="48" t="s">
        <v>546</v>
      </c>
      <c r="K153" s="47">
        <v>5671</v>
      </c>
      <c r="L153" s="47" t="s">
        <v>547</v>
      </c>
      <c r="M153" s="48" t="s">
        <v>234</v>
      </c>
      <c r="N153" s="48"/>
      <c r="O153" s="49" t="s">
        <v>536</v>
      </c>
      <c r="P153" s="49" t="s">
        <v>522</v>
      </c>
    </row>
    <row r="154" spans="1:16" ht="12.75" customHeight="1" thickBot="1" x14ac:dyDescent="0.25">
      <c r="A154" s="38" t="str">
        <f t="shared" si="24"/>
        <v> BBS 113 </v>
      </c>
      <c r="B154" s="16" t="str">
        <f t="shared" si="25"/>
        <v>I</v>
      </c>
      <c r="C154" s="38">
        <f t="shared" si="26"/>
        <v>50325.358999999997</v>
      </c>
      <c r="D154" s="10" t="str">
        <f t="shared" si="27"/>
        <v>vis</v>
      </c>
      <c r="E154" s="46">
        <f>VLOOKUP(C154,Active!C$21:E$964,3,FALSE)</f>
        <v>5671.0004784897337</v>
      </c>
      <c r="F154" s="16" t="s">
        <v>98</v>
      </c>
      <c r="G154" s="10" t="str">
        <f t="shared" si="28"/>
        <v>50325.359</v>
      </c>
      <c r="H154" s="38">
        <f t="shared" si="29"/>
        <v>5671</v>
      </c>
      <c r="I154" s="47" t="s">
        <v>548</v>
      </c>
      <c r="J154" s="48" t="s">
        <v>549</v>
      </c>
      <c r="K154" s="47">
        <v>5671</v>
      </c>
      <c r="L154" s="47" t="s">
        <v>274</v>
      </c>
      <c r="M154" s="48" t="s">
        <v>234</v>
      </c>
      <c r="N154" s="48"/>
      <c r="O154" s="49" t="s">
        <v>413</v>
      </c>
      <c r="P154" s="49" t="s">
        <v>516</v>
      </c>
    </row>
    <row r="155" spans="1:16" ht="12.75" customHeight="1" thickBot="1" x14ac:dyDescent="0.25">
      <c r="A155" s="38" t="str">
        <f t="shared" si="24"/>
        <v> BRNO 32 </v>
      </c>
      <c r="B155" s="16" t="str">
        <f t="shared" si="25"/>
        <v>I</v>
      </c>
      <c r="C155" s="38">
        <f t="shared" si="26"/>
        <v>50672.448400000001</v>
      </c>
      <c r="D155" s="10" t="str">
        <f t="shared" si="27"/>
        <v>vis</v>
      </c>
      <c r="E155" s="46">
        <f>VLOOKUP(C155,Active!C$21:E$964,3,FALSE)</f>
        <v>5861.9987358071558</v>
      </c>
      <c r="F155" s="16" t="s">
        <v>98</v>
      </c>
      <c r="G155" s="10" t="str">
        <f t="shared" si="28"/>
        <v>50672.4484</v>
      </c>
      <c r="H155" s="38">
        <f t="shared" si="29"/>
        <v>5862</v>
      </c>
      <c r="I155" s="47" t="s">
        <v>555</v>
      </c>
      <c r="J155" s="48" t="s">
        <v>556</v>
      </c>
      <c r="K155" s="47">
        <v>5862</v>
      </c>
      <c r="L155" s="47" t="s">
        <v>368</v>
      </c>
      <c r="M155" s="48" t="s">
        <v>234</v>
      </c>
      <c r="N155" s="48"/>
      <c r="O155" s="49" t="s">
        <v>557</v>
      </c>
      <c r="P155" s="49" t="s">
        <v>522</v>
      </c>
    </row>
    <row r="156" spans="1:16" ht="12.75" customHeight="1" thickBot="1" x14ac:dyDescent="0.25">
      <c r="A156" s="38" t="str">
        <f t="shared" si="24"/>
        <v> BRNO 32 </v>
      </c>
      <c r="B156" s="16" t="str">
        <f t="shared" si="25"/>
        <v>I</v>
      </c>
      <c r="C156" s="38">
        <f t="shared" si="26"/>
        <v>50672.459499999997</v>
      </c>
      <c r="D156" s="10" t="str">
        <f t="shared" si="27"/>
        <v>vis</v>
      </c>
      <c r="E156" s="46">
        <f>VLOOKUP(C156,Active!C$21:E$964,3,FALSE)</f>
        <v>5862.0048439759894</v>
      </c>
      <c r="F156" s="16" t="s">
        <v>98</v>
      </c>
      <c r="G156" s="10" t="str">
        <f t="shared" si="28"/>
        <v>50672.4595</v>
      </c>
      <c r="H156" s="38">
        <f t="shared" si="29"/>
        <v>5862</v>
      </c>
      <c r="I156" s="47" t="s">
        <v>558</v>
      </c>
      <c r="J156" s="48" t="s">
        <v>559</v>
      </c>
      <c r="K156" s="47">
        <v>5862</v>
      </c>
      <c r="L156" s="47" t="s">
        <v>560</v>
      </c>
      <c r="M156" s="48" t="s">
        <v>234</v>
      </c>
      <c r="N156" s="48"/>
      <c r="O156" s="49" t="s">
        <v>536</v>
      </c>
      <c r="P156" s="49" t="s">
        <v>522</v>
      </c>
    </row>
    <row r="157" spans="1:16" ht="12.75" customHeight="1" thickBot="1" x14ac:dyDescent="0.25">
      <c r="A157" s="38" t="str">
        <f t="shared" si="24"/>
        <v> BRNO 32 </v>
      </c>
      <c r="B157" s="16" t="str">
        <f t="shared" si="25"/>
        <v>I</v>
      </c>
      <c r="C157" s="38">
        <f t="shared" si="26"/>
        <v>50712.436999999998</v>
      </c>
      <c r="D157" s="10" t="str">
        <f t="shared" si="27"/>
        <v>vis</v>
      </c>
      <c r="E157" s="46">
        <f>VLOOKUP(C157,Active!C$21:E$964,3,FALSE)</f>
        <v>5884.0038817798149</v>
      </c>
      <c r="F157" s="16" t="s">
        <v>98</v>
      </c>
      <c r="G157" s="10" t="str">
        <f t="shared" si="28"/>
        <v>50712.4370</v>
      </c>
      <c r="H157" s="38">
        <f t="shared" si="29"/>
        <v>5884</v>
      </c>
      <c r="I157" s="47" t="s">
        <v>561</v>
      </c>
      <c r="J157" s="48" t="s">
        <v>562</v>
      </c>
      <c r="K157" s="47">
        <v>5884</v>
      </c>
      <c r="L157" s="47" t="s">
        <v>563</v>
      </c>
      <c r="M157" s="48" t="s">
        <v>234</v>
      </c>
      <c r="N157" s="48"/>
      <c r="O157" s="49" t="s">
        <v>541</v>
      </c>
      <c r="P157" s="49" t="s">
        <v>522</v>
      </c>
    </row>
    <row r="158" spans="1:16" ht="12.75" customHeight="1" thickBot="1" x14ac:dyDescent="0.25">
      <c r="A158" s="38" t="str">
        <f t="shared" si="24"/>
        <v> BRNO 32 </v>
      </c>
      <c r="B158" s="16" t="str">
        <f t="shared" si="25"/>
        <v>I</v>
      </c>
      <c r="C158" s="38">
        <f t="shared" si="26"/>
        <v>51041.360200000003</v>
      </c>
      <c r="D158" s="10" t="str">
        <f t="shared" si="27"/>
        <v>vis</v>
      </c>
      <c r="E158" s="46">
        <f>VLOOKUP(C158,Active!C$21:E$964,3,FALSE)</f>
        <v>6065.0055429981358</v>
      </c>
      <c r="F158" s="16" t="s">
        <v>98</v>
      </c>
      <c r="G158" s="10" t="str">
        <f t="shared" si="28"/>
        <v>51041.3602</v>
      </c>
      <c r="H158" s="38">
        <f t="shared" si="29"/>
        <v>6065</v>
      </c>
      <c r="I158" s="47" t="s">
        <v>568</v>
      </c>
      <c r="J158" s="48" t="s">
        <v>569</v>
      </c>
      <c r="K158" s="47">
        <v>6065</v>
      </c>
      <c r="L158" s="47" t="s">
        <v>570</v>
      </c>
      <c r="M158" s="48" t="s">
        <v>234</v>
      </c>
      <c r="N158" s="48"/>
      <c r="O158" s="49" t="s">
        <v>571</v>
      </c>
      <c r="P158" s="49" t="s">
        <v>522</v>
      </c>
    </row>
    <row r="159" spans="1:16" ht="12.75" customHeight="1" thickBot="1" x14ac:dyDescent="0.25">
      <c r="A159" s="38" t="str">
        <f t="shared" si="24"/>
        <v> BRNO 32 </v>
      </c>
      <c r="B159" s="16" t="str">
        <f t="shared" si="25"/>
        <v>I</v>
      </c>
      <c r="C159" s="38">
        <f t="shared" si="26"/>
        <v>51041.366399999999</v>
      </c>
      <c r="D159" s="10" t="str">
        <f t="shared" si="27"/>
        <v>vis</v>
      </c>
      <c r="E159" s="46">
        <f>VLOOKUP(C159,Active!C$21:E$964,3,FALSE)</f>
        <v>6065.0089547681137</v>
      </c>
      <c r="F159" s="16" t="s">
        <v>98</v>
      </c>
      <c r="G159" s="10" t="str">
        <f t="shared" si="28"/>
        <v>51041.3664</v>
      </c>
      <c r="H159" s="38">
        <f t="shared" si="29"/>
        <v>6065</v>
      </c>
      <c r="I159" s="47" t="s">
        <v>572</v>
      </c>
      <c r="J159" s="48" t="s">
        <v>573</v>
      </c>
      <c r="K159" s="47">
        <v>6065</v>
      </c>
      <c r="L159" s="47" t="s">
        <v>574</v>
      </c>
      <c r="M159" s="48" t="s">
        <v>234</v>
      </c>
      <c r="N159" s="48"/>
      <c r="O159" s="49" t="s">
        <v>494</v>
      </c>
      <c r="P159" s="49" t="s">
        <v>522</v>
      </c>
    </row>
    <row r="160" spans="1:16" ht="12.75" customHeight="1" thickBot="1" x14ac:dyDescent="0.25">
      <c r="A160" s="38" t="str">
        <f t="shared" si="24"/>
        <v> BRNO 32 </v>
      </c>
      <c r="B160" s="16" t="str">
        <f t="shared" si="25"/>
        <v>I</v>
      </c>
      <c r="C160" s="38">
        <f t="shared" si="26"/>
        <v>51081.3321</v>
      </c>
      <c r="D160" s="10" t="str">
        <f t="shared" si="27"/>
        <v>vis</v>
      </c>
      <c r="E160" s="46">
        <f>VLOOKUP(C160,Active!C$21:E$964,3,FALSE)</f>
        <v>6087.0014992032675</v>
      </c>
      <c r="F160" s="16" t="s">
        <v>98</v>
      </c>
      <c r="G160" s="10" t="str">
        <f t="shared" si="28"/>
        <v>51081.3321</v>
      </c>
      <c r="H160" s="38">
        <f t="shared" si="29"/>
        <v>6087</v>
      </c>
      <c r="I160" s="47" t="s">
        <v>575</v>
      </c>
      <c r="J160" s="48" t="s">
        <v>576</v>
      </c>
      <c r="K160" s="47">
        <v>6087</v>
      </c>
      <c r="L160" s="47" t="s">
        <v>577</v>
      </c>
      <c r="M160" s="48" t="s">
        <v>234</v>
      </c>
      <c r="N160" s="48"/>
      <c r="O160" s="49" t="s">
        <v>571</v>
      </c>
      <c r="P160" s="49" t="s">
        <v>522</v>
      </c>
    </row>
    <row r="161" spans="1:16" ht="12.75" customHeight="1" thickBot="1" x14ac:dyDescent="0.25">
      <c r="A161" s="38" t="str">
        <f t="shared" si="24"/>
        <v>IBVS 5592 </v>
      </c>
      <c r="B161" s="16" t="str">
        <f t="shared" si="25"/>
        <v>I</v>
      </c>
      <c r="C161" s="38">
        <f t="shared" si="26"/>
        <v>52913.102599999998</v>
      </c>
      <c r="D161" s="10" t="str">
        <f t="shared" si="27"/>
        <v>vis</v>
      </c>
      <c r="E161" s="46">
        <f>VLOOKUP(C161,Active!C$21:E$964,3,FALSE)</f>
        <v>7094.9982092885039</v>
      </c>
      <c r="F161" s="16" t="s">
        <v>98</v>
      </c>
      <c r="G161" s="10" t="str">
        <f t="shared" si="28"/>
        <v>52913.1026</v>
      </c>
      <c r="H161" s="38">
        <f t="shared" si="29"/>
        <v>7095</v>
      </c>
      <c r="I161" s="47" t="s">
        <v>599</v>
      </c>
      <c r="J161" s="48" t="s">
        <v>600</v>
      </c>
      <c r="K161" s="47">
        <v>7095</v>
      </c>
      <c r="L161" s="47" t="s">
        <v>357</v>
      </c>
      <c r="M161" s="48" t="s">
        <v>224</v>
      </c>
      <c r="N161" s="48" t="s">
        <v>225</v>
      </c>
      <c r="O161" s="49" t="s">
        <v>601</v>
      </c>
      <c r="P161" s="50" t="s">
        <v>602</v>
      </c>
    </row>
    <row r="162" spans="1:16" ht="12.75" customHeight="1" thickBot="1" x14ac:dyDescent="0.25">
      <c r="A162" s="38" t="str">
        <f t="shared" si="24"/>
        <v>BAVM 173 </v>
      </c>
      <c r="B162" s="16" t="str">
        <f t="shared" si="25"/>
        <v>I</v>
      </c>
      <c r="C162" s="38">
        <f t="shared" si="26"/>
        <v>53445.550600000002</v>
      </c>
      <c r="D162" s="10" t="str">
        <f t="shared" si="27"/>
        <v>vis</v>
      </c>
      <c r="E162" s="46">
        <f>VLOOKUP(C162,Active!C$21:E$964,3,FALSE)</f>
        <v>7387.9966129048235</v>
      </c>
      <c r="F162" s="16" t="s">
        <v>98</v>
      </c>
      <c r="G162" s="10" t="str">
        <f t="shared" si="28"/>
        <v>53445.5506</v>
      </c>
      <c r="H162" s="38">
        <f t="shared" si="29"/>
        <v>7388</v>
      </c>
      <c r="I162" s="47" t="s">
        <v>605</v>
      </c>
      <c r="J162" s="48" t="s">
        <v>606</v>
      </c>
      <c r="K162" s="47">
        <v>7388</v>
      </c>
      <c r="L162" s="47" t="s">
        <v>607</v>
      </c>
      <c r="M162" s="48" t="s">
        <v>224</v>
      </c>
      <c r="N162" s="48" t="s">
        <v>608</v>
      </c>
      <c r="O162" s="49" t="s">
        <v>609</v>
      </c>
      <c r="P162" s="50" t="s">
        <v>610</v>
      </c>
    </row>
    <row r="163" spans="1:16" ht="12.75" customHeight="1" thickBot="1" x14ac:dyDescent="0.25">
      <c r="A163" s="38" t="str">
        <f t="shared" si="24"/>
        <v>BAVM 178 </v>
      </c>
      <c r="B163" s="16" t="str">
        <f t="shared" si="25"/>
        <v>I</v>
      </c>
      <c r="C163" s="38">
        <f t="shared" si="26"/>
        <v>53894.409899999999</v>
      </c>
      <c r="D163" s="10" t="str">
        <f t="shared" si="27"/>
        <v>vis</v>
      </c>
      <c r="E163" s="46">
        <f>VLOOKUP(C163,Active!C$21:E$964,3,FALSE)</f>
        <v>7634.9973685623463</v>
      </c>
      <c r="F163" s="16" t="s">
        <v>98</v>
      </c>
      <c r="G163" s="10" t="str">
        <f t="shared" si="28"/>
        <v>53894.4099</v>
      </c>
      <c r="H163" s="38">
        <f t="shared" si="29"/>
        <v>7635</v>
      </c>
      <c r="I163" s="47" t="s">
        <v>616</v>
      </c>
      <c r="J163" s="48" t="s">
        <v>617</v>
      </c>
      <c r="K163" s="47">
        <v>7635</v>
      </c>
      <c r="L163" s="47" t="s">
        <v>618</v>
      </c>
      <c r="M163" s="48" t="s">
        <v>614</v>
      </c>
      <c r="N163" s="48" t="s">
        <v>608</v>
      </c>
      <c r="O163" s="49" t="s">
        <v>619</v>
      </c>
      <c r="P163" s="50" t="s">
        <v>620</v>
      </c>
    </row>
    <row r="164" spans="1:16" ht="12.75" customHeight="1" thickBot="1" x14ac:dyDescent="0.25">
      <c r="A164" s="38" t="str">
        <f t="shared" si="24"/>
        <v>JAAVSO 36(2);186 </v>
      </c>
      <c r="B164" s="16" t="str">
        <f t="shared" si="25"/>
        <v>I</v>
      </c>
      <c r="C164" s="38">
        <f t="shared" si="26"/>
        <v>54626.7592</v>
      </c>
      <c r="D164" s="10" t="str">
        <f t="shared" si="27"/>
        <v>vis</v>
      </c>
      <c r="E164" s="46">
        <f>VLOOKUP(C164,Active!C$21:E$964,3,FALSE)</f>
        <v>8037.9985551374266</v>
      </c>
      <c r="F164" s="16" t="s">
        <v>98</v>
      </c>
      <c r="G164" s="10" t="str">
        <f t="shared" si="28"/>
        <v>54626.7592</v>
      </c>
      <c r="H164" s="38">
        <f t="shared" si="29"/>
        <v>8038</v>
      </c>
      <c r="I164" s="47" t="s">
        <v>626</v>
      </c>
      <c r="J164" s="48" t="s">
        <v>627</v>
      </c>
      <c r="K164" s="47">
        <v>8038</v>
      </c>
      <c r="L164" s="47" t="s">
        <v>628</v>
      </c>
      <c r="M164" s="48" t="s">
        <v>614</v>
      </c>
      <c r="N164" s="48" t="s">
        <v>608</v>
      </c>
      <c r="O164" s="49" t="s">
        <v>624</v>
      </c>
      <c r="P164" s="50" t="s">
        <v>629</v>
      </c>
    </row>
    <row r="165" spans="1:16" ht="12.75" customHeight="1" thickBot="1" x14ac:dyDescent="0.25">
      <c r="A165" s="38" t="str">
        <f t="shared" si="24"/>
        <v> JAAVSO 37;44 </v>
      </c>
      <c r="B165" s="16" t="str">
        <f t="shared" si="25"/>
        <v>I</v>
      </c>
      <c r="C165" s="38">
        <f t="shared" si="26"/>
        <v>54797.578500000003</v>
      </c>
      <c r="D165" s="10" t="str">
        <f t="shared" si="27"/>
        <v>vis</v>
      </c>
      <c r="E165" s="46">
        <f>VLOOKUP(C165,Active!C$21:E$964,3,FALSE)</f>
        <v>8131.9979357470966</v>
      </c>
      <c r="F165" s="16" t="s">
        <v>98</v>
      </c>
      <c r="G165" s="10" t="str">
        <f t="shared" si="28"/>
        <v>54797.5785</v>
      </c>
      <c r="H165" s="38">
        <f t="shared" si="29"/>
        <v>8132</v>
      </c>
      <c r="I165" s="47" t="s">
        <v>640</v>
      </c>
      <c r="J165" s="48" t="s">
        <v>641</v>
      </c>
      <c r="K165" s="47">
        <v>8132</v>
      </c>
      <c r="L165" s="47" t="s">
        <v>642</v>
      </c>
      <c r="M165" s="48" t="s">
        <v>614</v>
      </c>
      <c r="N165" s="48" t="s">
        <v>615</v>
      </c>
      <c r="O165" s="49" t="s">
        <v>256</v>
      </c>
      <c r="P165" s="49" t="s">
        <v>643</v>
      </c>
    </row>
    <row r="166" spans="1:16" ht="12.75" customHeight="1" thickBot="1" x14ac:dyDescent="0.25">
      <c r="A166" s="38" t="str">
        <f t="shared" si="24"/>
        <v>IBVS 5938 </v>
      </c>
      <c r="B166" s="16" t="str">
        <f t="shared" si="25"/>
        <v>I</v>
      </c>
      <c r="C166" s="38">
        <f t="shared" si="26"/>
        <v>54944.775800000003</v>
      </c>
      <c r="D166" s="10" t="str">
        <f t="shared" si="27"/>
        <v>vis</v>
      </c>
      <c r="E166" s="46">
        <f>VLOOKUP(C166,Active!C$21:E$964,3,FALSE)</f>
        <v>8212.9984727321771</v>
      </c>
      <c r="F166" s="16" t="s">
        <v>98</v>
      </c>
      <c r="G166" s="10" t="str">
        <f t="shared" si="28"/>
        <v>54944.7758</v>
      </c>
      <c r="H166" s="38">
        <f t="shared" si="29"/>
        <v>8213</v>
      </c>
      <c r="I166" s="47" t="s">
        <v>644</v>
      </c>
      <c r="J166" s="48" t="s">
        <v>645</v>
      </c>
      <c r="K166" s="47">
        <v>8213</v>
      </c>
      <c r="L166" s="47" t="s">
        <v>646</v>
      </c>
      <c r="M166" s="48" t="s">
        <v>614</v>
      </c>
      <c r="N166" s="48" t="s">
        <v>98</v>
      </c>
      <c r="O166" s="49" t="s">
        <v>647</v>
      </c>
      <c r="P166" s="50" t="s">
        <v>648</v>
      </c>
    </row>
    <row r="167" spans="1:16" ht="12.75" customHeight="1" thickBot="1" x14ac:dyDescent="0.25">
      <c r="A167" s="38" t="str">
        <f t="shared" si="24"/>
        <v>IBVS 6114 </v>
      </c>
      <c r="B167" s="16" t="str">
        <f t="shared" si="25"/>
        <v>I</v>
      </c>
      <c r="C167" s="38">
        <f t="shared" si="26"/>
        <v>56040.569309999999</v>
      </c>
      <c r="D167" s="10" t="str">
        <f t="shared" si="27"/>
        <v>vis</v>
      </c>
      <c r="E167" s="46">
        <f>VLOOKUP(C167,Active!C$21:E$964,3,FALSE)</f>
        <v>8815.9977311069306</v>
      </c>
      <c r="F167" s="16" t="s">
        <v>98</v>
      </c>
      <c r="G167" s="10" t="str">
        <f t="shared" si="28"/>
        <v>56040.56931</v>
      </c>
      <c r="H167" s="38">
        <f t="shared" si="29"/>
        <v>8816</v>
      </c>
      <c r="I167" s="47" t="s">
        <v>649</v>
      </c>
      <c r="J167" s="48" t="s">
        <v>650</v>
      </c>
      <c r="K167" s="47">
        <v>8816</v>
      </c>
      <c r="L167" s="47" t="s">
        <v>651</v>
      </c>
      <c r="M167" s="48" t="s">
        <v>614</v>
      </c>
      <c r="N167" s="48" t="s">
        <v>652</v>
      </c>
      <c r="O167" s="49" t="s">
        <v>653</v>
      </c>
      <c r="P167" s="50" t="s">
        <v>654</v>
      </c>
    </row>
    <row r="168" spans="1:16" ht="12.75" customHeight="1" thickBot="1" x14ac:dyDescent="0.25">
      <c r="A168" s="38" t="str">
        <f t="shared" si="24"/>
        <v>IBVS 6114 </v>
      </c>
      <c r="B168" s="16" t="str">
        <f t="shared" si="25"/>
        <v>II</v>
      </c>
      <c r="C168" s="38">
        <f t="shared" si="26"/>
        <v>56041.470959999999</v>
      </c>
      <c r="D168" s="10" t="str">
        <f t="shared" si="27"/>
        <v>vis</v>
      </c>
      <c r="E168" s="46">
        <f>VLOOKUP(C168,Active!C$21:E$964,3,FALSE)</f>
        <v>8816.4938960105828</v>
      </c>
      <c r="F168" s="16" t="s">
        <v>98</v>
      </c>
      <c r="G168" s="10" t="str">
        <f t="shared" si="28"/>
        <v>56041.47096</v>
      </c>
      <c r="H168" s="38">
        <f t="shared" si="29"/>
        <v>8816.5</v>
      </c>
      <c r="I168" s="47" t="s">
        <v>655</v>
      </c>
      <c r="J168" s="48" t="s">
        <v>656</v>
      </c>
      <c r="K168" s="47">
        <v>8816.5</v>
      </c>
      <c r="L168" s="47" t="s">
        <v>657</v>
      </c>
      <c r="M168" s="48" t="s">
        <v>614</v>
      </c>
      <c r="N168" s="48" t="s">
        <v>92</v>
      </c>
      <c r="O168" s="49" t="s">
        <v>653</v>
      </c>
      <c r="P168" s="50" t="s">
        <v>654</v>
      </c>
    </row>
    <row r="169" spans="1:16" ht="12.75" customHeight="1" thickBot="1" x14ac:dyDescent="0.25">
      <c r="A169" s="38" t="str">
        <f t="shared" si="24"/>
        <v>OEJV 0160 </v>
      </c>
      <c r="B169" s="16" t="str">
        <f t="shared" si="25"/>
        <v>I</v>
      </c>
      <c r="C169" s="38">
        <f t="shared" si="26"/>
        <v>56398.566019999998</v>
      </c>
      <c r="D169" s="10" t="str">
        <f t="shared" si="27"/>
        <v>vis</v>
      </c>
      <c r="E169" s="46">
        <f>VLOOKUP(C169,Active!C$21:E$964,3,FALSE)</f>
        <v>9012.9981227506087</v>
      </c>
      <c r="F169" s="16" t="s">
        <v>98</v>
      </c>
      <c r="G169" s="10" t="str">
        <f t="shared" si="28"/>
        <v>56398.56602</v>
      </c>
      <c r="H169" s="38">
        <f t="shared" si="29"/>
        <v>9013</v>
      </c>
      <c r="I169" s="47" t="s">
        <v>662</v>
      </c>
      <c r="J169" s="48" t="s">
        <v>663</v>
      </c>
      <c r="K169" s="47">
        <v>9013</v>
      </c>
      <c r="L169" s="47" t="s">
        <v>664</v>
      </c>
      <c r="M169" s="48" t="s">
        <v>614</v>
      </c>
      <c r="N169" s="48" t="s">
        <v>92</v>
      </c>
      <c r="O169" s="49" t="s">
        <v>665</v>
      </c>
      <c r="P169" s="50" t="s">
        <v>666</v>
      </c>
    </row>
    <row r="170" spans="1:16" ht="12.75" customHeight="1" thickBot="1" x14ac:dyDescent="0.25">
      <c r="A170" s="38" t="str">
        <f t="shared" si="24"/>
        <v>BAVM 232 </v>
      </c>
      <c r="B170" s="16" t="str">
        <f t="shared" si="25"/>
        <v>I</v>
      </c>
      <c r="C170" s="38">
        <f t="shared" si="26"/>
        <v>56489.428200000002</v>
      </c>
      <c r="D170" s="10" t="str">
        <f t="shared" si="27"/>
        <v>vis</v>
      </c>
      <c r="E170" s="46">
        <f>VLOOKUP(C170,Active!C$21:E$964,3,FALSE)</f>
        <v>9062.9982611474097</v>
      </c>
      <c r="F170" s="16" t="s">
        <v>98</v>
      </c>
      <c r="G170" s="10" t="str">
        <f t="shared" si="28"/>
        <v>56489.4282</v>
      </c>
      <c r="H170" s="38">
        <f t="shared" si="29"/>
        <v>9063</v>
      </c>
      <c r="I170" s="47" t="s">
        <v>667</v>
      </c>
      <c r="J170" s="48" t="s">
        <v>668</v>
      </c>
      <c r="K170" s="47">
        <v>9063</v>
      </c>
      <c r="L170" s="47" t="s">
        <v>669</v>
      </c>
      <c r="M170" s="48" t="s">
        <v>614</v>
      </c>
      <c r="N170" s="48" t="s">
        <v>670</v>
      </c>
      <c r="O170" s="49" t="s">
        <v>671</v>
      </c>
      <c r="P170" s="50" t="s">
        <v>672</v>
      </c>
    </row>
    <row r="171" spans="1:16" ht="12.75" customHeight="1" thickBot="1" x14ac:dyDescent="0.25">
      <c r="A171" s="38" t="str">
        <f t="shared" ref="A171:A204" si="30">P171</f>
        <v>BAVM 234 </v>
      </c>
      <c r="B171" s="16" t="str">
        <f t="shared" ref="B171:B204" si="31">IF(H171=INT(H171),"I","II")</f>
        <v>II</v>
      </c>
      <c r="C171" s="38">
        <f t="shared" ref="C171:C204" si="32">1*G171</f>
        <v>56499.417399999998</v>
      </c>
      <c r="D171" s="10" t="str">
        <f t="shared" ref="D171:D204" si="33">VLOOKUP(F171,I$1:J$5,2,FALSE)</f>
        <v>vis</v>
      </c>
      <c r="E171" s="46">
        <f>VLOOKUP(C171,Active!C$21:E$964,3,FALSE)</f>
        <v>9068.4951728710021</v>
      </c>
      <c r="F171" s="16" t="s">
        <v>98</v>
      </c>
      <c r="G171" s="10" t="str">
        <f t="shared" ref="G171:G204" si="34">MID(I171,3,LEN(I171)-3)</f>
        <v>56499.4174</v>
      </c>
      <c r="H171" s="38">
        <f t="shared" ref="H171:H204" si="35">1*K171</f>
        <v>9068.5</v>
      </c>
      <c r="I171" s="47" t="s">
        <v>673</v>
      </c>
      <c r="J171" s="48" t="s">
        <v>674</v>
      </c>
      <c r="K171" s="47" t="s">
        <v>675</v>
      </c>
      <c r="L171" s="47" t="s">
        <v>676</v>
      </c>
      <c r="M171" s="48" t="s">
        <v>614</v>
      </c>
      <c r="N171" s="48" t="s">
        <v>670</v>
      </c>
      <c r="O171" s="49" t="s">
        <v>671</v>
      </c>
      <c r="P171" s="50" t="s">
        <v>677</v>
      </c>
    </row>
    <row r="172" spans="1:16" ht="12.75" customHeight="1" thickBot="1" x14ac:dyDescent="0.25">
      <c r="A172" s="38" t="str">
        <f t="shared" si="30"/>
        <v>IBVS 6114 </v>
      </c>
      <c r="B172" s="16" t="str">
        <f t="shared" si="31"/>
        <v>II</v>
      </c>
      <c r="C172" s="38">
        <f t="shared" si="32"/>
        <v>56539.402529999999</v>
      </c>
      <c r="D172" s="10" t="str">
        <f t="shared" si="33"/>
        <v>vis</v>
      </c>
      <c r="E172" s="46">
        <f>VLOOKUP(C172,Active!C$21:E$964,3,FALSE)</f>
        <v>9090.4984093530456</v>
      </c>
      <c r="F172" s="16" t="s">
        <v>98</v>
      </c>
      <c r="G172" s="10" t="str">
        <f t="shared" si="34"/>
        <v>56539.40253</v>
      </c>
      <c r="H172" s="38">
        <f t="shared" si="35"/>
        <v>9090.5</v>
      </c>
      <c r="I172" s="47" t="s">
        <v>678</v>
      </c>
      <c r="J172" s="48" t="s">
        <v>679</v>
      </c>
      <c r="K172" s="47" t="s">
        <v>680</v>
      </c>
      <c r="L172" s="47" t="s">
        <v>681</v>
      </c>
      <c r="M172" s="48" t="s">
        <v>614</v>
      </c>
      <c r="N172" s="48" t="s">
        <v>92</v>
      </c>
      <c r="O172" s="49" t="s">
        <v>653</v>
      </c>
      <c r="P172" s="50" t="s">
        <v>654</v>
      </c>
    </row>
    <row r="173" spans="1:16" ht="12.75" customHeight="1" thickBot="1" x14ac:dyDescent="0.25">
      <c r="A173" s="38" t="str">
        <f t="shared" si="30"/>
        <v>OEJV 0172 </v>
      </c>
      <c r="B173" s="16" t="str">
        <f t="shared" si="31"/>
        <v>I</v>
      </c>
      <c r="C173" s="38">
        <f t="shared" si="32"/>
        <v>56787.453000000001</v>
      </c>
      <c r="D173" s="10" t="str">
        <f t="shared" si="33"/>
        <v>vis</v>
      </c>
      <c r="E173" s="46">
        <f>VLOOKUP(C173,Active!C$21:E$964,3,FALSE)</f>
        <v>9226.9969814695287</v>
      </c>
      <c r="F173" s="16" t="s">
        <v>98</v>
      </c>
      <c r="G173" s="10" t="str">
        <f t="shared" si="34"/>
        <v>56787.453</v>
      </c>
      <c r="H173" s="38">
        <f t="shared" si="35"/>
        <v>9227</v>
      </c>
      <c r="I173" s="47" t="s">
        <v>682</v>
      </c>
      <c r="J173" s="48" t="s">
        <v>683</v>
      </c>
      <c r="K173" s="47" t="s">
        <v>684</v>
      </c>
      <c r="L173" s="47" t="s">
        <v>118</v>
      </c>
      <c r="M173" s="48" t="s">
        <v>614</v>
      </c>
      <c r="N173" s="48" t="s">
        <v>608</v>
      </c>
      <c r="O173" s="49" t="s">
        <v>685</v>
      </c>
      <c r="P173" s="50" t="s">
        <v>686</v>
      </c>
    </row>
    <row r="174" spans="1:16" ht="12.75" customHeight="1" thickBot="1" x14ac:dyDescent="0.25">
      <c r="A174" s="38" t="str">
        <f t="shared" si="30"/>
        <v>OEJV 0172 </v>
      </c>
      <c r="B174" s="16" t="str">
        <f t="shared" si="31"/>
        <v>I</v>
      </c>
      <c r="C174" s="38">
        <f t="shared" si="32"/>
        <v>56787.455000000002</v>
      </c>
      <c r="D174" s="10" t="str">
        <f t="shared" si="33"/>
        <v>vis</v>
      </c>
      <c r="E174" s="46">
        <f>VLOOKUP(C174,Active!C$21:E$964,3,FALSE)</f>
        <v>9226.9980820404908</v>
      </c>
      <c r="F174" s="16" t="s">
        <v>98</v>
      </c>
      <c r="G174" s="10" t="str">
        <f t="shared" si="34"/>
        <v>56787.455</v>
      </c>
      <c r="H174" s="38">
        <f t="shared" si="35"/>
        <v>9227</v>
      </c>
      <c r="I174" s="47" t="s">
        <v>687</v>
      </c>
      <c r="J174" s="48" t="s">
        <v>688</v>
      </c>
      <c r="K174" s="47" t="s">
        <v>684</v>
      </c>
      <c r="L174" s="47" t="s">
        <v>99</v>
      </c>
      <c r="M174" s="48" t="s">
        <v>614</v>
      </c>
      <c r="N174" s="48" t="s">
        <v>608</v>
      </c>
      <c r="O174" s="49" t="s">
        <v>685</v>
      </c>
      <c r="P174" s="50" t="s">
        <v>686</v>
      </c>
    </row>
    <row r="175" spans="1:16" ht="12.75" customHeight="1" thickBot="1" x14ac:dyDescent="0.25">
      <c r="A175" s="38" t="str">
        <f t="shared" si="30"/>
        <v>BAVM 238 </v>
      </c>
      <c r="B175" s="16" t="str">
        <f t="shared" si="31"/>
        <v>II</v>
      </c>
      <c r="C175" s="38">
        <f t="shared" si="32"/>
        <v>56817.437700000002</v>
      </c>
      <c r="D175" s="10" t="str">
        <f t="shared" si="33"/>
        <v>vis</v>
      </c>
      <c r="E175" s="46">
        <f>VLOOKUP(C175,Active!C$21:E$964,3,FALSE)</f>
        <v>9243.4971265220302</v>
      </c>
      <c r="F175" s="16" t="s">
        <v>98</v>
      </c>
      <c r="G175" s="10" t="str">
        <f t="shared" si="34"/>
        <v>56817.4377</v>
      </c>
      <c r="H175" s="38">
        <f t="shared" si="35"/>
        <v>9243.5</v>
      </c>
      <c r="I175" s="47" t="s">
        <v>689</v>
      </c>
      <c r="J175" s="48" t="s">
        <v>690</v>
      </c>
      <c r="K175" s="47" t="s">
        <v>691</v>
      </c>
      <c r="L175" s="47" t="s">
        <v>692</v>
      </c>
      <c r="M175" s="48" t="s">
        <v>614</v>
      </c>
      <c r="N175" s="48" t="s">
        <v>670</v>
      </c>
      <c r="O175" s="49" t="s">
        <v>671</v>
      </c>
      <c r="P175" s="50" t="s">
        <v>693</v>
      </c>
    </row>
    <row r="176" spans="1:16" ht="12.75" customHeight="1" thickBot="1" x14ac:dyDescent="0.25">
      <c r="A176" s="38" t="str">
        <f t="shared" si="30"/>
        <v> VSSC 73 </v>
      </c>
      <c r="B176" s="16" t="str">
        <f t="shared" si="31"/>
        <v>I</v>
      </c>
      <c r="C176" s="38">
        <f t="shared" si="32"/>
        <v>47659.463300000003</v>
      </c>
      <c r="D176" s="10" t="str">
        <f t="shared" si="33"/>
        <v>vis</v>
      </c>
      <c r="E176" s="46">
        <f>VLOOKUP(C176,Active!C$21:E$964,3,FALSE)</f>
        <v>4203.9967817764318</v>
      </c>
      <c r="F176" s="16" t="s">
        <v>98</v>
      </c>
      <c r="G176" s="10" t="str">
        <f t="shared" si="34"/>
        <v>47659.4633</v>
      </c>
      <c r="H176" s="38">
        <f t="shared" si="35"/>
        <v>4204</v>
      </c>
      <c r="I176" s="47" t="s">
        <v>390</v>
      </c>
      <c r="J176" s="48" t="s">
        <v>391</v>
      </c>
      <c r="K176" s="47">
        <v>4204</v>
      </c>
      <c r="L176" s="47" t="s">
        <v>392</v>
      </c>
      <c r="M176" s="48" t="s">
        <v>224</v>
      </c>
      <c r="N176" s="48" t="s">
        <v>225</v>
      </c>
      <c r="O176" s="49" t="s">
        <v>358</v>
      </c>
      <c r="P176" s="49" t="s">
        <v>393</v>
      </c>
    </row>
    <row r="177" spans="1:16" ht="12.75" customHeight="1" thickBot="1" x14ac:dyDescent="0.25">
      <c r="A177" s="38" t="str">
        <f t="shared" si="30"/>
        <v> BRNO 31 </v>
      </c>
      <c r="B177" s="16" t="str">
        <f t="shared" si="31"/>
        <v>I</v>
      </c>
      <c r="C177" s="38">
        <f t="shared" si="32"/>
        <v>48833.432999999997</v>
      </c>
      <c r="D177" s="10" t="str">
        <f t="shared" si="33"/>
        <v>vis</v>
      </c>
      <c r="E177" s="46">
        <f>VLOOKUP(C177,Active!C$21:E$964,3,FALSE)</f>
        <v>4850.0152624429493</v>
      </c>
      <c r="F177" s="16" t="s">
        <v>98</v>
      </c>
      <c r="G177" s="10" t="str">
        <f t="shared" si="34"/>
        <v>48833.433</v>
      </c>
      <c r="H177" s="38">
        <f t="shared" si="35"/>
        <v>4850</v>
      </c>
      <c r="I177" s="47" t="s">
        <v>457</v>
      </c>
      <c r="J177" s="48" t="s">
        <v>458</v>
      </c>
      <c r="K177" s="47">
        <v>4850</v>
      </c>
      <c r="L177" s="47" t="s">
        <v>459</v>
      </c>
      <c r="M177" s="48" t="s">
        <v>234</v>
      </c>
      <c r="N177" s="48"/>
      <c r="O177" s="49" t="s">
        <v>419</v>
      </c>
      <c r="P177" s="49" t="s">
        <v>407</v>
      </c>
    </row>
    <row r="178" spans="1:16" ht="12.75" customHeight="1" thickBot="1" x14ac:dyDescent="0.25">
      <c r="A178" s="38" t="str">
        <f t="shared" si="30"/>
        <v> BRNO 31 </v>
      </c>
      <c r="B178" s="16" t="str">
        <f t="shared" si="31"/>
        <v>I</v>
      </c>
      <c r="C178" s="38">
        <f t="shared" si="32"/>
        <v>48833.434999999998</v>
      </c>
      <c r="D178" s="10" t="str">
        <f t="shared" si="33"/>
        <v>vis</v>
      </c>
      <c r="E178" s="46">
        <f>VLOOKUP(C178,Active!C$21:E$964,3,FALSE)</f>
        <v>4850.0163630139104</v>
      </c>
      <c r="F178" s="16" t="s">
        <v>98</v>
      </c>
      <c r="G178" s="10" t="str">
        <f t="shared" si="34"/>
        <v>48833.435</v>
      </c>
      <c r="H178" s="38">
        <f t="shared" si="35"/>
        <v>4850</v>
      </c>
      <c r="I178" s="47" t="s">
        <v>460</v>
      </c>
      <c r="J178" s="48" t="s">
        <v>461</v>
      </c>
      <c r="K178" s="47">
        <v>4850</v>
      </c>
      <c r="L178" s="47" t="s">
        <v>462</v>
      </c>
      <c r="M178" s="48" t="s">
        <v>234</v>
      </c>
      <c r="N178" s="48"/>
      <c r="O178" s="49" t="s">
        <v>380</v>
      </c>
      <c r="P178" s="49" t="s">
        <v>407</v>
      </c>
    </row>
    <row r="179" spans="1:16" ht="12.75" customHeight="1" thickBot="1" x14ac:dyDescent="0.25">
      <c r="A179" s="38" t="str">
        <f t="shared" si="30"/>
        <v> BRNO 31 </v>
      </c>
      <c r="B179" s="16" t="str">
        <f t="shared" si="31"/>
        <v>I</v>
      </c>
      <c r="C179" s="38">
        <f t="shared" si="32"/>
        <v>48833.436000000002</v>
      </c>
      <c r="D179" s="10" t="str">
        <f t="shared" si="33"/>
        <v>vis</v>
      </c>
      <c r="E179" s="46">
        <f>VLOOKUP(C179,Active!C$21:E$964,3,FALSE)</f>
        <v>4850.0169132993933</v>
      </c>
      <c r="F179" s="16" t="s">
        <v>98</v>
      </c>
      <c r="G179" s="10" t="str">
        <f t="shared" si="34"/>
        <v>48833.436</v>
      </c>
      <c r="H179" s="38">
        <f t="shared" si="35"/>
        <v>4850</v>
      </c>
      <c r="I179" s="47" t="s">
        <v>463</v>
      </c>
      <c r="J179" s="48" t="s">
        <v>464</v>
      </c>
      <c r="K179" s="47">
        <v>4850</v>
      </c>
      <c r="L179" s="47" t="s">
        <v>465</v>
      </c>
      <c r="M179" s="48" t="s">
        <v>234</v>
      </c>
      <c r="N179" s="48"/>
      <c r="O179" s="49" t="s">
        <v>384</v>
      </c>
      <c r="P179" s="49" t="s">
        <v>407</v>
      </c>
    </row>
    <row r="180" spans="1:16" ht="12.75" customHeight="1" thickBot="1" x14ac:dyDescent="0.25">
      <c r="A180" s="38" t="str">
        <f t="shared" si="30"/>
        <v> BRNO 31 </v>
      </c>
      <c r="B180" s="16" t="str">
        <f t="shared" si="31"/>
        <v>I</v>
      </c>
      <c r="C180" s="38">
        <f t="shared" si="32"/>
        <v>48833.449000000001</v>
      </c>
      <c r="D180" s="10" t="str">
        <f t="shared" si="33"/>
        <v>vis</v>
      </c>
      <c r="E180" s="46">
        <f>VLOOKUP(C180,Active!C$21:E$964,3,FALSE)</f>
        <v>4850.0240670106423</v>
      </c>
      <c r="F180" s="16" t="s">
        <v>98</v>
      </c>
      <c r="G180" s="10" t="str">
        <f t="shared" si="34"/>
        <v>48833.449</v>
      </c>
      <c r="H180" s="38">
        <f t="shared" si="35"/>
        <v>4850</v>
      </c>
      <c r="I180" s="47" t="s">
        <v>466</v>
      </c>
      <c r="J180" s="48" t="s">
        <v>467</v>
      </c>
      <c r="K180" s="47">
        <v>4850</v>
      </c>
      <c r="L180" s="47" t="s">
        <v>468</v>
      </c>
      <c r="M180" s="48" t="s">
        <v>234</v>
      </c>
      <c r="N180" s="48"/>
      <c r="O180" s="49" t="s">
        <v>376</v>
      </c>
      <c r="P180" s="49" t="s">
        <v>407</v>
      </c>
    </row>
    <row r="181" spans="1:16" ht="12.75" customHeight="1" thickBot="1" x14ac:dyDescent="0.25">
      <c r="A181" s="38" t="str">
        <f t="shared" si="30"/>
        <v> BRNO 31 </v>
      </c>
      <c r="B181" s="16" t="str">
        <f t="shared" si="31"/>
        <v>I</v>
      </c>
      <c r="C181" s="38">
        <f t="shared" si="32"/>
        <v>49569.413</v>
      </c>
      <c r="D181" s="10" t="str">
        <f t="shared" si="33"/>
        <v>vis</v>
      </c>
      <c r="E181" s="46">
        <f>VLOOKUP(C181,Active!C$21:E$964,3,FALSE)</f>
        <v>5255.0143705127293</v>
      </c>
      <c r="F181" s="16" t="s">
        <v>98</v>
      </c>
      <c r="G181" s="10" t="str">
        <f t="shared" si="34"/>
        <v>49569.413</v>
      </c>
      <c r="H181" s="38">
        <f t="shared" si="35"/>
        <v>5255</v>
      </c>
      <c r="I181" s="47" t="s">
        <v>482</v>
      </c>
      <c r="J181" s="48" t="s">
        <v>483</v>
      </c>
      <c r="K181" s="47">
        <v>5255</v>
      </c>
      <c r="L181" s="47" t="s">
        <v>484</v>
      </c>
      <c r="M181" s="48" t="s">
        <v>234</v>
      </c>
      <c r="N181" s="48"/>
      <c r="O181" s="49" t="s">
        <v>485</v>
      </c>
      <c r="P181" s="49" t="s">
        <v>407</v>
      </c>
    </row>
    <row r="182" spans="1:16" ht="12.75" customHeight="1" thickBot="1" x14ac:dyDescent="0.25">
      <c r="A182" s="38" t="str">
        <f t="shared" si="30"/>
        <v> BRNO 31 </v>
      </c>
      <c r="B182" s="16" t="str">
        <f t="shared" si="31"/>
        <v>I</v>
      </c>
      <c r="C182" s="38">
        <f t="shared" si="32"/>
        <v>49569.428</v>
      </c>
      <c r="D182" s="10" t="str">
        <f t="shared" si="33"/>
        <v>vis</v>
      </c>
      <c r="E182" s="46">
        <f>VLOOKUP(C182,Active!C$21:E$964,3,FALSE)</f>
        <v>5255.0226247949395</v>
      </c>
      <c r="F182" s="16" t="s">
        <v>98</v>
      </c>
      <c r="G182" s="10" t="str">
        <f t="shared" si="34"/>
        <v>49569.428</v>
      </c>
      <c r="H182" s="38">
        <f t="shared" si="35"/>
        <v>5255</v>
      </c>
      <c r="I182" s="47" t="s">
        <v>486</v>
      </c>
      <c r="J182" s="48" t="s">
        <v>487</v>
      </c>
      <c r="K182" s="47">
        <v>5255</v>
      </c>
      <c r="L182" s="47" t="s">
        <v>193</v>
      </c>
      <c r="M182" s="48" t="s">
        <v>234</v>
      </c>
      <c r="N182" s="48"/>
      <c r="O182" s="49" t="s">
        <v>488</v>
      </c>
      <c r="P182" s="49" t="s">
        <v>407</v>
      </c>
    </row>
    <row r="183" spans="1:16" ht="12.75" customHeight="1" thickBot="1" x14ac:dyDescent="0.25">
      <c r="A183" s="38" t="str">
        <f t="shared" si="30"/>
        <v> BRNO 31 </v>
      </c>
      <c r="B183" s="16" t="str">
        <f t="shared" si="31"/>
        <v>I</v>
      </c>
      <c r="C183" s="38">
        <f t="shared" si="32"/>
        <v>49569.432000000001</v>
      </c>
      <c r="D183" s="10" t="str">
        <f t="shared" si="33"/>
        <v>vis</v>
      </c>
      <c r="E183" s="46">
        <f>VLOOKUP(C183,Active!C$21:E$964,3,FALSE)</f>
        <v>5255.0248259368627</v>
      </c>
      <c r="F183" s="16" t="s">
        <v>98</v>
      </c>
      <c r="G183" s="10" t="str">
        <f t="shared" si="34"/>
        <v>49569.432</v>
      </c>
      <c r="H183" s="38">
        <f t="shared" si="35"/>
        <v>5255</v>
      </c>
      <c r="I183" s="47" t="s">
        <v>489</v>
      </c>
      <c r="J183" s="48" t="s">
        <v>490</v>
      </c>
      <c r="K183" s="47">
        <v>5255</v>
      </c>
      <c r="L183" s="47" t="s">
        <v>491</v>
      </c>
      <c r="M183" s="48" t="s">
        <v>234</v>
      </c>
      <c r="N183" s="48"/>
      <c r="O183" s="49" t="s">
        <v>444</v>
      </c>
      <c r="P183" s="49" t="s">
        <v>407</v>
      </c>
    </row>
    <row r="184" spans="1:16" ht="12.75" customHeight="1" thickBot="1" x14ac:dyDescent="0.25">
      <c r="A184" s="38" t="str">
        <f t="shared" si="30"/>
        <v> BRNO 31 </v>
      </c>
      <c r="B184" s="16" t="str">
        <f t="shared" si="31"/>
        <v>I</v>
      </c>
      <c r="C184" s="38">
        <f t="shared" si="32"/>
        <v>49569.434999999998</v>
      </c>
      <c r="D184" s="10" t="str">
        <f t="shared" si="33"/>
        <v>vis</v>
      </c>
      <c r="E184" s="46">
        <f>VLOOKUP(C184,Active!C$21:E$964,3,FALSE)</f>
        <v>5255.0264767933031</v>
      </c>
      <c r="F184" s="16" t="s">
        <v>98</v>
      </c>
      <c r="G184" s="10" t="str">
        <f t="shared" si="34"/>
        <v>49569.435</v>
      </c>
      <c r="H184" s="38">
        <f t="shared" si="35"/>
        <v>5255</v>
      </c>
      <c r="I184" s="47" t="s">
        <v>492</v>
      </c>
      <c r="J184" s="48" t="s">
        <v>493</v>
      </c>
      <c r="K184" s="47">
        <v>5255</v>
      </c>
      <c r="L184" s="47" t="s">
        <v>185</v>
      </c>
      <c r="M184" s="48" t="s">
        <v>234</v>
      </c>
      <c r="N184" s="48"/>
      <c r="O184" s="49" t="s">
        <v>494</v>
      </c>
      <c r="P184" s="49" t="s">
        <v>407</v>
      </c>
    </row>
    <row r="185" spans="1:16" ht="12.75" customHeight="1" thickBot="1" x14ac:dyDescent="0.25">
      <c r="A185" s="38" t="str">
        <f t="shared" si="30"/>
        <v> AOEB 10 </v>
      </c>
      <c r="B185" s="16" t="str">
        <f t="shared" si="31"/>
        <v>I</v>
      </c>
      <c r="C185" s="38">
        <f t="shared" si="32"/>
        <v>50539.788999999997</v>
      </c>
      <c r="D185" s="10" t="str">
        <f t="shared" si="33"/>
        <v>vis</v>
      </c>
      <c r="E185" s="46">
        <f>VLOOKUP(C185,Active!C$21:E$964,3,FALSE)</f>
        <v>5788.9981941116293</v>
      </c>
      <c r="F185" s="16" t="s">
        <v>98</v>
      </c>
      <c r="G185" s="10" t="str">
        <f t="shared" si="34"/>
        <v>50539.789</v>
      </c>
      <c r="H185" s="38">
        <f t="shared" si="35"/>
        <v>5789</v>
      </c>
      <c r="I185" s="47" t="s">
        <v>550</v>
      </c>
      <c r="J185" s="48" t="s">
        <v>551</v>
      </c>
      <c r="K185" s="47">
        <v>5789</v>
      </c>
      <c r="L185" s="47" t="s">
        <v>99</v>
      </c>
      <c r="M185" s="48" t="s">
        <v>234</v>
      </c>
      <c r="N185" s="48"/>
      <c r="O185" s="49" t="s">
        <v>250</v>
      </c>
      <c r="P185" s="49" t="s">
        <v>552</v>
      </c>
    </row>
    <row r="186" spans="1:16" ht="12.75" customHeight="1" thickBot="1" x14ac:dyDescent="0.25">
      <c r="A186" s="38" t="str">
        <f t="shared" si="30"/>
        <v> AOEB 10 </v>
      </c>
      <c r="B186" s="16" t="str">
        <f t="shared" si="31"/>
        <v>I</v>
      </c>
      <c r="C186" s="38">
        <f t="shared" si="32"/>
        <v>50579.771999999997</v>
      </c>
      <c r="D186" s="10" t="str">
        <f t="shared" si="33"/>
        <v>vis</v>
      </c>
      <c r="E186" s="46">
        <f>VLOOKUP(C186,Active!C$21:E$964,3,FALSE)</f>
        <v>5811.0002584855984</v>
      </c>
      <c r="F186" s="16" t="s">
        <v>98</v>
      </c>
      <c r="G186" s="10" t="str">
        <f t="shared" si="34"/>
        <v>50579.772</v>
      </c>
      <c r="H186" s="38">
        <f t="shared" si="35"/>
        <v>5811</v>
      </c>
      <c r="I186" s="47" t="s">
        <v>553</v>
      </c>
      <c r="J186" s="48" t="s">
        <v>554</v>
      </c>
      <c r="K186" s="47">
        <v>5811</v>
      </c>
      <c r="L186" s="47" t="s">
        <v>320</v>
      </c>
      <c r="M186" s="48" t="s">
        <v>234</v>
      </c>
      <c r="N186" s="48"/>
      <c r="O186" s="49" t="s">
        <v>250</v>
      </c>
      <c r="P186" s="49" t="s">
        <v>552</v>
      </c>
    </row>
    <row r="187" spans="1:16" ht="12.75" customHeight="1" thickBot="1" x14ac:dyDescent="0.25">
      <c r="A187" s="38" t="str">
        <f t="shared" si="30"/>
        <v> AOEB 10 </v>
      </c>
      <c r="B187" s="16" t="str">
        <f t="shared" si="31"/>
        <v>I</v>
      </c>
      <c r="C187" s="38">
        <f t="shared" si="32"/>
        <v>50770.578999999998</v>
      </c>
      <c r="D187" s="10" t="str">
        <f t="shared" si="33"/>
        <v>vis</v>
      </c>
      <c r="E187" s="46">
        <f>VLOOKUP(C187,Active!C$21:E$964,3,FALSE)</f>
        <v>5915.9985801974262</v>
      </c>
      <c r="F187" s="16" t="s">
        <v>98</v>
      </c>
      <c r="G187" s="10" t="str">
        <f t="shared" si="34"/>
        <v>50770.579</v>
      </c>
      <c r="H187" s="38">
        <f t="shared" si="35"/>
        <v>5916</v>
      </c>
      <c r="I187" s="47" t="s">
        <v>564</v>
      </c>
      <c r="J187" s="48" t="s">
        <v>565</v>
      </c>
      <c r="K187" s="47">
        <v>5916</v>
      </c>
      <c r="L187" s="47" t="s">
        <v>99</v>
      </c>
      <c r="M187" s="48" t="s">
        <v>234</v>
      </c>
      <c r="N187" s="48"/>
      <c r="O187" s="49" t="s">
        <v>256</v>
      </c>
      <c r="P187" s="49" t="s">
        <v>552</v>
      </c>
    </row>
    <row r="188" spans="1:16" ht="12.75" customHeight="1" thickBot="1" x14ac:dyDescent="0.25">
      <c r="A188" s="38" t="str">
        <f t="shared" si="30"/>
        <v> AOEB 10 </v>
      </c>
      <c r="B188" s="16" t="str">
        <f t="shared" si="31"/>
        <v>I</v>
      </c>
      <c r="C188" s="38">
        <f t="shared" si="32"/>
        <v>50948.671000000002</v>
      </c>
      <c r="D188" s="10" t="str">
        <f t="shared" si="33"/>
        <v>vis</v>
      </c>
      <c r="E188" s="46">
        <f>VLOOKUP(C188,Active!C$21:E$964,3,FALSE)</f>
        <v>6014.0000220224274</v>
      </c>
      <c r="F188" s="16" t="s">
        <v>98</v>
      </c>
      <c r="G188" s="10" t="str">
        <f t="shared" si="34"/>
        <v>50948.671</v>
      </c>
      <c r="H188" s="38">
        <f t="shared" si="35"/>
        <v>6014</v>
      </c>
      <c r="I188" s="47" t="s">
        <v>566</v>
      </c>
      <c r="J188" s="48" t="s">
        <v>567</v>
      </c>
      <c r="K188" s="47">
        <v>6014</v>
      </c>
      <c r="L188" s="47" t="s">
        <v>320</v>
      </c>
      <c r="M188" s="48" t="s">
        <v>234</v>
      </c>
      <c r="N188" s="48"/>
      <c r="O188" s="49" t="s">
        <v>250</v>
      </c>
      <c r="P188" s="49" t="s">
        <v>552</v>
      </c>
    </row>
    <row r="189" spans="1:16" ht="13.5" thickBot="1" x14ac:dyDescent="0.25">
      <c r="A189" s="38" t="str">
        <f t="shared" si="30"/>
        <v> AOEB 10 </v>
      </c>
      <c r="B189" s="16" t="str">
        <f t="shared" si="31"/>
        <v>I</v>
      </c>
      <c r="C189" s="38">
        <f t="shared" si="32"/>
        <v>51088.612000000001</v>
      </c>
      <c r="D189" s="10" t="str">
        <f t="shared" si="33"/>
        <v>vis</v>
      </c>
      <c r="E189" s="46">
        <f>VLOOKUP(C189,Active!C$21:E$964,3,FALSE)</f>
        <v>6091.0075224740604</v>
      </c>
      <c r="F189" s="16" t="s">
        <v>98</v>
      </c>
      <c r="G189" s="10" t="str">
        <f t="shared" si="34"/>
        <v>51088.612</v>
      </c>
      <c r="H189" s="38">
        <f t="shared" si="35"/>
        <v>6091</v>
      </c>
      <c r="I189" s="47" t="s">
        <v>578</v>
      </c>
      <c r="J189" s="48" t="s">
        <v>579</v>
      </c>
      <c r="K189" s="47">
        <v>6091</v>
      </c>
      <c r="L189" s="47" t="s">
        <v>292</v>
      </c>
      <c r="M189" s="48" t="s">
        <v>234</v>
      </c>
      <c r="N189" s="48"/>
      <c r="O189" s="49" t="s">
        <v>256</v>
      </c>
      <c r="P189" s="49" t="s">
        <v>552</v>
      </c>
    </row>
    <row r="190" spans="1:16" ht="13.5" thickBot="1" x14ac:dyDescent="0.25">
      <c r="A190" s="38" t="str">
        <f t="shared" si="30"/>
        <v> AOEB 10 </v>
      </c>
      <c r="B190" s="16" t="str">
        <f t="shared" si="31"/>
        <v>I</v>
      </c>
      <c r="C190" s="38">
        <f t="shared" si="32"/>
        <v>51275.756999999998</v>
      </c>
      <c r="D190" s="10" t="str">
        <f t="shared" si="33"/>
        <v>vis</v>
      </c>
      <c r="E190" s="46">
        <f>VLOOKUP(C190,Active!C$21:E$964,3,FALSE)</f>
        <v>6193.9906987556406</v>
      </c>
      <c r="F190" s="16" t="s">
        <v>98</v>
      </c>
      <c r="G190" s="10" t="str">
        <f t="shared" si="34"/>
        <v>51275.757</v>
      </c>
      <c r="H190" s="38">
        <f t="shared" si="35"/>
        <v>6194</v>
      </c>
      <c r="I190" s="47" t="s">
        <v>580</v>
      </c>
      <c r="J190" s="48" t="s">
        <v>581</v>
      </c>
      <c r="K190" s="47">
        <v>6194</v>
      </c>
      <c r="L190" s="47" t="s">
        <v>582</v>
      </c>
      <c r="M190" s="48" t="s">
        <v>234</v>
      </c>
      <c r="N190" s="48"/>
      <c r="O190" s="49" t="s">
        <v>250</v>
      </c>
      <c r="P190" s="49" t="s">
        <v>552</v>
      </c>
    </row>
    <row r="191" spans="1:16" ht="13.5" thickBot="1" x14ac:dyDescent="0.25">
      <c r="A191" s="38" t="str">
        <f t="shared" si="30"/>
        <v> AOEB 10 </v>
      </c>
      <c r="B191" s="16" t="str">
        <f t="shared" si="31"/>
        <v>I</v>
      </c>
      <c r="C191" s="38">
        <f t="shared" si="32"/>
        <v>51384.815999999999</v>
      </c>
      <c r="D191" s="10" t="str">
        <f t="shared" si="33"/>
        <v>vis</v>
      </c>
      <c r="E191" s="46">
        <f>VLOOKUP(C191,Active!C$21:E$964,3,FALSE)</f>
        <v>6254.0042829929598</v>
      </c>
      <c r="F191" s="16" t="s">
        <v>98</v>
      </c>
      <c r="G191" s="10" t="str">
        <f t="shared" si="34"/>
        <v>51384.816</v>
      </c>
      <c r="H191" s="38">
        <f t="shared" si="35"/>
        <v>6254</v>
      </c>
      <c r="I191" s="47" t="s">
        <v>583</v>
      </c>
      <c r="J191" s="48" t="s">
        <v>584</v>
      </c>
      <c r="K191" s="47">
        <v>6254</v>
      </c>
      <c r="L191" s="47" t="s">
        <v>153</v>
      </c>
      <c r="M191" s="48" t="s">
        <v>234</v>
      </c>
      <c r="N191" s="48"/>
      <c r="O191" s="49" t="s">
        <v>256</v>
      </c>
      <c r="P191" s="49" t="s">
        <v>552</v>
      </c>
    </row>
    <row r="192" spans="1:16" ht="13.5" thickBot="1" x14ac:dyDescent="0.25">
      <c r="A192" s="38" t="str">
        <f t="shared" si="30"/>
        <v> AOEB 10 </v>
      </c>
      <c r="B192" s="16" t="str">
        <f t="shared" si="31"/>
        <v>I</v>
      </c>
      <c r="C192" s="38">
        <f t="shared" si="32"/>
        <v>51424.78</v>
      </c>
      <c r="D192" s="10" t="str">
        <f t="shared" si="33"/>
        <v>vis</v>
      </c>
      <c r="E192" s="46">
        <f>VLOOKUP(C192,Active!C$21:E$964,3,FALSE)</f>
        <v>6275.9958919427963</v>
      </c>
      <c r="F192" s="16" t="s">
        <v>98</v>
      </c>
      <c r="G192" s="10" t="str">
        <f t="shared" si="34"/>
        <v>51424.780</v>
      </c>
      <c r="H192" s="38">
        <f t="shared" si="35"/>
        <v>6276</v>
      </c>
      <c r="I192" s="47" t="s">
        <v>585</v>
      </c>
      <c r="J192" s="48" t="s">
        <v>586</v>
      </c>
      <c r="K192" s="47">
        <v>6276</v>
      </c>
      <c r="L192" s="47" t="s">
        <v>283</v>
      </c>
      <c r="M192" s="48" t="s">
        <v>234</v>
      </c>
      <c r="N192" s="48"/>
      <c r="O192" s="49" t="s">
        <v>250</v>
      </c>
      <c r="P192" s="49" t="s">
        <v>552</v>
      </c>
    </row>
    <row r="193" spans="1:16" ht="13.5" thickBot="1" x14ac:dyDescent="0.25">
      <c r="A193" s="38" t="str">
        <f t="shared" si="30"/>
        <v> AOEB 10 </v>
      </c>
      <c r="B193" s="16" t="str">
        <f t="shared" si="31"/>
        <v>I</v>
      </c>
      <c r="C193" s="38">
        <f t="shared" si="32"/>
        <v>51435.696000000004</v>
      </c>
      <c r="D193" s="10" t="str">
        <f t="shared" si="33"/>
        <v>vis</v>
      </c>
      <c r="E193" s="46">
        <f>VLOOKUP(C193,Active!C$21:E$964,3,FALSE)</f>
        <v>6282.0028082498857</v>
      </c>
      <c r="F193" s="16" t="s">
        <v>98</v>
      </c>
      <c r="G193" s="10" t="str">
        <f t="shared" si="34"/>
        <v>51435.696</v>
      </c>
      <c r="H193" s="38">
        <f t="shared" si="35"/>
        <v>6282</v>
      </c>
      <c r="I193" s="47" t="s">
        <v>587</v>
      </c>
      <c r="J193" s="48" t="s">
        <v>588</v>
      </c>
      <c r="K193" s="47">
        <v>6282</v>
      </c>
      <c r="L193" s="47" t="s">
        <v>499</v>
      </c>
      <c r="M193" s="48" t="s">
        <v>234</v>
      </c>
      <c r="N193" s="48"/>
      <c r="O193" s="49" t="s">
        <v>250</v>
      </c>
      <c r="P193" s="49" t="s">
        <v>552</v>
      </c>
    </row>
    <row r="194" spans="1:16" ht="13.5" thickBot="1" x14ac:dyDescent="0.25">
      <c r="A194" s="38" t="str">
        <f t="shared" si="30"/>
        <v> AOEB 10 </v>
      </c>
      <c r="B194" s="16" t="str">
        <f t="shared" si="31"/>
        <v>I</v>
      </c>
      <c r="C194" s="38">
        <f t="shared" si="32"/>
        <v>51693.722999999998</v>
      </c>
      <c r="D194" s="10" t="str">
        <f t="shared" si="33"/>
        <v>vis</v>
      </c>
      <c r="E194" s="46">
        <f>VLOOKUP(C194,Active!C$21:E$964,3,FALSE)</f>
        <v>6423.9913199729199</v>
      </c>
      <c r="F194" s="16" t="s">
        <v>98</v>
      </c>
      <c r="G194" s="10" t="str">
        <f t="shared" si="34"/>
        <v>51693.723</v>
      </c>
      <c r="H194" s="38">
        <f t="shared" si="35"/>
        <v>6424</v>
      </c>
      <c r="I194" s="47" t="s">
        <v>589</v>
      </c>
      <c r="J194" s="48" t="s">
        <v>590</v>
      </c>
      <c r="K194" s="47">
        <v>6424</v>
      </c>
      <c r="L194" s="47" t="s">
        <v>591</v>
      </c>
      <c r="M194" s="48" t="s">
        <v>234</v>
      </c>
      <c r="N194" s="48"/>
      <c r="O194" s="49" t="s">
        <v>256</v>
      </c>
      <c r="P194" s="49" t="s">
        <v>552</v>
      </c>
    </row>
    <row r="195" spans="1:16" ht="13.5" thickBot="1" x14ac:dyDescent="0.25">
      <c r="A195" s="38" t="str">
        <f t="shared" si="30"/>
        <v>OEJV 0074 </v>
      </c>
      <c r="B195" s="16" t="str">
        <f t="shared" si="31"/>
        <v>I</v>
      </c>
      <c r="C195" s="38">
        <f t="shared" si="32"/>
        <v>52462.436999999998</v>
      </c>
      <c r="D195" s="10" t="str">
        <f t="shared" si="33"/>
        <v>vis</v>
      </c>
      <c r="E195" s="46" t="e">
        <f>VLOOKUP(C195,Active!C$21:E$964,3,FALSE)</f>
        <v>#N/A</v>
      </c>
      <c r="F195" s="16" t="s">
        <v>98</v>
      </c>
      <c r="G195" s="10" t="str">
        <f t="shared" si="34"/>
        <v>52462.437</v>
      </c>
      <c r="H195" s="38">
        <f t="shared" si="35"/>
        <v>6847</v>
      </c>
      <c r="I195" s="47" t="s">
        <v>592</v>
      </c>
      <c r="J195" s="48" t="s">
        <v>593</v>
      </c>
      <c r="K195" s="47">
        <v>6847</v>
      </c>
      <c r="L195" s="47" t="s">
        <v>265</v>
      </c>
      <c r="M195" s="48" t="s">
        <v>234</v>
      </c>
      <c r="N195" s="48"/>
      <c r="O195" s="49" t="s">
        <v>594</v>
      </c>
      <c r="P195" s="50" t="s">
        <v>595</v>
      </c>
    </row>
    <row r="196" spans="1:16" ht="13.5" thickBot="1" x14ac:dyDescent="0.25">
      <c r="A196" s="38" t="str">
        <f t="shared" si="30"/>
        <v>OEJV 0074 </v>
      </c>
      <c r="B196" s="16" t="str">
        <f t="shared" si="31"/>
        <v>I</v>
      </c>
      <c r="C196" s="38">
        <f t="shared" si="32"/>
        <v>52462.438999999998</v>
      </c>
      <c r="D196" s="10" t="str">
        <f t="shared" si="33"/>
        <v>vis</v>
      </c>
      <c r="E196" s="46" t="e">
        <f>VLOOKUP(C196,Active!C$21:E$964,3,FALSE)</f>
        <v>#N/A</v>
      </c>
      <c r="F196" s="16" t="s">
        <v>98</v>
      </c>
      <c r="G196" s="10" t="str">
        <f t="shared" si="34"/>
        <v>52462.439</v>
      </c>
      <c r="H196" s="38">
        <f t="shared" si="35"/>
        <v>6847</v>
      </c>
      <c r="I196" s="47" t="s">
        <v>596</v>
      </c>
      <c r="J196" s="48" t="s">
        <v>597</v>
      </c>
      <c r="K196" s="47">
        <v>6847</v>
      </c>
      <c r="L196" s="47" t="s">
        <v>153</v>
      </c>
      <c r="M196" s="48" t="s">
        <v>234</v>
      </c>
      <c r="N196" s="48"/>
      <c r="O196" s="49" t="s">
        <v>598</v>
      </c>
      <c r="P196" s="50" t="s">
        <v>595</v>
      </c>
    </row>
    <row r="197" spans="1:16" ht="13.5" thickBot="1" x14ac:dyDescent="0.25">
      <c r="A197" s="38" t="str">
        <f t="shared" si="30"/>
        <v> AOEB 10 </v>
      </c>
      <c r="B197" s="16" t="str">
        <f t="shared" si="31"/>
        <v>I</v>
      </c>
      <c r="C197" s="38">
        <f t="shared" si="32"/>
        <v>53314.716</v>
      </c>
      <c r="D197" s="10" t="str">
        <f t="shared" si="33"/>
        <v>vis</v>
      </c>
      <c r="E197" s="46">
        <f>VLOOKUP(C197,Active!C$21:E$964,3,FALSE)</f>
        <v>7316.0002321544398</v>
      </c>
      <c r="F197" s="16" t="s">
        <v>98</v>
      </c>
      <c r="G197" s="10" t="str">
        <f t="shared" si="34"/>
        <v>53314.716</v>
      </c>
      <c r="H197" s="38">
        <f t="shared" si="35"/>
        <v>7316</v>
      </c>
      <c r="I197" s="47" t="s">
        <v>603</v>
      </c>
      <c r="J197" s="48" t="s">
        <v>604</v>
      </c>
      <c r="K197" s="47">
        <v>7316</v>
      </c>
      <c r="L197" s="47" t="s">
        <v>320</v>
      </c>
      <c r="M197" s="48" t="s">
        <v>234</v>
      </c>
      <c r="N197" s="48"/>
      <c r="O197" s="49" t="s">
        <v>256</v>
      </c>
      <c r="P197" s="49" t="s">
        <v>552</v>
      </c>
    </row>
    <row r="198" spans="1:16" ht="13.5" thickBot="1" x14ac:dyDescent="0.25">
      <c r="A198" s="38" t="str">
        <f t="shared" si="30"/>
        <v> AOEB 10 </v>
      </c>
      <c r="B198" s="16" t="str">
        <f t="shared" si="31"/>
        <v>I</v>
      </c>
      <c r="C198" s="38">
        <f t="shared" si="32"/>
        <v>53563.673600000002</v>
      </c>
      <c r="D198" s="10" t="str">
        <f t="shared" si="33"/>
        <v>vis</v>
      </c>
      <c r="E198" s="46">
        <f>VLOOKUP(C198,Active!C$21:E$964,3,FALSE)</f>
        <v>7452.9979847390123</v>
      </c>
      <c r="F198" s="16" t="s">
        <v>98</v>
      </c>
      <c r="G198" s="10" t="str">
        <f t="shared" si="34"/>
        <v>53563.6736</v>
      </c>
      <c r="H198" s="38">
        <f t="shared" si="35"/>
        <v>7453</v>
      </c>
      <c r="I198" s="47" t="s">
        <v>611</v>
      </c>
      <c r="J198" s="48" t="s">
        <v>612</v>
      </c>
      <c r="K198" s="47">
        <v>7453</v>
      </c>
      <c r="L198" s="47" t="s">
        <v>613</v>
      </c>
      <c r="M198" s="48" t="s">
        <v>614</v>
      </c>
      <c r="N198" s="48" t="s">
        <v>615</v>
      </c>
      <c r="O198" s="49" t="s">
        <v>256</v>
      </c>
      <c r="P198" s="49" t="s">
        <v>552</v>
      </c>
    </row>
    <row r="199" spans="1:16" ht="13.5" thickBot="1" x14ac:dyDescent="0.25">
      <c r="A199" s="38" t="str">
        <f t="shared" si="30"/>
        <v> AOEB 12 </v>
      </c>
      <c r="B199" s="16" t="str">
        <f t="shared" si="31"/>
        <v>I</v>
      </c>
      <c r="C199" s="38">
        <f t="shared" si="32"/>
        <v>54248.772700000001</v>
      </c>
      <c r="D199" s="10" t="str">
        <f t="shared" si="33"/>
        <v>vis</v>
      </c>
      <c r="E199" s="46">
        <f>VLOOKUP(C199,Active!C$21:E$964,3,FALSE)</f>
        <v>7829.9980722949349</v>
      </c>
      <c r="F199" s="16" t="s">
        <v>98</v>
      </c>
      <c r="G199" s="10" t="str">
        <f t="shared" si="34"/>
        <v>54248.7727</v>
      </c>
      <c r="H199" s="38">
        <f t="shared" si="35"/>
        <v>7830</v>
      </c>
      <c r="I199" s="47" t="s">
        <v>621</v>
      </c>
      <c r="J199" s="48" t="s">
        <v>622</v>
      </c>
      <c r="K199" s="47">
        <v>7830</v>
      </c>
      <c r="L199" s="47" t="s">
        <v>623</v>
      </c>
      <c r="M199" s="48" t="s">
        <v>614</v>
      </c>
      <c r="N199" s="48" t="s">
        <v>615</v>
      </c>
      <c r="O199" s="49" t="s">
        <v>624</v>
      </c>
      <c r="P199" s="49" t="s">
        <v>625</v>
      </c>
    </row>
    <row r="200" spans="1:16" ht="13.5" thickBot="1" x14ac:dyDescent="0.25">
      <c r="A200" s="38" t="str">
        <f t="shared" si="30"/>
        <v>OEJV 0094 </v>
      </c>
      <c r="B200" s="16" t="str">
        <f t="shared" si="31"/>
        <v>I</v>
      </c>
      <c r="C200" s="38">
        <f t="shared" si="32"/>
        <v>54659.478000000003</v>
      </c>
      <c r="D200" s="10" t="str">
        <f t="shared" si="33"/>
        <v>vis</v>
      </c>
      <c r="E200" s="46" t="e">
        <f>VLOOKUP(C200,Active!C$21:E$964,3,FALSE)</f>
        <v>#N/A</v>
      </c>
      <c r="F200" s="16" t="s">
        <v>98</v>
      </c>
      <c r="G200" s="10" t="str">
        <f t="shared" si="34"/>
        <v>54659.478</v>
      </c>
      <c r="H200" s="38">
        <f t="shared" si="35"/>
        <v>8056</v>
      </c>
      <c r="I200" s="47" t="s">
        <v>630</v>
      </c>
      <c r="J200" s="48" t="s">
        <v>631</v>
      </c>
      <c r="K200" s="47">
        <v>8056</v>
      </c>
      <c r="L200" s="47" t="s">
        <v>265</v>
      </c>
      <c r="M200" s="48" t="s">
        <v>234</v>
      </c>
      <c r="N200" s="48"/>
      <c r="O200" s="49" t="s">
        <v>632</v>
      </c>
      <c r="P200" s="50" t="s">
        <v>633</v>
      </c>
    </row>
    <row r="201" spans="1:16" ht="13.5" thickBot="1" x14ac:dyDescent="0.25">
      <c r="A201" s="38" t="str">
        <f t="shared" si="30"/>
        <v>OEJV 0094 </v>
      </c>
      <c r="B201" s="16" t="str">
        <f t="shared" si="31"/>
        <v>I</v>
      </c>
      <c r="C201" s="38">
        <f t="shared" si="32"/>
        <v>54659.48</v>
      </c>
      <c r="D201" s="10" t="str">
        <f t="shared" si="33"/>
        <v>vis</v>
      </c>
      <c r="E201" s="46" t="e">
        <f>VLOOKUP(C201,Active!C$21:E$964,3,FALSE)</f>
        <v>#N/A</v>
      </c>
      <c r="F201" s="16" t="s">
        <v>98</v>
      </c>
      <c r="G201" s="10" t="str">
        <f t="shared" si="34"/>
        <v>54659.480</v>
      </c>
      <c r="H201" s="38">
        <f t="shared" si="35"/>
        <v>8056</v>
      </c>
      <c r="I201" s="47" t="s">
        <v>634</v>
      </c>
      <c r="J201" s="48" t="s">
        <v>635</v>
      </c>
      <c r="K201" s="47">
        <v>8056</v>
      </c>
      <c r="L201" s="47" t="s">
        <v>153</v>
      </c>
      <c r="M201" s="48" t="s">
        <v>234</v>
      </c>
      <c r="N201" s="48"/>
      <c r="O201" s="49" t="s">
        <v>636</v>
      </c>
      <c r="P201" s="50" t="s">
        <v>633</v>
      </c>
    </row>
    <row r="202" spans="1:16" ht="13.5" thickBot="1" x14ac:dyDescent="0.25">
      <c r="A202" s="38" t="str">
        <f t="shared" si="30"/>
        <v>OEJV 0094 </v>
      </c>
      <c r="B202" s="16" t="str">
        <f t="shared" si="31"/>
        <v>I</v>
      </c>
      <c r="C202" s="38">
        <f t="shared" si="32"/>
        <v>54659.487000000001</v>
      </c>
      <c r="D202" s="10" t="str">
        <f t="shared" si="33"/>
        <v>vis</v>
      </c>
      <c r="E202" s="46" t="e">
        <f>VLOOKUP(C202,Active!C$21:E$964,3,FALSE)</f>
        <v>#N/A</v>
      </c>
      <c r="F202" s="16" t="s">
        <v>98</v>
      </c>
      <c r="G202" s="10" t="str">
        <f t="shared" si="34"/>
        <v>54659.487</v>
      </c>
      <c r="H202" s="38">
        <f t="shared" si="35"/>
        <v>8056</v>
      </c>
      <c r="I202" s="47" t="s">
        <v>637</v>
      </c>
      <c r="J202" s="48" t="s">
        <v>638</v>
      </c>
      <c r="K202" s="47">
        <v>8056</v>
      </c>
      <c r="L202" s="47" t="s">
        <v>147</v>
      </c>
      <c r="M202" s="48" t="s">
        <v>234</v>
      </c>
      <c r="N202" s="48"/>
      <c r="O202" s="49" t="s">
        <v>639</v>
      </c>
      <c r="P202" s="50" t="s">
        <v>633</v>
      </c>
    </row>
    <row r="203" spans="1:16" ht="13.5" thickBot="1" x14ac:dyDescent="0.25">
      <c r="A203" s="38" t="str">
        <f t="shared" si="30"/>
        <v> JAAVSO 41;122 </v>
      </c>
      <c r="B203" s="16" t="str">
        <f t="shared" si="31"/>
        <v>I</v>
      </c>
      <c r="C203" s="38">
        <f t="shared" si="32"/>
        <v>56169.593200000003</v>
      </c>
      <c r="D203" s="10" t="str">
        <f t="shared" si="33"/>
        <v>vis</v>
      </c>
      <c r="E203" s="46">
        <f>VLOOKUP(C203,Active!C$21:E$964,3,FALSE)</f>
        <v>8886.9977044345942</v>
      </c>
      <c r="F203" s="16" t="s">
        <v>98</v>
      </c>
      <c r="G203" s="10" t="str">
        <f t="shared" si="34"/>
        <v>56169.5932</v>
      </c>
      <c r="H203" s="38">
        <f t="shared" si="35"/>
        <v>8887</v>
      </c>
      <c r="I203" s="47" t="s">
        <v>658</v>
      </c>
      <c r="J203" s="48" t="s">
        <v>659</v>
      </c>
      <c r="K203" s="47">
        <v>8887</v>
      </c>
      <c r="L203" s="47" t="s">
        <v>660</v>
      </c>
      <c r="M203" s="48" t="s">
        <v>614</v>
      </c>
      <c r="N203" s="48" t="s">
        <v>98</v>
      </c>
      <c r="O203" s="49" t="s">
        <v>256</v>
      </c>
      <c r="P203" s="49" t="s">
        <v>661</v>
      </c>
    </row>
    <row r="204" spans="1:16" ht="26.25" thickBot="1" x14ac:dyDescent="0.25">
      <c r="A204" s="38" t="str">
        <f t="shared" si="30"/>
        <v>BAVM 241 (=IBVS 6157) </v>
      </c>
      <c r="B204" s="16" t="str">
        <f t="shared" si="31"/>
        <v>II</v>
      </c>
      <c r="C204" s="38">
        <f t="shared" si="32"/>
        <v>57204.519800000002</v>
      </c>
      <c r="D204" s="10" t="str">
        <f t="shared" si="33"/>
        <v>vis</v>
      </c>
      <c r="E204" s="46">
        <f>VLOOKUP(C204,Active!C$21:E$964,3,FALSE)</f>
        <v>9456.5027859825823</v>
      </c>
      <c r="F204" s="16" t="s">
        <v>98</v>
      </c>
      <c r="G204" s="10" t="str">
        <f t="shared" si="34"/>
        <v>57204.5198</v>
      </c>
      <c r="H204" s="38">
        <f t="shared" si="35"/>
        <v>9456.5</v>
      </c>
      <c r="I204" s="47" t="s">
        <v>694</v>
      </c>
      <c r="J204" s="48" t="s">
        <v>695</v>
      </c>
      <c r="K204" s="47" t="s">
        <v>696</v>
      </c>
      <c r="L204" s="47" t="s">
        <v>697</v>
      </c>
      <c r="M204" s="48" t="s">
        <v>614</v>
      </c>
      <c r="N204" s="48" t="s">
        <v>608</v>
      </c>
      <c r="O204" s="49" t="s">
        <v>609</v>
      </c>
      <c r="P204" s="50" t="s">
        <v>698</v>
      </c>
    </row>
    <row r="205" spans="1:16" x14ac:dyDescent="0.2">
      <c r="B205" s="16"/>
      <c r="E205" s="46"/>
      <c r="F205" s="16"/>
    </row>
    <row r="206" spans="1:16" x14ac:dyDescent="0.2">
      <c r="B206" s="16"/>
      <c r="E206" s="46"/>
      <c r="F206" s="16"/>
    </row>
    <row r="207" spans="1:16" x14ac:dyDescent="0.2">
      <c r="B207" s="16"/>
      <c r="E207" s="46"/>
      <c r="F207" s="16"/>
    </row>
    <row r="208" spans="1:16" x14ac:dyDescent="0.2">
      <c r="B208" s="16"/>
      <c r="E208" s="46"/>
      <c r="F208" s="16"/>
    </row>
    <row r="209" spans="2:6" x14ac:dyDescent="0.2">
      <c r="B209" s="16"/>
      <c r="E209" s="46"/>
      <c r="F209" s="16"/>
    </row>
    <row r="210" spans="2:6" x14ac:dyDescent="0.2">
      <c r="B210" s="16"/>
      <c r="E210" s="46"/>
      <c r="F210" s="16"/>
    </row>
    <row r="211" spans="2:6" x14ac:dyDescent="0.2">
      <c r="B211" s="16"/>
      <c r="E211" s="46"/>
      <c r="F211" s="16"/>
    </row>
    <row r="212" spans="2:6" x14ac:dyDescent="0.2">
      <c r="B212" s="16"/>
      <c r="E212" s="46"/>
      <c r="F212" s="16"/>
    </row>
    <row r="213" spans="2:6" x14ac:dyDescent="0.2">
      <c r="B213" s="16"/>
      <c r="E213" s="46"/>
      <c r="F213" s="16"/>
    </row>
    <row r="214" spans="2:6" x14ac:dyDescent="0.2">
      <c r="B214" s="16"/>
      <c r="E214" s="46"/>
      <c r="F214" s="16"/>
    </row>
    <row r="215" spans="2:6" x14ac:dyDescent="0.2">
      <c r="B215" s="16"/>
      <c r="E215" s="46"/>
      <c r="F215" s="16"/>
    </row>
    <row r="216" spans="2:6" x14ac:dyDescent="0.2">
      <c r="B216" s="16"/>
      <c r="E216" s="46"/>
      <c r="F216" s="16"/>
    </row>
    <row r="217" spans="2:6" x14ac:dyDescent="0.2">
      <c r="B217" s="16"/>
      <c r="E217" s="46"/>
      <c r="F217" s="16"/>
    </row>
    <row r="218" spans="2:6" x14ac:dyDescent="0.2">
      <c r="B218" s="16"/>
      <c r="E218" s="46"/>
      <c r="F218" s="16"/>
    </row>
    <row r="219" spans="2:6" x14ac:dyDescent="0.2">
      <c r="B219" s="16"/>
      <c r="E219" s="46"/>
      <c r="F219" s="16"/>
    </row>
    <row r="220" spans="2:6" x14ac:dyDescent="0.2">
      <c r="B220" s="16"/>
      <c r="E220" s="46"/>
      <c r="F220" s="16"/>
    </row>
    <row r="221" spans="2:6" x14ac:dyDescent="0.2">
      <c r="B221" s="16"/>
      <c r="E221" s="46"/>
      <c r="F221" s="16"/>
    </row>
    <row r="222" spans="2:6" x14ac:dyDescent="0.2">
      <c r="B222" s="16"/>
      <c r="E222" s="46"/>
      <c r="F222" s="16"/>
    </row>
    <row r="223" spans="2:6" x14ac:dyDescent="0.2">
      <c r="B223" s="16"/>
      <c r="E223" s="46"/>
      <c r="F223" s="16"/>
    </row>
    <row r="224" spans="2:6" x14ac:dyDescent="0.2">
      <c r="B224" s="16"/>
      <c r="E224" s="46"/>
      <c r="F224" s="16"/>
    </row>
    <row r="225" spans="2:6" x14ac:dyDescent="0.2">
      <c r="B225" s="16"/>
      <c r="E225" s="46"/>
      <c r="F225" s="16"/>
    </row>
    <row r="226" spans="2:6" x14ac:dyDescent="0.2">
      <c r="B226" s="16"/>
      <c r="E226" s="46"/>
      <c r="F226" s="16"/>
    </row>
    <row r="227" spans="2:6" x14ac:dyDescent="0.2">
      <c r="B227" s="16"/>
      <c r="E227" s="46"/>
      <c r="F227" s="16"/>
    </row>
    <row r="228" spans="2:6" x14ac:dyDescent="0.2">
      <c r="B228" s="16"/>
      <c r="E228" s="46"/>
      <c r="F228" s="16"/>
    </row>
    <row r="229" spans="2:6" x14ac:dyDescent="0.2">
      <c r="B229" s="16"/>
      <c r="E229" s="46"/>
      <c r="F229" s="16"/>
    </row>
    <row r="230" spans="2:6" x14ac:dyDescent="0.2">
      <c r="B230" s="16"/>
      <c r="E230" s="46"/>
      <c r="F230" s="16"/>
    </row>
    <row r="231" spans="2:6" x14ac:dyDescent="0.2">
      <c r="B231" s="16"/>
      <c r="E231" s="46"/>
      <c r="F231" s="16"/>
    </row>
    <row r="232" spans="2:6" x14ac:dyDescent="0.2">
      <c r="B232" s="16"/>
      <c r="E232" s="46"/>
      <c r="F232" s="16"/>
    </row>
    <row r="233" spans="2:6" x14ac:dyDescent="0.2">
      <c r="B233" s="16"/>
      <c r="E233" s="46"/>
      <c r="F233" s="16"/>
    </row>
    <row r="234" spans="2:6" x14ac:dyDescent="0.2">
      <c r="B234" s="16"/>
      <c r="E234" s="46"/>
      <c r="F234" s="16"/>
    </row>
    <row r="235" spans="2:6" x14ac:dyDescent="0.2">
      <c r="B235" s="16"/>
      <c r="E235" s="46"/>
      <c r="F235" s="16"/>
    </row>
    <row r="236" spans="2:6" x14ac:dyDescent="0.2">
      <c r="B236" s="16"/>
      <c r="E236" s="46"/>
      <c r="F236" s="16"/>
    </row>
    <row r="237" spans="2:6" x14ac:dyDescent="0.2">
      <c r="B237" s="16"/>
      <c r="E237" s="46"/>
      <c r="F237" s="16"/>
    </row>
    <row r="238" spans="2:6" x14ac:dyDescent="0.2">
      <c r="B238" s="16"/>
      <c r="E238" s="46"/>
      <c r="F238" s="16"/>
    </row>
    <row r="239" spans="2:6" x14ac:dyDescent="0.2">
      <c r="B239" s="16"/>
      <c r="E239" s="46"/>
      <c r="F239" s="16"/>
    </row>
    <row r="240" spans="2:6" x14ac:dyDescent="0.2">
      <c r="B240" s="16"/>
      <c r="E240" s="46"/>
      <c r="F240" s="16"/>
    </row>
    <row r="241" spans="2:6" x14ac:dyDescent="0.2">
      <c r="B241" s="16"/>
      <c r="E241" s="46"/>
      <c r="F241" s="16"/>
    </row>
    <row r="242" spans="2:6" x14ac:dyDescent="0.2">
      <c r="B242" s="16"/>
      <c r="E242" s="46"/>
      <c r="F242" s="16"/>
    </row>
    <row r="243" spans="2:6" x14ac:dyDescent="0.2">
      <c r="B243" s="16"/>
      <c r="E243" s="46"/>
      <c r="F243" s="16"/>
    </row>
    <row r="244" spans="2:6" x14ac:dyDescent="0.2">
      <c r="B244" s="16"/>
      <c r="E244" s="46"/>
      <c r="F244" s="16"/>
    </row>
    <row r="245" spans="2:6" x14ac:dyDescent="0.2">
      <c r="B245" s="16"/>
      <c r="E245" s="46"/>
      <c r="F245" s="16"/>
    </row>
    <row r="246" spans="2:6" x14ac:dyDescent="0.2">
      <c r="B246" s="16"/>
      <c r="E246" s="46"/>
      <c r="F246" s="16"/>
    </row>
    <row r="247" spans="2:6" x14ac:dyDescent="0.2">
      <c r="B247" s="16"/>
      <c r="E247" s="46"/>
      <c r="F247" s="16"/>
    </row>
    <row r="248" spans="2:6" x14ac:dyDescent="0.2">
      <c r="B248" s="16"/>
      <c r="E248" s="46"/>
      <c r="F248" s="16"/>
    </row>
    <row r="249" spans="2:6" x14ac:dyDescent="0.2">
      <c r="B249" s="16"/>
      <c r="E249" s="46"/>
      <c r="F249" s="16"/>
    </row>
    <row r="250" spans="2:6" x14ac:dyDescent="0.2">
      <c r="B250" s="16"/>
      <c r="E250" s="46"/>
      <c r="F250" s="16"/>
    </row>
    <row r="251" spans="2:6" x14ac:dyDescent="0.2">
      <c r="B251" s="16"/>
      <c r="E251" s="46"/>
      <c r="F251" s="16"/>
    </row>
    <row r="252" spans="2:6" x14ac:dyDescent="0.2">
      <c r="B252" s="16"/>
      <c r="E252" s="46"/>
      <c r="F252" s="16"/>
    </row>
    <row r="253" spans="2:6" x14ac:dyDescent="0.2">
      <c r="B253" s="16"/>
      <c r="E253" s="46"/>
      <c r="F253" s="16"/>
    </row>
    <row r="254" spans="2:6" x14ac:dyDescent="0.2">
      <c r="B254" s="16"/>
      <c r="E254" s="46"/>
      <c r="F254" s="16"/>
    </row>
    <row r="255" spans="2:6" x14ac:dyDescent="0.2">
      <c r="B255" s="16"/>
      <c r="E255" s="46"/>
      <c r="F255" s="16"/>
    </row>
    <row r="256" spans="2:6" x14ac:dyDescent="0.2">
      <c r="B256" s="16"/>
      <c r="E256" s="46"/>
      <c r="F256" s="16"/>
    </row>
    <row r="257" spans="2:6" x14ac:dyDescent="0.2">
      <c r="B257" s="16"/>
      <c r="E257" s="46"/>
      <c r="F257" s="16"/>
    </row>
    <row r="258" spans="2:6" x14ac:dyDescent="0.2">
      <c r="B258" s="16"/>
      <c r="E258" s="46"/>
      <c r="F258" s="16"/>
    </row>
    <row r="259" spans="2:6" x14ac:dyDescent="0.2">
      <c r="B259" s="16"/>
      <c r="E259" s="46"/>
      <c r="F259" s="16"/>
    </row>
    <row r="260" spans="2:6" x14ac:dyDescent="0.2">
      <c r="B260" s="16"/>
      <c r="E260" s="46"/>
      <c r="F260" s="16"/>
    </row>
    <row r="261" spans="2:6" x14ac:dyDescent="0.2">
      <c r="B261" s="16"/>
      <c r="E261" s="46"/>
      <c r="F261" s="16"/>
    </row>
    <row r="262" spans="2:6" x14ac:dyDescent="0.2">
      <c r="B262" s="16"/>
      <c r="E262" s="46"/>
      <c r="F262" s="16"/>
    </row>
    <row r="263" spans="2:6" x14ac:dyDescent="0.2">
      <c r="B263" s="16"/>
      <c r="E263" s="46"/>
      <c r="F263" s="16"/>
    </row>
    <row r="264" spans="2:6" x14ac:dyDescent="0.2">
      <c r="B264" s="16"/>
      <c r="E264" s="46"/>
      <c r="F264" s="16"/>
    </row>
    <row r="265" spans="2:6" x14ac:dyDescent="0.2">
      <c r="B265" s="16"/>
      <c r="E265" s="46"/>
      <c r="F265" s="16"/>
    </row>
    <row r="266" spans="2:6" x14ac:dyDescent="0.2">
      <c r="B266" s="16"/>
      <c r="E266" s="46"/>
      <c r="F266" s="16"/>
    </row>
    <row r="267" spans="2:6" x14ac:dyDescent="0.2">
      <c r="B267" s="16"/>
      <c r="E267" s="46"/>
      <c r="F267" s="16"/>
    </row>
    <row r="268" spans="2:6" x14ac:dyDescent="0.2">
      <c r="B268" s="16"/>
      <c r="E268" s="46"/>
      <c r="F268" s="16"/>
    </row>
    <row r="269" spans="2:6" x14ac:dyDescent="0.2">
      <c r="B269" s="16"/>
      <c r="E269" s="46"/>
      <c r="F269" s="16"/>
    </row>
    <row r="270" spans="2:6" x14ac:dyDescent="0.2">
      <c r="B270" s="16"/>
      <c r="E270" s="46"/>
      <c r="F270" s="16"/>
    </row>
    <row r="271" spans="2:6" x14ac:dyDescent="0.2">
      <c r="B271" s="16"/>
      <c r="E271" s="46"/>
      <c r="F271" s="16"/>
    </row>
    <row r="272" spans="2:6" x14ac:dyDescent="0.2">
      <c r="B272" s="16"/>
      <c r="E272" s="46"/>
      <c r="F272" s="16"/>
    </row>
    <row r="273" spans="2:6" x14ac:dyDescent="0.2">
      <c r="B273" s="16"/>
      <c r="E273" s="46"/>
      <c r="F273" s="16"/>
    </row>
    <row r="274" spans="2:6" x14ac:dyDescent="0.2">
      <c r="B274" s="16"/>
      <c r="E274" s="46"/>
      <c r="F274" s="16"/>
    </row>
    <row r="275" spans="2:6" x14ac:dyDescent="0.2">
      <c r="B275" s="16"/>
      <c r="E275" s="46"/>
      <c r="F275" s="16"/>
    </row>
    <row r="276" spans="2:6" x14ac:dyDescent="0.2">
      <c r="B276" s="16"/>
      <c r="E276" s="46"/>
      <c r="F276" s="16"/>
    </row>
    <row r="277" spans="2:6" x14ac:dyDescent="0.2">
      <c r="B277" s="16"/>
      <c r="E277" s="46"/>
      <c r="F277" s="16"/>
    </row>
    <row r="278" spans="2:6" x14ac:dyDescent="0.2">
      <c r="B278" s="16"/>
      <c r="E278" s="46"/>
      <c r="F278" s="16"/>
    </row>
    <row r="279" spans="2:6" x14ac:dyDescent="0.2">
      <c r="B279" s="16"/>
      <c r="E279" s="46"/>
      <c r="F279" s="16"/>
    </row>
    <row r="280" spans="2:6" x14ac:dyDescent="0.2">
      <c r="B280" s="16"/>
      <c r="E280" s="46"/>
      <c r="F280" s="16"/>
    </row>
    <row r="281" spans="2:6" x14ac:dyDescent="0.2">
      <c r="B281" s="16"/>
      <c r="E281" s="46"/>
      <c r="F281" s="16"/>
    </row>
    <row r="282" spans="2:6" x14ac:dyDescent="0.2">
      <c r="B282" s="16"/>
      <c r="E282" s="46"/>
      <c r="F282" s="16"/>
    </row>
    <row r="283" spans="2:6" x14ac:dyDescent="0.2">
      <c r="B283" s="16"/>
      <c r="E283" s="46"/>
      <c r="F283" s="16"/>
    </row>
    <row r="284" spans="2:6" x14ac:dyDescent="0.2">
      <c r="B284" s="16"/>
      <c r="E284" s="46"/>
      <c r="F284" s="16"/>
    </row>
    <row r="285" spans="2:6" x14ac:dyDescent="0.2">
      <c r="B285" s="16"/>
      <c r="E285" s="46"/>
      <c r="F285" s="16"/>
    </row>
    <row r="286" spans="2:6" x14ac:dyDescent="0.2">
      <c r="B286" s="16"/>
      <c r="E286" s="46"/>
      <c r="F286" s="16"/>
    </row>
    <row r="287" spans="2:6" x14ac:dyDescent="0.2">
      <c r="B287" s="16"/>
      <c r="E287" s="46"/>
      <c r="F287" s="16"/>
    </row>
    <row r="288" spans="2:6" x14ac:dyDescent="0.2">
      <c r="B288" s="16"/>
      <c r="E288" s="46"/>
      <c r="F288" s="16"/>
    </row>
    <row r="289" spans="2:6" x14ac:dyDescent="0.2">
      <c r="B289" s="16"/>
      <c r="E289" s="46"/>
      <c r="F289" s="16"/>
    </row>
    <row r="290" spans="2:6" x14ac:dyDescent="0.2">
      <c r="B290" s="16"/>
      <c r="E290" s="46"/>
      <c r="F290" s="16"/>
    </row>
    <row r="291" spans="2:6" x14ac:dyDescent="0.2">
      <c r="B291" s="16"/>
      <c r="E291" s="46"/>
      <c r="F291" s="16"/>
    </row>
    <row r="292" spans="2:6" x14ac:dyDescent="0.2">
      <c r="B292" s="16"/>
      <c r="E292" s="46"/>
      <c r="F292" s="16"/>
    </row>
    <row r="293" spans="2:6" x14ac:dyDescent="0.2">
      <c r="B293" s="16"/>
      <c r="E293" s="46"/>
      <c r="F293" s="16"/>
    </row>
    <row r="294" spans="2:6" x14ac:dyDescent="0.2">
      <c r="B294" s="16"/>
      <c r="E294" s="46"/>
      <c r="F294" s="16"/>
    </row>
    <row r="295" spans="2:6" x14ac:dyDescent="0.2">
      <c r="B295" s="16"/>
      <c r="E295" s="46"/>
      <c r="F295" s="16"/>
    </row>
    <row r="296" spans="2:6" x14ac:dyDescent="0.2">
      <c r="B296" s="16"/>
      <c r="E296" s="46"/>
      <c r="F296" s="16"/>
    </row>
    <row r="297" spans="2:6" x14ac:dyDescent="0.2">
      <c r="B297" s="16"/>
      <c r="E297" s="46"/>
      <c r="F297" s="16"/>
    </row>
    <row r="298" spans="2:6" x14ac:dyDescent="0.2">
      <c r="B298" s="16"/>
      <c r="E298" s="46"/>
      <c r="F298" s="16"/>
    </row>
    <row r="299" spans="2:6" x14ac:dyDescent="0.2">
      <c r="B299" s="16"/>
      <c r="E299" s="46"/>
      <c r="F299" s="16"/>
    </row>
    <row r="300" spans="2:6" x14ac:dyDescent="0.2">
      <c r="B300" s="16"/>
      <c r="E300" s="46"/>
      <c r="F300" s="16"/>
    </row>
    <row r="301" spans="2:6" x14ac:dyDescent="0.2">
      <c r="B301" s="16"/>
      <c r="E301" s="46"/>
      <c r="F301" s="16"/>
    </row>
    <row r="302" spans="2:6" x14ac:dyDescent="0.2">
      <c r="B302" s="16"/>
      <c r="E302" s="46"/>
      <c r="F302" s="16"/>
    </row>
    <row r="303" spans="2:6" x14ac:dyDescent="0.2">
      <c r="B303" s="16"/>
      <c r="E303" s="46"/>
      <c r="F303" s="16"/>
    </row>
    <row r="304" spans="2:6" x14ac:dyDescent="0.2">
      <c r="B304" s="16"/>
      <c r="E304" s="46"/>
      <c r="F304" s="16"/>
    </row>
    <row r="305" spans="2:6" x14ac:dyDescent="0.2">
      <c r="B305" s="16"/>
      <c r="E305" s="46"/>
      <c r="F305" s="16"/>
    </row>
    <row r="306" spans="2:6" x14ac:dyDescent="0.2">
      <c r="B306" s="16"/>
      <c r="E306" s="46"/>
      <c r="F306" s="16"/>
    </row>
    <row r="307" spans="2:6" x14ac:dyDescent="0.2">
      <c r="B307" s="16"/>
      <c r="E307" s="46"/>
      <c r="F307" s="16"/>
    </row>
    <row r="308" spans="2:6" x14ac:dyDescent="0.2">
      <c r="B308" s="16"/>
      <c r="E308" s="46"/>
      <c r="F308" s="16"/>
    </row>
    <row r="309" spans="2:6" x14ac:dyDescent="0.2">
      <c r="B309" s="16"/>
      <c r="E309" s="46"/>
      <c r="F309" s="16"/>
    </row>
    <row r="310" spans="2:6" x14ac:dyDescent="0.2">
      <c r="B310" s="16"/>
      <c r="E310" s="46"/>
      <c r="F310" s="16"/>
    </row>
    <row r="311" spans="2:6" x14ac:dyDescent="0.2">
      <c r="B311" s="16"/>
      <c r="E311" s="46"/>
      <c r="F311" s="16"/>
    </row>
    <row r="312" spans="2:6" x14ac:dyDescent="0.2">
      <c r="B312" s="16"/>
      <c r="E312" s="46"/>
      <c r="F312" s="16"/>
    </row>
    <row r="313" spans="2:6" x14ac:dyDescent="0.2">
      <c r="B313" s="16"/>
      <c r="E313" s="46"/>
      <c r="F313" s="16"/>
    </row>
    <row r="314" spans="2:6" x14ac:dyDescent="0.2">
      <c r="B314" s="16"/>
      <c r="E314" s="46"/>
      <c r="F314" s="16"/>
    </row>
    <row r="315" spans="2:6" x14ac:dyDescent="0.2">
      <c r="B315" s="16"/>
      <c r="E315" s="46"/>
      <c r="F315" s="16"/>
    </row>
    <row r="316" spans="2:6" x14ac:dyDescent="0.2">
      <c r="B316" s="16"/>
      <c r="E316" s="46"/>
      <c r="F316" s="16"/>
    </row>
    <row r="317" spans="2:6" x14ac:dyDescent="0.2">
      <c r="B317" s="16"/>
      <c r="E317" s="46"/>
      <c r="F317" s="16"/>
    </row>
    <row r="318" spans="2:6" x14ac:dyDescent="0.2">
      <c r="B318" s="16"/>
      <c r="E318" s="46"/>
      <c r="F318" s="16"/>
    </row>
    <row r="319" spans="2:6" x14ac:dyDescent="0.2">
      <c r="B319" s="16"/>
      <c r="E319" s="46"/>
      <c r="F319" s="16"/>
    </row>
    <row r="320" spans="2:6" x14ac:dyDescent="0.2">
      <c r="B320" s="16"/>
      <c r="E320" s="46"/>
      <c r="F320" s="16"/>
    </row>
    <row r="321" spans="2:6" x14ac:dyDescent="0.2">
      <c r="B321" s="16"/>
      <c r="E321" s="46"/>
      <c r="F321" s="16"/>
    </row>
    <row r="322" spans="2:6" x14ac:dyDescent="0.2">
      <c r="B322" s="16"/>
      <c r="E322" s="46"/>
      <c r="F322" s="16"/>
    </row>
    <row r="323" spans="2:6" x14ac:dyDescent="0.2">
      <c r="B323" s="16"/>
      <c r="E323" s="46"/>
      <c r="F323" s="16"/>
    </row>
    <row r="324" spans="2:6" x14ac:dyDescent="0.2">
      <c r="B324" s="16"/>
      <c r="E324" s="46"/>
      <c r="F324" s="16"/>
    </row>
    <row r="325" spans="2:6" x14ac:dyDescent="0.2">
      <c r="B325" s="16"/>
      <c r="E325" s="46"/>
      <c r="F325" s="16"/>
    </row>
    <row r="326" spans="2:6" x14ac:dyDescent="0.2">
      <c r="B326" s="16"/>
      <c r="E326" s="46"/>
      <c r="F326" s="16"/>
    </row>
    <row r="327" spans="2:6" x14ac:dyDescent="0.2">
      <c r="B327" s="16"/>
      <c r="E327" s="46"/>
      <c r="F327" s="16"/>
    </row>
    <row r="328" spans="2:6" x14ac:dyDescent="0.2">
      <c r="B328" s="16"/>
      <c r="E328" s="46"/>
      <c r="F328" s="16"/>
    </row>
    <row r="329" spans="2:6" x14ac:dyDescent="0.2">
      <c r="B329" s="16"/>
      <c r="E329" s="46"/>
      <c r="F329" s="16"/>
    </row>
    <row r="330" spans="2:6" x14ac:dyDescent="0.2">
      <c r="B330" s="16"/>
      <c r="E330" s="46"/>
      <c r="F330" s="16"/>
    </row>
    <row r="331" spans="2:6" x14ac:dyDescent="0.2">
      <c r="B331" s="16"/>
      <c r="E331" s="46"/>
      <c r="F331" s="16"/>
    </row>
    <row r="332" spans="2:6" x14ac:dyDescent="0.2">
      <c r="B332" s="16"/>
      <c r="E332" s="46"/>
      <c r="F332" s="16"/>
    </row>
    <row r="333" spans="2:6" x14ac:dyDescent="0.2">
      <c r="B333" s="16"/>
      <c r="E333" s="46"/>
      <c r="F333" s="16"/>
    </row>
    <row r="334" spans="2:6" x14ac:dyDescent="0.2">
      <c r="B334" s="16"/>
      <c r="E334" s="46"/>
      <c r="F334" s="16"/>
    </row>
    <row r="335" spans="2:6" x14ac:dyDescent="0.2">
      <c r="B335" s="16"/>
      <c r="E335" s="46"/>
      <c r="F335" s="16"/>
    </row>
    <row r="336" spans="2:6" x14ac:dyDescent="0.2">
      <c r="B336" s="16"/>
      <c r="E336" s="46"/>
      <c r="F336" s="16"/>
    </row>
    <row r="337" spans="2:6" x14ac:dyDescent="0.2">
      <c r="B337" s="16"/>
      <c r="E337" s="46"/>
      <c r="F337" s="16"/>
    </row>
    <row r="338" spans="2:6" x14ac:dyDescent="0.2">
      <c r="B338" s="16"/>
      <c r="E338" s="46"/>
      <c r="F338" s="16"/>
    </row>
    <row r="339" spans="2:6" x14ac:dyDescent="0.2">
      <c r="B339" s="16"/>
      <c r="E339" s="46"/>
      <c r="F339" s="16"/>
    </row>
    <row r="340" spans="2:6" x14ac:dyDescent="0.2">
      <c r="B340" s="16"/>
      <c r="E340" s="46"/>
      <c r="F340" s="16"/>
    </row>
    <row r="341" spans="2:6" x14ac:dyDescent="0.2">
      <c r="B341" s="16"/>
      <c r="E341" s="46"/>
      <c r="F341" s="16"/>
    </row>
    <row r="342" spans="2:6" x14ac:dyDescent="0.2">
      <c r="B342" s="16"/>
      <c r="E342" s="46"/>
      <c r="F342" s="16"/>
    </row>
    <row r="343" spans="2:6" x14ac:dyDescent="0.2">
      <c r="B343" s="16"/>
      <c r="E343" s="46"/>
      <c r="F343" s="16"/>
    </row>
    <row r="344" spans="2:6" x14ac:dyDescent="0.2">
      <c r="B344" s="16"/>
      <c r="E344" s="46"/>
      <c r="F344" s="16"/>
    </row>
    <row r="345" spans="2:6" x14ac:dyDescent="0.2">
      <c r="B345" s="16"/>
      <c r="E345" s="46"/>
      <c r="F345" s="16"/>
    </row>
    <row r="346" spans="2:6" x14ac:dyDescent="0.2">
      <c r="B346" s="16"/>
      <c r="E346" s="46"/>
      <c r="F346" s="16"/>
    </row>
    <row r="347" spans="2:6" x14ac:dyDescent="0.2">
      <c r="B347" s="16"/>
      <c r="E347" s="46"/>
      <c r="F347" s="16"/>
    </row>
    <row r="348" spans="2:6" x14ac:dyDescent="0.2">
      <c r="B348" s="16"/>
      <c r="E348" s="46"/>
      <c r="F348" s="16"/>
    </row>
    <row r="349" spans="2:6" x14ac:dyDescent="0.2">
      <c r="B349" s="16"/>
      <c r="E349" s="46"/>
      <c r="F349" s="16"/>
    </row>
    <row r="350" spans="2:6" x14ac:dyDescent="0.2">
      <c r="B350" s="16"/>
      <c r="E350" s="46"/>
      <c r="F350" s="16"/>
    </row>
    <row r="351" spans="2:6" x14ac:dyDescent="0.2">
      <c r="B351" s="16"/>
      <c r="E351" s="46"/>
      <c r="F351" s="16"/>
    </row>
    <row r="352" spans="2:6" x14ac:dyDescent="0.2">
      <c r="B352" s="16"/>
      <c r="F352" s="16"/>
    </row>
    <row r="353" spans="2:6" x14ac:dyDescent="0.2">
      <c r="B353" s="16"/>
      <c r="F353" s="16"/>
    </row>
    <row r="354" spans="2:6" x14ac:dyDescent="0.2">
      <c r="B354" s="16"/>
      <c r="F354" s="16"/>
    </row>
    <row r="355" spans="2:6" x14ac:dyDescent="0.2">
      <c r="B355" s="16"/>
      <c r="F355" s="16"/>
    </row>
    <row r="356" spans="2:6" x14ac:dyDescent="0.2">
      <c r="B356" s="16"/>
      <c r="F356" s="16"/>
    </row>
    <row r="357" spans="2:6" x14ac:dyDescent="0.2">
      <c r="B357" s="16"/>
      <c r="F357" s="16"/>
    </row>
    <row r="358" spans="2:6" x14ac:dyDescent="0.2">
      <c r="B358" s="16"/>
      <c r="F358" s="16"/>
    </row>
    <row r="359" spans="2:6" x14ac:dyDescent="0.2">
      <c r="B359" s="16"/>
      <c r="F359" s="16"/>
    </row>
    <row r="360" spans="2:6" x14ac:dyDescent="0.2">
      <c r="B360" s="16"/>
      <c r="F360" s="16"/>
    </row>
    <row r="361" spans="2:6" x14ac:dyDescent="0.2">
      <c r="B361" s="16"/>
      <c r="F361" s="16"/>
    </row>
    <row r="362" spans="2:6" x14ac:dyDescent="0.2">
      <c r="B362" s="16"/>
      <c r="F362" s="16"/>
    </row>
    <row r="363" spans="2:6" x14ac:dyDescent="0.2">
      <c r="B363" s="16"/>
      <c r="F363" s="16"/>
    </row>
    <row r="364" spans="2:6" x14ac:dyDescent="0.2">
      <c r="B364" s="16"/>
      <c r="F364" s="16"/>
    </row>
    <row r="365" spans="2:6" x14ac:dyDescent="0.2">
      <c r="B365" s="16"/>
      <c r="F365" s="16"/>
    </row>
    <row r="366" spans="2:6" x14ac:dyDescent="0.2">
      <c r="B366" s="16"/>
      <c r="F366" s="16"/>
    </row>
    <row r="367" spans="2:6" x14ac:dyDescent="0.2">
      <c r="B367" s="16"/>
      <c r="F367" s="16"/>
    </row>
    <row r="368" spans="2:6" x14ac:dyDescent="0.2">
      <c r="B368" s="16"/>
      <c r="F368" s="16"/>
    </row>
    <row r="369" spans="2:6" x14ac:dyDescent="0.2">
      <c r="B369" s="16"/>
      <c r="F369" s="16"/>
    </row>
    <row r="370" spans="2:6" x14ac:dyDescent="0.2">
      <c r="B370" s="16"/>
      <c r="F370" s="16"/>
    </row>
    <row r="371" spans="2:6" x14ac:dyDescent="0.2">
      <c r="B371" s="16"/>
      <c r="F371" s="16"/>
    </row>
    <row r="372" spans="2:6" x14ac:dyDescent="0.2">
      <c r="B372" s="16"/>
      <c r="F372" s="16"/>
    </row>
    <row r="373" spans="2:6" x14ac:dyDescent="0.2">
      <c r="B373" s="16"/>
      <c r="F373" s="16"/>
    </row>
    <row r="374" spans="2:6" x14ac:dyDescent="0.2">
      <c r="B374" s="16"/>
      <c r="F374" s="16"/>
    </row>
    <row r="375" spans="2:6" x14ac:dyDescent="0.2">
      <c r="B375" s="16"/>
      <c r="F375" s="16"/>
    </row>
    <row r="376" spans="2:6" x14ac:dyDescent="0.2">
      <c r="B376" s="16"/>
      <c r="F376" s="16"/>
    </row>
    <row r="377" spans="2:6" x14ac:dyDescent="0.2">
      <c r="B377" s="16"/>
      <c r="F377" s="16"/>
    </row>
    <row r="378" spans="2:6" x14ac:dyDescent="0.2">
      <c r="B378" s="16"/>
      <c r="F378" s="16"/>
    </row>
    <row r="379" spans="2:6" x14ac:dyDescent="0.2">
      <c r="B379" s="16"/>
      <c r="F379" s="16"/>
    </row>
    <row r="380" spans="2:6" x14ac:dyDescent="0.2">
      <c r="B380" s="16"/>
      <c r="F380" s="16"/>
    </row>
    <row r="381" spans="2:6" x14ac:dyDescent="0.2">
      <c r="B381" s="16"/>
      <c r="F381" s="16"/>
    </row>
    <row r="382" spans="2:6" x14ac:dyDescent="0.2">
      <c r="B382" s="16"/>
      <c r="F382" s="16"/>
    </row>
    <row r="383" spans="2:6" x14ac:dyDescent="0.2">
      <c r="B383" s="16"/>
      <c r="F383" s="16"/>
    </row>
    <row r="384" spans="2:6" x14ac:dyDescent="0.2">
      <c r="B384" s="16"/>
      <c r="F384" s="16"/>
    </row>
    <row r="385" spans="2:6" x14ac:dyDescent="0.2">
      <c r="B385" s="16"/>
      <c r="F385" s="16"/>
    </row>
    <row r="386" spans="2:6" x14ac:dyDescent="0.2">
      <c r="B386" s="16"/>
      <c r="F386" s="16"/>
    </row>
    <row r="387" spans="2:6" x14ac:dyDescent="0.2">
      <c r="B387" s="16"/>
      <c r="F387" s="16"/>
    </row>
    <row r="388" spans="2:6" x14ac:dyDescent="0.2">
      <c r="B388" s="16"/>
      <c r="F388" s="16"/>
    </row>
    <row r="389" spans="2:6" x14ac:dyDescent="0.2">
      <c r="B389" s="16"/>
      <c r="F389" s="16"/>
    </row>
    <row r="390" spans="2:6" x14ac:dyDescent="0.2">
      <c r="B390" s="16"/>
      <c r="F390" s="16"/>
    </row>
    <row r="391" spans="2:6" x14ac:dyDescent="0.2">
      <c r="B391" s="16"/>
      <c r="F391" s="16"/>
    </row>
    <row r="392" spans="2:6" x14ac:dyDescent="0.2">
      <c r="B392" s="16"/>
      <c r="F392" s="16"/>
    </row>
    <row r="393" spans="2:6" x14ac:dyDescent="0.2">
      <c r="B393" s="16"/>
      <c r="F393" s="16"/>
    </row>
    <row r="394" spans="2:6" x14ac:dyDescent="0.2">
      <c r="B394" s="16"/>
      <c r="F394" s="16"/>
    </row>
    <row r="395" spans="2:6" x14ac:dyDescent="0.2">
      <c r="B395" s="16"/>
      <c r="F395" s="16"/>
    </row>
    <row r="396" spans="2:6" x14ac:dyDescent="0.2">
      <c r="B396" s="16"/>
      <c r="F396" s="16"/>
    </row>
    <row r="397" spans="2:6" x14ac:dyDescent="0.2">
      <c r="B397" s="16"/>
      <c r="F397" s="16"/>
    </row>
    <row r="398" spans="2:6" x14ac:dyDescent="0.2">
      <c r="B398" s="16"/>
      <c r="F398" s="16"/>
    </row>
    <row r="399" spans="2:6" x14ac:dyDescent="0.2">
      <c r="B399" s="16"/>
      <c r="F399" s="16"/>
    </row>
    <row r="400" spans="2:6" x14ac:dyDescent="0.2">
      <c r="B400" s="16"/>
      <c r="F400" s="16"/>
    </row>
    <row r="401" spans="2:6" x14ac:dyDescent="0.2">
      <c r="B401" s="16"/>
      <c r="F401" s="16"/>
    </row>
    <row r="402" spans="2:6" x14ac:dyDescent="0.2">
      <c r="B402" s="16"/>
      <c r="F402" s="16"/>
    </row>
    <row r="403" spans="2:6" x14ac:dyDescent="0.2">
      <c r="B403" s="16"/>
      <c r="F403" s="16"/>
    </row>
    <row r="404" spans="2:6" x14ac:dyDescent="0.2">
      <c r="B404" s="16"/>
      <c r="F404" s="16"/>
    </row>
    <row r="405" spans="2:6" x14ac:dyDescent="0.2">
      <c r="B405" s="16"/>
      <c r="F405" s="16"/>
    </row>
    <row r="406" spans="2:6" x14ac:dyDescent="0.2">
      <c r="B406" s="16"/>
      <c r="F406" s="16"/>
    </row>
    <row r="407" spans="2:6" x14ac:dyDescent="0.2">
      <c r="B407" s="16"/>
      <c r="F407" s="16"/>
    </row>
    <row r="408" spans="2:6" x14ac:dyDescent="0.2">
      <c r="B408" s="16"/>
      <c r="F408" s="16"/>
    </row>
    <row r="409" spans="2:6" x14ac:dyDescent="0.2">
      <c r="B409" s="16"/>
      <c r="F409" s="16"/>
    </row>
    <row r="410" spans="2:6" x14ac:dyDescent="0.2">
      <c r="B410" s="16"/>
      <c r="F410" s="16"/>
    </row>
    <row r="411" spans="2:6" x14ac:dyDescent="0.2">
      <c r="B411" s="16"/>
      <c r="F411" s="16"/>
    </row>
    <row r="412" spans="2:6" x14ac:dyDescent="0.2">
      <c r="B412" s="16"/>
      <c r="F412" s="16"/>
    </row>
    <row r="413" spans="2:6" x14ac:dyDescent="0.2">
      <c r="B413" s="16"/>
      <c r="F413" s="16"/>
    </row>
    <row r="414" spans="2:6" x14ac:dyDescent="0.2">
      <c r="B414" s="16"/>
      <c r="F414" s="16"/>
    </row>
    <row r="415" spans="2:6" x14ac:dyDescent="0.2">
      <c r="B415" s="16"/>
      <c r="F415" s="16"/>
    </row>
    <row r="416" spans="2:6" x14ac:dyDescent="0.2">
      <c r="B416" s="16"/>
      <c r="F416" s="16"/>
    </row>
    <row r="417" spans="2:6" x14ac:dyDescent="0.2">
      <c r="B417" s="16"/>
      <c r="F417" s="16"/>
    </row>
    <row r="418" spans="2:6" x14ac:dyDescent="0.2">
      <c r="B418" s="16"/>
      <c r="F418" s="16"/>
    </row>
    <row r="419" spans="2:6" x14ac:dyDescent="0.2">
      <c r="B419" s="16"/>
      <c r="F419" s="16"/>
    </row>
    <row r="420" spans="2:6" x14ac:dyDescent="0.2">
      <c r="B420" s="16"/>
      <c r="F420" s="16"/>
    </row>
    <row r="421" spans="2:6" x14ac:dyDescent="0.2">
      <c r="B421" s="16"/>
      <c r="F421" s="16"/>
    </row>
    <row r="422" spans="2:6" x14ac:dyDescent="0.2">
      <c r="B422" s="16"/>
      <c r="F422" s="16"/>
    </row>
    <row r="423" spans="2:6" x14ac:dyDescent="0.2">
      <c r="B423" s="16"/>
      <c r="F423" s="16"/>
    </row>
    <row r="424" spans="2:6" x14ac:dyDescent="0.2">
      <c r="B424" s="16"/>
      <c r="F424" s="16"/>
    </row>
    <row r="425" spans="2:6" x14ac:dyDescent="0.2">
      <c r="B425" s="16"/>
      <c r="F425" s="16"/>
    </row>
    <row r="426" spans="2:6" x14ac:dyDescent="0.2">
      <c r="B426" s="16"/>
      <c r="F426" s="16"/>
    </row>
    <row r="427" spans="2:6" x14ac:dyDescent="0.2">
      <c r="B427" s="16"/>
      <c r="F427" s="16"/>
    </row>
    <row r="428" spans="2:6" x14ac:dyDescent="0.2">
      <c r="B428" s="16"/>
      <c r="F428" s="16"/>
    </row>
    <row r="429" spans="2:6" x14ac:dyDescent="0.2">
      <c r="B429" s="16"/>
      <c r="F429" s="16"/>
    </row>
    <row r="430" spans="2:6" x14ac:dyDescent="0.2">
      <c r="B430" s="16"/>
      <c r="F430" s="16"/>
    </row>
    <row r="431" spans="2:6" x14ac:dyDescent="0.2">
      <c r="B431" s="16"/>
      <c r="F431" s="16"/>
    </row>
    <row r="432" spans="2:6" x14ac:dyDescent="0.2">
      <c r="B432" s="16"/>
      <c r="F432" s="16"/>
    </row>
    <row r="433" spans="2:6" x14ac:dyDescent="0.2">
      <c r="B433" s="16"/>
      <c r="F433" s="16"/>
    </row>
    <row r="434" spans="2:6" x14ac:dyDescent="0.2">
      <c r="B434" s="16"/>
      <c r="F434" s="16"/>
    </row>
    <row r="435" spans="2:6" x14ac:dyDescent="0.2">
      <c r="B435" s="16"/>
      <c r="F435" s="16"/>
    </row>
    <row r="436" spans="2:6" x14ac:dyDescent="0.2">
      <c r="B436" s="16"/>
      <c r="F436" s="16"/>
    </row>
    <row r="437" spans="2:6" x14ac:dyDescent="0.2">
      <c r="B437" s="16"/>
      <c r="F437" s="16"/>
    </row>
    <row r="438" spans="2:6" x14ac:dyDescent="0.2">
      <c r="B438" s="16"/>
      <c r="F438" s="16"/>
    </row>
    <row r="439" spans="2:6" x14ac:dyDescent="0.2">
      <c r="B439" s="16"/>
      <c r="F439" s="16"/>
    </row>
    <row r="440" spans="2:6" x14ac:dyDescent="0.2">
      <c r="B440" s="16"/>
      <c r="F440" s="16"/>
    </row>
    <row r="441" spans="2:6" x14ac:dyDescent="0.2">
      <c r="B441" s="16"/>
      <c r="F441" s="16"/>
    </row>
    <row r="442" spans="2:6" x14ac:dyDescent="0.2">
      <c r="B442" s="16"/>
      <c r="F442" s="16"/>
    </row>
    <row r="443" spans="2:6" x14ac:dyDescent="0.2">
      <c r="B443" s="16"/>
      <c r="F443" s="16"/>
    </row>
    <row r="444" spans="2:6" x14ac:dyDescent="0.2">
      <c r="B444" s="16"/>
      <c r="F444" s="16"/>
    </row>
    <row r="445" spans="2:6" x14ac:dyDescent="0.2">
      <c r="B445" s="16"/>
      <c r="F445" s="16"/>
    </row>
    <row r="446" spans="2:6" x14ac:dyDescent="0.2">
      <c r="B446" s="16"/>
      <c r="F446" s="16"/>
    </row>
    <row r="447" spans="2:6" x14ac:dyDescent="0.2">
      <c r="B447" s="16"/>
      <c r="F447" s="16"/>
    </row>
    <row r="448" spans="2:6" x14ac:dyDescent="0.2">
      <c r="B448" s="16"/>
      <c r="F448" s="16"/>
    </row>
    <row r="449" spans="2:6" x14ac:dyDescent="0.2">
      <c r="B449" s="16"/>
      <c r="F449" s="16"/>
    </row>
    <row r="450" spans="2:6" x14ac:dyDescent="0.2">
      <c r="B450" s="16"/>
      <c r="F450" s="16"/>
    </row>
    <row r="451" spans="2:6" x14ac:dyDescent="0.2">
      <c r="B451" s="16"/>
      <c r="F451" s="16"/>
    </row>
    <row r="452" spans="2:6" x14ac:dyDescent="0.2">
      <c r="B452" s="16"/>
      <c r="F452" s="16"/>
    </row>
    <row r="453" spans="2:6" x14ac:dyDescent="0.2">
      <c r="B453" s="16"/>
      <c r="F453" s="16"/>
    </row>
    <row r="454" spans="2:6" x14ac:dyDescent="0.2">
      <c r="B454" s="16"/>
      <c r="F454" s="16"/>
    </row>
    <row r="455" spans="2:6" x14ac:dyDescent="0.2">
      <c r="B455" s="16"/>
      <c r="F455" s="16"/>
    </row>
    <row r="456" spans="2:6" x14ac:dyDescent="0.2">
      <c r="B456" s="16"/>
      <c r="F456" s="16"/>
    </row>
    <row r="457" spans="2:6" x14ac:dyDescent="0.2">
      <c r="B457" s="16"/>
      <c r="F457" s="16"/>
    </row>
    <row r="458" spans="2:6" x14ac:dyDescent="0.2">
      <c r="B458" s="16"/>
      <c r="F458" s="16"/>
    </row>
    <row r="459" spans="2:6" x14ac:dyDescent="0.2">
      <c r="B459" s="16"/>
      <c r="F459" s="16"/>
    </row>
    <row r="460" spans="2:6" x14ac:dyDescent="0.2">
      <c r="B460" s="16"/>
      <c r="F460" s="16"/>
    </row>
    <row r="461" spans="2:6" x14ac:dyDescent="0.2">
      <c r="B461" s="16"/>
      <c r="F461" s="16"/>
    </row>
    <row r="462" spans="2:6" x14ac:dyDescent="0.2">
      <c r="B462" s="16"/>
      <c r="F462" s="16"/>
    </row>
    <row r="463" spans="2:6" x14ac:dyDescent="0.2">
      <c r="B463" s="16"/>
      <c r="F463" s="16"/>
    </row>
    <row r="464" spans="2:6" x14ac:dyDescent="0.2">
      <c r="B464" s="16"/>
      <c r="F464" s="16"/>
    </row>
    <row r="465" spans="2:6" x14ac:dyDescent="0.2">
      <c r="B465" s="16"/>
      <c r="F465" s="16"/>
    </row>
    <row r="466" spans="2:6" x14ac:dyDescent="0.2">
      <c r="B466" s="16"/>
      <c r="F466" s="16"/>
    </row>
    <row r="467" spans="2:6" x14ac:dyDescent="0.2">
      <c r="B467" s="16"/>
      <c r="F467" s="16"/>
    </row>
    <row r="468" spans="2:6" x14ac:dyDescent="0.2">
      <c r="B468" s="16"/>
      <c r="F468" s="16"/>
    </row>
    <row r="469" spans="2:6" x14ac:dyDescent="0.2">
      <c r="B469" s="16"/>
      <c r="F469" s="16"/>
    </row>
    <row r="470" spans="2:6" x14ac:dyDescent="0.2">
      <c r="B470" s="16"/>
      <c r="F470" s="16"/>
    </row>
    <row r="471" spans="2:6" x14ac:dyDescent="0.2">
      <c r="B471" s="16"/>
      <c r="F471" s="16"/>
    </row>
    <row r="472" spans="2:6" x14ac:dyDescent="0.2">
      <c r="B472" s="16"/>
      <c r="F472" s="16"/>
    </row>
    <row r="473" spans="2:6" x14ac:dyDescent="0.2">
      <c r="B473" s="16"/>
      <c r="F473" s="16"/>
    </row>
    <row r="474" spans="2:6" x14ac:dyDescent="0.2">
      <c r="B474" s="16"/>
      <c r="F474" s="16"/>
    </row>
    <row r="475" spans="2:6" x14ac:dyDescent="0.2">
      <c r="B475" s="16"/>
      <c r="F475" s="16"/>
    </row>
    <row r="476" spans="2:6" x14ac:dyDescent="0.2">
      <c r="B476" s="16"/>
      <c r="F476" s="16"/>
    </row>
    <row r="477" spans="2:6" x14ac:dyDescent="0.2">
      <c r="B477" s="16"/>
      <c r="F477" s="16"/>
    </row>
    <row r="478" spans="2:6" x14ac:dyDescent="0.2">
      <c r="B478" s="16"/>
      <c r="F478" s="16"/>
    </row>
    <row r="479" spans="2:6" x14ac:dyDescent="0.2">
      <c r="B479" s="16"/>
      <c r="F479" s="16"/>
    </row>
    <row r="480" spans="2:6" x14ac:dyDescent="0.2">
      <c r="B480" s="16"/>
      <c r="F480" s="16"/>
    </row>
    <row r="481" spans="2:6" x14ac:dyDescent="0.2">
      <c r="B481" s="16"/>
      <c r="F481" s="16"/>
    </row>
    <row r="482" spans="2:6" x14ac:dyDescent="0.2">
      <c r="B482" s="16"/>
      <c r="F482" s="16"/>
    </row>
    <row r="483" spans="2:6" x14ac:dyDescent="0.2">
      <c r="B483" s="16"/>
      <c r="F483" s="16"/>
    </row>
    <row r="484" spans="2:6" x14ac:dyDescent="0.2">
      <c r="B484" s="16"/>
      <c r="F484" s="16"/>
    </row>
    <row r="485" spans="2:6" x14ac:dyDescent="0.2">
      <c r="B485" s="16"/>
      <c r="F485" s="16"/>
    </row>
    <row r="486" spans="2:6" x14ac:dyDescent="0.2">
      <c r="B486" s="16"/>
      <c r="F486" s="16"/>
    </row>
    <row r="487" spans="2:6" x14ac:dyDescent="0.2">
      <c r="B487" s="16"/>
      <c r="F487" s="16"/>
    </row>
    <row r="488" spans="2:6" x14ac:dyDescent="0.2">
      <c r="B488" s="16"/>
      <c r="F488" s="16"/>
    </row>
    <row r="489" spans="2:6" x14ac:dyDescent="0.2">
      <c r="B489" s="16"/>
      <c r="F489" s="16"/>
    </row>
    <row r="490" spans="2:6" x14ac:dyDescent="0.2">
      <c r="B490" s="16"/>
      <c r="F490" s="16"/>
    </row>
    <row r="491" spans="2:6" x14ac:dyDescent="0.2">
      <c r="B491" s="16"/>
      <c r="F491" s="16"/>
    </row>
    <row r="492" spans="2:6" x14ac:dyDescent="0.2">
      <c r="B492" s="16"/>
      <c r="F492" s="16"/>
    </row>
    <row r="493" spans="2:6" x14ac:dyDescent="0.2">
      <c r="B493" s="16"/>
      <c r="F493" s="16"/>
    </row>
    <row r="494" spans="2:6" x14ac:dyDescent="0.2">
      <c r="B494" s="16"/>
      <c r="F494" s="16"/>
    </row>
    <row r="495" spans="2:6" x14ac:dyDescent="0.2">
      <c r="B495" s="16"/>
      <c r="F495" s="16"/>
    </row>
    <row r="496" spans="2:6" x14ac:dyDescent="0.2">
      <c r="B496" s="16"/>
      <c r="F496" s="16"/>
    </row>
    <row r="497" spans="2:6" x14ac:dyDescent="0.2">
      <c r="B497" s="16"/>
      <c r="F497" s="16"/>
    </row>
    <row r="498" spans="2:6" x14ac:dyDescent="0.2">
      <c r="B498" s="16"/>
      <c r="F498" s="16"/>
    </row>
    <row r="499" spans="2:6" x14ac:dyDescent="0.2">
      <c r="B499" s="16"/>
      <c r="F499" s="16"/>
    </row>
    <row r="500" spans="2:6" x14ac:dyDescent="0.2">
      <c r="B500" s="16"/>
      <c r="F500" s="16"/>
    </row>
    <row r="501" spans="2:6" x14ac:dyDescent="0.2">
      <c r="B501" s="16"/>
      <c r="F501" s="16"/>
    </row>
    <row r="502" spans="2:6" x14ac:dyDescent="0.2">
      <c r="B502" s="16"/>
      <c r="F502" s="16"/>
    </row>
    <row r="503" spans="2:6" x14ac:dyDescent="0.2">
      <c r="B503" s="16"/>
      <c r="F503" s="16"/>
    </row>
    <row r="504" spans="2:6" x14ac:dyDescent="0.2">
      <c r="B504" s="16"/>
      <c r="F504" s="16"/>
    </row>
    <row r="505" spans="2:6" x14ac:dyDescent="0.2">
      <c r="B505" s="16"/>
      <c r="F505" s="16"/>
    </row>
    <row r="506" spans="2:6" x14ac:dyDescent="0.2">
      <c r="B506" s="16"/>
      <c r="F506" s="16"/>
    </row>
    <row r="507" spans="2:6" x14ac:dyDescent="0.2">
      <c r="B507" s="16"/>
      <c r="F507" s="16"/>
    </row>
    <row r="508" spans="2:6" x14ac:dyDescent="0.2">
      <c r="B508" s="16"/>
      <c r="F508" s="16"/>
    </row>
    <row r="509" spans="2:6" x14ac:dyDescent="0.2">
      <c r="B509" s="16"/>
      <c r="F509" s="16"/>
    </row>
    <row r="510" spans="2:6" x14ac:dyDescent="0.2">
      <c r="B510" s="16"/>
      <c r="F510" s="16"/>
    </row>
    <row r="511" spans="2:6" x14ac:dyDescent="0.2">
      <c r="B511" s="16"/>
      <c r="F511" s="16"/>
    </row>
    <row r="512" spans="2:6" x14ac:dyDescent="0.2">
      <c r="B512" s="16"/>
      <c r="F512" s="16"/>
    </row>
    <row r="513" spans="2:6" x14ac:dyDescent="0.2">
      <c r="B513" s="16"/>
      <c r="F513" s="16"/>
    </row>
    <row r="514" spans="2:6" x14ac:dyDescent="0.2">
      <c r="B514" s="16"/>
      <c r="F514" s="16"/>
    </row>
    <row r="515" spans="2:6" x14ac:dyDescent="0.2">
      <c r="B515" s="16"/>
      <c r="F515" s="16"/>
    </row>
    <row r="516" spans="2:6" x14ac:dyDescent="0.2">
      <c r="B516" s="16"/>
      <c r="F516" s="16"/>
    </row>
    <row r="517" spans="2:6" x14ac:dyDescent="0.2">
      <c r="B517" s="16"/>
      <c r="F517" s="16"/>
    </row>
    <row r="518" spans="2:6" x14ac:dyDescent="0.2">
      <c r="B518" s="16"/>
      <c r="F518" s="16"/>
    </row>
    <row r="519" spans="2:6" x14ac:dyDescent="0.2">
      <c r="B519" s="16"/>
      <c r="F519" s="16"/>
    </row>
    <row r="520" spans="2:6" x14ac:dyDescent="0.2">
      <c r="B520" s="16"/>
      <c r="F520" s="16"/>
    </row>
    <row r="521" spans="2:6" x14ac:dyDescent="0.2">
      <c r="B521" s="16"/>
      <c r="F521" s="16"/>
    </row>
    <row r="522" spans="2:6" x14ac:dyDescent="0.2">
      <c r="B522" s="16"/>
      <c r="F522" s="16"/>
    </row>
    <row r="523" spans="2:6" x14ac:dyDescent="0.2">
      <c r="B523" s="16"/>
      <c r="F523" s="16"/>
    </row>
    <row r="524" spans="2:6" x14ac:dyDescent="0.2">
      <c r="B524" s="16"/>
      <c r="F524" s="16"/>
    </row>
    <row r="525" spans="2:6" x14ac:dyDescent="0.2">
      <c r="B525" s="16"/>
      <c r="F525" s="16"/>
    </row>
    <row r="526" spans="2:6" x14ac:dyDescent="0.2">
      <c r="B526" s="16"/>
      <c r="F526" s="16"/>
    </row>
    <row r="527" spans="2:6" x14ac:dyDescent="0.2">
      <c r="B527" s="16"/>
      <c r="F527" s="16"/>
    </row>
    <row r="528" spans="2:6" x14ac:dyDescent="0.2">
      <c r="B528" s="16"/>
      <c r="F528" s="16"/>
    </row>
    <row r="529" spans="2:6" x14ac:dyDescent="0.2">
      <c r="B529" s="16"/>
      <c r="F529" s="16"/>
    </row>
    <row r="530" spans="2:6" x14ac:dyDescent="0.2">
      <c r="B530" s="16"/>
      <c r="F530" s="16"/>
    </row>
    <row r="531" spans="2:6" x14ac:dyDescent="0.2">
      <c r="B531" s="16"/>
      <c r="F531" s="16"/>
    </row>
    <row r="532" spans="2:6" x14ac:dyDescent="0.2">
      <c r="B532" s="16"/>
      <c r="F532" s="16"/>
    </row>
    <row r="533" spans="2:6" x14ac:dyDescent="0.2">
      <c r="B533" s="16"/>
      <c r="F533" s="16"/>
    </row>
    <row r="534" spans="2:6" x14ac:dyDescent="0.2">
      <c r="B534" s="16"/>
      <c r="F534" s="16"/>
    </row>
    <row r="535" spans="2:6" x14ac:dyDescent="0.2">
      <c r="B535" s="16"/>
      <c r="F535" s="16"/>
    </row>
    <row r="536" spans="2:6" x14ac:dyDescent="0.2">
      <c r="B536" s="16"/>
      <c r="F536" s="16"/>
    </row>
    <row r="537" spans="2:6" x14ac:dyDescent="0.2">
      <c r="B537" s="16"/>
      <c r="F537" s="16"/>
    </row>
    <row r="538" spans="2:6" x14ac:dyDescent="0.2">
      <c r="B538" s="16"/>
      <c r="F538" s="16"/>
    </row>
    <row r="539" spans="2:6" x14ac:dyDescent="0.2">
      <c r="B539" s="16"/>
      <c r="F539" s="16"/>
    </row>
    <row r="540" spans="2:6" x14ac:dyDescent="0.2">
      <c r="B540" s="16"/>
      <c r="F540" s="16"/>
    </row>
    <row r="541" spans="2:6" x14ac:dyDescent="0.2">
      <c r="B541" s="16"/>
      <c r="F541" s="16"/>
    </row>
    <row r="542" spans="2:6" x14ac:dyDescent="0.2">
      <c r="B542" s="16"/>
      <c r="F542" s="16"/>
    </row>
    <row r="543" spans="2:6" x14ac:dyDescent="0.2">
      <c r="B543" s="16"/>
      <c r="F543" s="16"/>
    </row>
    <row r="544" spans="2:6" x14ac:dyDescent="0.2">
      <c r="B544" s="16"/>
      <c r="F544" s="16"/>
    </row>
    <row r="545" spans="2:6" x14ac:dyDescent="0.2">
      <c r="B545" s="16"/>
      <c r="F545" s="16"/>
    </row>
    <row r="546" spans="2:6" x14ac:dyDescent="0.2">
      <c r="B546" s="16"/>
      <c r="F546" s="16"/>
    </row>
    <row r="547" spans="2:6" x14ac:dyDescent="0.2">
      <c r="B547" s="16"/>
      <c r="F547" s="16"/>
    </row>
    <row r="548" spans="2:6" x14ac:dyDescent="0.2">
      <c r="B548" s="16"/>
      <c r="F548" s="16"/>
    </row>
    <row r="549" spans="2:6" x14ac:dyDescent="0.2">
      <c r="B549" s="16"/>
      <c r="F549" s="16"/>
    </row>
    <row r="550" spans="2:6" x14ac:dyDescent="0.2">
      <c r="B550" s="16"/>
      <c r="F550" s="16"/>
    </row>
    <row r="551" spans="2:6" x14ac:dyDescent="0.2">
      <c r="B551" s="16"/>
      <c r="F551" s="16"/>
    </row>
    <row r="552" spans="2:6" x14ac:dyDescent="0.2">
      <c r="B552" s="16"/>
      <c r="F552" s="16"/>
    </row>
    <row r="553" spans="2:6" x14ac:dyDescent="0.2">
      <c r="B553" s="16"/>
      <c r="F553" s="16"/>
    </row>
    <row r="554" spans="2:6" x14ac:dyDescent="0.2">
      <c r="B554" s="16"/>
      <c r="F554" s="16"/>
    </row>
    <row r="555" spans="2:6" x14ac:dyDescent="0.2">
      <c r="B555" s="16"/>
      <c r="F555" s="16"/>
    </row>
    <row r="556" spans="2:6" x14ac:dyDescent="0.2">
      <c r="B556" s="16"/>
      <c r="F556" s="16"/>
    </row>
    <row r="557" spans="2:6" x14ac:dyDescent="0.2">
      <c r="B557" s="16"/>
      <c r="F557" s="16"/>
    </row>
    <row r="558" spans="2:6" x14ac:dyDescent="0.2">
      <c r="B558" s="16"/>
      <c r="F558" s="16"/>
    </row>
    <row r="559" spans="2:6" x14ac:dyDescent="0.2">
      <c r="B559" s="16"/>
      <c r="F559" s="16"/>
    </row>
    <row r="560" spans="2:6" x14ac:dyDescent="0.2">
      <c r="B560" s="16"/>
      <c r="F560" s="16"/>
    </row>
    <row r="561" spans="2:6" x14ac:dyDescent="0.2">
      <c r="B561" s="16"/>
      <c r="F561" s="16"/>
    </row>
    <row r="562" spans="2:6" x14ac:dyDescent="0.2">
      <c r="B562" s="16"/>
      <c r="F562" s="16"/>
    </row>
    <row r="563" spans="2:6" x14ac:dyDescent="0.2">
      <c r="B563" s="16"/>
      <c r="F563" s="16"/>
    </row>
    <row r="564" spans="2:6" x14ac:dyDescent="0.2">
      <c r="B564" s="16"/>
      <c r="F564" s="16"/>
    </row>
    <row r="565" spans="2:6" x14ac:dyDescent="0.2">
      <c r="B565" s="16"/>
      <c r="F565" s="16"/>
    </row>
    <row r="566" spans="2:6" x14ac:dyDescent="0.2">
      <c r="B566" s="16"/>
      <c r="F566" s="16"/>
    </row>
    <row r="567" spans="2:6" x14ac:dyDescent="0.2">
      <c r="B567" s="16"/>
      <c r="F567" s="16"/>
    </row>
    <row r="568" spans="2:6" x14ac:dyDescent="0.2">
      <c r="B568" s="16"/>
      <c r="F568" s="16"/>
    </row>
    <row r="569" spans="2:6" x14ac:dyDescent="0.2">
      <c r="B569" s="16"/>
      <c r="F569" s="16"/>
    </row>
    <row r="570" spans="2:6" x14ac:dyDescent="0.2">
      <c r="B570" s="16"/>
      <c r="F570" s="16"/>
    </row>
    <row r="571" spans="2:6" x14ac:dyDescent="0.2">
      <c r="B571" s="16"/>
      <c r="F571" s="16"/>
    </row>
    <row r="572" spans="2:6" x14ac:dyDescent="0.2">
      <c r="B572" s="16"/>
      <c r="F572" s="16"/>
    </row>
    <row r="573" spans="2:6" x14ac:dyDescent="0.2">
      <c r="B573" s="16"/>
      <c r="F573" s="16"/>
    </row>
    <row r="574" spans="2:6" x14ac:dyDescent="0.2">
      <c r="B574" s="16"/>
      <c r="F574" s="16"/>
    </row>
    <row r="575" spans="2:6" x14ac:dyDescent="0.2">
      <c r="B575" s="16"/>
      <c r="F575" s="16"/>
    </row>
    <row r="576" spans="2:6" x14ac:dyDescent="0.2">
      <c r="B576" s="16"/>
      <c r="F576" s="16"/>
    </row>
    <row r="577" spans="2:6" x14ac:dyDescent="0.2">
      <c r="B577" s="16"/>
      <c r="F577" s="16"/>
    </row>
    <row r="578" spans="2:6" x14ac:dyDescent="0.2">
      <c r="B578" s="16"/>
      <c r="F578" s="16"/>
    </row>
    <row r="579" spans="2:6" x14ac:dyDescent="0.2">
      <c r="B579" s="16"/>
      <c r="F579" s="16"/>
    </row>
    <row r="580" spans="2:6" x14ac:dyDescent="0.2">
      <c r="B580" s="16"/>
      <c r="F580" s="16"/>
    </row>
    <row r="581" spans="2:6" x14ac:dyDescent="0.2">
      <c r="B581" s="16"/>
      <c r="F581" s="16"/>
    </row>
    <row r="582" spans="2:6" x14ac:dyDescent="0.2">
      <c r="B582" s="16"/>
      <c r="F582" s="16"/>
    </row>
    <row r="583" spans="2:6" x14ac:dyDescent="0.2">
      <c r="B583" s="16"/>
      <c r="F583" s="16"/>
    </row>
    <row r="584" spans="2:6" x14ac:dyDescent="0.2">
      <c r="B584" s="16"/>
      <c r="F584" s="16"/>
    </row>
    <row r="585" spans="2:6" x14ac:dyDescent="0.2">
      <c r="B585" s="16"/>
      <c r="F585" s="16"/>
    </row>
    <row r="586" spans="2:6" x14ac:dyDescent="0.2">
      <c r="B586" s="16"/>
      <c r="F586" s="16"/>
    </row>
    <row r="587" spans="2:6" x14ac:dyDescent="0.2">
      <c r="B587" s="16"/>
      <c r="F587" s="16"/>
    </row>
    <row r="588" spans="2:6" x14ac:dyDescent="0.2">
      <c r="B588" s="16"/>
      <c r="F588" s="16"/>
    </row>
    <row r="589" spans="2:6" x14ac:dyDescent="0.2">
      <c r="B589" s="16"/>
      <c r="F589" s="16"/>
    </row>
    <row r="590" spans="2:6" x14ac:dyDescent="0.2">
      <c r="B590" s="16"/>
      <c r="F590" s="16"/>
    </row>
    <row r="591" spans="2:6" x14ac:dyDescent="0.2">
      <c r="B591" s="16"/>
      <c r="F591" s="16"/>
    </row>
    <row r="592" spans="2:6" x14ac:dyDescent="0.2">
      <c r="B592" s="16"/>
      <c r="F592" s="16"/>
    </row>
    <row r="593" spans="2:6" x14ac:dyDescent="0.2">
      <c r="B593" s="16"/>
      <c r="F593" s="16"/>
    </row>
    <row r="594" spans="2:6" x14ac:dyDescent="0.2">
      <c r="B594" s="16"/>
      <c r="F594" s="16"/>
    </row>
    <row r="595" spans="2:6" x14ac:dyDescent="0.2">
      <c r="B595" s="16"/>
      <c r="F595" s="16"/>
    </row>
    <row r="596" spans="2:6" x14ac:dyDescent="0.2">
      <c r="B596" s="16"/>
      <c r="F596" s="16"/>
    </row>
    <row r="597" spans="2:6" x14ac:dyDescent="0.2">
      <c r="B597" s="16"/>
      <c r="F597" s="16"/>
    </row>
    <row r="598" spans="2:6" x14ac:dyDescent="0.2">
      <c r="B598" s="16"/>
      <c r="F598" s="16"/>
    </row>
    <row r="599" spans="2:6" x14ac:dyDescent="0.2">
      <c r="B599" s="16"/>
      <c r="F599" s="16"/>
    </row>
    <row r="600" spans="2:6" x14ac:dyDescent="0.2">
      <c r="B600" s="16"/>
      <c r="F600" s="16"/>
    </row>
    <row r="601" spans="2:6" x14ac:dyDescent="0.2">
      <c r="B601" s="16"/>
      <c r="F601" s="16"/>
    </row>
    <row r="602" spans="2:6" x14ac:dyDescent="0.2">
      <c r="B602" s="16"/>
      <c r="F602" s="16"/>
    </row>
    <row r="603" spans="2:6" x14ac:dyDescent="0.2">
      <c r="B603" s="16"/>
      <c r="F603" s="16"/>
    </row>
    <row r="604" spans="2:6" x14ac:dyDescent="0.2">
      <c r="B604" s="16"/>
      <c r="F604" s="16"/>
    </row>
    <row r="605" spans="2:6" x14ac:dyDescent="0.2">
      <c r="B605" s="16"/>
      <c r="F605" s="16"/>
    </row>
    <row r="606" spans="2:6" x14ac:dyDescent="0.2">
      <c r="B606" s="16"/>
      <c r="F606" s="16"/>
    </row>
    <row r="607" spans="2:6" x14ac:dyDescent="0.2">
      <c r="B607" s="16"/>
      <c r="F607" s="16"/>
    </row>
    <row r="608" spans="2:6" x14ac:dyDescent="0.2">
      <c r="B608" s="16"/>
      <c r="F608" s="16"/>
    </row>
    <row r="609" spans="2:6" x14ac:dyDescent="0.2">
      <c r="B609" s="16"/>
      <c r="F609" s="16"/>
    </row>
    <row r="610" spans="2:6" x14ac:dyDescent="0.2">
      <c r="B610" s="16"/>
      <c r="F610" s="16"/>
    </row>
    <row r="611" spans="2:6" x14ac:dyDescent="0.2">
      <c r="B611" s="16"/>
      <c r="F611" s="16"/>
    </row>
    <row r="612" spans="2:6" x14ac:dyDescent="0.2">
      <c r="B612" s="16"/>
      <c r="F612" s="16"/>
    </row>
    <row r="613" spans="2:6" x14ac:dyDescent="0.2">
      <c r="B613" s="16"/>
      <c r="F613" s="16"/>
    </row>
    <row r="614" spans="2:6" x14ac:dyDescent="0.2">
      <c r="B614" s="16"/>
      <c r="F614" s="16"/>
    </row>
    <row r="615" spans="2:6" x14ac:dyDescent="0.2">
      <c r="B615" s="16"/>
      <c r="F615" s="16"/>
    </row>
    <row r="616" spans="2:6" x14ac:dyDescent="0.2">
      <c r="B616" s="16"/>
      <c r="F616" s="16"/>
    </row>
    <row r="617" spans="2:6" x14ac:dyDescent="0.2">
      <c r="B617" s="16"/>
      <c r="F617" s="16"/>
    </row>
    <row r="618" spans="2:6" x14ac:dyDescent="0.2">
      <c r="B618" s="16"/>
      <c r="F618" s="16"/>
    </row>
    <row r="619" spans="2:6" x14ac:dyDescent="0.2">
      <c r="B619" s="16"/>
      <c r="F619" s="16"/>
    </row>
    <row r="620" spans="2:6" x14ac:dyDescent="0.2">
      <c r="B620" s="16"/>
      <c r="F620" s="16"/>
    </row>
    <row r="621" spans="2:6" x14ac:dyDescent="0.2">
      <c r="B621" s="16"/>
      <c r="F621" s="16"/>
    </row>
    <row r="622" spans="2:6" x14ac:dyDescent="0.2">
      <c r="B622" s="16"/>
      <c r="F622" s="16"/>
    </row>
    <row r="623" spans="2:6" x14ac:dyDescent="0.2">
      <c r="B623" s="16"/>
      <c r="F623" s="16"/>
    </row>
    <row r="624" spans="2:6" x14ac:dyDescent="0.2">
      <c r="B624" s="16"/>
      <c r="F624" s="16"/>
    </row>
    <row r="625" spans="2:6" x14ac:dyDescent="0.2">
      <c r="B625" s="16"/>
      <c r="F625" s="16"/>
    </row>
    <row r="626" spans="2:6" x14ac:dyDescent="0.2">
      <c r="B626" s="16"/>
      <c r="F626" s="16"/>
    </row>
    <row r="627" spans="2:6" x14ac:dyDescent="0.2">
      <c r="B627" s="16"/>
      <c r="F627" s="16"/>
    </row>
    <row r="628" spans="2:6" x14ac:dyDescent="0.2">
      <c r="B628" s="16"/>
      <c r="F628" s="16"/>
    </row>
    <row r="629" spans="2:6" x14ac:dyDescent="0.2">
      <c r="B629" s="16"/>
      <c r="F629" s="16"/>
    </row>
    <row r="630" spans="2:6" x14ac:dyDescent="0.2">
      <c r="B630" s="16"/>
      <c r="F630" s="16"/>
    </row>
    <row r="631" spans="2:6" x14ac:dyDescent="0.2">
      <c r="B631" s="16"/>
      <c r="F631" s="16"/>
    </row>
    <row r="632" spans="2:6" x14ac:dyDescent="0.2">
      <c r="B632" s="16"/>
      <c r="F632" s="16"/>
    </row>
    <row r="633" spans="2:6" x14ac:dyDescent="0.2">
      <c r="B633" s="16"/>
      <c r="F633" s="16"/>
    </row>
    <row r="634" spans="2:6" x14ac:dyDescent="0.2">
      <c r="B634" s="16"/>
      <c r="F634" s="16"/>
    </row>
    <row r="635" spans="2:6" x14ac:dyDescent="0.2">
      <c r="B635" s="16"/>
      <c r="F635" s="16"/>
    </row>
    <row r="636" spans="2:6" x14ac:dyDescent="0.2">
      <c r="B636" s="16"/>
      <c r="F636" s="16"/>
    </row>
    <row r="637" spans="2:6" x14ac:dyDescent="0.2">
      <c r="B637" s="16"/>
      <c r="F637" s="16"/>
    </row>
    <row r="638" spans="2:6" x14ac:dyDescent="0.2">
      <c r="B638" s="16"/>
      <c r="F638" s="16"/>
    </row>
    <row r="639" spans="2:6" x14ac:dyDescent="0.2">
      <c r="B639" s="16"/>
      <c r="F639" s="16"/>
    </row>
    <row r="640" spans="2:6" x14ac:dyDescent="0.2">
      <c r="B640" s="16"/>
      <c r="F640" s="16"/>
    </row>
    <row r="641" spans="2:6" x14ac:dyDescent="0.2">
      <c r="B641" s="16"/>
      <c r="F641" s="16"/>
    </row>
    <row r="642" spans="2:6" x14ac:dyDescent="0.2">
      <c r="B642" s="16"/>
      <c r="F642" s="16"/>
    </row>
    <row r="643" spans="2:6" x14ac:dyDescent="0.2">
      <c r="B643" s="16"/>
      <c r="F643" s="16"/>
    </row>
    <row r="644" spans="2:6" x14ac:dyDescent="0.2">
      <c r="B644" s="16"/>
      <c r="F644" s="16"/>
    </row>
    <row r="645" spans="2:6" x14ac:dyDescent="0.2">
      <c r="B645" s="16"/>
      <c r="F645" s="16"/>
    </row>
    <row r="646" spans="2:6" x14ac:dyDescent="0.2">
      <c r="B646" s="16"/>
      <c r="F646" s="16"/>
    </row>
    <row r="647" spans="2:6" x14ac:dyDescent="0.2">
      <c r="B647" s="16"/>
      <c r="F647" s="16"/>
    </row>
    <row r="648" spans="2:6" x14ac:dyDescent="0.2">
      <c r="B648" s="16"/>
      <c r="F648" s="16"/>
    </row>
    <row r="649" spans="2:6" x14ac:dyDescent="0.2">
      <c r="B649" s="16"/>
      <c r="F649" s="16"/>
    </row>
    <row r="650" spans="2:6" x14ac:dyDescent="0.2">
      <c r="B650" s="16"/>
      <c r="F650" s="16"/>
    </row>
    <row r="651" spans="2:6" x14ac:dyDescent="0.2">
      <c r="B651" s="16"/>
      <c r="F651" s="16"/>
    </row>
    <row r="652" spans="2:6" x14ac:dyDescent="0.2">
      <c r="B652" s="16"/>
      <c r="F652" s="16"/>
    </row>
    <row r="653" spans="2:6" x14ac:dyDescent="0.2">
      <c r="B653" s="16"/>
      <c r="F653" s="16"/>
    </row>
    <row r="654" spans="2:6" x14ac:dyDescent="0.2">
      <c r="B654" s="16"/>
      <c r="F654" s="16"/>
    </row>
    <row r="655" spans="2:6" x14ac:dyDescent="0.2">
      <c r="B655" s="16"/>
      <c r="F655" s="16"/>
    </row>
    <row r="656" spans="2:6" x14ac:dyDescent="0.2">
      <c r="B656" s="16"/>
      <c r="F656" s="16"/>
    </row>
    <row r="657" spans="2:6" x14ac:dyDescent="0.2">
      <c r="B657" s="16"/>
      <c r="F657" s="16"/>
    </row>
    <row r="658" spans="2:6" x14ac:dyDescent="0.2">
      <c r="B658" s="16"/>
      <c r="F658" s="16"/>
    </row>
    <row r="659" spans="2:6" x14ac:dyDescent="0.2">
      <c r="B659" s="16"/>
      <c r="F659" s="16"/>
    </row>
    <row r="660" spans="2:6" x14ac:dyDescent="0.2">
      <c r="B660" s="16"/>
      <c r="F660" s="16"/>
    </row>
    <row r="661" spans="2:6" x14ac:dyDescent="0.2">
      <c r="B661" s="16"/>
      <c r="F661" s="16"/>
    </row>
    <row r="662" spans="2:6" x14ac:dyDescent="0.2">
      <c r="B662" s="16"/>
      <c r="F662" s="16"/>
    </row>
    <row r="663" spans="2:6" x14ac:dyDescent="0.2">
      <c r="B663" s="16"/>
      <c r="F663" s="16"/>
    </row>
    <row r="664" spans="2:6" x14ac:dyDescent="0.2">
      <c r="B664" s="16"/>
      <c r="F664" s="16"/>
    </row>
    <row r="665" spans="2:6" x14ac:dyDescent="0.2">
      <c r="B665" s="16"/>
      <c r="F665" s="16"/>
    </row>
    <row r="666" spans="2:6" x14ac:dyDescent="0.2">
      <c r="B666" s="16"/>
      <c r="F666" s="16"/>
    </row>
    <row r="667" spans="2:6" x14ac:dyDescent="0.2">
      <c r="B667" s="16"/>
      <c r="F667" s="16"/>
    </row>
    <row r="668" spans="2:6" x14ac:dyDescent="0.2">
      <c r="B668" s="16"/>
      <c r="F668" s="16"/>
    </row>
    <row r="669" spans="2:6" x14ac:dyDescent="0.2">
      <c r="B669" s="16"/>
      <c r="F669" s="16"/>
    </row>
    <row r="670" spans="2:6" x14ac:dyDescent="0.2">
      <c r="B670" s="16"/>
      <c r="F670" s="16"/>
    </row>
    <row r="671" spans="2:6" x14ac:dyDescent="0.2">
      <c r="B671" s="16"/>
      <c r="F671" s="16"/>
    </row>
    <row r="672" spans="2:6" x14ac:dyDescent="0.2">
      <c r="B672" s="16"/>
      <c r="F672" s="16"/>
    </row>
    <row r="673" spans="2:6" x14ac:dyDescent="0.2">
      <c r="B673" s="16"/>
      <c r="F673" s="16"/>
    </row>
    <row r="674" spans="2:6" x14ac:dyDescent="0.2">
      <c r="B674" s="16"/>
      <c r="F674" s="16"/>
    </row>
    <row r="675" spans="2:6" x14ac:dyDescent="0.2">
      <c r="B675" s="16"/>
      <c r="F675" s="16"/>
    </row>
    <row r="676" spans="2:6" x14ac:dyDescent="0.2">
      <c r="B676" s="16"/>
      <c r="F676" s="16"/>
    </row>
    <row r="677" spans="2:6" x14ac:dyDescent="0.2">
      <c r="B677" s="16"/>
      <c r="F677" s="16"/>
    </row>
    <row r="678" spans="2:6" x14ac:dyDescent="0.2">
      <c r="B678" s="16"/>
      <c r="F678" s="16"/>
    </row>
    <row r="679" spans="2:6" x14ac:dyDescent="0.2">
      <c r="B679" s="16"/>
      <c r="F679" s="16"/>
    </row>
    <row r="680" spans="2:6" x14ac:dyDescent="0.2">
      <c r="B680" s="16"/>
      <c r="F680" s="16"/>
    </row>
    <row r="681" spans="2:6" x14ac:dyDescent="0.2">
      <c r="B681" s="16"/>
      <c r="F681" s="16"/>
    </row>
    <row r="682" spans="2:6" x14ac:dyDescent="0.2">
      <c r="B682" s="16"/>
      <c r="F682" s="16"/>
    </row>
    <row r="683" spans="2:6" x14ac:dyDescent="0.2">
      <c r="B683" s="16"/>
      <c r="F683" s="16"/>
    </row>
    <row r="684" spans="2:6" x14ac:dyDescent="0.2">
      <c r="B684" s="16"/>
      <c r="F684" s="16"/>
    </row>
    <row r="685" spans="2:6" x14ac:dyDescent="0.2">
      <c r="B685" s="16"/>
      <c r="F685" s="16"/>
    </row>
    <row r="686" spans="2:6" x14ac:dyDescent="0.2">
      <c r="B686" s="16"/>
      <c r="F686" s="16"/>
    </row>
    <row r="687" spans="2:6" x14ac:dyDescent="0.2">
      <c r="B687" s="16"/>
      <c r="F687" s="16"/>
    </row>
    <row r="688" spans="2:6" x14ac:dyDescent="0.2">
      <c r="B688" s="16"/>
      <c r="F688" s="16"/>
    </row>
    <row r="689" spans="2:6" x14ac:dyDescent="0.2">
      <c r="B689" s="16"/>
      <c r="F689" s="16"/>
    </row>
    <row r="690" spans="2:6" x14ac:dyDescent="0.2">
      <c r="B690" s="16"/>
      <c r="F690" s="16"/>
    </row>
    <row r="691" spans="2:6" x14ac:dyDescent="0.2">
      <c r="B691" s="16"/>
      <c r="F691" s="16"/>
    </row>
    <row r="692" spans="2:6" x14ac:dyDescent="0.2">
      <c r="B692" s="16"/>
      <c r="F692" s="16"/>
    </row>
    <row r="693" spans="2:6" x14ac:dyDescent="0.2">
      <c r="B693" s="16"/>
      <c r="F693" s="16"/>
    </row>
    <row r="694" spans="2:6" x14ac:dyDescent="0.2">
      <c r="B694" s="16"/>
      <c r="F694" s="16"/>
    </row>
    <row r="695" spans="2:6" x14ac:dyDescent="0.2">
      <c r="B695" s="16"/>
      <c r="F695" s="16"/>
    </row>
    <row r="696" spans="2:6" x14ac:dyDescent="0.2">
      <c r="B696" s="16"/>
      <c r="F696" s="16"/>
    </row>
    <row r="697" spans="2:6" x14ac:dyDescent="0.2">
      <c r="B697" s="16"/>
      <c r="F697" s="16"/>
    </row>
    <row r="698" spans="2:6" x14ac:dyDescent="0.2">
      <c r="B698" s="16"/>
      <c r="F698" s="16"/>
    </row>
    <row r="699" spans="2:6" x14ac:dyDescent="0.2">
      <c r="B699" s="16"/>
      <c r="F699" s="16"/>
    </row>
    <row r="700" spans="2:6" x14ac:dyDescent="0.2">
      <c r="B700" s="16"/>
      <c r="F700" s="16"/>
    </row>
    <row r="701" spans="2:6" x14ac:dyDescent="0.2">
      <c r="B701" s="16"/>
      <c r="F701" s="16"/>
    </row>
    <row r="702" spans="2:6" x14ac:dyDescent="0.2">
      <c r="B702" s="16"/>
      <c r="F702" s="16"/>
    </row>
    <row r="703" spans="2:6" x14ac:dyDescent="0.2">
      <c r="B703" s="16"/>
      <c r="F703" s="16"/>
    </row>
    <row r="704" spans="2:6" x14ac:dyDescent="0.2">
      <c r="B704" s="16"/>
      <c r="F704" s="16"/>
    </row>
    <row r="705" spans="2:6" x14ac:dyDescent="0.2">
      <c r="B705" s="16"/>
      <c r="F705" s="16"/>
    </row>
    <row r="706" spans="2:6" x14ac:dyDescent="0.2">
      <c r="B706" s="16"/>
      <c r="F706" s="16"/>
    </row>
    <row r="707" spans="2:6" x14ac:dyDescent="0.2">
      <c r="B707" s="16"/>
      <c r="F707" s="16"/>
    </row>
    <row r="708" spans="2:6" x14ac:dyDescent="0.2">
      <c r="B708" s="16"/>
      <c r="F708" s="16"/>
    </row>
    <row r="709" spans="2:6" x14ac:dyDescent="0.2">
      <c r="B709" s="16"/>
      <c r="F709" s="16"/>
    </row>
    <row r="710" spans="2:6" x14ac:dyDescent="0.2">
      <c r="B710" s="16"/>
      <c r="F710" s="16"/>
    </row>
    <row r="711" spans="2:6" x14ac:dyDescent="0.2">
      <c r="B711" s="16"/>
      <c r="F711" s="16"/>
    </row>
    <row r="712" spans="2:6" x14ac:dyDescent="0.2">
      <c r="B712" s="16"/>
      <c r="F712" s="16"/>
    </row>
    <row r="713" spans="2:6" x14ac:dyDescent="0.2">
      <c r="B713" s="16"/>
      <c r="F713" s="16"/>
    </row>
    <row r="714" spans="2:6" x14ac:dyDescent="0.2">
      <c r="B714" s="16"/>
      <c r="F714" s="16"/>
    </row>
    <row r="715" spans="2:6" x14ac:dyDescent="0.2">
      <c r="B715" s="16"/>
      <c r="F715" s="16"/>
    </row>
    <row r="716" spans="2:6" x14ac:dyDescent="0.2">
      <c r="B716" s="16"/>
      <c r="F716" s="16"/>
    </row>
    <row r="717" spans="2:6" x14ac:dyDescent="0.2">
      <c r="B717" s="16"/>
      <c r="F717" s="16"/>
    </row>
    <row r="718" spans="2:6" x14ac:dyDescent="0.2">
      <c r="B718" s="16"/>
      <c r="F718" s="16"/>
    </row>
    <row r="719" spans="2:6" x14ac:dyDescent="0.2">
      <c r="B719" s="16"/>
      <c r="F719" s="16"/>
    </row>
    <row r="720" spans="2:6" x14ac:dyDescent="0.2">
      <c r="B720" s="16"/>
      <c r="F720" s="16"/>
    </row>
    <row r="721" spans="2:6" x14ac:dyDescent="0.2">
      <c r="B721" s="16"/>
      <c r="F721" s="16"/>
    </row>
    <row r="722" spans="2:6" x14ac:dyDescent="0.2">
      <c r="B722" s="16"/>
      <c r="F722" s="16"/>
    </row>
    <row r="723" spans="2:6" x14ac:dyDescent="0.2">
      <c r="B723" s="16"/>
      <c r="F723" s="16"/>
    </row>
    <row r="724" spans="2:6" x14ac:dyDescent="0.2">
      <c r="B724" s="16"/>
      <c r="F724" s="16"/>
    </row>
    <row r="725" spans="2:6" x14ac:dyDescent="0.2">
      <c r="B725" s="16"/>
      <c r="F725" s="16"/>
    </row>
    <row r="726" spans="2:6" x14ac:dyDescent="0.2">
      <c r="B726" s="16"/>
      <c r="F726" s="16"/>
    </row>
    <row r="727" spans="2:6" x14ac:dyDescent="0.2">
      <c r="B727" s="16"/>
      <c r="F727" s="16"/>
    </row>
    <row r="728" spans="2:6" x14ac:dyDescent="0.2">
      <c r="B728" s="16"/>
      <c r="F728" s="16"/>
    </row>
    <row r="729" spans="2:6" x14ac:dyDescent="0.2">
      <c r="B729" s="16"/>
      <c r="F729" s="16"/>
    </row>
    <row r="730" spans="2:6" x14ac:dyDescent="0.2">
      <c r="B730" s="16"/>
      <c r="F730" s="16"/>
    </row>
    <row r="731" spans="2:6" x14ac:dyDescent="0.2">
      <c r="B731" s="16"/>
      <c r="F731" s="16"/>
    </row>
    <row r="732" spans="2:6" x14ac:dyDescent="0.2">
      <c r="B732" s="16"/>
      <c r="F732" s="16"/>
    </row>
    <row r="733" spans="2:6" x14ac:dyDescent="0.2">
      <c r="B733" s="16"/>
      <c r="F733" s="16"/>
    </row>
    <row r="734" spans="2:6" x14ac:dyDescent="0.2">
      <c r="B734" s="16"/>
      <c r="F734" s="16"/>
    </row>
    <row r="735" spans="2:6" x14ac:dyDescent="0.2">
      <c r="B735" s="16"/>
      <c r="F735" s="16"/>
    </row>
    <row r="736" spans="2:6" x14ac:dyDescent="0.2">
      <c r="B736" s="16"/>
      <c r="F736" s="16"/>
    </row>
    <row r="737" spans="2:6" x14ac:dyDescent="0.2">
      <c r="B737" s="16"/>
      <c r="F737" s="16"/>
    </row>
    <row r="738" spans="2:6" x14ac:dyDescent="0.2">
      <c r="B738" s="16"/>
      <c r="F738" s="16"/>
    </row>
    <row r="739" spans="2:6" x14ac:dyDescent="0.2">
      <c r="B739" s="16"/>
      <c r="F739" s="16"/>
    </row>
    <row r="740" spans="2:6" x14ac:dyDescent="0.2">
      <c r="B740" s="16"/>
      <c r="F740" s="16"/>
    </row>
    <row r="741" spans="2:6" x14ac:dyDescent="0.2">
      <c r="B741" s="16"/>
      <c r="F741" s="16"/>
    </row>
    <row r="742" spans="2:6" x14ac:dyDescent="0.2">
      <c r="B742" s="16"/>
      <c r="F742" s="16"/>
    </row>
    <row r="743" spans="2:6" x14ac:dyDescent="0.2">
      <c r="B743" s="16"/>
      <c r="F743" s="16"/>
    </row>
    <row r="744" spans="2:6" x14ac:dyDescent="0.2">
      <c r="B744" s="16"/>
      <c r="F744" s="16"/>
    </row>
    <row r="745" spans="2:6" x14ac:dyDescent="0.2">
      <c r="B745" s="16"/>
      <c r="F745" s="16"/>
    </row>
    <row r="746" spans="2:6" x14ac:dyDescent="0.2">
      <c r="B746" s="16"/>
      <c r="F746" s="16"/>
    </row>
    <row r="747" spans="2:6" x14ac:dyDescent="0.2">
      <c r="B747" s="16"/>
      <c r="F747" s="16"/>
    </row>
    <row r="748" spans="2:6" x14ac:dyDescent="0.2">
      <c r="B748" s="16"/>
      <c r="F748" s="16"/>
    </row>
    <row r="749" spans="2:6" x14ac:dyDescent="0.2">
      <c r="B749" s="16"/>
      <c r="F749" s="16"/>
    </row>
    <row r="750" spans="2:6" x14ac:dyDescent="0.2">
      <c r="B750" s="16"/>
      <c r="F750" s="16"/>
    </row>
    <row r="751" spans="2:6" x14ac:dyDescent="0.2">
      <c r="B751" s="16"/>
      <c r="F751" s="16"/>
    </row>
    <row r="752" spans="2:6" x14ac:dyDescent="0.2">
      <c r="B752" s="16"/>
      <c r="F752" s="16"/>
    </row>
    <row r="753" spans="2:6" x14ac:dyDescent="0.2">
      <c r="B753" s="16"/>
      <c r="F753" s="16"/>
    </row>
    <row r="754" spans="2:6" x14ac:dyDescent="0.2">
      <c r="B754" s="16"/>
      <c r="F754" s="16"/>
    </row>
    <row r="755" spans="2:6" x14ac:dyDescent="0.2">
      <c r="B755" s="16"/>
      <c r="F755" s="16"/>
    </row>
    <row r="756" spans="2:6" x14ac:dyDescent="0.2">
      <c r="B756" s="16"/>
      <c r="F756" s="16"/>
    </row>
    <row r="757" spans="2:6" x14ac:dyDescent="0.2">
      <c r="B757" s="16"/>
      <c r="F757" s="16"/>
    </row>
    <row r="758" spans="2:6" x14ac:dyDescent="0.2">
      <c r="B758" s="16"/>
      <c r="F758" s="16"/>
    </row>
    <row r="759" spans="2:6" x14ac:dyDescent="0.2">
      <c r="B759" s="16"/>
      <c r="F759" s="16"/>
    </row>
    <row r="760" spans="2:6" x14ac:dyDescent="0.2">
      <c r="B760" s="16"/>
      <c r="F760" s="16"/>
    </row>
    <row r="761" spans="2:6" x14ac:dyDescent="0.2">
      <c r="B761" s="16"/>
      <c r="F761" s="16"/>
    </row>
    <row r="762" spans="2:6" x14ac:dyDescent="0.2">
      <c r="B762" s="16"/>
      <c r="F762" s="16"/>
    </row>
    <row r="763" spans="2:6" x14ac:dyDescent="0.2">
      <c r="B763" s="16"/>
      <c r="F763" s="16"/>
    </row>
    <row r="764" spans="2:6" x14ac:dyDescent="0.2">
      <c r="B764" s="16"/>
      <c r="F764" s="16"/>
    </row>
    <row r="765" spans="2:6" x14ac:dyDescent="0.2">
      <c r="B765" s="16"/>
      <c r="F765" s="16"/>
    </row>
    <row r="766" spans="2:6" x14ac:dyDescent="0.2">
      <c r="B766" s="16"/>
      <c r="F766" s="16"/>
    </row>
    <row r="767" spans="2:6" x14ac:dyDescent="0.2">
      <c r="B767" s="16"/>
      <c r="F767" s="16"/>
    </row>
    <row r="768" spans="2:6" x14ac:dyDescent="0.2">
      <c r="B768" s="16"/>
      <c r="F768" s="16"/>
    </row>
    <row r="769" spans="2:6" x14ac:dyDescent="0.2">
      <c r="B769" s="16"/>
      <c r="F769" s="16"/>
    </row>
    <row r="770" spans="2:6" x14ac:dyDescent="0.2">
      <c r="B770" s="16"/>
      <c r="F770" s="16"/>
    </row>
    <row r="771" spans="2:6" x14ac:dyDescent="0.2">
      <c r="B771" s="16"/>
      <c r="F771" s="16"/>
    </row>
    <row r="772" spans="2:6" x14ac:dyDescent="0.2">
      <c r="B772" s="16"/>
      <c r="F772" s="16"/>
    </row>
    <row r="773" spans="2:6" x14ac:dyDescent="0.2">
      <c r="B773" s="16"/>
      <c r="F773" s="16"/>
    </row>
    <row r="774" spans="2:6" x14ac:dyDescent="0.2">
      <c r="B774" s="16"/>
      <c r="F774" s="16"/>
    </row>
    <row r="775" spans="2:6" x14ac:dyDescent="0.2">
      <c r="B775" s="16"/>
      <c r="F775" s="16"/>
    </row>
    <row r="776" spans="2:6" x14ac:dyDescent="0.2">
      <c r="B776" s="16"/>
      <c r="F776" s="16"/>
    </row>
    <row r="777" spans="2:6" x14ac:dyDescent="0.2">
      <c r="B777" s="16"/>
      <c r="F777" s="16"/>
    </row>
    <row r="778" spans="2:6" x14ac:dyDescent="0.2">
      <c r="B778" s="16"/>
      <c r="F778" s="16"/>
    </row>
    <row r="779" spans="2:6" x14ac:dyDescent="0.2">
      <c r="B779" s="16"/>
      <c r="F779" s="16"/>
    </row>
    <row r="780" spans="2:6" x14ac:dyDescent="0.2">
      <c r="B780" s="16"/>
      <c r="F780" s="16"/>
    </row>
    <row r="781" spans="2:6" x14ac:dyDescent="0.2">
      <c r="B781" s="16"/>
      <c r="F781" s="16"/>
    </row>
    <row r="782" spans="2:6" x14ac:dyDescent="0.2">
      <c r="B782" s="16"/>
      <c r="F782" s="16"/>
    </row>
    <row r="783" spans="2:6" x14ac:dyDescent="0.2">
      <c r="B783" s="16"/>
      <c r="F783" s="16"/>
    </row>
    <row r="784" spans="2:6" x14ac:dyDescent="0.2">
      <c r="B784" s="16"/>
      <c r="F784" s="16"/>
    </row>
    <row r="785" spans="2:6" x14ac:dyDescent="0.2">
      <c r="B785" s="16"/>
      <c r="F785" s="16"/>
    </row>
    <row r="786" spans="2:6" x14ac:dyDescent="0.2">
      <c r="B786" s="16"/>
      <c r="F786" s="16"/>
    </row>
    <row r="787" spans="2:6" x14ac:dyDescent="0.2">
      <c r="B787" s="16"/>
      <c r="F787" s="16"/>
    </row>
    <row r="788" spans="2:6" x14ac:dyDescent="0.2">
      <c r="B788" s="16"/>
      <c r="F788" s="16"/>
    </row>
    <row r="789" spans="2:6" x14ac:dyDescent="0.2">
      <c r="B789" s="16"/>
      <c r="F789" s="16"/>
    </row>
    <row r="790" spans="2:6" x14ac:dyDescent="0.2">
      <c r="B790" s="16"/>
      <c r="F790" s="16"/>
    </row>
    <row r="791" spans="2:6" x14ac:dyDescent="0.2">
      <c r="B791" s="16"/>
      <c r="F791" s="16"/>
    </row>
    <row r="792" spans="2:6" x14ac:dyDescent="0.2">
      <c r="B792" s="16"/>
      <c r="F792" s="16"/>
    </row>
    <row r="793" spans="2:6" x14ac:dyDescent="0.2">
      <c r="B793" s="16"/>
      <c r="F793" s="16"/>
    </row>
    <row r="794" spans="2:6" x14ac:dyDescent="0.2">
      <c r="B794" s="16"/>
      <c r="F794" s="16"/>
    </row>
    <row r="795" spans="2:6" x14ac:dyDescent="0.2">
      <c r="B795" s="16"/>
      <c r="F795" s="16"/>
    </row>
    <row r="796" spans="2:6" x14ac:dyDescent="0.2">
      <c r="B796" s="16"/>
      <c r="F796" s="16"/>
    </row>
    <row r="797" spans="2:6" x14ac:dyDescent="0.2">
      <c r="B797" s="16"/>
      <c r="F797" s="16"/>
    </row>
    <row r="798" spans="2:6" x14ac:dyDescent="0.2">
      <c r="B798" s="16"/>
      <c r="F798" s="16"/>
    </row>
    <row r="799" spans="2:6" x14ac:dyDescent="0.2">
      <c r="B799" s="16"/>
      <c r="F799" s="16"/>
    </row>
    <row r="800" spans="2:6" x14ac:dyDescent="0.2">
      <c r="B800" s="16"/>
      <c r="F800" s="16"/>
    </row>
    <row r="801" spans="2:6" x14ac:dyDescent="0.2">
      <c r="B801" s="16"/>
      <c r="F801" s="16"/>
    </row>
    <row r="802" spans="2:6" x14ac:dyDescent="0.2">
      <c r="B802" s="16"/>
      <c r="F802" s="16"/>
    </row>
    <row r="803" spans="2:6" x14ac:dyDescent="0.2">
      <c r="B803" s="16"/>
      <c r="F803" s="16"/>
    </row>
    <row r="804" spans="2:6" x14ac:dyDescent="0.2">
      <c r="B804" s="16"/>
      <c r="F804" s="16"/>
    </row>
    <row r="805" spans="2:6" x14ac:dyDescent="0.2">
      <c r="B805" s="16"/>
      <c r="F805" s="16"/>
    </row>
    <row r="806" spans="2:6" x14ac:dyDescent="0.2">
      <c r="B806" s="16"/>
      <c r="F806" s="16"/>
    </row>
    <row r="807" spans="2:6" x14ac:dyDescent="0.2">
      <c r="B807" s="16"/>
      <c r="F807" s="16"/>
    </row>
    <row r="808" spans="2:6" x14ac:dyDescent="0.2">
      <c r="B808" s="16"/>
      <c r="F808" s="16"/>
    </row>
    <row r="809" spans="2:6" x14ac:dyDescent="0.2">
      <c r="B809" s="16"/>
      <c r="F809" s="16"/>
    </row>
    <row r="810" spans="2:6" x14ac:dyDescent="0.2">
      <c r="B810" s="16"/>
      <c r="F810" s="16"/>
    </row>
    <row r="811" spans="2:6" x14ac:dyDescent="0.2">
      <c r="B811" s="16"/>
      <c r="F811" s="16"/>
    </row>
    <row r="812" spans="2:6" x14ac:dyDescent="0.2">
      <c r="B812" s="16"/>
      <c r="F812" s="16"/>
    </row>
    <row r="813" spans="2:6" x14ac:dyDescent="0.2">
      <c r="B813" s="16"/>
      <c r="F813" s="16"/>
    </row>
    <row r="814" spans="2:6" x14ac:dyDescent="0.2">
      <c r="B814" s="16"/>
      <c r="F814" s="16"/>
    </row>
    <row r="815" spans="2:6" x14ac:dyDescent="0.2">
      <c r="B815" s="16"/>
      <c r="F815" s="16"/>
    </row>
    <row r="816" spans="2:6" x14ac:dyDescent="0.2">
      <c r="B816" s="16"/>
      <c r="F816" s="16"/>
    </row>
    <row r="817" spans="2:6" x14ac:dyDescent="0.2">
      <c r="B817" s="16"/>
      <c r="F817" s="16"/>
    </row>
    <row r="818" spans="2:6" x14ac:dyDescent="0.2">
      <c r="B818" s="16"/>
      <c r="F818" s="16"/>
    </row>
    <row r="819" spans="2:6" x14ac:dyDescent="0.2">
      <c r="B819" s="16"/>
      <c r="F819" s="16"/>
    </row>
    <row r="820" spans="2:6" x14ac:dyDescent="0.2">
      <c r="B820" s="16"/>
      <c r="F820" s="16"/>
    </row>
    <row r="821" spans="2:6" x14ac:dyDescent="0.2">
      <c r="B821" s="16"/>
      <c r="F821" s="16"/>
    </row>
    <row r="822" spans="2:6" x14ac:dyDescent="0.2">
      <c r="B822" s="16"/>
      <c r="F822" s="16"/>
    </row>
    <row r="823" spans="2:6" x14ac:dyDescent="0.2">
      <c r="B823" s="16"/>
      <c r="F823" s="16"/>
    </row>
    <row r="824" spans="2:6" x14ac:dyDescent="0.2">
      <c r="B824" s="16"/>
      <c r="F824" s="16"/>
    </row>
    <row r="825" spans="2:6" x14ac:dyDescent="0.2">
      <c r="B825" s="16"/>
      <c r="F825" s="16"/>
    </row>
    <row r="826" spans="2:6" x14ac:dyDescent="0.2">
      <c r="B826" s="16"/>
      <c r="F826" s="16"/>
    </row>
    <row r="827" spans="2:6" x14ac:dyDescent="0.2">
      <c r="B827" s="16"/>
      <c r="F827" s="16"/>
    </row>
    <row r="828" spans="2:6" x14ac:dyDescent="0.2">
      <c r="B828" s="16"/>
      <c r="F828" s="16"/>
    </row>
    <row r="829" spans="2:6" x14ac:dyDescent="0.2">
      <c r="B829" s="16"/>
      <c r="F829" s="16"/>
    </row>
    <row r="830" spans="2:6" x14ac:dyDescent="0.2">
      <c r="B830" s="16"/>
      <c r="F830" s="16"/>
    </row>
    <row r="831" spans="2:6" x14ac:dyDescent="0.2">
      <c r="B831" s="16"/>
      <c r="F831" s="16"/>
    </row>
    <row r="832" spans="2:6" x14ac:dyDescent="0.2">
      <c r="B832" s="16"/>
      <c r="F832" s="16"/>
    </row>
    <row r="833" spans="2:6" x14ac:dyDescent="0.2">
      <c r="B833" s="16"/>
      <c r="F833" s="16"/>
    </row>
    <row r="834" spans="2:6" x14ac:dyDescent="0.2">
      <c r="B834" s="16"/>
      <c r="F834" s="16"/>
    </row>
    <row r="835" spans="2:6" x14ac:dyDescent="0.2">
      <c r="B835" s="16"/>
      <c r="F835" s="16"/>
    </row>
    <row r="836" spans="2:6" x14ac:dyDescent="0.2">
      <c r="B836" s="16"/>
      <c r="F836" s="16"/>
    </row>
    <row r="837" spans="2:6" x14ac:dyDescent="0.2">
      <c r="B837" s="16"/>
      <c r="F837" s="16"/>
    </row>
    <row r="838" spans="2:6" x14ac:dyDescent="0.2">
      <c r="B838" s="16"/>
      <c r="F838" s="16"/>
    </row>
    <row r="839" spans="2:6" x14ac:dyDescent="0.2">
      <c r="B839" s="16"/>
      <c r="F839" s="16"/>
    </row>
    <row r="840" spans="2:6" x14ac:dyDescent="0.2">
      <c r="B840" s="16"/>
      <c r="F840" s="16"/>
    </row>
    <row r="841" spans="2:6" x14ac:dyDescent="0.2">
      <c r="B841" s="16"/>
      <c r="F841" s="16"/>
    </row>
    <row r="842" spans="2:6" x14ac:dyDescent="0.2">
      <c r="B842" s="16"/>
      <c r="F842" s="16"/>
    </row>
    <row r="843" spans="2:6" x14ac:dyDescent="0.2">
      <c r="B843" s="16"/>
      <c r="F843" s="16"/>
    </row>
    <row r="844" spans="2:6" x14ac:dyDescent="0.2">
      <c r="B844" s="16"/>
      <c r="F844" s="16"/>
    </row>
    <row r="845" spans="2:6" x14ac:dyDescent="0.2">
      <c r="B845" s="16"/>
      <c r="F845" s="16"/>
    </row>
    <row r="846" spans="2:6" x14ac:dyDescent="0.2">
      <c r="B846" s="16"/>
      <c r="F846" s="16"/>
    </row>
    <row r="847" spans="2:6" x14ac:dyDescent="0.2">
      <c r="B847" s="16"/>
      <c r="F847" s="16"/>
    </row>
    <row r="848" spans="2:6" x14ac:dyDescent="0.2">
      <c r="B848" s="16"/>
      <c r="F848" s="16"/>
    </row>
    <row r="849" spans="2:6" x14ac:dyDescent="0.2">
      <c r="B849" s="16"/>
      <c r="F849" s="16"/>
    </row>
    <row r="850" spans="2:6" x14ac:dyDescent="0.2">
      <c r="B850" s="16"/>
      <c r="F850" s="16"/>
    </row>
    <row r="851" spans="2:6" x14ac:dyDescent="0.2">
      <c r="B851" s="16"/>
      <c r="F851" s="16"/>
    </row>
    <row r="852" spans="2:6" x14ac:dyDescent="0.2">
      <c r="B852" s="16"/>
      <c r="F852" s="16"/>
    </row>
    <row r="853" spans="2:6" x14ac:dyDescent="0.2">
      <c r="B853" s="16"/>
      <c r="F853" s="16"/>
    </row>
    <row r="854" spans="2:6" x14ac:dyDescent="0.2">
      <c r="B854" s="16"/>
      <c r="F854" s="16"/>
    </row>
    <row r="855" spans="2:6" x14ac:dyDescent="0.2">
      <c r="B855" s="16"/>
      <c r="F855" s="16"/>
    </row>
    <row r="856" spans="2:6" x14ac:dyDescent="0.2">
      <c r="B856" s="16"/>
      <c r="F856" s="16"/>
    </row>
    <row r="857" spans="2:6" x14ac:dyDescent="0.2">
      <c r="B857" s="16"/>
      <c r="F857" s="16"/>
    </row>
    <row r="858" spans="2:6" x14ac:dyDescent="0.2">
      <c r="B858" s="16"/>
      <c r="F858" s="16"/>
    </row>
    <row r="859" spans="2:6" x14ac:dyDescent="0.2">
      <c r="B859" s="16"/>
      <c r="F859" s="16"/>
    </row>
    <row r="860" spans="2:6" x14ac:dyDescent="0.2">
      <c r="B860" s="16"/>
      <c r="F860" s="16"/>
    </row>
    <row r="861" spans="2:6" x14ac:dyDescent="0.2">
      <c r="B861" s="16"/>
      <c r="F861" s="16"/>
    </row>
    <row r="862" spans="2:6" x14ac:dyDescent="0.2">
      <c r="B862" s="16"/>
      <c r="F862" s="16"/>
    </row>
    <row r="863" spans="2:6" x14ac:dyDescent="0.2">
      <c r="B863" s="16"/>
      <c r="F863" s="16"/>
    </row>
    <row r="864" spans="2:6" x14ac:dyDescent="0.2">
      <c r="B864" s="16"/>
      <c r="F864" s="16"/>
    </row>
    <row r="865" spans="2:6" x14ac:dyDescent="0.2">
      <c r="B865" s="16"/>
      <c r="F865" s="16"/>
    </row>
    <row r="866" spans="2:6" x14ac:dyDescent="0.2">
      <c r="B866" s="16"/>
      <c r="F866" s="16"/>
    </row>
    <row r="867" spans="2:6" x14ac:dyDescent="0.2">
      <c r="B867" s="16"/>
      <c r="F867" s="16"/>
    </row>
    <row r="868" spans="2:6" x14ac:dyDescent="0.2">
      <c r="B868" s="16"/>
      <c r="F868" s="16"/>
    </row>
    <row r="869" spans="2:6" x14ac:dyDescent="0.2">
      <c r="B869" s="16"/>
      <c r="F869" s="16"/>
    </row>
    <row r="870" spans="2:6" x14ac:dyDescent="0.2">
      <c r="B870" s="16"/>
      <c r="F870" s="16"/>
    </row>
    <row r="871" spans="2:6" x14ac:dyDescent="0.2">
      <c r="B871" s="16"/>
      <c r="F871" s="16"/>
    </row>
    <row r="872" spans="2:6" x14ac:dyDescent="0.2">
      <c r="B872" s="16"/>
      <c r="F872" s="16"/>
    </row>
    <row r="873" spans="2:6" x14ac:dyDescent="0.2">
      <c r="B873" s="16"/>
      <c r="F873" s="16"/>
    </row>
    <row r="874" spans="2:6" x14ac:dyDescent="0.2">
      <c r="B874" s="16"/>
      <c r="F874" s="16"/>
    </row>
    <row r="875" spans="2:6" x14ac:dyDescent="0.2">
      <c r="B875" s="16"/>
      <c r="F875" s="16"/>
    </row>
    <row r="876" spans="2:6" x14ac:dyDescent="0.2">
      <c r="B876" s="16"/>
      <c r="F876" s="16"/>
    </row>
    <row r="877" spans="2:6" x14ac:dyDescent="0.2">
      <c r="B877" s="16"/>
      <c r="F877" s="16"/>
    </row>
    <row r="878" spans="2:6" x14ac:dyDescent="0.2">
      <c r="B878" s="16"/>
      <c r="F878" s="16"/>
    </row>
    <row r="879" spans="2:6" x14ac:dyDescent="0.2">
      <c r="B879" s="16"/>
      <c r="F879" s="16"/>
    </row>
    <row r="880" spans="2:6" x14ac:dyDescent="0.2">
      <c r="B880" s="16"/>
      <c r="F880" s="16"/>
    </row>
    <row r="881" spans="2:6" x14ac:dyDescent="0.2">
      <c r="B881" s="16"/>
      <c r="F881" s="16"/>
    </row>
    <row r="882" spans="2:6" x14ac:dyDescent="0.2">
      <c r="B882" s="16"/>
      <c r="F882" s="16"/>
    </row>
    <row r="883" spans="2:6" x14ac:dyDescent="0.2">
      <c r="B883" s="16"/>
      <c r="F883" s="16"/>
    </row>
    <row r="884" spans="2:6" x14ac:dyDescent="0.2">
      <c r="B884" s="16"/>
      <c r="F884" s="16"/>
    </row>
    <row r="885" spans="2:6" x14ac:dyDescent="0.2">
      <c r="B885" s="16"/>
      <c r="F885" s="16"/>
    </row>
    <row r="886" spans="2:6" x14ac:dyDescent="0.2">
      <c r="B886" s="16"/>
      <c r="F886" s="16"/>
    </row>
    <row r="887" spans="2:6" x14ac:dyDescent="0.2">
      <c r="B887" s="16"/>
      <c r="F887" s="16"/>
    </row>
    <row r="888" spans="2:6" x14ac:dyDescent="0.2">
      <c r="B888" s="16"/>
      <c r="F888" s="16"/>
    </row>
    <row r="889" spans="2:6" x14ac:dyDescent="0.2">
      <c r="B889" s="16"/>
      <c r="F889" s="16"/>
    </row>
    <row r="890" spans="2:6" x14ac:dyDescent="0.2">
      <c r="B890" s="16"/>
      <c r="F890" s="16"/>
    </row>
    <row r="891" spans="2:6" x14ac:dyDescent="0.2">
      <c r="B891" s="16"/>
      <c r="F891" s="16"/>
    </row>
    <row r="892" spans="2:6" x14ac:dyDescent="0.2">
      <c r="B892" s="16"/>
      <c r="F892" s="16"/>
    </row>
    <row r="893" spans="2:6" x14ac:dyDescent="0.2">
      <c r="B893" s="16"/>
      <c r="F893" s="16"/>
    </row>
    <row r="894" spans="2:6" x14ac:dyDescent="0.2">
      <c r="B894" s="16"/>
      <c r="F894" s="16"/>
    </row>
    <row r="895" spans="2:6" x14ac:dyDescent="0.2">
      <c r="B895" s="16"/>
      <c r="F895" s="16"/>
    </row>
    <row r="896" spans="2:6" x14ac:dyDescent="0.2">
      <c r="B896" s="16"/>
      <c r="F896" s="16"/>
    </row>
    <row r="897" spans="2:6" x14ac:dyDescent="0.2">
      <c r="B897" s="16"/>
      <c r="F897" s="16"/>
    </row>
    <row r="898" spans="2:6" x14ac:dyDescent="0.2">
      <c r="B898" s="16"/>
      <c r="F898" s="16"/>
    </row>
    <row r="899" spans="2:6" x14ac:dyDescent="0.2">
      <c r="B899" s="16"/>
      <c r="F899" s="16"/>
    </row>
    <row r="900" spans="2:6" x14ac:dyDescent="0.2">
      <c r="B900" s="16"/>
      <c r="F900" s="16"/>
    </row>
    <row r="901" spans="2:6" x14ac:dyDescent="0.2">
      <c r="B901" s="16"/>
      <c r="F901" s="16"/>
    </row>
    <row r="902" spans="2:6" x14ac:dyDescent="0.2">
      <c r="B902" s="16"/>
      <c r="F902" s="16"/>
    </row>
    <row r="903" spans="2:6" x14ac:dyDescent="0.2">
      <c r="B903" s="16"/>
      <c r="F903" s="16"/>
    </row>
    <row r="904" spans="2:6" x14ac:dyDescent="0.2">
      <c r="B904" s="16"/>
      <c r="F904" s="16"/>
    </row>
    <row r="905" spans="2:6" x14ac:dyDescent="0.2">
      <c r="B905" s="16"/>
      <c r="F905" s="16"/>
    </row>
    <row r="906" spans="2:6" x14ac:dyDescent="0.2">
      <c r="B906" s="16"/>
      <c r="F906" s="16"/>
    </row>
    <row r="907" spans="2:6" x14ac:dyDescent="0.2">
      <c r="B907" s="16"/>
      <c r="F907" s="16"/>
    </row>
    <row r="908" spans="2:6" x14ac:dyDescent="0.2">
      <c r="B908" s="16"/>
      <c r="F908" s="16"/>
    </row>
    <row r="909" spans="2:6" x14ac:dyDescent="0.2">
      <c r="B909" s="16"/>
      <c r="F909" s="16"/>
    </row>
    <row r="910" spans="2:6" x14ac:dyDescent="0.2">
      <c r="B910" s="16"/>
      <c r="F910" s="16"/>
    </row>
    <row r="911" spans="2:6" x14ac:dyDescent="0.2">
      <c r="B911" s="16"/>
      <c r="F911" s="16"/>
    </row>
    <row r="912" spans="2:6" x14ac:dyDescent="0.2">
      <c r="B912" s="16"/>
      <c r="F912" s="16"/>
    </row>
    <row r="913" spans="2:6" x14ac:dyDescent="0.2">
      <c r="B913" s="16"/>
      <c r="F913" s="16"/>
    </row>
    <row r="914" spans="2:6" x14ac:dyDescent="0.2">
      <c r="B914" s="16"/>
      <c r="F914" s="16"/>
    </row>
    <row r="915" spans="2:6" x14ac:dyDescent="0.2">
      <c r="B915" s="16"/>
      <c r="F915" s="16"/>
    </row>
    <row r="916" spans="2:6" x14ac:dyDescent="0.2">
      <c r="B916" s="16"/>
      <c r="F916" s="16"/>
    </row>
    <row r="917" spans="2:6" x14ac:dyDescent="0.2">
      <c r="B917" s="16"/>
      <c r="F917" s="16"/>
    </row>
    <row r="918" spans="2:6" x14ac:dyDescent="0.2">
      <c r="B918" s="16"/>
      <c r="F918" s="16"/>
    </row>
    <row r="919" spans="2:6" x14ac:dyDescent="0.2">
      <c r="B919" s="16"/>
      <c r="F919" s="16"/>
    </row>
    <row r="920" spans="2:6" x14ac:dyDescent="0.2">
      <c r="B920" s="16"/>
      <c r="F920" s="16"/>
    </row>
    <row r="921" spans="2:6" x14ac:dyDescent="0.2">
      <c r="B921" s="16"/>
      <c r="F921" s="16"/>
    </row>
    <row r="922" spans="2:6" x14ac:dyDescent="0.2">
      <c r="B922" s="16"/>
      <c r="F922" s="16"/>
    </row>
    <row r="923" spans="2:6" x14ac:dyDescent="0.2">
      <c r="B923" s="16"/>
      <c r="F923" s="16"/>
    </row>
    <row r="924" spans="2:6" x14ac:dyDescent="0.2">
      <c r="B924" s="16"/>
      <c r="F924" s="16"/>
    </row>
    <row r="925" spans="2:6" x14ac:dyDescent="0.2">
      <c r="B925" s="16"/>
      <c r="F925" s="16"/>
    </row>
    <row r="926" spans="2:6" x14ac:dyDescent="0.2">
      <c r="B926" s="16"/>
      <c r="F926" s="16"/>
    </row>
    <row r="927" spans="2:6" x14ac:dyDescent="0.2">
      <c r="B927" s="16"/>
      <c r="F927" s="16"/>
    </row>
    <row r="928" spans="2:6" x14ac:dyDescent="0.2">
      <c r="B928" s="16"/>
      <c r="F928" s="16"/>
    </row>
    <row r="929" spans="2:6" x14ac:dyDescent="0.2">
      <c r="B929" s="16"/>
      <c r="F929" s="16"/>
    </row>
    <row r="930" spans="2:6" x14ac:dyDescent="0.2">
      <c r="B930" s="16"/>
      <c r="F930" s="16"/>
    </row>
    <row r="931" spans="2:6" x14ac:dyDescent="0.2">
      <c r="B931" s="16"/>
      <c r="F931" s="16"/>
    </row>
    <row r="932" spans="2:6" x14ac:dyDescent="0.2">
      <c r="B932" s="16"/>
      <c r="F932" s="16"/>
    </row>
    <row r="933" spans="2:6" x14ac:dyDescent="0.2">
      <c r="B933" s="16"/>
      <c r="F933" s="16"/>
    </row>
    <row r="934" spans="2:6" x14ac:dyDescent="0.2">
      <c r="B934" s="16"/>
      <c r="F934" s="16"/>
    </row>
    <row r="935" spans="2:6" x14ac:dyDescent="0.2">
      <c r="B935" s="16"/>
      <c r="F935" s="16"/>
    </row>
    <row r="936" spans="2:6" x14ac:dyDescent="0.2">
      <c r="B936" s="16"/>
      <c r="F936" s="16"/>
    </row>
    <row r="937" spans="2:6" x14ac:dyDescent="0.2">
      <c r="B937" s="16"/>
      <c r="F937" s="16"/>
    </row>
    <row r="938" spans="2:6" x14ac:dyDescent="0.2">
      <c r="B938" s="16"/>
      <c r="F938" s="16"/>
    </row>
    <row r="939" spans="2:6" x14ac:dyDescent="0.2">
      <c r="B939" s="16"/>
      <c r="F939" s="16"/>
    </row>
    <row r="940" spans="2:6" x14ac:dyDescent="0.2">
      <c r="B940" s="16"/>
      <c r="F940" s="16"/>
    </row>
    <row r="941" spans="2:6" x14ac:dyDescent="0.2">
      <c r="B941" s="16"/>
      <c r="F941" s="16"/>
    </row>
    <row r="942" spans="2:6" x14ac:dyDescent="0.2">
      <c r="B942" s="16"/>
      <c r="F942" s="16"/>
    </row>
    <row r="943" spans="2:6" x14ac:dyDescent="0.2">
      <c r="B943" s="16"/>
      <c r="F943" s="16"/>
    </row>
    <row r="944" spans="2:6" x14ac:dyDescent="0.2">
      <c r="B944" s="16"/>
      <c r="F944" s="16"/>
    </row>
    <row r="945" spans="2:6" x14ac:dyDescent="0.2">
      <c r="B945" s="16"/>
      <c r="F945" s="16"/>
    </row>
    <row r="946" spans="2:6" x14ac:dyDescent="0.2">
      <c r="B946" s="16"/>
      <c r="F946" s="16"/>
    </row>
    <row r="947" spans="2:6" x14ac:dyDescent="0.2">
      <c r="B947" s="16"/>
      <c r="F947" s="16"/>
    </row>
    <row r="948" spans="2:6" x14ac:dyDescent="0.2">
      <c r="B948" s="16"/>
      <c r="F948" s="16"/>
    </row>
    <row r="949" spans="2:6" x14ac:dyDescent="0.2">
      <c r="B949" s="16"/>
      <c r="F949" s="16"/>
    </row>
    <row r="950" spans="2:6" x14ac:dyDescent="0.2">
      <c r="B950" s="16"/>
      <c r="F950" s="16"/>
    </row>
    <row r="951" spans="2:6" x14ac:dyDescent="0.2">
      <c r="B951" s="16"/>
      <c r="F951" s="16"/>
    </row>
    <row r="952" spans="2:6" x14ac:dyDescent="0.2">
      <c r="B952" s="16"/>
      <c r="F952" s="16"/>
    </row>
    <row r="953" spans="2:6" x14ac:dyDescent="0.2">
      <c r="B953" s="16"/>
      <c r="F953" s="16"/>
    </row>
    <row r="954" spans="2:6" x14ac:dyDescent="0.2">
      <c r="B954" s="16"/>
      <c r="F954" s="16"/>
    </row>
    <row r="955" spans="2:6" x14ac:dyDescent="0.2">
      <c r="B955" s="16"/>
      <c r="F955" s="16"/>
    </row>
    <row r="956" spans="2:6" x14ac:dyDescent="0.2">
      <c r="B956" s="16"/>
      <c r="F956" s="16"/>
    </row>
    <row r="957" spans="2:6" x14ac:dyDescent="0.2">
      <c r="B957" s="16"/>
      <c r="F957" s="16"/>
    </row>
    <row r="958" spans="2:6" x14ac:dyDescent="0.2">
      <c r="B958" s="16"/>
      <c r="F958" s="16"/>
    </row>
    <row r="959" spans="2:6" x14ac:dyDescent="0.2">
      <c r="B959" s="16"/>
      <c r="F959" s="16"/>
    </row>
    <row r="960" spans="2:6" x14ac:dyDescent="0.2">
      <c r="B960" s="16"/>
      <c r="F960" s="16"/>
    </row>
    <row r="961" spans="2:6" x14ac:dyDescent="0.2">
      <c r="B961" s="16"/>
      <c r="F961" s="16"/>
    </row>
    <row r="962" spans="2:6" x14ac:dyDescent="0.2">
      <c r="B962" s="16"/>
      <c r="F962" s="16"/>
    </row>
    <row r="963" spans="2:6" x14ac:dyDescent="0.2">
      <c r="B963" s="16"/>
      <c r="F963" s="16"/>
    </row>
    <row r="964" spans="2:6" x14ac:dyDescent="0.2">
      <c r="B964" s="16"/>
      <c r="F964" s="16"/>
    </row>
    <row r="965" spans="2:6" x14ac:dyDescent="0.2">
      <c r="B965" s="16"/>
      <c r="F965" s="16"/>
    </row>
    <row r="966" spans="2:6" x14ac:dyDescent="0.2">
      <c r="B966" s="16"/>
      <c r="F966" s="16"/>
    </row>
    <row r="967" spans="2:6" x14ac:dyDescent="0.2">
      <c r="B967" s="16"/>
      <c r="F967" s="16"/>
    </row>
    <row r="968" spans="2:6" x14ac:dyDescent="0.2">
      <c r="B968" s="16"/>
      <c r="F968" s="16"/>
    </row>
    <row r="969" spans="2:6" x14ac:dyDescent="0.2">
      <c r="B969" s="16"/>
      <c r="F969" s="16"/>
    </row>
    <row r="970" spans="2:6" x14ac:dyDescent="0.2">
      <c r="B970" s="16"/>
      <c r="F970" s="16"/>
    </row>
    <row r="971" spans="2:6" x14ac:dyDescent="0.2">
      <c r="B971" s="16"/>
      <c r="F971" s="16"/>
    </row>
    <row r="972" spans="2:6" x14ac:dyDescent="0.2">
      <c r="B972" s="16"/>
      <c r="F972" s="16"/>
    </row>
    <row r="973" spans="2:6" x14ac:dyDescent="0.2">
      <c r="B973" s="16"/>
      <c r="F973" s="16"/>
    </row>
    <row r="974" spans="2:6" x14ac:dyDescent="0.2">
      <c r="B974" s="16"/>
      <c r="F974" s="16"/>
    </row>
    <row r="975" spans="2:6" x14ac:dyDescent="0.2">
      <c r="B975" s="16"/>
      <c r="F975" s="16"/>
    </row>
    <row r="976" spans="2:6" x14ac:dyDescent="0.2">
      <c r="B976" s="16"/>
      <c r="F976" s="16"/>
    </row>
    <row r="977" spans="2:6" x14ac:dyDescent="0.2">
      <c r="B977" s="16"/>
      <c r="F977" s="16"/>
    </row>
    <row r="978" spans="2:6" x14ac:dyDescent="0.2">
      <c r="B978" s="16"/>
      <c r="F978" s="16"/>
    </row>
    <row r="979" spans="2:6" x14ac:dyDescent="0.2">
      <c r="B979" s="16"/>
      <c r="F979" s="16"/>
    </row>
    <row r="980" spans="2:6" x14ac:dyDescent="0.2">
      <c r="B980" s="16"/>
      <c r="F980" s="16"/>
    </row>
    <row r="981" spans="2:6" x14ac:dyDescent="0.2">
      <c r="B981" s="16"/>
      <c r="F981" s="16"/>
    </row>
    <row r="982" spans="2:6" x14ac:dyDescent="0.2">
      <c r="B982" s="16"/>
      <c r="F982" s="16"/>
    </row>
    <row r="983" spans="2:6" x14ac:dyDescent="0.2">
      <c r="B983" s="16"/>
      <c r="F983" s="16"/>
    </row>
    <row r="984" spans="2:6" x14ac:dyDescent="0.2">
      <c r="B984" s="16"/>
      <c r="F984" s="16"/>
    </row>
    <row r="985" spans="2:6" x14ac:dyDescent="0.2">
      <c r="B985" s="16"/>
      <c r="F985" s="16"/>
    </row>
    <row r="986" spans="2:6" x14ac:dyDescent="0.2">
      <c r="B986" s="16"/>
      <c r="F986" s="16"/>
    </row>
    <row r="987" spans="2:6" x14ac:dyDescent="0.2">
      <c r="B987" s="16"/>
      <c r="F987" s="16"/>
    </row>
    <row r="988" spans="2:6" x14ac:dyDescent="0.2">
      <c r="B988" s="16"/>
      <c r="F988" s="16"/>
    </row>
    <row r="989" spans="2:6" x14ac:dyDescent="0.2">
      <c r="B989" s="16"/>
      <c r="F989" s="16"/>
    </row>
    <row r="990" spans="2:6" x14ac:dyDescent="0.2">
      <c r="B990" s="16"/>
      <c r="F990" s="16"/>
    </row>
    <row r="991" spans="2:6" x14ac:dyDescent="0.2">
      <c r="B991" s="16"/>
      <c r="F991" s="16"/>
    </row>
    <row r="992" spans="2:6" x14ac:dyDescent="0.2">
      <c r="B992" s="16"/>
      <c r="F992" s="16"/>
    </row>
    <row r="993" spans="2:6" x14ac:dyDescent="0.2">
      <c r="B993" s="16"/>
      <c r="F993" s="16"/>
    </row>
    <row r="994" spans="2:6" x14ac:dyDescent="0.2">
      <c r="B994" s="16"/>
      <c r="F994" s="16"/>
    </row>
    <row r="995" spans="2:6" x14ac:dyDescent="0.2">
      <c r="B995" s="16"/>
      <c r="F995" s="16"/>
    </row>
    <row r="996" spans="2:6" x14ac:dyDescent="0.2">
      <c r="B996" s="16"/>
      <c r="F996" s="16"/>
    </row>
    <row r="997" spans="2:6" x14ac:dyDescent="0.2">
      <c r="B997" s="16"/>
      <c r="F997" s="16"/>
    </row>
    <row r="998" spans="2:6" x14ac:dyDescent="0.2">
      <c r="B998" s="16"/>
      <c r="F998" s="16"/>
    </row>
    <row r="999" spans="2:6" x14ac:dyDescent="0.2">
      <c r="B999" s="16"/>
      <c r="F999" s="16"/>
    </row>
    <row r="1000" spans="2:6" x14ac:dyDescent="0.2">
      <c r="B1000" s="16"/>
      <c r="F1000" s="16"/>
    </row>
    <row r="1001" spans="2:6" x14ac:dyDescent="0.2">
      <c r="B1001" s="16"/>
      <c r="F1001" s="16"/>
    </row>
    <row r="1002" spans="2:6" x14ac:dyDescent="0.2">
      <c r="B1002" s="16"/>
      <c r="F1002" s="16"/>
    </row>
    <row r="1003" spans="2:6" x14ac:dyDescent="0.2">
      <c r="B1003" s="16"/>
      <c r="F1003" s="16"/>
    </row>
    <row r="1004" spans="2:6" x14ac:dyDescent="0.2">
      <c r="B1004" s="16"/>
      <c r="F1004" s="16"/>
    </row>
    <row r="1005" spans="2:6" x14ac:dyDescent="0.2">
      <c r="B1005" s="16"/>
      <c r="F1005" s="16"/>
    </row>
    <row r="1006" spans="2:6" x14ac:dyDescent="0.2">
      <c r="B1006" s="16"/>
      <c r="F1006" s="16"/>
    </row>
    <row r="1007" spans="2:6" x14ac:dyDescent="0.2">
      <c r="B1007" s="16"/>
      <c r="F1007" s="16"/>
    </row>
    <row r="1008" spans="2:6" x14ac:dyDescent="0.2">
      <c r="B1008" s="16"/>
      <c r="F1008" s="16"/>
    </row>
    <row r="1009" spans="2:6" x14ac:dyDescent="0.2">
      <c r="B1009" s="16"/>
      <c r="F1009" s="16"/>
    </row>
    <row r="1010" spans="2:6" x14ac:dyDescent="0.2">
      <c r="B1010" s="16"/>
      <c r="F1010" s="16"/>
    </row>
    <row r="1011" spans="2:6" x14ac:dyDescent="0.2">
      <c r="B1011" s="16"/>
      <c r="F1011" s="16"/>
    </row>
    <row r="1012" spans="2:6" x14ac:dyDescent="0.2">
      <c r="B1012" s="16"/>
      <c r="F1012" s="16"/>
    </row>
    <row r="1013" spans="2:6" x14ac:dyDescent="0.2">
      <c r="B1013" s="16"/>
      <c r="F1013" s="16"/>
    </row>
    <row r="1014" spans="2:6" x14ac:dyDescent="0.2">
      <c r="B1014" s="16"/>
      <c r="F1014" s="16"/>
    </row>
    <row r="1015" spans="2:6" x14ac:dyDescent="0.2">
      <c r="B1015" s="16"/>
      <c r="F1015" s="16"/>
    </row>
    <row r="1016" spans="2:6" x14ac:dyDescent="0.2">
      <c r="B1016" s="16"/>
      <c r="F1016" s="16"/>
    </row>
    <row r="1017" spans="2:6" x14ac:dyDescent="0.2">
      <c r="B1017" s="16"/>
      <c r="F1017" s="16"/>
    </row>
    <row r="1018" spans="2:6" x14ac:dyDescent="0.2">
      <c r="B1018" s="16"/>
      <c r="F1018" s="16"/>
    </row>
    <row r="1019" spans="2:6" x14ac:dyDescent="0.2">
      <c r="B1019" s="16"/>
      <c r="F1019" s="16"/>
    </row>
    <row r="1020" spans="2:6" x14ac:dyDescent="0.2">
      <c r="B1020" s="16"/>
      <c r="F1020" s="16"/>
    </row>
    <row r="1021" spans="2:6" x14ac:dyDescent="0.2">
      <c r="B1021" s="16"/>
      <c r="F1021" s="16"/>
    </row>
    <row r="1022" spans="2:6" x14ac:dyDescent="0.2">
      <c r="B1022" s="16"/>
      <c r="F1022" s="16"/>
    </row>
    <row r="1023" spans="2:6" x14ac:dyDescent="0.2">
      <c r="B1023" s="16"/>
      <c r="F1023" s="16"/>
    </row>
    <row r="1024" spans="2:6" x14ac:dyDescent="0.2">
      <c r="B1024" s="16"/>
      <c r="F1024" s="16"/>
    </row>
    <row r="1025" spans="2:6" x14ac:dyDescent="0.2">
      <c r="B1025" s="16"/>
      <c r="F1025" s="16"/>
    </row>
    <row r="1026" spans="2:6" x14ac:dyDescent="0.2">
      <c r="B1026" s="16"/>
      <c r="F1026" s="16"/>
    </row>
    <row r="1027" spans="2:6" x14ac:dyDescent="0.2">
      <c r="B1027" s="16"/>
      <c r="F1027" s="16"/>
    </row>
    <row r="1028" spans="2:6" x14ac:dyDescent="0.2">
      <c r="B1028" s="16"/>
      <c r="F1028" s="16"/>
    </row>
    <row r="1029" spans="2:6" x14ac:dyDescent="0.2">
      <c r="B1029" s="16"/>
      <c r="F1029" s="16"/>
    </row>
    <row r="1030" spans="2:6" x14ac:dyDescent="0.2">
      <c r="B1030" s="16"/>
      <c r="F1030" s="16"/>
    </row>
    <row r="1031" spans="2:6" x14ac:dyDescent="0.2">
      <c r="B1031" s="16"/>
      <c r="F1031" s="16"/>
    </row>
    <row r="1032" spans="2:6" x14ac:dyDescent="0.2">
      <c r="B1032" s="16"/>
      <c r="F1032" s="16"/>
    </row>
    <row r="1033" spans="2:6" x14ac:dyDescent="0.2">
      <c r="B1033" s="16"/>
      <c r="F1033" s="16"/>
    </row>
    <row r="1034" spans="2:6" x14ac:dyDescent="0.2">
      <c r="B1034" s="16"/>
      <c r="F1034" s="16"/>
    </row>
    <row r="1035" spans="2:6" x14ac:dyDescent="0.2">
      <c r="B1035" s="16"/>
      <c r="F1035" s="16"/>
    </row>
    <row r="1036" spans="2:6" x14ac:dyDescent="0.2">
      <c r="B1036" s="16"/>
      <c r="F1036" s="16"/>
    </row>
    <row r="1037" spans="2:6" x14ac:dyDescent="0.2">
      <c r="B1037" s="16"/>
      <c r="F1037" s="16"/>
    </row>
    <row r="1038" spans="2:6" x14ac:dyDescent="0.2">
      <c r="B1038" s="16"/>
      <c r="F1038" s="16"/>
    </row>
    <row r="1039" spans="2:6" x14ac:dyDescent="0.2">
      <c r="B1039" s="16"/>
      <c r="F1039" s="16"/>
    </row>
    <row r="1040" spans="2:6" x14ac:dyDescent="0.2">
      <c r="B1040" s="16"/>
      <c r="F1040" s="16"/>
    </row>
    <row r="1041" spans="2:6" x14ac:dyDescent="0.2">
      <c r="B1041" s="16"/>
      <c r="F1041" s="16"/>
    </row>
    <row r="1042" spans="2:6" x14ac:dyDescent="0.2">
      <c r="B1042" s="16"/>
      <c r="F1042" s="16"/>
    </row>
    <row r="1043" spans="2:6" x14ac:dyDescent="0.2">
      <c r="B1043" s="16"/>
      <c r="F1043" s="16"/>
    </row>
    <row r="1044" spans="2:6" x14ac:dyDescent="0.2">
      <c r="B1044" s="16"/>
      <c r="F1044" s="16"/>
    </row>
    <row r="1045" spans="2:6" x14ac:dyDescent="0.2">
      <c r="B1045" s="16"/>
      <c r="F1045" s="16"/>
    </row>
    <row r="1046" spans="2:6" x14ac:dyDescent="0.2">
      <c r="B1046" s="16"/>
      <c r="F1046" s="16"/>
    </row>
    <row r="1047" spans="2:6" x14ac:dyDescent="0.2">
      <c r="B1047" s="16"/>
      <c r="F1047" s="16"/>
    </row>
    <row r="1048" spans="2:6" x14ac:dyDescent="0.2">
      <c r="B1048" s="16"/>
      <c r="F1048" s="16"/>
    </row>
    <row r="1049" spans="2:6" x14ac:dyDescent="0.2">
      <c r="B1049" s="16"/>
      <c r="F1049" s="16"/>
    </row>
    <row r="1050" spans="2:6" x14ac:dyDescent="0.2">
      <c r="B1050" s="16"/>
      <c r="F1050" s="16"/>
    </row>
    <row r="1051" spans="2:6" x14ac:dyDescent="0.2">
      <c r="B1051" s="16"/>
      <c r="F1051" s="16"/>
    </row>
    <row r="1052" spans="2:6" x14ac:dyDescent="0.2">
      <c r="B1052" s="16"/>
      <c r="F1052" s="16"/>
    </row>
    <row r="1053" spans="2:6" x14ac:dyDescent="0.2">
      <c r="B1053" s="16"/>
      <c r="F1053" s="16"/>
    </row>
    <row r="1054" spans="2:6" x14ac:dyDescent="0.2">
      <c r="B1054" s="16"/>
      <c r="F1054" s="16"/>
    </row>
    <row r="1055" spans="2:6" x14ac:dyDescent="0.2">
      <c r="B1055" s="16"/>
      <c r="F1055" s="16"/>
    </row>
    <row r="1056" spans="2:6" x14ac:dyDescent="0.2">
      <c r="B1056" s="16"/>
      <c r="F1056" s="16"/>
    </row>
    <row r="1057" spans="2:6" x14ac:dyDescent="0.2">
      <c r="B1057" s="16"/>
      <c r="F1057" s="16"/>
    </row>
    <row r="1058" spans="2:6" x14ac:dyDescent="0.2">
      <c r="B1058" s="16"/>
      <c r="F1058" s="16"/>
    </row>
    <row r="1059" spans="2:6" x14ac:dyDescent="0.2">
      <c r="B1059" s="16"/>
      <c r="F1059" s="16"/>
    </row>
    <row r="1060" spans="2:6" x14ac:dyDescent="0.2">
      <c r="B1060" s="16"/>
      <c r="F1060" s="16"/>
    </row>
    <row r="1061" spans="2:6" x14ac:dyDescent="0.2">
      <c r="B1061" s="16"/>
      <c r="F1061" s="16"/>
    </row>
    <row r="1062" spans="2:6" x14ac:dyDescent="0.2">
      <c r="B1062" s="16"/>
      <c r="F1062" s="16"/>
    </row>
    <row r="1063" spans="2:6" x14ac:dyDescent="0.2">
      <c r="B1063" s="16"/>
      <c r="F1063" s="16"/>
    </row>
    <row r="1064" spans="2:6" x14ac:dyDescent="0.2">
      <c r="B1064" s="16"/>
      <c r="F1064" s="16"/>
    </row>
    <row r="1065" spans="2:6" x14ac:dyDescent="0.2">
      <c r="B1065" s="16"/>
      <c r="F1065" s="16"/>
    </row>
    <row r="1066" spans="2:6" x14ac:dyDescent="0.2">
      <c r="B1066" s="16"/>
      <c r="F1066" s="16"/>
    </row>
    <row r="1067" spans="2:6" x14ac:dyDescent="0.2">
      <c r="B1067" s="16"/>
      <c r="F1067" s="16"/>
    </row>
    <row r="1068" spans="2:6" x14ac:dyDescent="0.2">
      <c r="B1068" s="16"/>
      <c r="F1068" s="16"/>
    </row>
    <row r="1069" spans="2:6" x14ac:dyDescent="0.2">
      <c r="B1069" s="16"/>
      <c r="F1069" s="16"/>
    </row>
    <row r="1070" spans="2:6" x14ac:dyDescent="0.2">
      <c r="B1070" s="16"/>
      <c r="F1070" s="16"/>
    </row>
    <row r="1071" spans="2:6" x14ac:dyDescent="0.2">
      <c r="B1071" s="16"/>
      <c r="F1071" s="16"/>
    </row>
    <row r="1072" spans="2:6" x14ac:dyDescent="0.2">
      <c r="B1072" s="16"/>
      <c r="F1072" s="16"/>
    </row>
    <row r="1073" spans="2:6" x14ac:dyDescent="0.2">
      <c r="B1073" s="16"/>
      <c r="F1073" s="16"/>
    </row>
    <row r="1074" spans="2:6" x14ac:dyDescent="0.2">
      <c r="B1074" s="16"/>
      <c r="F1074" s="16"/>
    </row>
    <row r="1075" spans="2:6" x14ac:dyDescent="0.2">
      <c r="B1075" s="16"/>
      <c r="F1075" s="16"/>
    </row>
    <row r="1076" spans="2:6" x14ac:dyDescent="0.2">
      <c r="B1076" s="16"/>
      <c r="F1076" s="16"/>
    </row>
    <row r="1077" spans="2:6" x14ac:dyDescent="0.2">
      <c r="B1077" s="16"/>
      <c r="F1077" s="16"/>
    </row>
    <row r="1078" spans="2:6" x14ac:dyDescent="0.2">
      <c r="B1078" s="16"/>
      <c r="F1078" s="16"/>
    </row>
    <row r="1079" spans="2:6" x14ac:dyDescent="0.2">
      <c r="B1079" s="16"/>
      <c r="F1079" s="16"/>
    </row>
    <row r="1080" spans="2:6" x14ac:dyDescent="0.2">
      <c r="B1080" s="16"/>
      <c r="F1080" s="16"/>
    </row>
    <row r="1081" spans="2:6" x14ac:dyDescent="0.2">
      <c r="B1081" s="16"/>
      <c r="F1081" s="16"/>
    </row>
    <row r="1082" spans="2:6" x14ac:dyDescent="0.2">
      <c r="B1082" s="16"/>
      <c r="F1082" s="16"/>
    </row>
    <row r="1083" spans="2:6" x14ac:dyDescent="0.2">
      <c r="B1083" s="16"/>
      <c r="F1083" s="16"/>
    </row>
    <row r="1084" spans="2:6" x14ac:dyDescent="0.2">
      <c r="B1084" s="16"/>
      <c r="F1084" s="16"/>
    </row>
    <row r="1085" spans="2:6" x14ac:dyDescent="0.2">
      <c r="B1085" s="16"/>
      <c r="F1085" s="16"/>
    </row>
    <row r="1086" spans="2:6" x14ac:dyDescent="0.2">
      <c r="B1086" s="16"/>
      <c r="F1086" s="16"/>
    </row>
    <row r="1087" spans="2:6" x14ac:dyDescent="0.2">
      <c r="B1087" s="16"/>
      <c r="F1087" s="16"/>
    </row>
    <row r="1088" spans="2:6" x14ac:dyDescent="0.2">
      <c r="B1088" s="16"/>
      <c r="F1088" s="16"/>
    </row>
    <row r="1089" spans="2:6" x14ac:dyDescent="0.2">
      <c r="B1089" s="16"/>
      <c r="F1089" s="16"/>
    </row>
    <row r="1090" spans="2:6" x14ac:dyDescent="0.2">
      <c r="B1090" s="16"/>
      <c r="F1090" s="16"/>
    </row>
    <row r="1091" spans="2:6" x14ac:dyDescent="0.2">
      <c r="B1091" s="16"/>
      <c r="F1091" s="16"/>
    </row>
    <row r="1092" spans="2:6" x14ac:dyDescent="0.2">
      <c r="B1092" s="16"/>
      <c r="F1092" s="16"/>
    </row>
    <row r="1093" spans="2:6" x14ac:dyDescent="0.2">
      <c r="B1093" s="16"/>
      <c r="F1093" s="16"/>
    </row>
    <row r="1094" spans="2:6" x14ac:dyDescent="0.2">
      <c r="B1094" s="16"/>
      <c r="F1094" s="16"/>
    </row>
    <row r="1095" spans="2:6" x14ac:dyDescent="0.2">
      <c r="B1095" s="16"/>
      <c r="F1095" s="16"/>
    </row>
    <row r="1096" spans="2:6" x14ac:dyDescent="0.2">
      <c r="B1096" s="16"/>
      <c r="F1096" s="16"/>
    </row>
    <row r="1097" spans="2:6" x14ac:dyDescent="0.2">
      <c r="B1097" s="16"/>
      <c r="F1097" s="16"/>
    </row>
    <row r="1098" spans="2:6" x14ac:dyDescent="0.2">
      <c r="B1098" s="16"/>
      <c r="F1098" s="16"/>
    </row>
    <row r="1099" spans="2:6" x14ac:dyDescent="0.2">
      <c r="B1099" s="16"/>
      <c r="F1099" s="16"/>
    </row>
    <row r="1100" spans="2:6" x14ac:dyDescent="0.2">
      <c r="B1100" s="16"/>
      <c r="F1100" s="16"/>
    </row>
    <row r="1101" spans="2:6" x14ac:dyDescent="0.2">
      <c r="B1101" s="16"/>
      <c r="F1101" s="16"/>
    </row>
    <row r="1102" spans="2:6" x14ac:dyDescent="0.2">
      <c r="B1102" s="16"/>
      <c r="F1102" s="16"/>
    </row>
    <row r="1103" spans="2:6" x14ac:dyDescent="0.2">
      <c r="B1103" s="16"/>
      <c r="F1103" s="16"/>
    </row>
    <row r="1104" spans="2:6" x14ac:dyDescent="0.2">
      <c r="B1104" s="16"/>
      <c r="F1104" s="16"/>
    </row>
    <row r="1105" spans="2:6" x14ac:dyDescent="0.2">
      <c r="B1105" s="16"/>
      <c r="F1105" s="16"/>
    </row>
    <row r="1106" spans="2:6" x14ac:dyDescent="0.2">
      <c r="B1106" s="16"/>
      <c r="F1106" s="16"/>
    </row>
    <row r="1107" spans="2:6" x14ac:dyDescent="0.2">
      <c r="B1107" s="16"/>
      <c r="F1107" s="16"/>
    </row>
    <row r="1108" spans="2:6" x14ac:dyDescent="0.2">
      <c r="B1108" s="16"/>
      <c r="F1108" s="16"/>
    </row>
    <row r="1109" spans="2:6" x14ac:dyDescent="0.2">
      <c r="B1109" s="16"/>
      <c r="F1109" s="16"/>
    </row>
    <row r="1110" spans="2:6" x14ac:dyDescent="0.2">
      <c r="B1110" s="16"/>
      <c r="F1110" s="16"/>
    </row>
    <row r="1111" spans="2:6" x14ac:dyDescent="0.2">
      <c r="B1111" s="16"/>
      <c r="F1111" s="16"/>
    </row>
    <row r="1112" spans="2:6" x14ac:dyDescent="0.2">
      <c r="B1112" s="16"/>
      <c r="F1112" s="16"/>
    </row>
    <row r="1113" spans="2:6" x14ac:dyDescent="0.2">
      <c r="B1113" s="16"/>
      <c r="F1113" s="16"/>
    </row>
    <row r="1114" spans="2:6" x14ac:dyDescent="0.2">
      <c r="B1114" s="16"/>
      <c r="F1114" s="16"/>
    </row>
    <row r="1115" spans="2:6" x14ac:dyDescent="0.2">
      <c r="B1115" s="16"/>
      <c r="F1115" s="16"/>
    </row>
    <row r="1116" spans="2:6" x14ac:dyDescent="0.2">
      <c r="B1116" s="16"/>
      <c r="F1116" s="16"/>
    </row>
    <row r="1117" spans="2:6" x14ac:dyDescent="0.2">
      <c r="B1117" s="16"/>
      <c r="F1117" s="16"/>
    </row>
    <row r="1118" spans="2:6" x14ac:dyDescent="0.2">
      <c r="B1118" s="16"/>
      <c r="F1118" s="16"/>
    </row>
    <row r="1119" spans="2:6" x14ac:dyDescent="0.2">
      <c r="B1119" s="16"/>
      <c r="F1119" s="16"/>
    </row>
    <row r="1120" spans="2:6" x14ac:dyDescent="0.2">
      <c r="B1120" s="16"/>
      <c r="F1120" s="16"/>
    </row>
    <row r="1121" spans="2:6" x14ac:dyDescent="0.2">
      <c r="B1121" s="16"/>
      <c r="F1121" s="16"/>
    </row>
    <row r="1122" spans="2:6" x14ac:dyDescent="0.2">
      <c r="B1122" s="16"/>
      <c r="F1122" s="16"/>
    </row>
    <row r="1123" spans="2:6" x14ac:dyDescent="0.2">
      <c r="B1123" s="16"/>
      <c r="F1123" s="16"/>
    </row>
    <row r="1124" spans="2:6" x14ac:dyDescent="0.2">
      <c r="B1124" s="16"/>
      <c r="F1124" s="16"/>
    </row>
    <row r="1125" spans="2:6" x14ac:dyDescent="0.2">
      <c r="B1125" s="16"/>
      <c r="F1125" s="16"/>
    </row>
    <row r="1126" spans="2:6" x14ac:dyDescent="0.2">
      <c r="B1126" s="16"/>
      <c r="F1126" s="16"/>
    </row>
    <row r="1127" spans="2:6" x14ac:dyDescent="0.2">
      <c r="B1127" s="16"/>
      <c r="F1127" s="16"/>
    </row>
    <row r="1128" spans="2:6" x14ac:dyDescent="0.2">
      <c r="B1128" s="16"/>
      <c r="F1128" s="16"/>
    </row>
    <row r="1129" spans="2:6" x14ac:dyDescent="0.2">
      <c r="B1129" s="16"/>
      <c r="F1129" s="16"/>
    </row>
    <row r="1130" spans="2:6" x14ac:dyDescent="0.2">
      <c r="B1130" s="16"/>
      <c r="F1130" s="16"/>
    </row>
    <row r="1131" spans="2:6" x14ac:dyDescent="0.2">
      <c r="B1131" s="16"/>
      <c r="F1131" s="16"/>
    </row>
    <row r="1132" spans="2:6" x14ac:dyDescent="0.2">
      <c r="B1132" s="16"/>
      <c r="F1132" s="16"/>
    </row>
    <row r="1133" spans="2:6" x14ac:dyDescent="0.2">
      <c r="B1133" s="16"/>
      <c r="F1133" s="16"/>
    </row>
    <row r="1134" spans="2:6" x14ac:dyDescent="0.2">
      <c r="B1134" s="16"/>
      <c r="F1134" s="16"/>
    </row>
    <row r="1135" spans="2:6" x14ac:dyDescent="0.2">
      <c r="B1135" s="16"/>
      <c r="F1135" s="16"/>
    </row>
    <row r="1136" spans="2:6" x14ac:dyDescent="0.2">
      <c r="B1136" s="16"/>
      <c r="F1136" s="16"/>
    </row>
    <row r="1137" spans="2:6" x14ac:dyDescent="0.2">
      <c r="B1137" s="16"/>
      <c r="F1137" s="16"/>
    </row>
    <row r="1138" spans="2:6" x14ac:dyDescent="0.2">
      <c r="B1138" s="16"/>
      <c r="F1138" s="16"/>
    </row>
    <row r="1139" spans="2:6" x14ac:dyDescent="0.2">
      <c r="B1139" s="16"/>
      <c r="F1139" s="16"/>
    </row>
  </sheetData>
  <phoneticPr fontId="8" type="noConversion"/>
  <hyperlinks>
    <hyperlink ref="P51" r:id="rId1" display="http://www.konkoly.hu/cgi-bin/IBVS?504" xr:uid="{00000000-0004-0000-0100-000000000000}"/>
    <hyperlink ref="P52" r:id="rId2" display="http://www.konkoly.hu/cgi-bin/IBVS?504" xr:uid="{00000000-0004-0000-0100-000001000000}"/>
    <hyperlink ref="P108" r:id="rId3" display="http://www.bav-astro.de/sfs/BAVM_link.php?BAVMnr=56" xr:uid="{00000000-0004-0000-0100-000002000000}"/>
    <hyperlink ref="P138" r:id="rId4" display="http://var.astro.cz/oejv/issues/oejv0060.pdf" xr:uid="{00000000-0004-0000-0100-000003000000}"/>
    <hyperlink ref="P139" r:id="rId5" display="http://var.astro.cz/oejv/issues/oejv0060.pdf" xr:uid="{00000000-0004-0000-0100-000004000000}"/>
    <hyperlink ref="P143" r:id="rId6" display="http://var.astro.cz/oejv/issues/oejv0060.pdf" xr:uid="{00000000-0004-0000-0100-000005000000}"/>
    <hyperlink ref="P195" r:id="rId7" display="http://var.astro.cz/oejv/issues/oejv0074.pdf" xr:uid="{00000000-0004-0000-0100-000006000000}"/>
    <hyperlink ref="P196" r:id="rId8" display="http://var.astro.cz/oejv/issues/oejv0074.pdf" xr:uid="{00000000-0004-0000-0100-000007000000}"/>
    <hyperlink ref="P161" r:id="rId9" display="http://www.konkoly.hu/cgi-bin/IBVS?5592" xr:uid="{00000000-0004-0000-0100-000008000000}"/>
    <hyperlink ref="P162" r:id="rId10" display="http://www.bav-astro.de/sfs/BAVM_link.php?BAVMnr=173" xr:uid="{00000000-0004-0000-0100-000009000000}"/>
    <hyperlink ref="P163" r:id="rId11" display="http://www.bav-astro.de/sfs/BAVM_link.php?BAVMnr=178" xr:uid="{00000000-0004-0000-0100-00000A000000}"/>
    <hyperlink ref="P164" r:id="rId12" display="http://www.aavso.org/sites/default/files/jaavso/v36n2/186.pdf" xr:uid="{00000000-0004-0000-0100-00000B000000}"/>
    <hyperlink ref="P200" r:id="rId13" display="http://var.astro.cz/oejv/issues/oejv0094.pdf" xr:uid="{00000000-0004-0000-0100-00000C000000}"/>
    <hyperlink ref="P201" r:id="rId14" display="http://var.astro.cz/oejv/issues/oejv0094.pdf" xr:uid="{00000000-0004-0000-0100-00000D000000}"/>
    <hyperlink ref="P202" r:id="rId15" display="http://var.astro.cz/oejv/issues/oejv0094.pdf" xr:uid="{00000000-0004-0000-0100-00000E000000}"/>
    <hyperlink ref="P166" r:id="rId16" display="http://www.konkoly.hu/cgi-bin/IBVS?5938" xr:uid="{00000000-0004-0000-0100-00000F000000}"/>
    <hyperlink ref="P167" r:id="rId17" display="http://www.konkoly.hu/cgi-bin/IBVS?6114" xr:uid="{00000000-0004-0000-0100-000010000000}"/>
    <hyperlink ref="P168" r:id="rId18" display="http://www.konkoly.hu/cgi-bin/IBVS?6114" xr:uid="{00000000-0004-0000-0100-000011000000}"/>
    <hyperlink ref="P169" r:id="rId19" display="http://var.astro.cz/oejv/issues/oejv0160.pdf" xr:uid="{00000000-0004-0000-0100-000012000000}"/>
    <hyperlink ref="P170" r:id="rId20" display="http://www.bav-astro.de/sfs/BAVM_link.php?BAVMnr=232" xr:uid="{00000000-0004-0000-0100-000013000000}"/>
    <hyperlink ref="P171" r:id="rId21" display="http://www.bav-astro.de/sfs/BAVM_link.php?BAVMnr=234" xr:uid="{00000000-0004-0000-0100-000014000000}"/>
    <hyperlink ref="P172" r:id="rId22" display="http://www.konkoly.hu/cgi-bin/IBVS?6114" xr:uid="{00000000-0004-0000-0100-000015000000}"/>
    <hyperlink ref="P173" r:id="rId23" display="http://var.astro.cz/oejv/issues/oejv0172.pdf" xr:uid="{00000000-0004-0000-0100-000016000000}"/>
    <hyperlink ref="P174" r:id="rId24" display="http://var.astro.cz/oejv/issues/oejv0172.pdf" xr:uid="{00000000-0004-0000-0100-000017000000}"/>
    <hyperlink ref="P175" r:id="rId25" display="http://www.bav-astro.de/sfs/BAVM_link.php?BAVMnr=238" xr:uid="{00000000-0004-0000-0100-000018000000}"/>
    <hyperlink ref="P204" r:id="rId26" display="http://www.bav-astro.de/sfs/BAVM_link.php?BAVMnr=241" xr:uid="{00000000-0004-0000-0100-000019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2024-01-17T01:41:15Z</dcterms:modified>
</cp:coreProperties>
</file>