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<sst xmlns="http://schemas.openxmlformats.org/spreadsheetml/2006/main" count="96" uniqueCount="47">
  <si>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</si>
  <si>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</si>
  <si>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</si>
  <si>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</si>
  <si>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</si>
  <si>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</si>
  <si>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</si>
  <si>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</si>
  <si>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</si>
  <si>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</si>
  <si>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</si>
  <si>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</si>
  <si>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</si>
  <si>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</si>
  <si>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</si>
  <si>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</si>
  <si>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</si>
  <si>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</si>
  <si>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</si>
  <si>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</si>
  <si>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</si>
  <si>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</si>
  <si>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</si>
  <si>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</si>
  <si>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</si>
  <si>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</si>
  <si>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</si>
  <si>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</si>
  <si>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</si>
  <si>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</si>
  <si>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</si>
  <si>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</si>
  <si>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</si>
  <si>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</si>
  <si>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</si>
  <si>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</si>
  <si>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</si>
  <si>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</si>
  <si>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</si>
  <si>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</si>
  <si>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</si>
  <si>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</si>
  <si>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</si>
  <si>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UZ For / na</t>
  </si>
  <si>
    <t>AM+E</t>
  </si>
  <si>
    <t>IBVS 4075</t>
  </si>
  <si>
    <t>??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</si>
</sst>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UZ For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0.0016</c:v>
                  </c:pt>
                  <c:pt idx="2">
                    <c:v>0.0016</c:v>
                  </c:pt>
                  <c:pt idx="3">
                    <c:v>0.003</c:v>
                  </c:pt>
                  <c:pt idx="4">
                    <c:v>0.003</c:v>
                  </c:pt>
                  <c:pt idx="5">
                    <c:v>0.0012</c:v>
                  </c:pt>
                  <c:pt idx="6">
                    <c:v>0.0023</c:v>
                  </c:pt>
                  <c:pt idx="7">
                    <c:v>0.0023</c:v>
                  </c:pt>
                  <c:pt idx="8">
                    <c:v>0.0025</c:v>
                  </c:pt>
                  <c:pt idx="9">
                    <c:v>0.003</c:v>
                  </c:pt>
                  <c:pt idx="10">
                    <c:v>0.003</c:v>
                  </c:pt>
                  <c:pt idx="11">
                    <c:v>0.0006</c:v>
                  </c:pt>
                  <c:pt idx="12">
                    <c:v>0.0003</c:v>
                  </c:pt>
                  <c:pt idx="13">
                    <c:v>0.0006</c:v>
                  </c:pt>
                  <c:pt idx="14">
                    <c:v>0.0006</c:v>
                  </c:pt>
                  <c:pt idx="15">
                    <c:v>0.0006</c:v>
                  </c:pt>
                  <c:pt idx="16">
                    <c:v>0.0006</c:v>
                  </c:pt>
                  <c:pt idx="17">
                    <c:v>0.0006</c:v>
                  </c:pt>
                  <c:pt idx="18">
                    <c:v>0.0006</c:v>
                  </c:pt>
                  <c:pt idx="19">
                    <c:v>0.002</c:v>
                  </c:pt>
                  <c:pt idx="20">
                    <c:v>0.002</c:v>
                  </c:pt>
                  <c:pt idx="21">
                    <c:v>0.002</c:v>
                  </c:pt>
                  <c:pt idx="22">
                    <c:v>0.002</c:v>
                  </c:pt>
                  <c:pt idx="23">
                    <c:v>0.002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1604256"/>
        <c:axId val="61785121"/>
      </c:scatterChart>
      <c:val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45567.1765</v>
      </c>
      <c r="D7" s="30" t="s">
        <v>42</v>
      </c>
    </row>
    <row r="8" spans="1:4" ht="12.75">
      <c r="A8" t="s">
        <v>3</v>
      </c>
      <c r="C8" s="8">
        <v>0.0878654325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-0.00010975161566915403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9.83887063830987E-10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59899.830738888886</v>
      </c>
    </row>
    <row r="15" spans="1:5" ht="12.75">
      <c r="A15" s="12" t="s">
        <v>17</v>
      </c>
      <c r="B15" s="10"/>
      <c r="C15" s="13">
        <f>(C7+C11)+(C8+C12)*INT(MAX(F21:F3533))</f>
        <v>48483.60585844557</v>
      </c>
      <c r="D15" s="14" t="s">
        <v>39</v>
      </c>
      <c r="E15" s="15">
        <f>ROUND(2*(E14-$C$7)/$C$8,0)/2+E13</f>
        <v>163121.5</v>
      </c>
    </row>
    <row r="16" spans="1:5" ht="12.75">
      <c r="A16" s="16" t="s">
        <v>4</v>
      </c>
      <c r="B16" s="10"/>
      <c r="C16" s="17">
        <f>+C8+C12</f>
        <v>0.08786543348388708</v>
      </c>
      <c r="D16" s="14" t="s">
        <v>40</v>
      </c>
      <c r="E16" s="24">
        <f>ROUND(2*(E14-$C$15)/$C$16,0)/2+E13</f>
        <v>129929.5</v>
      </c>
    </row>
    <row r="17" spans="1:5" ht="13.5" thickBot="1">
      <c r="A17" s="14" t="s">
        <v>30</v>
      </c>
      <c r="B17" s="10"/>
      <c r="C17" s="10">
        <f>COUNT(C21:C2191)</f>
        <v>24</v>
      </c>
      <c r="D17" s="14" t="s">
        <v>34</v>
      </c>
      <c r="E17" s="18">
        <f>+$C$15+$C$16*E16-15018.5-$C$9/24</f>
        <v>44881.81353162361</v>
      </c>
    </row>
    <row r="18" spans="1:5" ht="14.25" thickBot="1" thickTop="1">
      <c r="A18" s="16" t="s">
        <v>5</v>
      </c>
      <c r="B18" s="10"/>
      <c r="C18" s="19">
        <f>+C15</f>
        <v>48483.60585844557</v>
      </c>
      <c r="D18" s="20">
        <f>+C16</f>
        <v>0.08786543348388708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45567.1765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-0.00010975161566915403</v>
      </c>
      <c r="Q21" s="2">
        <f>+C21-15018.5</f>
        <v>30548.6765</v>
      </c>
    </row>
    <row r="22" spans="1:17" ht="12.75">
      <c r="A22" s="31" t="s">
        <v>45</v>
      </c>
      <c r="B22" s="32" t="s">
        <v>46</v>
      </c>
      <c r="C22" s="31">
        <v>45567.17697</v>
      </c>
      <c r="D22" s="31">
        <v>0.0016</v>
      </c>
      <c r="E22">
        <f aca="true" t="shared" si="0" ref="E22:E44">+(C22-C$7)/C$8</f>
        <v>0.005349088778920399</v>
      </c>
      <c r="F22">
        <f aca="true" t="shared" si="1" ref="F22:F44">ROUND(2*E22,0)/2</f>
        <v>0</v>
      </c>
      <c r="G22">
        <f aca="true" t="shared" si="2" ref="G22:G44">+C22-(C$7+F22*C$8)</f>
        <v>0.00046999999904073775</v>
      </c>
      <c r="I22">
        <f aca="true" t="shared" si="3" ref="I22:I44">+G22</f>
        <v>0.00046999999904073775</v>
      </c>
      <c r="O22">
        <f aca="true" t="shared" si="4" ref="O22:O44">+C$11+C$12*$F22</f>
        <v>-0.00010975161566915403</v>
      </c>
      <c r="Q22" s="2">
        <f aca="true" t="shared" si="5" ref="Q22:Q44">+C22-15018.5</f>
        <v>30548.67697</v>
      </c>
    </row>
    <row r="23" spans="1:17" ht="12.75">
      <c r="A23" s="31" t="s">
        <v>45</v>
      </c>
      <c r="B23" s="32" t="s">
        <v>46</v>
      </c>
      <c r="C23" s="31">
        <v>46446.97317</v>
      </c>
      <c r="D23" s="31">
        <v>0.0016</v>
      </c>
      <c r="E23">
        <f t="shared" si="0"/>
        <v>10013.001074114056</v>
      </c>
      <c r="F23">
        <f t="shared" si="1"/>
        <v>10013</v>
      </c>
      <c r="G23">
        <f t="shared" si="2"/>
        <v>9.437749395146966E-05</v>
      </c>
      <c r="I23">
        <f t="shared" si="3"/>
        <v>9.437749395146966E-05</v>
      </c>
      <c r="O23">
        <f t="shared" si="4"/>
        <v>-9.989995449901436E-05</v>
      </c>
      <c r="Q23" s="2">
        <f t="shared" si="5"/>
        <v>31428.473169999997</v>
      </c>
    </row>
    <row r="24" spans="1:17" ht="12.75">
      <c r="A24" s="31" t="s">
        <v>45</v>
      </c>
      <c r="B24" s="32" t="s">
        <v>46</v>
      </c>
      <c r="C24" s="31">
        <v>47088.74191</v>
      </c>
      <c r="D24" s="31">
        <v>0.003</v>
      </c>
      <c r="E24">
        <f t="shared" si="0"/>
        <v>17316.99676092752</v>
      </c>
      <c r="F24">
        <f t="shared" si="1"/>
        <v>17317</v>
      </c>
      <c r="G24">
        <f t="shared" si="2"/>
        <v>-0.00028460250177886337</v>
      </c>
      <c r="I24">
        <f t="shared" si="3"/>
        <v>-0.00028460250177886337</v>
      </c>
      <c r="O24">
        <f t="shared" si="4"/>
        <v>-9.271364338479283E-05</v>
      </c>
      <c r="Q24" s="2">
        <f t="shared" si="5"/>
        <v>32070.241909999997</v>
      </c>
    </row>
    <row r="25" spans="1:17" ht="12.75">
      <c r="A25" s="31" t="s">
        <v>45</v>
      </c>
      <c r="B25" s="32" t="s">
        <v>46</v>
      </c>
      <c r="C25" s="31">
        <v>47089.70837</v>
      </c>
      <c r="D25" s="31">
        <v>0.003</v>
      </c>
      <c r="E25">
        <f t="shared" si="0"/>
        <v>17327.996080825058</v>
      </c>
      <c r="F25">
        <f t="shared" si="1"/>
        <v>17328</v>
      </c>
      <c r="G25">
        <f t="shared" si="2"/>
        <v>-0.00034435999987181276</v>
      </c>
      <c r="I25">
        <f t="shared" si="3"/>
        <v>-0.00034435999987181276</v>
      </c>
      <c r="O25">
        <f t="shared" si="4"/>
        <v>-9.270282062709069E-05</v>
      </c>
      <c r="Q25" s="2">
        <f t="shared" si="5"/>
        <v>32071.20837</v>
      </c>
    </row>
    <row r="26" spans="1:17" ht="12.75">
      <c r="A26" s="31" t="s">
        <v>45</v>
      </c>
      <c r="B26" s="32" t="s">
        <v>46</v>
      </c>
      <c r="C26" s="31">
        <v>47090.58715</v>
      </c>
      <c r="D26" s="31">
        <v>0.0012</v>
      </c>
      <c r="E26">
        <f t="shared" si="0"/>
        <v>17337.997511137248</v>
      </c>
      <c r="F26">
        <f t="shared" si="1"/>
        <v>17338</v>
      </c>
      <c r="G26">
        <f t="shared" si="2"/>
        <v>-0.00021868500334676355</v>
      </c>
      <c r="I26">
        <f t="shared" si="3"/>
        <v>-0.00021868500334676355</v>
      </c>
      <c r="O26">
        <f t="shared" si="4"/>
        <v>-9.269298175645238E-05</v>
      </c>
      <c r="Q26" s="2">
        <f t="shared" si="5"/>
        <v>32072.08715</v>
      </c>
    </row>
    <row r="27" spans="1:17" ht="12.75">
      <c r="A27" s="31" t="s">
        <v>45</v>
      </c>
      <c r="B27" s="32" t="s">
        <v>46</v>
      </c>
      <c r="C27" s="31">
        <v>47091.5536</v>
      </c>
      <c r="D27" s="31">
        <v>0.0023</v>
      </c>
      <c r="E27">
        <f t="shared" si="0"/>
        <v>17348.996717224352</v>
      </c>
      <c r="F27">
        <f t="shared" si="1"/>
        <v>17349</v>
      </c>
      <c r="G27">
        <f t="shared" si="2"/>
        <v>-0.0002884425048250705</v>
      </c>
      <c r="I27">
        <f t="shared" si="3"/>
        <v>-0.0002884425048250705</v>
      </c>
      <c r="O27">
        <f t="shared" si="4"/>
        <v>-9.268215899875023E-05</v>
      </c>
      <c r="Q27" s="2">
        <f t="shared" si="5"/>
        <v>32073.0536</v>
      </c>
    </row>
    <row r="28" spans="1:17" ht="12.75">
      <c r="A28" s="31" t="s">
        <v>45</v>
      </c>
      <c r="B28" s="32" t="s">
        <v>46</v>
      </c>
      <c r="C28" s="31">
        <v>47094.71672</v>
      </c>
      <c r="D28" s="31">
        <v>0.0023</v>
      </c>
      <c r="E28">
        <f t="shared" si="0"/>
        <v>17384.99631240073</v>
      </c>
      <c r="F28">
        <f t="shared" si="1"/>
        <v>17385</v>
      </c>
      <c r="G28">
        <f t="shared" si="2"/>
        <v>-0.00032401250791735947</v>
      </c>
      <c r="I28">
        <f t="shared" si="3"/>
        <v>-0.00032401250791735947</v>
      </c>
      <c r="O28">
        <f t="shared" si="4"/>
        <v>-9.264673906445232E-05</v>
      </c>
      <c r="Q28" s="2">
        <f t="shared" si="5"/>
        <v>32076.216719999997</v>
      </c>
    </row>
    <row r="29" spans="1:17" ht="12.75">
      <c r="A29" s="31" t="s">
        <v>45</v>
      </c>
      <c r="B29" s="32" t="s">
        <v>46</v>
      </c>
      <c r="C29" s="31">
        <v>47097.79192</v>
      </c>
      <c r="D29" s="31">
        <v>0.0025</v>
      </c>
      <c r="E29">
        <f t="shared" si="0"/>
        <v>17419.995286542315</v>
      </c>
      <c r="F29">
        <f t="shared" si="1"/>
        <v>17420</v>
      </c>
      <c r="G29">
        <f t="shared" si="2"/>
        <v>-0.00041414999577682465</v>
      </c>
      <c r="I29">
        <f t="shared" si="3"/>
        <v>-0.00041414999577682465</v>
      </c>
      <c r="O29">
        <f t="shared" si="4"/>
        <v>-9.261230301721824E-05</v>
      </c>
      <c r="Q29" s="2">
        <f t="shared" si="5"/>
        <v>32079.291920000003</v>
      </c>
    </row>
    <row r="30" spans="1:17" ht="12.75">
      <c r="A30" s="31" t="s">
        <v>45</v>
      </c>
      <c r="B30" s="32" t="s">
        <v>46</v>
      </c>
      <c r="C30" s="31">
        <v>47127.1388</v>
      </c>
      <c r="D30" s="31">
        <v>0.003</v>
      </c>
      <c r="E30">
        <f t="shared" si="0"/>
        <v>17753.993301062954</v>
      </c>
      <c r="F30">
        <f t="shared" si="1"/>
        <v>17754</v>
      </c>
      <c r="G30">
        <f t="shared" si="2"/>
        <v>-0.0005886049984837882</v>
      </c>
      <c r="I30">
        <f t="shared" si="3"/>
        <v>-0.0005886049984837882</v>
      </c>
      <c r="O30">
        <f t="shared" si="4"/>
        <v>-9.228368473789869E-05</v>
      </c>
      <c r="Q30" s="2">
        <f t="shared" si="5"/>
        <v>32108.6388</v>
      </c>
    </row>
    <row r="31" spans="1:17" ht="12.75">
      <c r="A31" s="31" t="s">
        <v>45</v>
      </c>
      <c r="B31" s="32" t="s">
        <v>46</v>
      </c>
      <c r="C31" s="31">
        <v>47127.227100000004</v>
      </c>
      <c r="D31" s="31">
        <v>0.003</v>
      </c>
      <c r="E31">
        <f t="shared" si="0"/>
        <v>17754.99824689308</v>
      </c>
      <c r="F31">
        <f t="shared" si="1"/>
        <v>17755</v>
      </c>
      <c r="G31">
        <f t="shared" si="2"/>
        <v>-0.000154037494212389</v>
      </c>
      <c r="I31">
        <f t="shared" si="3"/>
        <v>-0.000154037494212389</v>
      </c>
      <c r="O31">
        <f t="shared" si="4"/>
        <v>-9.228270085083485E-05</v>
      </c>
      <c r="Q31" s="2">
        <f t="shared" si="5"/>
        <v>32108.727100000004</v>
      </c>
    </row>
    <row r="32" spans="1:17" ht="12.75">
      <c r="A32" s="31" t="s">
        <v>45</v>
      </c>
      <c r="B32" s="32" t="s">
        <v>46</v>
      </c>
      <c r="C32" s="31">
        <v>47145.0637</v>
      </c>
      <c r="D32" s="31">
        <v>0.0006</v>
      </c>
      <c r="E32">
        <f t="shared" si="0"/>
        <v>17957.997304571367</v>
      </c>
      <c r="F32">
        <f t="shared" si="1"/>
        <v>17958</v>
      </c>
      <c r="G32">
        <f t="shared" si="2"/>
        <v>-0.00023683500330662355</v>
      </c>
      <c r="I32">
        <f t="shared" si="3"/>
        <v>-0.00023683500330662355</v>
      </c>
      <c r="O32">
        <f t="shared" si="4"/>
        <v>-9.208297177687717E-05</v>
      </c>
      <c r="Q32" s="2">
        <f t="shared" si="5"/>
        <v>32126.5637</v>
      </c>
    </row>
    <row r="33" spans="1:17" ht="12.75">
      <c r="A33" s="31" t="s">
        <v>45</v>
      </c>
      <c r="B33" s="32" t="s">
        <v>46</v>
      </c>
      <c r="C33" s="31">
        <v>47437.91927</v>
      </c>
      <c r="D33" s="31">
        <v>0.0003</v>
      </c>
      <c r="E33">
        <f t="shared" si="0"/>
        <v>21290.998254632126</v>
      </c>
      <c r="F33">
        <f t="shared" si="1"/>
        <v>21291</v>
      </c>
      <c r="G33">
        <f t="shared" si="2"/>
        <v>-0.00015335750504164025</v>
      </c>
      <c r="I33">
        <f t="shared" si="3"/>
        <v>-0.00015335750504164025</v>
      </c>
      <c r="O33">
        <f t="shared" si="4"/>
        <v>-8.880367619312849E-05</v>
      </c>
      <c r="Q33" s="2">
        <f t="shared" si="5"/>
        <v>32419.41927</v>
      </c>
    </row>
    <row r="34" spans="1:17" ht="12.75">
      <c r="A34" s="31" t="s">
        <v>45</v>
      </c>
      <c r="B34" s="32" t="s">
        <v>46</v>
      </c>
      <c r="C34" s="31">
        <v>47827.95413</v>
      </c>
      <c r="D34" s="31">
        <v>0.0006</v>
      </c>
      <c r="E34">
        <f t="shared" si="0"/>
        <v>25730.000589253308</v>
      </c>
      <c r="F34">
        <f t="shared" si="1"/>
        <v>25730</v>
      </c>
      <c r="G34">
        <f t="shared" si="2"/>
        <v>5.1774994062725455E-05</v>
      </c>
      <c r="I34">
        <f t="shared" si="3"/>
        <v>5.1774994062725455E-05</v>
      </c>
      <c r="O34">
        <f t="shared" si="4"/>
        <v>-8.443620151678274E-05</v>
      </c>
      <c r="Q34" s="2">
        <f t="shared" si="5"/>
        <v>32809.45413</v>
      </c>
    </row>
    <row r="35" spans="1:17" ht="12.75">
      <c r="A35" s="31" t="s">
        <v>45</v>
      </c>
      <c r="B35" s="32" t="s">
        <v>46</v>
      </c>
      <c r="C35" s="31">
        <v>47828.04199</v>
      </c>
      <c r="D35" s="31">
        <v>0.0006</v>
      </c>
      <c r="E35">
        <f t="shared" si="0"/>
        <v>25731.000527425804</v>
      </c>
      <c r="F35">
        <f t="shared" si="1"/>
        <v>25731</v>
      </c>
      <c r="G35">
        <f t="shared" si="2"/>
        <v>4.6342494897544384E-05</v>
      </c>
      <c r="I35">
        <f t="shared" si="3"/>
        <v>4.6342494897544384E-05</v>
      </c>
      <c r="O35">
        <f t="shared" si="4"/>
        <v>-8.443521762971891E-05</v>
      </c>
      <c r="Q35" s="2">
        <f t="shared" si="5"/>
        <v>32809.54199</v>
      </c>
    </row>
    <row r="36" spans="1:17" ht="12.75">
      <c r="A36" s="31" t="s">
        <v>45</v>
      </c>
      <c r="B36" s="32" t="s">
        <v>46</v>
      </c>
      <c r="C36" s="31">
        <v>47828.12987</v>
      </c>
      <c r="D36" s="31">
        <v>0.0006</v>
      </c>
      <c r="E36">
        <f t="shared" si="0"/>
        <v>25732.00069321909</v>
      </c>
      <c r="F36">
        <f t="shared" si="1"/>
        <v>25732</v>
      </c>
      <c r="G36">
        <f t="shared" si="2"/>
        <v>6.090999522712082E-05</v>
      </c>
      <c r="I36">
        <f t="shared" si="3"/>
        <v>6.090999522712082E-05</v>
      </c>
      <c r="O36">
        <f t="shared" si="4"/>
        <v>-8.443423374265507E-05</v>
      </c>
      <c r="Q36" s="2">
        <f t="shared" si="5"/>
        <v>32809.62987</v>
      </c>
    </row>
    <row r="37" spans="1:17" ht="12.75">
      <c r="A37" s="31" t="s">
        <v>45</v>
      </c>
      <c r="B37" s="32" t="s">
        <v>46</v>
      </c>
      <c r="C37" s="31">
        <v>47829.00844</v>
      </c>
      <c r="D37" s="31">
        <v>0.0006</v>
      </c>
      <c r="E37">
        <f t="shared" si="0"/>
        <v>25741.999733512905</v>
      </c>
      <c r="F37">
        <f t="shared" si="1"/>
        <v>25742</v>
      </c>
      <c r="G37">
        <f t="shared" si="2"/>
        <v>-2.3415006580762565E-05</v>
      </c>
      <c r="I37">
        <f t="shared" si="3"/>
        <v>-2.3415006580762565E-05</v>
      </c>
      <c r="O37">
        <f t="shared" si="4"/>
        <v>-8.442439487201676E-05</v>
      </c>
      <c r="Q37" s="2">
        <f t="shared" si="5"/>
        <v>32810.50844</v>
      </c>
    </row>
    <row r="38" spans="1:17" ht="12.75">
      <c r="A38" s="31" t="s">
        <v>45</v>
      </c>
      <c r="B38" s="32" t="s">
        <v>46</v>
      </c>
      <c r="C38" s="31">
        <v>47829.09635</v>
      </c>
      <c r="D38" s="31">
        <v>0.0006</v>
      </c>
      <c r="E38">
        <f t="shared" si="0"/>
        <v>25743.000240737427</v>
      </c>
      <c r="F38">
        <f t="shared" si="1"/>
        <v>25743</v>
      </c>
      <c r="G38">
        <f t="shared" si="2"/>
        <v>2.115249662892893E-05</v>
      </c>
      <c r="I38">
        <f t="shared" si="3"/>
        <v>2.115249662892893E-05</v>
      </c>
      <c r="O38">
        <f t="shared" si="4"/>
        <v>-8.442341098495294E-05</v>
      </c>
      <c r="Q38" s="2">
        <f t="shared" si="5"/>
        <v>32810.59635</v>
      </c>
    </row>
    <row r="39" spans="1:17" ht="12.75">
      <c r="A39" s="31" t="s">
        <v>45</v>
      </c>
      <c r="B39" s="32" t="s">
        <v>46</v>
      </c>
      <c r="C39" s="31">
        <v>47829.18421</v>
      </c>
      <c r="D39" s="31">
        <v>0.0006</v>
      </c>
      <c r="E39">
        <f t="shared" si="0"/>
        <v>25744.000178909922</v>
      </c>
      <c r="F39">
        <f t="shared" si="1"/>
        <v>25744</v>
      </c>
      <c r="G39">
        <f t="shared" si="2"/>
        <v>1.571999746374786E-05</v>
      </c>
      <c r="I39">
        <f t="shared" si="3"/>
        <v>1.571999746374786E-05</v>
      </c>
      <c r="O39">
        <f t="shared" si="4"/>
        <v>-8.44224270978891E-05</v>
      </c>
      <c r="Q39" s="2">
        <f t="shared" si="5"/>
        <v>32810.68421</v>
      </c>
    </row>
    <row r="40" spans="1:17" ht="12.75">
      <c r="A40" s="31" t="s">
        <v>45</v>
      </c>
      <c r="B40" s="32" t="s">
        <v>46</v>
      </c>
      <c r="C40" s="31">
        <v>48482.72727</v>
      </c>
      <c r="D40" s="31">
        <v>0.002</v>
      </c>
      <c r="E40">
        <f t="shared" si="0"/>
        <v>33181.99987236165</v>
      </c>
      <c r="F40">
        <f t="shared" si="1"/>
        <v>33182</v>
      </c>
      <c r="G40">
        <f t="shared" si="2"/>
        <v>-1.121500099543482E-05</v>
      </c>
      <c r="I40">
        <f t="shared" si="3"/>
        <v>-1.121500099543482E-05</v>
      </c>
      <c r="O40">
        <f t="shared" si="4"/>
        <v>-7.710427511711422E-05</v>
      </c>
      <c r="Q40" s="2">
        <f t="shared" si="5"/>
        <v>33464.22727</v>
      </c>
    </row>
    <row r="41" spans="1:17" ht="12.75">
      <c r="A41" s="31" t="s">
        <v>45</v>
      </c>
      <c r="B41" s="32" t="s">
        <v>46</v>
      </c>
      <c r="C41" s="31">
        <v>48482.903099999996</v>
      </c>
      <c r="D41" s="31">
        <v>0.002</v>
      </c>
      <c r="E41">
        <f t="shared" si="0"/>
        <v>33184.00100062097</v>
      </c>
      <c r="F41">
        <f t="shared" si="1"/>
        <v>33184</v>
      </c>
      <c r="G41">
        <f t="shared" si="2"/>
        <v>8.79199942573905E-05</v>
      </c>
      <c r="I41">
        <f t="shared" si="3"/>
        <v>8.79199942573905E-05</v>
      </c>
      <c r="O41">
        <f t="shared" si="4"/>
        <v>-7.710230734298656E-05</v>
      </c>
      <c r="Q41" s="2">
        <f t="shared" si="5"/>
        <v>33464.403099999996</v>
      </c>
    </row>
    <row r="42" spans="1:17" ht="12.75">
      <c r="A42" s="31" t="s">
        <v>45</v>
      </c>
      <c r="B42" s="35" t="s">
        <v>46</v>
      </c>
      <c r="C42" s="36">
        <v>48483.34236</v>
      </c>
      <c r="D42" s="36">
        <v>0.002</v>
      </c>
      <c r="E42" s="37">
        <f t="shared" si="0"/>
        <v>33189.00023624195</v>
      </c>
      <c r="F42">
        <f t="shared" si="1"/>
        <v>33189</v>
      </c>
      <c r="G42">
        <f t="shared" si="2"/>
        <v>2.075749944197014E-05</v>
      </c>
      <c r="I42">
        <f t="shared" si="3"/>
        <v>2.075749944197014E-05</v>
      </c>
      <c r="O42">
        <f t="shared" si="4"/>
        <v>-7.70973879076674E-05</v>
      </c>
      <c r="Q42" s="2">
        <f t="shared" si="5"/>
        <v>33464.84236</v>
      </c>
    </row>
    <row r="43" spans="1:17" ht="13.5" thickBot="1">
      <c r="A43" s="31" t="s">
        <v>45</v>
      </c>
      <c r="B43" s="35" t="s">
        <v>46</v>
      </c>
      <c r="C43" s="36">
        <v>48483.43023</v>
      </c>
      <c r="D43" s="36">
        <v>0.002</v>
      </c>
      <c r="E43" s="37">
        <f t="shared" si="0"/>
        <v>33190.0002882248</v>
      </c>
      <c r="F43">
        <f t="shared" si="1"/>
        <v>33190</v>
      </c>
      <c r="G43">
        <f t="shared" si="2"/>
        <v>2.5324996386189014E-05</v>
      </c>
      <c r="I43">
        <f t="shared" si="3"/>
        <v>2.5324996386189014E-05</v>
      </c>
      <c r="O43">
        <f t="shared" si="4"/>
        <v>-7.709640402060356E-05</v>
      </c>
      <c r="Q43" s="2">
        <f t="shared" si="5"/>
        <v>33464.93023</v>
      </c>
    </row>
    <row r="44" spans="1:17" ht="13.5" thickBot="1">
      <c r="A44" s="31" t="s">
        <v>45</v>
      </c>
      <c r="B44" s="35" t="s">
        <v>46</v>
      </c>
      <c r="C44" s="33">
        <v>48483.60595</v>
      </c>
      <c r="D44" s="34">
        <v>0.002</v>
      </c>
      <c r="E44" s="37">
        <f t="shared" si="0"/>
        <v>33192.00016456979</v>
      </c>
      <c r="F44">
        <f t="shared" si="1"/>
        <v>33192</v>
      </c>
      <c r="G44">
        <f t="shared" si="2"/>
        <v>1.4459998055826873E-05</v>
      </c>
      <c r="I44">
        <f t="shared" si="3"/>
        <v>1.4459998055826873E-05</v>
      </c>
      <c r="O44">
        <f t="shared" si="4"/>
        <v>-7.709443624647592E-05</v>
      </c>
      <c r="Q44" s="2">
        <f t="shared" si="5"/>
        <v>33465.10595</v>
      </c>
    </row>
    <row r="45" spans="2:5" ht="12.75">
      <c r="B45" s="37"/>
      <c r="C45" s="38"/>
      <c r="D45" s="38"/>
      <c r="E45" s="37"/>
    </row>
    <row r="46" spans="2:5" ht="12.75">
      <c r="B46" s="39"/>
      <c r="C46" s="40"/>
      <c r="D46" s="40"/>
      <c r="E46" s="39"/>
    </row>
    <row r="47" spans="2:4" ht="12.75">
      <c r="B47" s="39"/>
      <c r="C47" s="40"/>
      <c r="D47" s="40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2022-11-16T06:56:15Z</dcterms:modified>
  <cp:category/>
  <cp:version/>
  <cp:contentType/>
  <cp:contentStatus/>
</cp:coreProperties>
</file>