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56EE8C5C-F578-4285-8BCA-E59BEAE5CB44}" xr6:coauthVersionLast="47" xr6:coauthVersionMax="47" xr10:uidLastSave="{00000000-0000-0000-0000-000000000000}"/>
  <bookViews>
    <workbookView xWindow="13380" yWindow="930" windowWidth="12975" windowHeight="14640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5" i="1" l="1"/>
  <c r="F35" i="1" s="1"/>
  <c r="G35" i="1" s="1"/>
  <c r="K35" i="1" s="1"/>
  <c r="Q35" i="1"/>
  <c r="C7" i="1"/>
  <c r="E22" i="1"/>
  <c r="F22" i="1"/>
  <c r="U22" i="1"/>
  <c r="C8" i="1"/>
  <c r="E24" i="1"/>
  <c r="E25" i="1"/>
  <c r="E26" i="1"/>
  <c r="F26" i="1"/>
  <c r="G26" i="1"/>
  <c r="K26" i="1"/>
  <c r="E27" i="1"/>
  <c r="F27" i="1"/>
  <c r="G27" i="1"/>
  <c r="K27" i="1"/>
  <c r="E28" i="1"/>
  <c r="E29" i="1"/>
  <c r="E30" i="1"/>
  <c r="E31" i="1"/>
  <c r="E32" i="1"/>
  <c r="E33" i="1"/>
  <c r="E34" i="1"/>
  <c r="E21" i="1"/>
  <c r="F21" i="1"/>
  <c r="G21" i="1"/>
  <c r="K21" i="1"/>
  <c r="F29" i="1"/>
  <c r="G29" i="1"/>
  <c r="K29" i="1"/>
  <c r="F30" i="1"/>
  <c r="G30" i="1"/>
  <c r="K30" i="1"/>
  <c r="F24" i="1"/>
  <c r="G24" i="1"/>
  <c r="K24" i="1"/>
  <c r="F25" i="1"/>
  <c r="G25" i="1"/>
  <c r="K25" i="1"/>
  <c r="F28" i="1"/>
  <c r="G28" i="1"/>
  <c r="K28" i="1"/>
  <c r="F31" i="1"/>
  <c r="G31" i="1"/>
  <c r="K31" i="1"/>
  <c r="F32" i="1"/>
  <c r="G32" i="1"/>
  <c r="K32" i="1"/>
  <c r="F33" i="1"/>
  <c r="G33" i="1"/>
  <c r="K33" i="1"/>
  <c r="F34" i="1"/>
  <c r="G34" i="1"/>
  <c r="K34" i="1"/>
  <c r="D9" i="1"/>
  <c r="C9" i="1"/>
  <c r="Q29" i="1"/>
  <c r="Q30" i="1"/>
  <c r="Q33" i="1"/>
  <c r="Q34" i="1"/>
  <c r="Q32" i="1"/>
  <c r="Q28" i="1"/>
  <c r="Q31" i="1"/>
  <c r="Q27" i="1"/>
  <c r="Q26" i="1"/>
  <c r="Q25" i="1"/>
  <c r="F16" i="1"/>
  <c r="C17" i="1"/>
  <c r="Q24" i="1"/>
  <c r="Q23" i="1"/>
  <c r="Q22" i="1"/>
  <c r="Q21" i="1"/>
  <c r="E23" i="1"/>
  <c r="F23" i="1"/>
  <c r="G23" i="1"/>
  <c r="K23" i="1"/>
  <c r="C11" i="1"/>
  <c r="C12" i="1"/>
  <c r="O35" i="1" l="1"/>
  <c r="C16" i="1"/>
  <c r="D18" i="1" s="1"/>
  <c r="O26" i="1"/>
  <c r="O32" i="1"/>
  <c r="O34" i="1"/>
  <c r="O27" i="1"/>
  <c r="C15" i="1"/>
  <c r="O22" i="1"/>
  <c r="O24" i="1"/>
  <c r="O31" i="1"/>
  <c r="O21" i="1"/>
  <c r="O33" i="1"/>
  <c r="O30" i="1"/>
  <c r="O28" i="1"/>
  <c r="O25" i="1"/>
  <c r="O29" i="1"/>
  <c r="O23" i="1"/>
  <c r="F17" i="1"/>
  <c r="C18" i="1" l="1"/>
  <c r="F18" i="1"/>
  <c r="F19" i="1" s="1"/>
</calcChain>
</file>

<file path=xl/sharedStrings.xml><?xml version="1.0" encoding="utf-8"?>
<sst xmlns="http://schemas.openxmlformats.org/spreadsheetml/2006/main" count="76" uniqueCount="58">
  <si>
    <t>VSB-063</t>
  </si>
  <si>
    <t>BAD?</t>
  </si>
  <si>
    <t>V</t>
  </si>
  <si>
    <t>IBVS 6244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</si>
  <si>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</si>
  <si>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</si>
  <si>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</si>
  <si>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</si>
  <si>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</si>
  <si>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</si>
  <si>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</si>
  <si>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</si>
  <si>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</si>
  <si>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</si>
  <si>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</si>
  <si>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</si>
  <si>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</si>
  <si>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</si>
  <si>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</si>
  <si>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</si>
  <si>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</si>
  <si>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</si>
  <si>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</si>
  <si>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</si>
  <si>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</si>
  <si>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</si>
  <si>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</si>
  <si>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</si>
  <si>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</si>
  <si>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</si>
  <si>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</si>
  <si>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</si>
  <si>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</si>
  <si>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</si>
  <si>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</si>
  <si>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</si>
  <si>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</si>
  <si>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EW</t>
  </si>
  <si>
    <t>IBVS 5600 Eph.</t>
  </si>
  <si>
    <t>IBVS 5600</t>
  </si>
  <si>
    <t>BD+42 2782</t>
  </si>
  <si>
    <t xml:space="preserve">2007AJ....133..255L </t>
  </si>
  <si>
    <t>II</t>
  </si>
  <si>
    <t>IBVS 5791</t>
  </si>
  <si>
    <t>IBVS 5945</t>
  </si>
  <si>
    <t>I</t>
  </si>
  <si>
    <t>Add cycle</t>
  </si>
  <si>
    <t>Old Cycle</t>
  </si>
  <si>
    <t>IBVS 5992</t>
  </si>
  <si>
    <t>IBVS 6029</t>
  </si>
  <si>
    <t xml:space="preserve">V1238 Her / GSC 3080-1410 </t>
  </si>
  <si>
    <t>IBVS 6196</t>
  </si>
  <si>
    <t>pg</t>
  </si>
  <si>
    <t>vis</t>
  </si>
  <si>
    <t>PE</t>
  </si>
  <si>
    <t>CCD</t>
  </si>
  <si>
    <t>RHN 2019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</si>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</sst>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80" formatCode="0.00000"/>
  </numFmts>
  <fonts count="3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9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7" fillId="0" borderId="0"/>
    <xf numFmtId="0" fontId="32" fillId="0" borderId="0"/>
    <xf numFmtId="0" fontId="17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4" fillId="0" borderId="0" xfId="0" applyFont="1" applyAlignment="1"/>
    <xf numFmtId="0" fontId="5" fillId="0" borderId="0" xfId="0" applyFont="1" applyAlignment="1">
      <alignment vertical="center"/>
    </xf>
    <xf numFmtId="0" fontId="15" fillId="0" borderId="0" xfId="38" applyAlignment="1" applyProtection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1" fillId="0" borderId="0" xfId="42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5" fillId="0" borderId="0" xfId="0" applyFont="1" applyAlignment="1"/>
    <xf numFmtId="0" fontId="16" fillId="0" borderId="0" xfId="43" applyFont="1" applyAlignment="1">
      <alignment horizontal="left"/>
    </xf>
    <xf numFmtId="0" fontId="16" fillId="0" borderId="0" xfId="43" applyFont="1" applyAlignment="1">
      <alignment horizontal="left" wrapText="1"/>
    </xf>
    <xf numFmtId="0" fontId="16" fillId="0" borderId="0" xfId="43" applyFont="1" applyAlignment="1">
      <alignment horizontal="center"/>
    </xf>
    <xf numFmtId="0" fontId="33" fillId="0" borderId="8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180" fontId="35" fillId="0" borderId="0" xfId="0" applyNumberFormat="1" applyFont="1" applyAlignment="1">
      <alignment horizontal="righ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A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V1238 Her - O-C Diagr.</a:t>
            </a:r>
          </a:p>
        </c:rich>
      </c:tx>
      <c:layout>
        <c:manualLayout>
          <c:xMode val="edge"/>
          <c:yMode val="edge"/>
          <c:x val="0.36936984228322811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3994189017784567"/>
          <c:w val="0.81081199971260276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24382</c:v>
                </c:pt>
                <c:pt idx="2">
                  <c:v>26454.5</c:v>
                </c:pt>
                <c:pt idx="3">
                  <c:v>29419</c:v>
                </c:pt>
                <c:pt idx="4">
                  <c:v>30499.5</c:v>
                </c:pt>
                <c:pt idx="5">
                  <c:v>31418.5</c:v>
                </c:pt>
                <c:pt idx="6">
                  <c:v>34324</c:v>
                </c:pt>
                <c:pt idx="7">
                  <c:v>34324.5</c:v>
                </c:pt>
                <c:pt idx="8">
                  <c:v>35099</c:v>
                </c:pt>
                <c:pt idx="9">
                  <c:v>35293</c:v>
                </c:pt>
                <c:pt idx="10">
                  <c:v>35329</c:v>
                </c:pt>
                <c:pt idx="11">
                  <c:v>35329.5</c:v>
                </c:pt>
                <c:pt idx="12">
                  <c:v>36337</c:v>
                </c:pt>
                <c:pt idx="13">
                  <c:v>38213</c:v>
                </c:pt>
                <c:pt idx="14">
                  <c:v>40273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13-4581-807F-234CCBFC2EA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24382</c:v>
                </c:pt>
                <c:pt idx="2">
                  <c:v>26454.5</c:v>
                </c:pt>
                <c:pt idx="3">
                  <c:v>29419</c:v>
                </c:pt>
                <c:pt idx="4">
                  <c:v>30499.5</c:v>
                </c:pt>
                <c:pt idx="5">
                  <c:v>31418.5</c:v>
                </c:pt>
                <c:pt idx="6">
                  <c:v>34324</c:v>
                </c:pt>
                <c:pt idx="7">
                  <c:v>34324.5</c:v>
                </c:pt>
                <c:pt idx="8">
                  <c:v>35099</c:v>
                </c:pt>
                <c:pt idx="9">
                  <c:v>35293</c:v>
                </c:pt>
                <c:pt idx="10">
                  <c:v>35329</c:v>
                </c:pt>
                <c:pt idx="11">
                  <c:v>35329.5</c:v>
                </c:pt>
                <c:pt idx="12">
                  <c:v>36337</c:v>
                </c:pt>
                <c:pt idx="13">
                  <c:v>38213</c:v>
                </c:pt>
                <c:pt idx="14">
                  <c:v>40273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13-4581-807F-234CCBFC2EA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24382</c:v>
                </c:pt>
                <c:pt idx="2">
                  <c:v>26454.5</c:v>
                </c:pt>
                <c:pt idx="3">
                  <c:v>29419</c:v>
                </c:pt>
                <c:pt idx="4">
                  <c:v>30499.5</c:v>
                </c:pt>
                <c:pt idx="5">
                  <c:v>31418.5</c:v>
                </c:pt>
                <c:pt idx="6">
                  <c:v>34324</c:v>
                </c:pt>
                <c:pt idx="7">
                  <c:v>34324.5</c:v>
                </c:pt>
                <c:pt idx="8">
                  <c:v>35099</c:v>
                </c:pt>
                <c:pt idx="9">
                  <c:v>35293</c:v>
                </c:pt>
                <c:pt idx="10">
                  <c:v>35329</c:v>
                </c:pt>
                <c:pt idx="11">
                  <c:v>35329.5</c:v>
                </c:pt>
                <c:pt idx="12">
                  <c:v>36337</c:v>
                </c:pt>
                <c:pt idx="13">
                  <c:v>38213</c:v>
                </c:pt>
                <c:pt idx="14">
                  <c:v>40273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13-4581-807F-234CCBFC2EA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24382</c:v>
                </c:pt>
                <c:pt idx="2">
                  <c:v>26454.5</c:v>
                </c:pt>
                <c:pt idx="3">
                  <c:v>29419</c:v>
                </c:pt>
                <c:pt idx="4">
                  <c:v>30499.5</c:v>
                </c:pt>
                <c:pt idx="5">
                  <c:v>31418.5</c:v>
                </c:pt>
                <c:pt idx="6">
                  <c:v>34324</c:v>
                </c:pt>
                <c:pt idx="7">
                  <c:v>34324.5</c:v>
                </c:pt>
                <c:pt idx="8">
                  <c:v>35099</c:v>
                </c:pt>
                <c:pt idx="9">
                  <c:v>35293</c:v>
                </c:pt>
                <c:pt idx="10">
                  <c:v>35329</c:v>
                </c:pt>
                <c:pt idx="11">
                  <c:v>35329.5</c:v>
                </c:pt>
                <c:pt idx="12">
                  <c:v>36337</c:v>
                </c:pt>
                <c:pt idx="13">
                  <c:v>38213</c:v>
                </c:pt>
                <c:pt idx="14">
                  <c:v>40273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0">
                  <c:v>0</c:v>
                </c:pt>
                <c:pt idx="2">
                  <c:v>-1.2293099825910758E-2</c:v>
                </c:pt>
                <c:pt idx="3">
                  <c:v>-1.4904199822922237E-2</c:v>
                </c:pt>
                <c:pt idx="4">
                  <c:v>-1.2824099823774304E-2</c:v>
                </c:pt>
                <c:pt idx="5">
                  <c:v>-1.5628299821401015E-2</c:v>
                </c:pt>
                <c:pt idx="6">
                  <c:v>-1.3083199824905023E-2</c:v>
                </c:pt>
                <c:pt idx="7">
                  <c:v>-1.3159099820768461E-2</c:v>
                </c:pt>
                <c:pt idx="8">
                  <c:v>-1.2628199823666364E-2</c:v>
                </c:pt>
                <c:pt idx="9">
                  <c:v>-1.2677399819949642E-2</c:v>
                </c:pt>
                <c:pt idx="10">
                  <c:v>-1.1842199819511734E-2</c:v>
                </c:pt>
                <c:pt idx="11">
                  <c:v>-1.3018099823966622E-2</c:v>
                </c:pt>
                <c:pt idx="12">
                  <c:v>-1.2456599819415715E-2</c:v>
                </c:pt>
                <c:pt idx="13">
                  <c:v>-1.8133399818907492E-2</c:v>
                </c:pt>
                <c:pt idx="14">
                  <c:v>-2.1341399820812512E-2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13-4581-807F-234CCBFC2EA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24382</c:v>
                </c:pt>
                <c:pt idx="2">
                  <c:v>26454.5</c:v>
                </c:pt>
                <c:pt idx="3">
                  <c:v>29419</c:v>
                </c:pt>
                <c:pt idx="4">
                  <c:v>30499.5</c:v>
                </c:pt>
                <c:pt idx="5">
                  <c:v>31418.5</c:v>
                </c:pt>
                <c:pt idx="6">
                  <c:v>34324</c:v>
                </c:pt>
                <c:pt idx="7">
                  <c:v>34324.5</c:v>
                </c:pt>
                <c:pt idx="8">
                  <c:v>35099</c:v>
                </c:pt>
                <c:pt idx="9">
                  <c:v>35293</c:v>
                </c:pt>
                <c:pt idx="10">
                  <c:v>35329</c:v>
                </c:pt>
                <c:pt idx="11">
                  <c:v>35329.5</c:v>
                </c:pt>
                <c:pt idx="12">
                  <c:v>36337</c:v>
                </c:pt>
                <c:pt idx="13">
                  <c:v>38213</c:v>
                </c:pt>
                <c:pt idx="14">
                  <c:v>40273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13-4581-807F-234CCBFC2EA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24382</c:v>
                </c:pt>
                <c:pt idx="2">
                  <c:v>26454.5</c:v>
                </c:pt>
                <c:pt idx="3">
                  <c:v>29419</c:v>
                </c:pt>
                <c:pt idx="4">
                  <c:v>30499.5</c:v>
                </c:pt>
                <c:pt idx="5">
                  <c:v>31418.5</c:v>
                </c:pt>
                <c:pt idx="6">
                  <c:v>34324</c:v>
                </c:pt>
                <c:pt idx="7">
                  <c:v>34324.5</c:v>
                </c:pt>
                <c:pt idx="8">
                  <c:v>35099</c:v>
                </c:pt>
                <c:pt idx="9">
                  <c:v>35293</c:v>
                </c:pt>
                <c:pt idx="10">
                  <c:v>35329</c:v>
                </c:pt>
                <c:pt idx="11">
                  <c:v>35329.5</c:v>
                </c:pt>
                <c:pt idx="12">
                  <c:v>36337</c:v>
                </c:pt>
                <c:pt idx="13">
                  <c:v>38213</c:v>
                </c:pt>
                <c:pt idx="14">
                  <c:v>40273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D13-4581-807F-234CCBFC2EA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24382</c:v>
                </c:pt>
                <c:pt idx="2">
                  <c:v>26454.5</c:v>
                </c:pt>
                <c:pt idx="3">
                  <c:v>29419</c:v>
                </c:pt>
                <c:pt idx="4">
                  <c:v>30499.5</c:v>
                </c:pt>
                <c:pt idx="5">
                  <c:v>31418.5</c:v>
                </c:pt>
                <c:pt idx="6">
                  <c:v>34324</c:v>
                </c:pt>
                <c:pt idx="7">
                  <c:v>34324.5</c:v>
                </c:pt>
                <c:pt idx="8">
                  <c:v>35099</c:v>
                </c:pt>
                <c:pt idx="9">
                  <c:v>35293</c:v>
                </c:pt>
                <c:pt idx="10">
                  <c:v>35329</c:v>
                </c:pt>
                <c:pt idx="11">
                  <c:v>35329.5</c:v>
                </c:pt>
                <c:pt idx="12">
                  <c:v>36337</c:v>
                </c:pt>
                <c:pt idx="13">
                  <c:v>38213</c:v>
                </c:pt>
                <c:pt idx="14">
                  <c:v>40273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D13-4581-807F-234CCBFC2EA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2.0000000000000001E-4</c:v>
                  </c:pt>
                  <c:pt idx="2">
                    <c:v>0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1.2999999999999999E-3</c:v>
                  </c:pt>
                  <c:pt idx="6">
                    <c:v>2.7000000000000001E-3</c:v>
                  </c:pt>
                  <c:pt idx="7">
                    <c:v>1.4E-3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1.8E-3</c:v>
                  </c:pt>
                  <c:pt idx="11">
                    <c:v>2.0000000000000001E-4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24382</c:v>
                </c:pt>
                <c:pt idx="2">
                  <c:v>26454.5</c:v>
                </c:pt>
                <c:pt idx="3">
                  <c:v>29419</c:v>
                </c:pt>
                <c:pt idx="4">
                  <c:v>30499.5</c:v>
                </c:pt>
                <c:pt idx="5">
                  <c:v>31418.5</c:v>
                </c:pt>
                <c:pt idx="6">
                  <c:v>34324</c:v>
                </c:pt>
                <c:pt idx="7">
                  <c:v>34324.5</c:v>
                </c:pt>
                <c:pt idx="8">
                  <c:v>35099</c:v>
                </c:pt>
                <c:pt idx="9">
                  <c:v>35293</c:v>
                </c:pt>
                <c:pt idx="10">
                  <c:v>35329</c:v>
                </c:pt>
                <c:pt idx="11">
                  <c:v>35329.5</c:v>
                </c:pt>
                <c:pt idx="12">
                  <c:v>36337</c:v>
                </c:pt>
                <c:pt idx="13">
                  <c:v>38213</c:v>
                </c:pt>
                <c:pt idx="14">
                  <c:v>40273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-2.1784055641099927E-4</c:v>
                </c:pt>
                <c:pt idx="1">
                  <c:v>-1.0191914641710502E-2</c:v>
                </c:pt>
                <c:pt idx="2">
                  <c:v>-1.1039723211220109E-2</c:v>
                </c:pt>
                <c:pt idx="3">
                  <c:v>-1.225242695274543E-2</c:v>
                </c:pt>
                <c:pt idx="4">
                  <c:v>-1.2694432819744285E-2</c:v>
                </c:pt>
                <c:pt idx="5">
                  <c:v>-1.307037302499366E-2</c:v>
                </c:pt>
                <c:pt idx="6">
                  <c:v>-1.4258941323526909E-2</c:v>
                </c:pt>
                <c:pt idx="7">
                  <c:v>-1.4259145861179386E-2</c:v>
                </c:pt>
                <c:pt idx="8">
                  <c:v>-1.4575974684863434E-2</c:v>
                </c:pt>
                <c:pt idx="9">
                  <c:v>-1.4655335294023802E-2</c:v>
                </c:pt>
                <c:pt idx="10">
                  <c:v>-1.4670062005002014E-2</c:v>
                </c:pt>
                <c:pt idx="11">
                  <c:v>-1.467026654265449E-2</c:v>
                </c:pt>
                <c:pt idx="12">
                  <c:v>-1.5082409912391971E-2</c:v>
                </c:pt>
                <c:pt idx="13">
                  <c:v>-1.5849835184478835E-2</c:v>
                </c:pt>
                <c:pt idx="14">
                  <c:v>-1.6692530312676555E-2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D13-4581-807F-234CCBFC2EA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24382</c:v>
                </c:pt>
                <c:pt idx="2">
                  <c:v>26454.5</c:v>
                </c:pt>
                <c:pt idx="3">
                  <c:v>29419</c:v>
                </c:pt>
                <c:pt idx="4">
                  <c:v>30499.5</c:v>
                </c:pt>
                <c:pt idx="5">
                  <c:v>31418.5</c:v>
                </c:pt>
                <c:pt idx="6">
                  <c:v>34324</c:v>
                </c:pt>
                <c:pt idx="7">
                  <c:v>34324.5</c:v>
                </c:pt>
                <c:pt idx="8">
                  <c:v>35099</c:v>
                </c:pt>
                <c:pt idx="9">
                  <c:v>35293</c:v>
                </c:pt>
                <c:pt idx="10">
                  <c:v>35329</c:v>
                </c:pt>
                <c:pt idx="11">
                  <c:v>35329.5</c:v>
                </c:pt>
                <c:pt idx="12">
                  <c:v>36337</c:v>
                </c:pt>
                <c:pt idx="13">
                  <c:v>38213</c:v>
                </c:pt>
                <c:pt idx="14">
                  <c:v>40273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  <c:pt idx="1">
                  <c:v>2.5712400172778871E-2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D13-4581-807F-234CCBFC2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77256"/>
        <c:axId val="1"/>
      </c:scatterChart>
      <c:valAx>
        <c:axId val="83787725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2931671829317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8772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21052548611602"/>
          <c:y val="0.92419947506561673"/>
          <c:w val="0.72222332568789271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0</xdr:rowOff>
    </xdr:from>
    <xdr:to>
      <xdr:col>17</xdr:col>
      <xdr:colOff>247650</xdr:colOff>
      <xdr:row>19</xdr:row>
      <xdr:rowOff>9525</xdr:rowOff>
    </xdr:to>
    <xdr:graphicFrame macro="">
      <xdr:nvGraphicFramePr>
        <xdr:cNvPr id="1028" name="Chart 3">
          <a:extLst>
            <a:ext uri="{FF2B5EF4-FFF2-40B4-BE49-F238E27FC236}">
              <a16:creationId xmlns:a16="http://schemas.microsoft.com/office/drawing/2014/main" id="{EAD2F1D1-6596-53C5-C070-9304A6970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simbad.u-strasbg.fr/cgi-bin/cdsbib4?2007AJ....133..255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39"/>
  <sheetViews>
    <sheetView tabSelected="1" workbookViewId="0">
      <selection activeCell="F10" sqref="F1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4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2">
      <c r="A1" s="27" t="s">
        <v>50</v>
      </c>
    </row>
    <row r="2" spans="1:6" x14ac:dyDescent="0.2">
      <c r="A2" t="s">
        <v>26</v>
      </c>
      <c r="B2" t="s">
        <v>37</v>
      </c>
      <c r="C2" s="2" t="s">
        <v>40</v>
      </c>
      <c r="D2" s="30" t="s">
        <v>41</v>
      </c>
    </row>
    <row r="3" spans="1:6" ht="13.5" thickBot="1" x14ac:dyDescent="0.25"/>
    <row r="4" spans="1:6" ht="14.25" thickTop="1" thickBot="1" x14ac:dyDescent="0.25">
      <c r="A4" s="28" t="s">
        <v>38</v>
      </c>
      <c r="C4" s="7">
        <v>44423.336999999825</v>
      </c>
      <c r="D4" s="8">
        <v>0.37015179999999998</v>
      </c>
    </row>
    <row r="5" spans="1:6" ht="13.5" thickTop="1" x14ac:dyDescent="0.2">
      <c r="A5" s="10" t="s">
        <v>31</v>
      </c>
      <c r="B5" s="11"/>
      <c r="C5" s="12">
        <v>-9.5</v>
      </c>
      <c r="D5" s="11" t="s">
        <v>32</v>
      </c>
    </row>
    <row r="6" spans="1:6" x14ac:dyDescent="0.2">
      <c r="A6" s="4" t="s">
        <v>4</v>
      </c>
    </row>
    <row r="7" spans="1:6" x14ac:dyDescent="0.2">
      <c r="A7" t="s">
        <v>5</v>
      </c>
      <c r="C7">
        <f>+C4</f>
        <v>44423.336999999825</v>
      </c>
    </row>
    <row r="8" spans="1:6" x14ac:dyDescent="0.2">
      <c r="A8" t="s">
        <v>6</v>
      </c>
      <c r="C8">
        <f>+D4</f>
        <v>0.37015179999999998</v>
      </c>
    </row>
    <row r="9" spans="1:6" x14ac:dyDescent="0.2">
      <c r="A9" s="25" t="s">
        <v>36</v>
      </c>
      <c r="B9" s="26">
        <v>21</v>
      </c>
      <c r="C9" s="23" t="str">
        <f>"F"&amp;B9</f>
        <v>F21</v>
      </c>
      <c r="D9" s="24" t="str">
        <f>"G"&amp;B9</f>
        <v>G21</v>
      </c>
    </row>
    <row r="10" spans="1:6" ht="13.5" thickBot="1" x14ac:dyDescent="0.25">
      <c r="A10" s="11"/>
      <c r="B10" s="11"/>
      <c r="C10" s="3" t="s">
        <v>22</v>
      </c>
      <c r="D10" s="3" t="s">
        <v>23</v>
      </c>
      <c r="E10" s="11"/>
    </row>
    <row r="11" spans="1:6" x14ac:dyDescent="0.2">
      <c r="A11" s="11" t="s">
        <v>18</v>
      </c>
      <c r="B11" s="11"/>
      <c r="C11" s="22">
        <f ca="1">INTERCEPT(INDIRECT($D$9):G991,INDIRECT($C$9):F991)</f>
        <v>-2.1784055641099927E-4</v>
      </c>
      <c r="D11" s="2"/>
      <c r="E11" s="11"/>
    </row>
    <row r="12" spans="1:6" x14ac:dyDescent="0.2">
      <c r="A12" s="11" t="s">
        <v>19</v>
      </c>
      <c r="B12" s="11"/>
      <c r="C12" s="22">
        <f ca="1">SLOPE(INDIRECT($D$9):G991,INDIRECT($C$9):F991)</f>
        <v>-4.0907530495035283E-7</v>
      </c>
      <c r="D12" s="2"/>
      <c r="E12" s="11"/>
    </row>
    <row r="13" spans="1:6" x14ac:dyDescent="0.2">
      <c r="A13" s="11" t="s">
        <v>21</v>
      </c>
      <c r="B13" s="11"/>
      <c r="C13" s="2" t="s">
        <v>16</v>
      </c>
    </row>
    <row r="14" spans="1:6" x14ac:dyDescent="0.2">
      <c r="A14" s="11"/>
      <c r="B14" s="11"/>
      <c r="C14" s="11"/>
    </row>
    <row r="15" spans="1:6" x14ac:dyDescent="0.2">
      <c r="A15" s="13" t="s">
        <v>20</v>
      </c>
      <c r="B15" s="11"/>
      <c r="C15" s="14">
        <f ca="1">(C7+C11)+(C8+C12)*INT(MAX(F21:F3532))</f>
        <v>59330.443748869511</v>
      </c>
      <c r="E15" s="15" t="s">
        <v>46</v>
      </c>
      <c r="F15" s="12">
        <v>1</v>
      </c>
    </row>
    <row r="16" spans="1:6" x14ac:dyDescent="0.2">
      <c r="A16" s="17" t="s">
        <v>7</v>
      </c>
      <c r="B16" s="11"/>
      <c r="C16" s="18">
        <f ca="1">+C8+C12</f>
        <v>0.37015139092469501</v>
      </c>
      <c r="E16" s="15" t="s">
        <v>33</v>
      </c>
      <c r="F16" s="16">
        <f ca="1">NOW()+15018.5+$C$5/24</f>
        <v>59960.741230902779</v>
      </c>
    </row>
    <row r="17" spans="1:21" ht="13.5" thickBot="1" x14ac:dyDescent="0.25">
      <c r="A17" s="15" t="s">
        <v>30</v>
      </c>
      <c r="B17" s="11"/>
      <c r="C17" s="11">
        <f>COUNT(C21:C2190)</f>
        <v>15</v>
      </c>
      <c r="E17" s="15" t="s">
        <v>47</v>
      </c>
      <c r="F17" s="16">
        <f ca="1">ROUND(2*(F16-$C$7)/$C$8,0)/2+F15</f>
        <v>41977</v>
      </c>
    </row>
    <row r="18" spans="1:21" ht="14.25" thickTop="1" thickBot="1" x14ac:dyDescent="0.25">
      <c r="A18" s="17" t="s">
        <v>8</v>
      </c>
      <c r="B18" s="11"/>
      <c r="C18" s="20">
        <f ca="1">+C15</f>
        <v>59330.443748869511</v>
      </c>
      <c r="D18" s="21">
        <f ca="1">+C16</f>
        <v>0.37015139092469501</v>
      </c>
      <c r="E18" s="15" t="s">
        <v>34</v>
      </c>
      <c r="F18" s="24">
        <f ca="1">ROUND(2*(F16-$C$15)/$C$16,0)/2+F15</f>
        <v>1704</v>
      </c>
    </row>
    <row r="19" spans="1:21" ht="13.5" thickTop="1" x14ac:dyDescent="0.2">
      <c r="E19" s="15" t="s">
        <v>35</v>
      </c>
      <c r="F19" s="19">
        <f ca="1">+$C$15+$C$16*F18-15018.5-$C$5/24</f>
        <v>44943.077552338524</v>
      </c>
    </row>
    <row r="20" spans="1:21" ht="13.5" thickBot="1" x14ac:dyDescent="0.25">
      <c r="A20" s="3" t="s">
        <v>9</v>
      </c>
      <c r="B20" s="3" t="s">
        <v>10</v>
      </c>
      <c r="C20" s="3" t="s">
        <v>11</v>
      </c>
      <c r="D20" s="3" t="s">
        <v>15</v>
      </c>
      <c r="E20" s="3" t="s">
        <v>12</v>
      </c>
      <c r="F20" s="3" t="s">
        <v>13</v>
      </c>
      <c r="G20" s="3" t="s">
        <v>14</v>
      </c>
      <c r="H20" s="6" t="s">
        <v>52</v>
      </c>
      <c r="I20" s="6" t="s">
        <v>53</v>
      </c>
      <c r="J20" s="6" t="s">
        <v>54</v>
      </c>
      <c r="K20" s="6" t="s">
        <v>55</v>
      </c>
      <c r="L20" s="6" t="s">
        <v>27</v>
      </c>
      <c r="M20" s="6" t="s">
        <v>28</v>
      </c>
      <c r="N20" s="6" t="s">
        <v>29</v>
      </c>
      <c r="O20" s="6" t="s">
        <v>25</v>
      </c>
      <c r="P20" s="5" t="s">
        <v>24</v>
      </c>
      <c r="Q20" s="3" t="s">
        <v>17</v>
      </c>
      <c r="U20" s="45" t="s">
        <v>1</v>
      </c>
    </row>
    <row r="21" spans="1:21" x14ac:dyDescent="0.2">
      <c r="A21" s="29" t="s">
        <v>39</v>
      </c>
      <c r="C21" s="9">
        <v>44423.336999999825</v>
      </c>
      <c r="D21" s="9" t="s">
        <v>16</v>
      </c>
      <c r="E21">
        <f>+(C21-C$7)/C$8</f>
        <v>0</v>
      </c>
      <c r="F21">
        <f t="shared" ref="F21:F34" si="0">ROUND(2*E21,0)/2</f>
        <v>0</v>
      </c>
      <c r="G21">
        <f>+C21-(C$7+F21*C$8)</f>
        <v>0</v>
      </c>
      <c r="K21">
        <f>+G21</f>
        <v>0</v>
      </c>
      <c r="O21">
        <f t="shared" ref="O21:O34" ca="1" si="1">+C$11+C$12*$F21</f>
        <v>-2.1784055641099927E-4</v>
      </c>
      <c r="Q21" s="1">
        <f t="shared" ref="Q21:Q34" si="2">+C21-15018.5</f>
        <v>29404.836999999825</v>
      </c>
    </row>
    <row r="22" spans="1:21" x14ac:dyDescent="0.2">
      <c r="A22" t="s">
        <v>43</v>
      </c>
      <c r="B22" s="31" t="s">
        <v>42</v>
      </c>
      <c r="C22" s="32">
        <v>53448.403899999998</v>
      </c>
      <c r="D22" s="32">
        <v>2.0000000000000001E-4</v>
      </c>
      <c r="E22">
        <f t="shared" ref="E22:E34" si="3">+(C22-C$7)/C$8</f>
        <v>24382.069464474233</v>
      </c>
      <c r="F22">
        <f t="shared" si="0"/>
        <v>24382</v>
      </c>
      <c r="O22">
        <f t="shared" ca="1" si="1"/>
        <v>-1.0191914641710502E-2</v>
      </c>
      <c r="Q22" s="1">
        <f t="shared" si="2"/>
        <v>38429.903899999998</v>
      </c>
      <c r="U22">
        <f>+C22-(C$7+F22*C$8)</f>
        <v>2.5712400172778871E-2</v>
      </c>
    </row>
    <row r="23" spans="1:21" x14ac:dyDescent="0.2">
      <c r="A23" t="s">
        <v>43</v>
      </c>
      <c r="B23" s="31" t="s">
        <v>42</v>
      </c>
      <c r="C23" s="32">
        <v>54215.505499999999</v>
      </c>
      <c r="D23" s="32">
        <v>0</v>
      </c>
      <c r="E23">
        <f t="shared" si="3"/>
        <v>26454.46678903135</v>
      </c>
      <c r="F23">
        <f t="shared" si="0"/>
        <v>26454.5</v>
      </c>
      <c r="G23">
        <f t="shared" ref="G23:G32" si="4">+C23-(C$7+F23*C$8)</f>
        <v>-1.2293099825910758E-2</v>
      </c>
      <c r="K23">
        <f t="shared" ref="K23:K32" si="5">+G23</f>
        <v>-1.2293099825910758E-2</v>
      </c>
      <c r="O23">
        <f t="shared" ca="1" si="1"/>
        <v>-1.1039723211220109E-2</v>
      </c>
      <c r="Q23" s="1">
        <f t="shared" si="2"/>
        <v>39197.005499999999</v>
      </c>
    </row>
    <row r="24" spans="1:21" x14ac:dyDescent="0.2">
      <c r="A24" s="34" t="s">
        <v>44</v>
      </c>
      <c r="B24" s="35" t="s">
        <v>45</v>
      </c>
      <c r="C24" s="34">
        <v>55312.817900000002</v>
      </c>
      <c r="D24" s="34">
        <v>2.0000000000000001E-4</v>
      </c>
      <c r="E24">
        <f t="shared" si="3"/>
        <v>29418.959734898432</v>
      </c>
      <c r="F24">
        <f t="shared" si="0"/>
        <v>29419</v>
      </c>
      <c r="G24">
        <f t="shared" si="4"/>
        <v>-1.4904199822922237E-2</v>
      </c>
      <c r="K24">
        <f t="shared" si="5"/>
        <v>-1.4904199822922237E-2</v>
      </c>
      <c r="O24">
        <f t="shared" ca="1" si="1"/>
        <v>-1.225242695274543E-2</v>
      </c>
      <c r="Q24" s="1">
        <f t="shared" si="2"/>
        <v>40294.317900000002</v>
      </c>
    </row>
    <row r="25" spans="1:21" x14ac:dyDescent="0.2">
      <c r="A25" s="34" t="s">
        <v>48</v>
      </c>
      <c r="B25" s="35" t="s">
        <v>42</v>
      </c>
      <c r="C25" s="34">
        <v>55712.769</v>
      </c>
      <c r="D25" s="34">
        <v>2.0000000000000001E-4</v>
      </c>
      <c r="E25">
        <f t="shared" si="3"/>
        <v>30499.465354484772</v>
      </c>
      <c r="F25">
        <f t="shared" si="0"/>
        <v>30499.5</v>
      </c>
      <c r="G25">
        <f t="shared" si="4"/>
        <v>-1.2824099823774304E-2</v>
      </c>
      <c r="K25">
        <f t="shared" si="5"/>
        <v>-1.2824099823774304E-2</v>
      </c>
      <c r="O25">
        <f t="shared" ca="1" si="1"/>
        <v>-1.2694432819744285E-2</v>
      </c>
      <c r="Q25" s="1">
        <f t="shared" si="2"/>
        <v>40694.269</v>
      </c>
    </row>
    <row r="26" spans="1:21" x14ac:dyDescent="0.2">
      <c r="A26" s="36" t="s">
        <v>49</v>
      </c>
      <c r="B26" s="37" t="s">
        <v>42</v>
      </c>
      <c r="C26" s="36">
        <v>56052.935700000002</v>
      </c>
      <c r="D26" s="36">
        <v>1.2999999999999999E-3</v>
      </c>
      <c r="E26">
        <f t="shared" si="3"/>
        <v>31418.457778673986</v>
      </c>
      <c r="F26">
        <f t="shared" si="0"/>
        <v>31418.5</v>
      </c>
      <c r="G26">
        <f t="shared" si="4"/>
        <v>-1.5628299821401015E-2</v>
      </c>
      <c r="K26">
        <f t="shared" si="5"/>
        <v>-1.5628299821401015E-2</v>
      </c>
      <c r="O26">
        <f t="shared" ca="1" si="1"/>
        <v>-1.307037302499366E-2</v>
      </c>
      <c r="Q26" s="1">
        <f t="shared" si="2"/>
        <v>41034.435700000002</v>
      </c>
    </row>
    <row r="27" spans="1:21" x14ac:dyDescent="0.2">
      <c r="A27" s="38" t="s">
        <v>51</v>
      </c>
      <c r="B27" s="39" t="s">
        <v>45</v>
      </c>
      <c r="C27" s="40">
        <v>57128.414299999997</v>
      </c>
      <c r="D27" s="40">
        <v>2.7000000000000001E-3</v>
      </c>
      <c r="E27">
        <f t="shared" si="3"/>
        <v>34323.964654501673</v>
      </c>
      <c r="F27">
        <f t="shared" si="0"/>
        <v>34324</v>
      </c>
      <c r="G27">
        <f t="shared" si="4"/>
        <v>-1.3083199824905023E-2</v>
      </c>
      <c r="K27">
        <f t="shared" si="5"/>
        <v>-1.3083199824905023E-2</v>
      </c>
      <c r="O27">
        <f t="shared" ca="1" si="1"/>
        <v>-1.4258941323526909E-2</v>
      </c>
      <c r="Q27" s="1">
        <f t="shared" si="2"/>
        <v>42109.914299999997</v>
      </c>
    </row>
    <row r="28" spans="1:21" x14ac:dyDescent="0.2">
      <c r="A28" s="38" t="s">
        <v>51</v>
      </c>
      <c r="B28" s="39" t="s">
        <v>45</v>
      </c>
      <c r="C28" s="40">
        <v>57128.599300000002</v>
      </c>
      <c r="D28" s="40">
        <v>1.4E-3</v>
      </c>
      <c r="E28">
        <f t="shared" si="3"/>
        <v>34324.464449450679</v>
      </c>
      <c r="F28">
        <f t="shared" si="0"/>
        <v>34324.5</v>
      </c>
      <c r="G28">
        <f t="shared" si="4"/>
        <v>-1.3159099820768461E-2</v>
      </c>
      <c r="K28">
        <f t="shared" si="5"/>
        <v>-1.3159099820768461E-2</v>
      </c>
      <c r="O28">
        <f t="shared" ca="1" si="1"/>
        <v>-1.4259145861179386E-2</v>
      </c>
      <c r="Q28" s="1">
        <f t="shared" si="2"/>
        <v>42110.099300000002</v>
      </c>
    </row>
    <row r="29" spans="1:21" x14ac:dyDescent="0.2">
      <c r="A29" s="42" t="s">
        <v>0</v>
      </c>
      <c r="B29" s="44" t="s">
        <v>45</v>
      </c>
      <c r="C29" s="42">
        <v>57415.282399999996</v>
      </c>
      <c r="D29" s="42" t="s">
        <v>2</v>
      </c>
      <c r="E29">
        <f t="shared" si="3"/>
        <v>35098.965883727091</v>
      </c>
      <c r="F29">
        <f t="shared" si="0"/>
        <v>35099</v>
      </c>
      <c r="G29">
        <f t="shared" si="4"/>
        <v>-1.2628199823666364E-2</v>
      </c>
      <c r="K29">
        <f t="shared" si="5"/>
        <v>-1.2628199823666364E-2</v>
      </c>
      <c r="O29">
        <f t="shared" ca="1" si="1"/>
        <v>-1.4575974684863434E-2</v>
      </c>
      <c r="Q29" s="1">
        <f t="shared" si="2"/>
        <v>42396.782399999996</v>
      </c>
    </row>
    <row r="30" spans="1:21" x14ac:dyDescent="0.2">
      <c r="A30" s="42" t="s">
        <v>0</v>
      </c>
      <c r="B30" s="44" t="s">
        <v>45</v>
      </c>
      <c r="C30" s="42">
        <v>57487.091800000002</v>
      </c>
      <c r="D30" s="42" t="s">
        <v>2</v>
      </c>
      <c r="E30">
        <f t="shared" si="3"/>
        <v>35292.96575080866</v>
      </c>
      <c r="F30">
        <f t="shared" si="0"/>
        <v>35293</v>
      </c>
      <c r="G30">
        <f t="shared" si="4"/>
        <v>-1.2677399819949642E-2</v>
      </c>
      <c r="K30">
        <f t="shared" si="5"/>
        <v>-1.2677399819949642E-2</v>
      </c>
      <c r="O30">
        <f t="shared" ca="1" si="1"/>
        <v>-1.4655335294023802E-2</v>
      </c>
      <c r="Q30" s="1">
        <f t="shared" si="2"/>
        <v>42468.591800000002</v>
      </c>
    </row>
    <row r="31" spans="1:21" x14ac:dyDescent="0.2">
      <c r="A31" s="38" t="s">
        <v>51</v>
      </c>
      <c r="B31" s="39" t="s">
        <v>45</v>
      </c>
      <c r="C31" s="40">
        <v>57500.418100000003</v>
      </c>
      <c r="D31" s="40">
        <v>1.8E-3</v>
      </c>
      <c r="E31">
        <f t="shared" si="3"/>
        <v>35328.968007180236</v>
      </c>
      <c r="F31">
        <f t="shared" si="0"/>
        <v>35329</v>
      </c>
      <c r="G31">
        <f t="shared" si="4"/>
        <v>-1.1842199819511734E-2</v>
      </c>
      <c r="K31">
        <f t="shared" si="5"/>
        <v>-1.1842199819511734E-2</v>
      </c>
      <c r="O31">
        <f t="shared" ca="1" si="1"/>
        <v>-1.4670062005002014E-2</v>
      </c>
      <c r="Q31" s="1">
        <f t="shared" si="2"/>
        <v>42481.918100000003</v>
      </c>
    </row>
    <row r="32" spans="1:21" x14ac:dyDescent="0.2">
      <c r="A32" s="38" t="s">
        <v>51</v>
      </c>
      <c r="B32" s="39" t="s">
        <v>45</v>
      </c>
      <c r="C32" s="40">
        <v>57500.601999999999</v>
      </c>
      <c r="D32" s="40">
        <v>2.0000000000000001E-4</v>
      </c>
      <c r="E32">
        <f t="shared" si="3"/>
        <v>35329.464830375473</v>
      </c>
      <c r="F32">
        <f t="shared" si="0"/>
        <v>35329.5</v>
      </c>
      <c r="G32">
        <f t="shared" si="4"/>
        <v>-1.3018099823966622E-2</v>
      </c>
      <c r="K32">
        <f t="shared" si="5"/>
        <v>-1.3018099823966622E-2</v>
      </c>
      <c r="O32">
        <f t="shared" ca="1" si="1"/>
        <v>-1.467026654265449E-2</v>
      </c>
      <c r="Q32" s="1">
        <f t="shared" si="2"/>
        <v>42482.101999999999</v>
      </c>
    </row>
    <row r="33" spans="1:17" x14ac:dyDescent="0.2">
      <c r="A33" s="42" t="s">
        <v>3</v>
      </c>
      <c r="B33" s="43" t="s">
        <v>45</v>
      </c>
      <c r="C33" s="43">
        <v>57873.530500000001</v>
      </c>
      <c r="D33" s="43">
        <v>4.0000000000000002E-4</v>
      </c>
      <c r="E33">
        <f t="shared" si="3"/>
        <v>36336.966347320682</v>
      </c>
      <c r="F33">
        <f t="shared" si="0"/>
        <v>36337</v>
      </c>
      <c r="G33">
        <f>+C33-(C$7+F33*C$8)</f>
        <v>-1.2456599819415715E-2</v>
      </c>
      <c r="K33">
        <f>+G33</f>
        <v>-1.2456599819415715E-2</v>
      </c>
      <c r="O33">
        <f t="shared" ca="1" si="1"/>
        <v>-1.5082409912391971E-2</v>
      </c>
      <c r="Q33" s="1">
        <f t="shared" si="2"/>
        <v>42855.030500000001</v>
      </c>
    </row>
    <row r="34" spans="1:17" x14ac:dyDescent="0.2">
      <c r="A34" s="33" t="s">
        <v>56</v>
      </c>
      <c r="B34" s="41"/>
      <c r="C34" s="36">
        <v>58567.929600000003</v>
      </c>
      <c r="D34" s="36">
        <v>2.0000000000000001E-4</v>
      </c>
      <c r="E34">
        <f t="shared" si="3"/>
        <v>38212.951010910059</v>
      </c>
      <c r="F34">
        <f t="shared" si="0"/>
        <v>38213</v>
      </c>
      <c r="G34">
        <f>+C34-(C$7+F34*C$8)</f>
        <v>-1.8133399818907492E-2</v>
      </c>
      <c r="K34">
        <f>+G34</f>
        <v>-1.8133399818907492E-2</v>
      </c>
      <c r="O34">
        <f t="shared" ca="1" si="1"/>
        <v>-1.5849835184478835E-2</v>
      </c>
      <c r="Q34" s="1">
        <f t="shared" si="2"/>
        <v>43549.429600000003</v>
      </c>
    </row>
    <row r="35" spans="1:17" x14ac:dyDescent="0.2">
      <c r="A35" s="46" t="s">
        <v>57</v>
      </c>
      <c r="B35" s="47" t="s">
        <v>45</v>
      </c>
      <c r="C35" s="49">
        <v>59330.439100000003</v>
      </c>
      <c r="D35" s="48">
        <v>4.0000000000000002E-4</v>
      </c>
      <c r="E35">
        <f t="shared" ref="E35" si="6">+(C35-C$7)/C$8</f>
        <v>40272.942344195486</v>
      </c>
      <c r="F35">
        <f t="shared" ref="F35" si="7">ROUND(2*E35,0)/2</f>
        <v>40273</v>
      </c>
      <c r="G35">
        <f>+C35-(C$7+F35*C$8)</f>
        <v>-2.1341399820812512E-2</v>
      </c>
      <c r="K35">
        <f>+G35</f>
        <v>-2.1341399820812512E-2</v>
      </c>
      <c r="O35">
        <f t="shared" ref="O35" ca="1" si="8">+C$11+C$12*$F35</f>
        <v>-1.6692530312676555E-2</v>
      </c>
      <c r="Q35" s="1">
        <f t="shared" ref="Q35" si="9">+C35-15018.5</f>
        <v>44311.939100000003</v>
      </c>
    </row>
    <row r="36" spans="1:17" x14ac:dyDescent="0.2">
      <c r="C36" s="9"/>
      <c r="D36" s="9"/>
    </row>
    <row r="37" spans="1:17" x14ac:dyDescent="0.2">
      <c r="C37" s="9"/>
      <c r="D37" s="9"/>
    </row>
    <row r="38" spans="1:17" x14ac:dyDescent="0.2">
      <c r="C38" s="9"/>
      <c r="D38" s="9"/>
    </row>
    <row r="39" spans="1:17" x14ac:dyDescent="0.2">
      <c r="C39" s="9"/>
      <c r="D39" s="9"/>
    </row>
    <row r="40" spans="1:17" x14ac:dyDescent="0.2">
      <c r="C40" s="9"/>
      <c r="D40" s="9"/>
    </row>
    <row r="41" spans="1:17" x14ac:dyDescent="0.2">
      <c r="C41" s="9"/>
      <c r="D41" s="9"/>
    </row>
    <row r="42" spans="1:17" x14ac:dyDescent="0.2">
      <c r="C42" s="9"/>
      <c r="D42" s="9"/>
    </row>
    <row r="43" spans="1:17" x14ac:dyDescent="0.2">
      <c r="C43" s="9"/>
      <c r="D43" s="9"/>
    </row>
    <row r="44" spans="1:17" x14ac:dyDescent="0.2">
      <c r="C44" s="9"/>
      <c r="D44" s="9"/>
    </row>
    <row r="45" spans="1:17" x14ac:dyDescent="0.2">
      <c r="C45" s="9"/>
      <c r="D45" s="9"/>
    </row>
    <row r="46" spans="1:17" x14ac:dyDescent="0.2">
      <c r="C46" s="9"/>
      <c r="D46" s="9"/>
    </row>
    <row r="47" spans="1:17" x14ac:dyDescent="0.2">
      <c r="C47" s="9"/>
      <c r="D47" s="9"/>
    </row>
    <row r="48" spans="1:17" x14ac:dyDescent="0.2">
      <c r="C48" s="9"/>
      <c r="D48" s="9"/>
    </row>
    <row r="49" spans="3:4" x14ac:dyDescent="0.2">
      <c r="C49" s="9"/>
      <c r="D49" s="9"/>
    </row>
    <row r="50" spans="3:4" x14ac:dyDescent="0.2">
      <c r="C50" s="9"/>
      <c r="D50" s="9"/>
    </row>
    <row r="51" spans="3:4" x14ac:dyDescent="0.2">
      <c r="C51" s="9"/>
      <c r="D51" s="9"/>
    </row>
    <row r="52" spans="3:4" x14ac:dyDescent="0.2">
      <c r="C52" s="9"/>
      <c r="D52" s="9"/>
    </row>
    <row r="53" spans="3:4" x14ac:dyDescent="0.2">
      <c r="C53" s="9"/>
      <c r="D53" s="9"/>
    </row>
    <row r="54" spans="3:4" x14ac:dyDescent="0.2">
      <c r="C54" s="9"/>
      <c r="D54" s="9"/>
    </row>
    <row r="55" spans="3:4" x14ac:dyDescent="0.2">
      <c r="C55" s="9"/>
      <c r="D55" s="9"/>
    </row>
    <row r="56" spans="3:4" x14ac:dyDescent="0.2">
      <c r="C56" s="9"/>
      <c r="D56" s="9"/>
    </row>
    <row r="57" spans="3:4" x14ac:dyDescent="0.2">
      <c r="C57" s="9"/>
      <c r="D57" s="9"/>
    </row>
    <row r="58" spans="3:4" x14ac:dyDescent="0.2">
      <c r="C58" s="9"/>
      <c r="D58" s="9"/>
    </row>
    <row r="59" spans="3:4" x14ac:dyDescent="0.2">
      <c r="C59" s="9"/>
      <c r="D59" s="9"/>
    </row>
    <row r="60" spans="3:4" x14ac:dyDescent="0.2">
      <c r="C60" s="9"/>
      <c r="D60" s="9"/>
    </row>
    <row r="61" spans="3:4" x14ac:dyDescent="0.2">
      <c r="C61" s="9"/>
      <c r="D61" s="9"/>
    </row>
    <row r="62" spans="3:4" x14ac:dyDescent="0.2">
      <c r="C62" s="9"/>
      <c r="D62" s="9"/>
    </row>
    <row r="63" spans="3:4" x14ac:dyDescent="0.2">
      <c r="C63" s="9"/>
      <c r="D63" s="9"/>
    </row>
    <row r="64" spans="3:4" x14ac:dyDescent="0.2">
      <c r="C64" s="9"/>
      <c r="D64" s="9"/>
    </row>
    <row r="65" spans="3:4" x14ac:dyDescent="0.2">
      <c r="C65" s="9"/>
      <c r="D65" s="9"/>
    </row>
    <row r="66" spans="3:4" x14ac:dyDescent="0.2">
      <c r="C66" s="9"/>
      <c r="D66" s="9"/>
    </row>
    <row r="67" spans="3:4" x14ac:dyDescent="0.2">
      <c r="C67" s="9"/>
      <c r="D67" s="9"/>
    </row>
    <row r="68" spans="3:4" x14ac:dyDescent="0.2">
      <c r="C68" s="9"/>
      <c r="D68" s="9"/>
    </row>
    <row r="69" spans="3:4" x14ac:dyDescent="0.2">
      <c r="C69" s="9"/>
      <c r="D69" s="9"/>
    </row>
    <row r="70" spans="3:4" x14ac:dyDescent="0.2">
      <c r="C70" s="9"/>
      <c r="D70" s="9"/>
    </row>
    <row r="71" spans="3:4" x14ac:dyDescent="0.2">
      <c r="C71" s="9"/>
      <c r="D71" s="9"/>
    </row>
    <row r="72" spans="3:4" x14ac:dyDescent="0.2">
      <c r="C72" s="9"/>
      <c r="D72" s="9"/>
    </row>
    <row r="73" spans="3:4" x14ac:dyDescent="0.2">
      <c r="C73" s="9"/>
      <c r="D73" s="9"/>
    </row>
    <row r="74" spans="3:4" x14ac:dyDescent="0.2">
      <c r="C74" s="9"/>
      <c r="D74" s="9"/>
    </row>
    <row r="75" spans="3:4" x14ac:dyDescent="0.2">
      <c r="C75" s="9"/>
      <c r="D75" s="9"/>
    </row>
    <row r="76" spans="3:4" x14ac:dyDescent="0.2">
      <c r="C76" s="9"/>
      <c r="D76" s="9"/>
    </row>
    <row r="77" spans="3:4" x14ac:dyDescent="0.2">
      <c r="C77" s="9"/>
      <c r="D77" s="9"/>
    </row>
    <row r="78" spans="3:4" x14ac:dyDescent="0.2">
      <c r="C78" s="9"/>
      <c r="D78" s="9"/>
    </row>
    <row r="79" spans="3:4" x14ac:dyDescent="0.2">
      <c r="C79" s="9"/>
      <c r="D79" s="9"/>
    </row>
    <row r="80" spans="3:4" x14ac:dyDescent="0.2">
      <c r="C80" s="9"/>
      <c r="D80" s="9"/>
    </row>
    <row r="81" spans="3:4" x14ac:dyDescent="0.2">
      <c r="C81" s="9"/>
      <c r="D81" s="9"/>
    </row>
    <row r="82" spans="3:4" x14ac:dyDescent="0.2">
      <c r="C82" s="9"/>
      <c r="D82" s="9"/>
    </row>
    <row r="83" spans="3:4" x14ac:dyDescent="0.2">
      <c r="C83" s="9"/>
      <c r="D83" s="9"/>
    </row>
    <row r="84" spans="3:4" x14ac:dyDescent="0.2">
      <c r="C84" s="9"/>
      <c r="D84" s="9"/>
    </row>
    <row r="85" spans="3:4" x14ac:dyDescent="0.2">
      <c r="C85" s="9"/>
      <c r="D85" s="9"/>
    </row>
    <row r="86" spans="3:4" x14ac:dyDescent="0.2">
      <c r="C86" s="9"/>
      <c r="D86" s="9"/>
    </row>
    <row r="87" spans="3:4" x14ac:dyDescent="0.2">
      <c r="C87" s="9"/>
      <c r="D87" s="9"/>
    </row>
    <row r="88" spans="3:4" x14ac:dyDescent="0.2">
      <c r="C88" s="9"/>
      <c r="D88" s="9"/>
    </row>
    <row r="89" spans="3:4" x14ac:dyDescent="0.2">
      <c r="C89" s="9"/>
      <c r="D89" s="9"/>
    </row>
    <row r="90" spans="3:4" x14ac:dyDescent="0.2">
      <c r="C90" s="9"/>
      <c r="D90" s="9"/>
    </row>
    <row r="91" spans="3:4" x14ac:dyDescent="0.2">
      <c r="C91" s="9"/>
      <c r="D91" s="9"/>
    </row>
    <row r="92" spans="3:4" x14ac:dyDescent="0.2">
      <c r="C92" s="9"/>
      <c r="D92" s="9"/>
    </row>
    <row r="93" spans="3:4" x14ac:dyDescent="0.2">
      <c r="C93" s="9"/>
      <c r="D93" s="9"/>
    </row>
    <row r="94" spans="3:4" x14ac:dyDescent="0.2">
      <c r="C94" s="9"/>
      <c r="D94" s="9"/>
    </row>
    <row r="95" spans="3:4" x14ac:dyDescent="0.2">
      <c r="C95" s="9"/>
      <c r="D95" s="9"/>
    </row>
    <row r="96" spans="3:4" x14ac:dyDescent="0.2">
      <c r="C96" s="9"/>
      <c r="D96" s="9"/>
    </row>
    <row r="97" spans="3:4" x14ac:dyDescent="0.2">
      <c r="C97" s="9"/>
      <c r="D97" s="9"/>
    </row>
    <row r="98" spans="3:4" x14ac:dyDescent="0.2">
      <c r="C98" s="9"/>
      <c r="D98" s="9"/>
    </row>
    <row r="99" spans="3:4" x14ac:dyDescent="0.2">
      <c r="C99" s="9"/>
      <c r="D99" s="9"/>
    </row>
    <row r="100" spans="3:4" x14ac:dyDescent="0.2">
      <c r="C100" s="9"/>
      <c r="D100" s="9"/>
    </row>
    <row r="101" spans="3:4" x14ac:dyDescent="0.2">
      <c r="C101" s="9"/>
      <c r="D101" s="9"/>
    </row>
    <row r="102" spans="3:4" x14ac:dyDescent="0.2">
      <c r="C102" s="9"/>
      <c r="D102" s="9"/>
    </row>
    <row r="103" spans="3:4" x14ac:dyDescent="0.2">
      <c r="C103" s="9"/>
      <c r="D103" s="9"/>
    </row>
    <row r="104" spans="3:4" x14ac:dyDescent="0.2">
      <c r="C104" s="9"/>
      <c r="D104" s="9"/>
    </row>
    <row r="105" spans="3:4" x14ac:dyDescent="0.2">
      <c r="C105" s="9"/>
      <c r="D105" s="9"/>
    </row>
    <row r="106" spans="3:4" x14ac:dyDescent="0.2">
      <c r="C106" s="9"/>
      <c r="D106" s="9"/>
    </row>
    <row r="107" spans="3:4" x14ac:dyDescent="0.2">
      <c r="C107" s="9"/>
      <c r="D107" s="9"/>
    </row>
    <row r="108" spans="3:4" x14ac:dyDescent="0.2">
      <c r="C108" s="9"/>
      <c r="D108" s="9"/>
    </row>
    <row r="109" spans="3:4" x14ac:dyDescent="0.2">
      <c r="C109" s="9"/>
      <c r="D109" s="9"/>
    </row>
    <row r="110" spans="3:4" x14ac:dyDescent="0.2">
      <c r="C110" s="9"/>
      <c r="D110" s="9"/>
    </row>
    <row r="111" spans="3:4" x14ac:dyDescent="0.2">
      <c r="C111" s="9"/>
      <c r="D111" s="9"/>
    </row>
    <row r="112" spans="3:4" x14ac:dyDescent="0.2">
      <c r="C112" s="9"/>
      <c r="D112" s="9"/>
    </row>
    <row r="113" spans="3:4" x14ac:dyDescent="0.2">
      <c r="C113" s="9"/>
      <c r="D113" s="9"/>
    </row>
    <row r="114" spans="3:4" x14ac:dyDescent="0.2">
      <c r="C114" s="9"/>
      <c r="D114" s="9"/>
    </row>
    <row r="115" spans="3:4" x14ac:dyDescent="0.2">
      <c r="C115" s="9"/>
      <c r="D115" s="9"/>
    </row>
    <row r="116" spans="3:4" x14ac:dyDescent="0.2">
      <c r="C116" s="9"/>
      <c r="D116" s="9"/>
    </row>
    <row r="117" spans="3:4" x14ac:dyDescent="0.2">
      <c r="C117" s="9"/>
      <c r="D117" s="9"/>
    </row>
    <row r="118" spans="3:4" x14ac:dyDescent="0.2">
      <c r="C118" s="9"/>
      <c r="D118" s="9"/>
    </row>
    <row r="119" spans="3:4" x14ac:dyDescent="0.2">
      <c r="C119" s="9"/>
      <c r="D119" s="9"/>
    </row>
    <row r="120" spans="3:4" x14ac:dyDescent="0.2">
      <c r="C120" s="9"/>
      <c r="D120" s="9"/>
    </row>
    <row r="121" spans="3:4" x14ac:dyDescent="0.2">
      <c r="C121" s="9"/>
      <c r="D121" s="9"/>
    </row>
    <row r="122" spans="3:4" x14ac:dyDescent="0.2">
      <c r="C122" s="9"/>
      <c r="D122" s="9"/>
    </row>
    <row r="123" spans="3:4" x14ac:dyDescent="0.2">
      <c r="C123" s="9"/>
      <c r="D123" s="9"/>
    </row>
    <row r="124" spans="3:4" x14ac:dyDescent="0.2">
      <c r="C124" s="9"/>
      <c r="D124" s="9"/>
    </row>
    <row r="125" spans="3:4" x14ac:dyDescent="0.2">
      <c r="C125" s="9"/>
      <c r="D125" s="9"/>
    </row>
    <row r="126" spans="3:4" x14ac:dyDescent="0.2">
      <c r="C126" s="9"/>
      <c r="D126" s="9"/>
    </row>
    <row r="127" spans="3:4" x14ac:dyDescent="0.2">
      <c r="C127" s="9"/>
      <c r="D127" s="9"/>
    </row>
    <row r="128" spans="3:4" x14ac:dyDescent="0.2">
      <c r="C128" s="9"/>
      <c r="D128" s="9"/>
    </row>
    <row r="129" spans="3:4" x14ac:dyDescent="0.2">
      <c r="C129" s="9"/>
      <c r="D129" s="9"/>
    </row>
    <row r="130" spans="3:4" x14ac:dyDescent="0.2">
      <c r="C130" s="9"/>
      <c r="D130" s="9"/>
    </row>
    <row r="131" spans="3:4" x14ac:dyDescent="0.2">
      <c r="C131" s="9"/>
      <c r="D131" s="9"/>
    </row>
    <row r="132" spans="3:4" x14ac:dyDescent="0.2">
      <c r="C132" s="9"/>
      <c r="D132" s="9"/>
    </row>
    <row r="133" spans="3:4" x14ac:dyDescent="0.2">
      <c r="C133" s="9"/>
      <c r="D133" s="9"/>
    </row>
    <row r="134" spans="3:4" x14ac:dyDescent="0.2">
      <c r="C134" s="9"/>
      <c r="D134" s="9"/>
    </row>
    <row r="135" spans="3:4" x14ac:dyDescent="0.2">
      <c r="C135" s="9"/>
      <c r="D135" s="9"/>
    </row>
    <row r="136" spans="3:4" x14ac:dyDescent="0.2">
      <c r="C136" s="9"/>
      <c r="D136" s="9"/>
    </row>
    <row r="137" spans="3:4" x14ac:dyDescent="0.2">
      <c r="C137" s="9"/>
      <c r="D137" s="9"/>
    </row>
    <row r="138" spans="3:4" x14ac:dyDescent="0.2">
      <c r="C138" s="9"/>
      <c r="D138" s="9"/>
    </row>
    <row r="139" spans="3:4" x14ac:dyDescent="0.2">
      <c r="C139" s="9"/>
      <c r="D139" s="9"/>
    </row>
    <row r="140" spans="3:4" x14ac:dyDescent="0.2">
      <c r="C140" s="9"/>
      <c r="D140" s="9"/>
    </row>
    <row r="141" spans="3:4" x14ac:dyDescent="0.2">
      <c r="C141" s="9"/>
      <c r="D141" s="9"/>
    </row>
    <row r="142" spans="3:4" x14ac:dyDescent="0.2">
      <c r="C142" s="9"/>
      <c r="D142" s="9"/>
    </row>
    <row r="143" spans="3:4" x14ac:dyDescent="0.2">
      <c r="C143" s="9"/>
      <c r="D143" s="9"/>
    </row>
    <row r="144" spans="3:4" x14ac:dyDescent="0.2">
      <c r="C144" s="9"/>
      <c r="D144" s="9"/>
    </row>
    <row r="145" spans="3:4" x14ac:dyDescent="0.2">
      <c r="C145" s="9"/>
      <c r="D145" s="9"/>
    </row>
    <row r="146" spans="3:4" x14ac:dyDescent="0.2">
      <c r="C146" s="9"/>
      <c r="D146" s="9"/>
    </row>
    <row r="147" spans="3:4" x14ac:dyDescent="0.2">
      <c r="C147" s="9"/>
      <c r="D147" s="9"/>
    </row>
    <row r="148" spans="3:4" x14ac:dyDescent="0.2">
      <c r="C148" s="9"/>
      <c r="D148" s="9"/>
    </row>
    <row r="149" spans="3:4" x14ac:dyDescent="0.2">
      <c r="C149" s="9"/>
      <c r="D149" s="9"/>
    </row>
    <row r="150" spans="3:4" x14ac:dyDescent="0.2">
      <c r="C150" s="9"/>
      <c r="D150" s="9"/>
    </row>
    <row r="151" spans="3:4" x14ac:dyDescent="0.2">
      <c r="C151" s="9"/>
      <c r="D151" s="9"/>
    </row>
    <row r="152" spans="3:4" x14ac:dyDescent="0.2">
      <c r="C152" s="9"/>
      <c r="D152" s="9"/>
    </row>
    <row r="153" spans="3:4" x14ac:dyDescent="0.2">
      <c r="C153" s="9"/>
      <c r="D153" s="9"/>
    </row>
    <row r="154" spans="3:4" x14ac:dyDescent="0.2">
      <c r="C154" s="9"/>
      <c r="D154" s="9"/>
    </row>
    <row r="155" spans="3:4" x14ac:dyDescent="0.2">
      <c r="C155" s="9"/>
      <c r="D155" s="9"/>
    </row>
    <row r="156" spans="3:4" x14ac:dyDescent="0.2">
      <c r="C156" s="9"/>
      <c r="D156" s="9"/>
    </row>
    <row r="157" spans="3:4" x14ac:dyDescent="0.2">
      <c r="C157" s="9"/>
      <c r="D157" s="9"/>
    </row>
    <row r="158" spans="3:4" x14ac:dyDescent="0.2">
      <c r="C158" s="9"/>
      <c r="D158" s="9"/>
    </row>
    <row r="159" spans="3:4" x14ac:dyDescent="0.2">
      <c r="C159" s="9"/>
      <c r="D159" s="9"/>
    </row>
    <row r="160" spans="3:4" x14ac:dyDescent="0.2">
      <c r="C160" s="9"/>
      <c r="D160" s="9"/>
    </row>
    <row r="161" spans="3:4" x14ac:dyDescent="0.2">
      <c r="C161" s="9"/>
      <c r="D161" s="9"/>
    </row>
    <row r="162" spans="3:4" x14ac:dyDescent="0.2">
      <c r="C162" s="9"/>
      <c r="D162" s="9"/>
    </row>
    <row r="163" spans="3:4" x14ac:dyDescent="0.2">
      <c r="C163" s="9"/>
      <c r="D163" s="9"/>
    </row>
    <row r="164" spans="3:4" x14ac:dyDescent="0.2">
      <c r="C164" s="9"/>
      <c r="D164" s="9"/>
    </row>
    <row r="165" spans="3:4" x14ac:dyDescent="0.2">
      <c r="C165" s="9"/>
      <c r="D165" s="9"/>
    </row>
    <row r="166" spans="3:4" x14ac:dyDescent="0.2">
      <c r="C166" s="9"/>
      <c r="D166" s="9"/>
    </row>
    <row r="167" spans="3:4" x14ac:dyDescent="0.2">
      <c r="C167" s="9"/>
      <c r="D167" s="9"/>
    </row>
    <row r="168" spans="3:4" x14ac:dyDescent="0.2">
      <c r="C168" s="9"/>
      <c r="D168" s="9"/>
    </row>
    <row r="169" spans="3:4" x14ac:dyDescent="0.2">
      <c r="C169" s="9"/>
      <c r="D169" s="9"/>
    </row>
    <row r="170" spans="3:4" x14ac:dyDescent="0.2">
      <c r="C170" s="9"/>
      <c r="D170" s="9"/>
    </row>
    <row r="171" spans="3:4" x14ac:dyDescent="0.2">
      <c r="C171" s="9"/>
      <c r="D171" s="9"/>
    </row>
    <row r="172" spans="3:4" x14ac:dyDescent="0.2">
      <c r="C172" s="9"/>
      <c r="D172" s="9"/>
    </row>
    <row r="173" spans="3:4" x14ac:dyDescent="0.2">
      <c r="C173" s="9"/>
      <c r="D173" s="9"/>
    </row>
    <row r="174" spans="3:4" x14ac:dyDescent="0.2">
      <c r="C174" s="9"/>
      <c r="D174" s="9"/>
    </row>
    <row r="175" spans="3:4" x14ac:dyDescent="0.2">
      <c r="C175" s="9"/>
      <c r="D175" s="9"/>
    </row>
    <row r="176" spans="3:4" x14ac:dyDescent="0.2">
      <c r="C176" s="9"/>
      <c r="D176" s="9"/>
    </row>
    <row r="177" spans="3:4" x14ac:dyDescent="0.2">
      <c r="C177" s="9"/>
      <c r="D177" s="9"/>
    </row>
    <row r="178" spans="3:4" x14ac:dyDescent="0.2">
      <c r="C178" s="9"/>
      <c r="D178" s="9"/>
    </row>
    <row r="179" spans="3:4" x14ac:dyDescent="0.2">
      <c r="C179" s="9"/>
      <c r="D179" s="9"/>
    </row>
    <row r="180" spans="3:4" x14ac:dyDescent="0.2">
      <c r="C180" s="9"/>
      <c r="D180" s="9"/>
    </row>
    <row r="181" spans="3:4" x14ac:dyDescent="0.2">
      <c r="C181" s="9"/>
      <c r="D181" s="9"/>
    </row>
    <row r="182" spans="3:4" x14ac:dyDescent="0.2">
      <c r="C182" s="9"/>
      <c r="D182" s="9"/>
    </row>
    <row r="183" spans="3:4" x14ac:dyDescent="0.2">
      <c r="C183" s="9"/>
      <c r="D183" s="9"/>
    </row>
    <row r="184" spans="3:4" x14ac:dyDescent="0.2">
      <c r="C184" s="9"/>
      <c r="D184" s="9"/>
    </row>
    <row r="185" spans="3:4" x14ac:dyDescent="0.2">
      <c r="C185" s="9"/>
      <c r="D185" s="9"/>
    </row>
    <row r="186" spans="3:4" x14ac:dyDescent="0.2">
      <c r="C186" s="9"/>
      <c r="D186" s="9"/>
    </row>
    <row r="187" spans="3:4" x14ac:dyDescent="0.2">
      <c r="C187" s="9"/>
      <c r="D187" s="9"/>
    </row>
    <row r="188" spans="3:4" x14ac:dyDescent="0.2">
      <c r="C188" s="9"/>
      <c r="D188" s="9"/>
    </row>
    <row r="189" spans="3:4" x14ac:dyDescent="0.2">
      <c r="C189" s="9"/>
      <c r="D189" s="9"/>
    </row>
    <row r="190" spans="3:4" x14ac:dyDescent="0.2">
      <c r="C190" s="9"/>
      <c r="D190" s="9"/>
    </row>
    <row r="191" spans="3:4" x14ac:dyDescent="0.2">
      <c r="C191" s="9"/>
      <c r="D191" s="9"/>
    </row>
    <row r="192" spans="3:4" x14ac:dyDescent="0.2">
      <c r="C192" s="9"/>
      <c r="D192" s="9"/>
    </row>
    <row r="193" spans="3:4" x14ac:dyDescent="0.2">
      <c r="C193" s="9"/>
      <c r="D193" s="9"/>
    </row>
    <row r="194" spans="3:4" x14ac:dyDescent="0.2">
      <c r="C194" s="9"/>
      <c r="D194" s="9"/>
    </row>
    <row r="195" spans="3:4" x14ac:dyDescent="0.2">
      <c r="C195" s="9"/>
      <c r="D195" s="9"/>
    </row>
    <row r="196" spans="3:4" x14ac:dyDescent="0.2">
      <c r="C196" s="9"/>
      <c r="D196" s="9"/>
    </row>
    <row r="197" spans="3:4" x14ac:dyDescent="0.2">
      <c r="C197" s="9"/>
      <c r="D197" s="9"/>
    </row>
    <row r="198" spans="3:4" x14ac:dyDescent="0.2">
      <c r="C198" s="9"/>
      <c r="D198" s="9"/>
    </row>
    <row r="199" spans="3:4" x14ac:dyDescent="0.2">
      <c r="C199" s="9"/>
      <c r="D199" s="9"/>
    </row>
    <row r="200" spans="3:4" x14ac:dyDescent="0.2">
      <c r="C200" s="9"/>
      <c r="D200" s="9"/>
    </row>
    <row r="201" spans="3:4" x14ac:dyDescent="0.2">
      <c r="C201" s="9"/>
      <c r="D201" s="9"/>
    </row>
    <row r="202" spans="3:4" x14ac:dyDescent="0.2">
      <c r="C202" s="9"/>
      <c r="D202" s="9"/>
    </row>
    <row r="203" spans="3:4" x14ac:dyDescent="0.2">
      <c r="C203" s="9"/>
      <c r="D203" s="9"/>
    </row>
    <row r="204" spans="3:4" x14ac:dyDescent="0.2">
      <c r="C204" s="9"/>
      <c r="D204" s="9"/>
    </row>
    <row r="205" spans="3:4" x14ac:dyDescent="0.2">
      <c r="C205" s="9"/>
      <c r="D205" s="9"/>
    </row>
    <row r="206" spans="3:4" x14ac:dyDescent="0.2">
      <c r="C206" s="9"/>
      <c r="D206" s="9"/>
    </row>
    <row r="207" spans="3:4" x14ac:dyDescent="0.2">
      <c r="C207" s="9"/>
      <c r="D207" s="9"/>
    </row>
    <row r="208" spans="3:4" x14ac:dyDescent="0.2">
      <c r="C208" s="9"/>
      <c r="D208" s="9"/>
    </row>
    <row r="209" spans="3:4" x14ac:dyDescent="0.2">
      <c r="C209" s="9"/>
      <c r="D209" s="9"/>
    </row>
    <row r="210" spans="3:4" x14ac:dyDescent="0.2">
      <c r="C210" s="9"/>
      <c r="D210" s="9"/>
    </row>
    <row r="211" spans="3:4" x14ac:dyDescent="0.2">
      <c r="C211" s="9"/>
      <c r="D211" s="9"/>
    </row>
    <row r="212" spans="3:4" x14ac:dyDescent="0.2">
      <c r="C212" s="9"/>
      <c r="D212" s="9"/>
    </row>
    <row r="213" spans="3:4" x14ac:dyDescent="0.2">
      <c r="C213" s="9"/>
      <c r="D213" s="9"/>
    </row>
    <row r="214" spans="3:4" x14ac:dyDescent="0.2">
      <c r="C214" s="9"/>
      <c r="D214" s="9"/>
    </row>
    <row r="215" spans="3:4" x14ac:dyDescent="0.2">
      <c r="C215" s="9"/>
      <c r="D215" s="9"/>
    </row>
    <row r="216" spans="3:4" x14ac:dyDescent="0.2">
      <c r="C216" s="9"/>
      <c r="D216" s="9"/>
    </row>
    <row r="217" spans="3:4" x14ac:dyDescent="0.2">
      <c r="C217" s="9"/>
      <c r="D217" s="9"/>
    </row>
    <row r="218" spans="3:4" x14ac:dyDescent="0.2">
      <c r="C218" s="9"/>
      <c r="D218" s="9"/>
    </row>
    <row r="219" spans="3:4" x14ac:dyDescent="0.2">
      <c r="C219" s="9"/>
      <c r="D219" s="9"/>
    </row>
    <row r="220" spans="3:4" x14ac:dyDescent="0.2">
      <c r="C220" s="9"/>
      <c r="D220" s="9"/>
    </row>
    <row r="221" spans="3:4" x14ac:dyDescent="0.2">
      <c r="C221" s="9"/>
      <c r="D221" s="9"/>
    </row>
    <row r="222" spans="3:4" x14ac:dyDescent="0.2">
      <c r="C222" s="9"/>
      <c r="D222" s="9"/>
    </row>
    <row r="223" spans="3:4" x14ac:dyDescent="0.2">
      <c r="C223" s="9"/>
      <c r="D223" s="9"/>
    </row>
    <row r="224" spans="3:4" x14ac:dyDescent="0.2">
      <c r="C224" s="9"/>
      <c r="D224" s="9"/>
    </row>
    <row r="225" spans="3:4" x14ac:dyDescent="0.2">
      <c r="C225" s="9"/>
      <c r="D225" s="9"/>
    </row>
    <row r="226" spans="3:4" x14ac:dyDescent="0.2">
      <c r="C226" s="9"/>
      <c r="D226" s="9"/>
    </row>
    <row r="227" spans="3:4" x14ac:dyDescent="0.2">
      <c r="C227" s="9"/>
      <c r="D227" s="9"/>
    </row>
    <row r="228" spans="3:4" x14ac:dyDescent="0.2">
      <c r="C228" s="9"/>
      <c r="D228" s="9"/>
    </row>
    <row r="229" spans="3:4" x14ac:dyDescent="0.2">
      <c r="C229" s="9"/>
      <c r="D229" s="9"/>
    </row>
    <row r="230" spans="3:4" x14ac:dyDescent="0.2">
      <c r="C230" s="9"/>
      <c r="D230" s="9"/>
    </row>
    <row r="231" spans="3:4" x14ac:dyDescent="0.2">
      <c r="C231" s="9"/>
      <c r="D231" s="9"/>
    </row>
    <row r="232" spans="3:4" x14ac:dyDescent="0.2">
      <c r="C232" s="9"/>
      <c r="D232" s="9"/>
    </row>
    <row r="233" spans="3:4" x14ac:dyDescent="0.2">
      <c r="C233" s="9"/>
      <c r="D233" s="9"/>
    </row>
    <row r="234" spans="3:4" x14ac:dyDescent="0.2">
      <c r="C234" s="9"/>
      <c r="D234" s="9"/>
    </row>
    <row r="235" spans="3:4" x14ac:dyDescent="0.2">
      <c r="C235" s="9"/>
      <c r="D235" s="9"/>
    </row>
    <row r="236" spans="3:4" x14ac:dyDescent="0.2">
      <c r="C236" s="9"/>
      <c r="D236" s="9"/>
    </row>
    <row r="237" spans="3:4" x14ac:dyDescent="0.2">
      <c r="C237" s="9"/>
      <c r="D237" s="9"/>
    </row>
    <row r="238" spans="3:4" x14ac:dyDescent="0.2">
      <c r="C238" s="9"/>
      <c r="D238" s="9"/>
    </row>
    <row r="239" spans="3:4" x14ac:dyDescent="0.2">
      <c r="C239" s="9"/>
      <c r="D239" s="9"/>
    </row>
    <row r="240" spans="3:4" x14ac:dyDescent="0.2">
      <c r="C240" s="9"/>
      <c r="D240" s="9"/>
    </row>
    <row r="241" spans="3:4" x14ac:dyDescent="0.2">
      <c r="C241" s="9"/>
      <c r="D241" s="9"/>
    </row>
    <row r="242" spans="3:4" x14ac:dyDescent="0.2">
      <c r="C242" s="9"/>
      <c r="D242" s="9"/>
    </row>
    <row r="243" spans="3:4" x14ac:dyDescent="0.2">
      <c r="C243" s="9"/>
      <c r="D243" s="9"/>
    </row>
    <row r="244" spans="3:4" x14ac:dyDescent="0.2">
      <c r="C244" s="9"/>
      <c r="D244" s="9"/>
    </row>
    <row r="245" spans="3:4" x14ac:dyDescent="0.2">
      <c r="C245" s="9"/>
      <c r="D245" s="9"/>
    </row>
    <row r="246" spans="3:4" x14ac:dyDescent="0.2">
      <c r="C246" s="9"/>
      <c r="D246" s="9"/>
    </row>
    <row r="247" spans="3:4" x14ac:dyDescent="0.2">
      <c r="C247" s="9"/>
      <c r="D247" s="9"/>
    </row>
    <row r="248" spans="3:4" x14ac:dyDescent="0.2">
      <c r="C248" s="9"/>
      <c r="D248" s="9"/>
    </row>
    <row r="249" spans="3:4" x14ac:dyDescent="0.2">
      <c r="C249" s="9"/>
      <c r="D249" s="9"/>
    </row>
    <row r="250" spans="3:4" x14ac:dyDescent="0.2">
      <c r="C250" s="9"/>
      <c r="D250" s="9"/>
    </row>
    <row r="251" spans="3:4" x14ac:dyDescent="0.2">
      <c r="C251" s="9"/>
      <c r="D251" s="9"/>
    </row>
    <row r="252" spans="3:4" x14ac:dyDescent="0.2">
      <c r="C252" s="9"/>
      <c r="D252" s="9"/>
    </row>
    <row r="253" spans="3:4" x14ac:dyDescent="0.2">
      <c r="C253" s="9"/>
      <c r="D253" s="9"/>
    </row>
    <row r="254" spans="3:4" x14ac:dyDescent="0.2">
      <c r="C254" s="9"/>
      <c r="D254" s="9"/>
    </row>
    <row r="255" spans="3:4" x14ac:dyDescent="0.2">
      <c r="C255" s="9"/>
      <c r="D255" s="9"/>
    </row>
    <row r="256" spans="3:4" x14ac:dyDescent="0.2">
      <c r="C256" s="9"/>
      <c r="D256" s="9"/>
    </row>
    <row r="257" spans="3:4" x14ac:dyDescent="0.2">
      <c r="C257" s="9"/>
      <c r="D257" s="9"/>
    </row>
    <row r="258" spans="3:4" x14ac:dyDescent="0.2">
      <c r="C258" s="9"/>
      <c r="D258" s="9"/>
    </row>
    <row r="259" spans="3:4" x14ac:dyDescent="0.2">
      <c r="C259" s="9"/>
      <c r="D259" s="9"/>
    </row>
    <row r="260" spans="3:4" x14ac:dyDescent="0.2">
      <c r="C260" s="9"/>
      <c r="D260" s="9"/>
    </row>
    <row r="261" spans="3:4" x14ac:dyDescent="0.2">
      <c r="C261" s="9"/>
      <c r="D261" s="9"/>
    </row>
    <row r="262" spans="3:4" x14ac:dyDescent="0.2">
      <c r="C262" s="9"/>
      <c r="D262" s="9"/>
    </row>
    <row r="263" spans="3:4" x14ac:dyDescent="0.2">
      <c r="C263" s="9"/>
      <c r="D263" s="9"/>
    </row>
    <row r="264" spans="3:4" x14ac:dyDescent="0.2">
      <c r="C264" s="9"/>
      <c r="D264" s="9"/>
    </row>
    <row r="265" spans="3:4" x14ac:dyDescent="0.2">
      <c r="C265" s="9"/>
      <c r="D265" s="9"/>
    </row>
    <row r="266" spans="3:4" x14ac:dyDescent="0.2">
      <c r="C266" s="9"/>
      <c r="D266" s="9"/>
    </row>
    <row r="267" spans="3:4" x14ac:dyDescent="0.2">
      <c r="C267" s="9"/>
      <c r="D267" s="9"/>
    </row>
    <row r="268" spans="3:4" x14ac:dyDescent="0.2">
      <c r="C268" s="9"/>
      <c r="D268" s="9"/>
    </row>
    <row r="269" spans="3:4" x14ac:dyDescent="0.2">
      <c r="C269" s="9"/>
      <c r="D269" s="9"/>
    </row>
    <row r="270" spans="3:4" x14ac:dyDescent="0.2">
      <c r="C270" s="9"/>
      <c r="D270" s="9"/>
    </row>
    <row r="271" spans="3:4" x14ac:dyDescent="0.2">
      <c r="C271" s="9"/>
      <c r="D271" s="9"/>
    </row>
    <row r="272" spans="3:4" x14ac:dyDescent="0.2">
      <c r="C272" s="9"/>
      <c r="D272" s="9"/>
    </row>
    <row r="273" spans="3:4" x14ac:dyDescent="0.2">
      <c r="C273" s="9"/>
      <c r="D273" s="9"/>
    </row>
    <row r="274" spans="3:4" x14ac:dyDescent="0.2">
      <c r="C274" s="9"/>
      <c r="D274" s="9"/>
    </row>
    <row r="275" spans="3:4" x14ac:dyDescent="0.2">
      <c r="C275" s="9"/>
      <c r="D275" s="9"/>
    </row>
    <row r="276" spans="3:4" x14ac:dyDescent="0.2">
      <c r="C276" s="9"/>
      <c r="D276" s="9"/>
    </row>
    <row r="277" spans="3:4" x14ac:dyDescent="0.2">
      <c r="C277" s="9"/>
      <c r="D277" s="9"/>
    </row>
    <row r="278" spans="3:4" x14ac:dyDescent="0.2">
      <c r="C278" s="9"/>
      <c r="D278" s="9"/>
    </row>
    <row r="279" spans="3:4" x14ac:dyDescent="0.2">
      <c r="C279" s="9"/>
      <c r="D279" s="9"/>
    </row>
    <row r="280" spans="3:4" x14ac:dyDescent="0.2">
      <c r="C280" s="9"/>
      <c r="D280" s="9"/>
    </row>
    <row r="281" spans="3:4" x14ac:dyDescent="0.2">
      <c r="C281" s="9"/>
      <c r="D281" s="9"/>
    </row>
    <row r="282" spans="3:4" x14ac:dyDescent="0.2">
      <c r="C282" s="9"/>
      <c r="D282" s="9"/>
    </row>
    <row r="283" spans="3:4" x14ac:dyDescent="0.2">
      <c r="C283" s="9"/>
      <c r="D283" s="9"/>
    </row>
    <row r="284" spans="3:4" x14ac:dyDescent="0.2">
      <c r="C284" s="9"/>
      <c r="D284" s="9"/>
    </row>
    <row r="285" spans="3:4" x14ac:dyDescent="0.2">
      <c r="C285" s="9"/>
      <c r="D285" s="9"/>
    </row>
    <row r="286" spans="3:4" x14ac:dyDescent="0.2">
      <c r="C286" s="9"/>
      <c r="D286" s="9"/>
    </row>
    <row r="287" spans="3:4" x14ac:dyDescent="0.2">
      <c r="C287" s="9"/>
      <c r="D287" s="9"/>
    </row>
    <row r="288" spans="3:4" x14ac:dyDescent="0.2">
      <c r="C288" s="9"/>
      <c r="D288" s="9"/>
    </row>
    <row r="289" spans="3:4" x14ac:dyDescent="0.2">
      <c r="C289" s="9"/>
      <c r="D289" s="9"/>
    </row>
    <row r="290" spans="3:4" x14ac:dyDescent="0.2">
      <c r="C290" s="9"/>
      <c r="D290" s="9"/>
    </row>
    <row r="291" spans="3:4" x14ac:dyDescent="0.2">
      <c r="C291" s="9"/>
      <c r="D291" s="9"/>
    </row>
    <row r="292" spans="3:4" x14ac:dyDescent="0.2">
      <c r="C292" s="9"/>
      <c r="D292" s="9"/>
    </row>
    <row r="293" spans="3:4" x14ac:dyDescent="0.2">
      <c r="C293" s="9"/>
      <c r="D293" s="9"/>
    </row>
    <row r="294" spans="3:4" x14ac:dyDescent="0.2">
      <c r="C294" s="9"/>
      <c r="D294" s="9"/>
    </row>
    <row r="295" spans="3:4" x14ac:dyDescent="0.2">
      <c r="C295" s="9"/>
      <c r="D295" s="9"/>
    </row>
    <row r="296" spans="3:4" x14ac:dyDescent="0.2">
      <c r="C296" s="9"/>
      <c r="D296" s="9"/>
    </row>
    <row r="297" spans="3:4" x14ac:dyDescent="0.2">
      <c r="C297" s="9"/>
      <c r="D297" s="9"/>
    </row>
    <row r="298" spans="3:4" x14ac:dyDescent="0.2">
      <c r="C298" s="9"/>
      <c r="D298" s="9"/>
    </row>
    <row r="299" spans="3:4" x14ac:dyDescent="0.2">
      <c r="C299" s="9"/>
      <c r="D299" s="9"/>
    </row>
    <row r="300" spans="3:4" x14ac:dyDescent="0.2">
      <c r="C300" s="9"/>
      <c r="D300" s="9"/>
    </row>
    <row r="301" spans="3:4" x14ac:dyDescent="0.2">
      <c r="C301" s="9"/>
      <c r="D301" s="9"/>
    </row>
    <row r="302" spans="3:4" x14ac:dyDescent="0.2">
      <c r="C302" s="9"/>
      <c r="D302" s="9"/>
    </row>
    <row r="303" spans="3:4" x14ac:dyDescent="0.2">
      <c r="C303" s="9"/>
      <c r="D303" s="9"/>
    </row>
    <row r="304" spans="3:4" x14ac:dyDescent="0.2">
      <c r="C304" s="9"/>
      <c r="D304" s="9"/>
    </row>
    <row r="305" spans="3:4" x14ac:dyDescent="0.2">
      <c r="C305" s="9"/>
      <c r="D305" s="9"/>
    </row>
    <row r="306" spans="3:4" x14ac:dyDescent="0.2">
      <c r="C306" s="9"/>
      <c r="D306" s="9"/>
    </row>
    <row r="307" spans="3:4" x14ac:dyDescent="0.2">
      <c r="C307" s="9"/>
      <c r="D307" s="9"/>
    </row>
    <row r="308" spans="3:4" x14ac:dyDescent="0.2">
      <c r="C308" s="9"/>
      <c r="D308" s="9"/>
    </row>
    <row r="309" spans="3:4" x14ac:dyDescent="0.2">
      <c r="C309" s="9"/>
      <c r="D309" s="9"/>
    </row>
    <row r="310" spans="3:4" x14ac:dyDescent="0.2">
      <c r="C310" s="9"/>
      <c r="D310" s="9"/>
    </row>
    <row r="311" spans="3:4" x14ac:dyDescent="0.2">
      <c r="C311" s="9"/>
      <c r="D311" s="9"/>
    </row>
    <row r="312" spans="3:4" x14ac:dyDescent="0.2">
      <c r="C312" s="9"/>
      <c r="D312" s="9"/>
    </row>
    <row r="313" spans="3:4" x14ac:dyDescent="0.2">
      <c r="C313" s="9"/>
      <c r="D313" s="9"/>
    </row>
    <row r="314" spans="3:4" x14ac:dyDescent="0.2">
      <c r="C314" s="9"/>
      <c r="D314" s="9"/>
    </row>
    <row r="315" spans="3:4" x14ac:dyDescent="0.2">
      <c r="C315" s="9"/>
      <c r="D315" s="9"/>
    </row>
    <row r="316" spans="3:4" x14ac:dyDescent="0.2">
      <c r="C316" s="9"/>
      <c r="D316" s="9"/>
    </row>
    <row r="317" spans="3:4" x14ac:dyDescent="0.2">
      <c r="C317" s="9"/>
      <c r="D317" s="9"/>
    </row>
    <row r="318" spans="3:4" x14ac:dyDescent="0.2">
      <c r="C318" s="9"/>
      <c r="D318" s="9"/>
    </row>
    <row r="319" spans="3:4" x14ac:dyDescent="0.2">
      <c r="C319" s="9"/>
      <c r="D319" s="9"/>
    </row>
    <row r="320" spans="3:4" x14ac:dyDescent="0.2">
      <c r="C320" s="9"/>
      <c r="D320" s="9"/>
    </row>
    <row r="321" spans="3:4" x14ac:dyDescent="0.2">
      <c r="C321" s="9"/>
      <c r="D321" s="9"/>
    </row>
    <row r="322" spans="3:4" x14ac:dyDescent="0.2">
      <c r="C322" s="9"/>
      <c r="D322" s="9"/>
    </row>
    <row r="323" spans="3:4" x14ac:dyDescent="0.2">
      <c r="C323" s="9"/>
      <c r="D323" s="9"/>
    </row>
    <row r="324" spans="3:4" x14ac:dyDescent="0.2">
      <c r="C324" s="9"/>
      <c r="D324" s="9"/>
    </row>
    <row r="325" spans="3:4" x14ac:dyDescent="0.2">
      <c r="C325" s="9"/>
      <c r="D325" s="9"/>
    </row>
    <row r="326" spans="3:4" x14ac:dyDescent="0.2">
      <c r="C326" s="9"/>
      <c r="D326" s="9"/>
    </row>
    <row r="327" spans="3:4" x14ac:dyDescent="0.2">
      <c r="C327" s="9"/>
      <c r="D327" s="9"/>
    </row>
    <row r="328" spans="3:4" x14ac:dyDescent="0.2">
      <c r="C328" s="9"/>
      <c r="D328" s="9"/>
    </row>
    <row r="329" spans="3:4" x14ac:dyDescent="0.2">
      <c r="C329" s="9"/>
      <c r="D329" s="9"/>
    </row>
    <row r="330" spans="3:4" x14ac:dyDescent="0.2">
      <c r="C330" s="9"/>
      <c r="D330" s="9"/>
    </row>
    <row r="331" spans="3:4" x14ac:dyDescent="0.2">
      <c r="C331" s="9"/>
      <c r="D331" s="9"/>
    </row>
    <row r="332" spans="3:4" x14ac:dyDescent="0.2">
      <c r="C332" s="9"/>
      <c r="D332" s="9"/>
    </row>
    <row r="333" spans="3:4" x14ac:dyDescent="0.2">
      <c r="C333" s="9"/>
      <c r="D333" s="9"/>
    </row>
    <row r="334" spans="3:4" x14ac:dyDescent="0.2">
      <c r="C334" s="9"/>
      <c r="D334" s="9"/>
    </row>
    <row r="335" spans="3:4" x14ac:dyDescent="0.2">
      <c r="C335" s="9"/>
      <c r="D335" s="9"/>
    </row>
    <row r="336" spans="3:4" x14ac:dyDescent="0.2">
      <c r="C336" s="9"/>
      <c r="D336" s="9"/>
    </row>
    <row r="337" spans="3:4" x14ac:dyDescent="0.2">
      <c r="C337" s="9"/>
      <c r="D337" s="9"/>
    </row>
    <row r="338" spans="3:4" x14ac:dyDescent="0.2">
      <c r="C338" s="9"/>
      <c r="D338" s="9"/>
    </row>
    <row r="339" spans="3:4" x14ac:dyDescent="0.2">
      <c r="C339" s="9"/>
      <c r="D339" s="9"/>
    </row>
    <row r="340" spans="3:4" x14ac:dyDescent="0.2">
      <c r="C340" s="9"/>
      <c r="D340" s="9"/>
    </row>
    <row r="341" spans="3:4" x14ac:dyDescent="0.2">
      <c r="C341" s="9"/>
      <c r="D341" s="9"/>
    </row>
    <row r="342" spans="3:4" x14ac:dyDescent="0.2">
      <c r="C342" s="9"/>
      <c r="D342" s="9"/>
    </row>
    <row r="343" spans="3:4" x14ac:dyDescent="0.2">
      <c r="C343" s="9"/>
      <c r="D343" s="9"/>
    </row>
    <row r="344" spans="3:4" x14ac:dyDescent="0.2">
      <c r="C344" s="9"/>
      <c r="D344" s="9"/>
    </row>
    <row r="345" spans="3:4" x14ac:dyDescent="0.2">
      <c r="C345" s="9"/>
      <c r="D345" s="9"/>
    </row>
    <row r="346" spans="3:4" x14ac:dyDescent="0.2">
      <c r="C346" s="9"/>
      <c r="D346" s="9"/>
    </row>
    <row r="347" spans="3:4" x14ac:dyDescent="0.2">
      <c r="C347" s="9"/>
      <c r="D347" s="9"/>
    </row>
    <row r="348" spans="3:4" x14ac:dyDescent="0.2">
      <c r="C348" s="9"/>
      <c r="D348" s="9"/>
    </row>
    <row r="349" spans="3:4" x14ac:dyDescent="0.2">
      <c r="C349" s="9"/>
      <c r="D349" s="9"/>
    </row>
    <row r="350" spans="3:4" x14ac:dyDescent="0.2">
      <c r="C350" s="9"/>
      <c r="D350" s="9"/>
    </row>
    <row r="351" spans="3:4" x14ac:dyDescent="0.2">
      <c r="C351" s="9"/>
      <c r="D351" s="9"/>
    </row>
    <row r="352" spans="3:4" x14ac:dyDescent="0.2">
      <c r="C352" s="9"/>
      <c r="D352" s="9"/>
    </row>
    <row r="353" spans="3:4" x14ac:dyDescent="0.2">
      <c r="C353" s="9"/>
      <c r="D353" s="9"/>
    </row>
    <row r="354" spans="3:4" x14ac:dyDescent="0.2">
      <c r="C354" s="9"/>
      <c r="D354" s="9"/>
    </row>
    <row r="355" spans="3:4" x14ac:dyDescent="0.2">
      <c r="C355" s="9"/>
      <c r="D355" s="9"/>
    </row>
    <row r="356" spans="3:4" x14ac:dyDescent="0.2">
      <c r="C356" s="9"/>
      <c r="D356" s="9"/>
    </row>
    <row r="357" spans="3:4" x14ac:dyDescent="0.2">
      <c r="C357" s="9"/>
      <c r="D357" s="9"/>
    </row>
    <row r="358" spans="3:4" x14ac:dyDescent="0.2">
      <c r="C358" s="9"/>
      <c r="D358" s="9"/>
    </row>
    <row r="359" spans="3:4" x14ac:dyDescent="0.2">
      <c r="C359" s="9"/>
      <c r="D359" s="9"/>
    </row>
    <row r="360" spans="3:4" x14ac:dyDescent="0.2">
      <c r="C360" s="9"/>
      <c r="D360" s="9"/>
    </row>
    <row r="361" spans="3:4" x14ac:dyDescent="0.2">
      <c r="C361" s="9"/>
      <c r="D361" s="9"/>
    </row>
    <row r="362" spans="3:4" x14ac:dyDescent="0.2">
      <c r="C362" s="9"/>
      <c r="D362" s="9"/>
    </row>
    <row r="363" spans="3:4" x14ac:dyDescent="0.2">
      <c r="C363" s="9"/>
      <c r="D363" s="9"/>
    </row>
    <row r="364" spans="3:4" x14ac:dyDescent="0.2">
      <c r="C364" s="9"/>
      <c r="D364" s="9"/>
    </row>
    <row r="365" spans="3:4" x14ac:dyDescent="0.2">
      <c r="C365" s="9"/>
      <c r="D365" s="9"/>
    </row>
    <row r="366" spans="3:4" x14ac:dyDescent="0.2">
      <c r="C366" s="9"/>
      <c r="D366" s="9"/>
    </row>
    <row r="367" spans="3:4" x14ac:dyDescent="0.2">
      <c r="C367" s="9"/>
      <c r="D367" s="9"/>
    </row>
    <row r="368" spans="3:4" x14ac:dyDescent="0.2">
      <c r="C368" s="9"/>
      <c r="D368" s="9"/>
    </row>
    <row r="369" spans="3:4" x14ac:dyDescent="0.2">
      <c r="C369" s="9"/>
      <c r="D369" s="9"/>
    </row>
    <row r="370" spans="3:4" x14ac:dyDescent="0.2">
      <c r="C370" s="9"/>
      <c r="D370" s="9"/>
    </row>
    <row r="371" spans="3:4" x14ac:dyDescent="0.2">
      <c r="C371" s="9"/>
      <c r="D371" s="9"/>
    </row>
    <row r="372" spans="3:4" x14ac:dyDescent="0.2">
      <c r="C372" s="9"/>
      <c r="D372" s="9"/>
    </row>
    <row r="373" spans="3:4" x14ac:dyDescent="0.2">
      <c r="C373" s="9"/>
      <c r="D373" s="9"/>
    </row>
    <row r="374" spans="3:4" x14ac:dyDescent="0.2">
      <c r="C374" s="9"/>
      <c r="D374" s="9"/>
    </row>
    <row r="375" spans="3:4" x14ac:dyDescent="0.2">
      <c r="C375" s="9"/>
      <c r="D375" s="9"/>
    </row>
    <row r="376" spans="3:4" x14ac:dyDescent="0.2">
      <c r="C376" s="9"/>
      <c r="D376" s="9"/>
    </row>
    <row r="377" spans="3:4" x14ac:dyDescent="0.2">
      <c r="C377" s="9"/>
      <c r="D377" s="9"/>
    </row>
    <row r="378" spans="3:4" x14ac:dyDescent="0.2">
      <c r="C378" s="9"/>
      <c r="D378" s="9"/>
    </row>
    <row r="379" spans="3:4" x14ac:dyDescent="0.2">
      <c r="C379" s="9"/>
      <c r="D379" s="9"/>
    </row>
    <row r="380" spans="3:4" x14ac:dyDescent="0.2">
      <c r="C380" s="9"/>
      <c r="D380" s="9"/>
    </row>
    <row r="381" spans="3:4" x14ac:dyDescent="0.2">
      <c r="C381" s="9"/>
      <c r="D381" s="9"/>
    </row>
    <row r="382" spans="3:4" x14ac:dyDescent="0.2">
      <c r="C382" s="9"/>
      <c r="D382" s="9"/>
    </row>
    <row r="383" spans="3:4" x14ac:dyDescent="0.2">
      <c r="C383" s="9"/>
      <c r="D383" s="9"/>
    </row>
    <row r="384" spans="3:4" x14ac:dyDescent="0.2">
      <c r="C384" s="9"/>
      <c r="D384" s="9"/>
    </row>
    <row r="385" spans="3:4" x14ac:dyDescent="0.2">
      <c r="C385" s="9"/>
      <c r="D385" s="9"/>
    </row>
    <row r="386" spans="3:4" x14ac:dyDescent="0.2">
      <c r="C386" s="9"/>
      <c r="D386" s="9"/>
    </row>
    <row r="387" spans="3:4" x14ac:dyDescent="0.2">
      <c r="C387" s="9"/>
      <c r="D387" s="9"/>
    </row>
    <row r="388" spans="3:4" x14ac:dyDescent="0.2">
      <c r="C388" s="9"/>
      <c r="D388" s="9"/>
    </row>
    <row r="389" spans="3:4" x14ac:dyDescent="0.2">
      <c r="C389" s="9"/>
      <c r="D389" s="9"/>
    </row>
    <row r="390" spans="3:4" x14ac:dyDescent="0.2">
      <c r="C390" s="9"/>
      <c r="D390" s="9"/>
    </row>
    <row r="391" spans="3:4" x14ac:dyDescent="0.2">
      <c r="C391" s="9"/>
      <c r="D391" s="9"/>
    </row>
    <row r="392" spans="3:4" x14ac:dyDescent="0.2">
      <c r="C392" s="9"/>
      <c r="D392" s="9"/>
    </row>
    <row r="393" spans="3:4" x14ac:dyDescent="0.2">
      <c r="C393" s="9"/>
      <c r="D393" s="9"/>
    </row>
    <row r="394" spans="3:4" x14ac:dyDescent="0.2">
      <c r="C394" s="9"/>
      <c r="D394" s="9"/>
    </row>
    <row r="395" spans="3:4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  <row r="6930" spans="3:4" x14ac:dyDescent="0.2">
      <c r="C6930" s="9"/>
      <c r="D6930" s="9"/>
    </row>
    <row r="6931" spans="3:4" x14ac:dyDescent="0.2">
      <c r="C6931" s="9"/>
      <c r="D6931" s="9"/>
    </row>
    <row r="6932" spans="3:4" x14ac:dyDescent="0.2">
      <c r="C6932" s="9"/>
      <c r="D6932" s="9"/>
    </row>
    <row r="6933" spans="3:4" x14ac:dyDescent="0.2">
      <c r="C6933" s="9"/>
      <c r="D6933" s="9"/>
    </row>
    <row r="6934" spans="3:4" x14ac:dyDescent="0.2">
      <c r="C6934" s="9"/>
      <c r="D6934" s="9"/>
    </row>
    <row r="6935" spans="3:4" x14ac:dyDescent="0.2">
      <c r="C6935" s="9"/>
      <c r="D6935" s="9"/>
    </row>
    <row r="6936" spans="3:4" x14ac:dyDescent="0.2">
      <c r="C6936" s="9"/>
      <c r="D6936" s="9"/>
    </row>
    <row r="6937" spans="3:4" x14ac:dyDescent="0.2">
      <c r="C6937" s="9"/>
      <c r="D6937" s="9"/>
    </row>
    <row r="6938" spans="3:4" x14ac:dyDescent="0.2">
      <c r="C6938" s="9"/>
      <c r="D6938" s="9"/>
    </row>
    <row r="6939" spans="3:4" x14ac:dyDescent="0.2">
      <c r="C6939" s="9"/>
      <c r="D6939" s="9"/>
    </row>
  </sheetData>
  <phoneticPr fontId="7" type="noConversion"/>
  <hyperlinks>
    <hyperlink ref="D2" r:id="rId1" display="http://simbad.u-strasbg.fr/cgi-bin/cdsbib4?2007AJ....133..255L"/>
    <hyperlink ref="H64331" r:id="rId2" display="http://vsolj.cetus-net.org/bulletin.html"/>
    <hyperlink ref="H64324" r:id="rId3" display="https://www.aavso.org/ejaavso"/>
    <hyperlink ref="AP475" r:id="rId4" display="http://cdsbib.u-strasbg.fr/cgi-bin/cdsbib?1990RMxAA..21..381G"/>
    <hyperlink ref="AP479" r:id="rId5" display="http://cdsbib.u-strasbg.fr/cgi-bin/cdsbib?1990RMxAA..21..381G"/>
    <hyperlink ref="AP478" r:id="rId6" display="http://cdsbib.u-strasbg.fr/cgi-bin/cdsbib?1990RMxAA..21..381G"/>
    <hyperlink ref="AP459" r:id="rId7" display="http://cdsbib.u-strasbg.fr/cgi-bin/cdsbib?1990RMxAA..21..381G"/>
    <hyperlink ref="I64331" r:id="rId8" display="http://vsolj.cetus-net.org/bulletin.html"/>
    <hyperlink ref="AQ615" r:id="rId9" display="http://cdsbib.u-strasbg.fr/cgi-bin/cdsbib?1990RMxAA..21..381G"/>
    <hyperlink ref="AQ55381" r:id="rId10" display="http://cdsbib.u-strasbg.fr/cgi-bin/cdsbib?1990RMxAA..21..381G"/>
    <hyperlink ref="AQ616" r:id="rId11" display="http://cdsbib.u-strasbg.fr/cgi-bin/cdsbib?1990RMxAA..21..381G"/>
    <hyperlink ref="H64328" r:id="rId12" display="https://www.aavso.org/ejaavso"/>
    <hyperlink ref="H1501" r:id="rId13" display="http://vsolj.cetus-net.org/bulletin.html"/>
    <hyperlink ref="AP2745" r:id="rId14" display="http://cdsbib.u-strasbg.fr/cgi-bin/cdsbib?1990RMxAA..21..381G"/>
    <hyperlink ref="AP2748" r:id="rId15" display="http://cdsbib.u-strasbg.fr/cgi-bin/cdsbib?1990RMxAA..21..381G"/>
    <hyperlink ref="AP2746" r:id="rId16" display="http://cdsbib.u-strasbg.fr/cgi-bin/cdsbib?1990RMxAA..21..381G"/>
    <hyperlink ref="AP2730" r:id="rId17" display="http://cdsbib.u-strasbg.fr/cgi-bin/cdsbib?1990RMxAA..21..381G"/>
    <hyperlink ref="I1501" r:id="rId18" display="http://vsolj.cetus-net.org/bulletin.html"/>
    <hyperlink ref="AQ2959" r:id="rId19" display="http://cdsbib.u-strasbg.fr/cgi-bin/cdsbib?1990RMxAA..21..381G"/>
    <hyperlink ref="AQ65196" r:id="rId20" display="http://cdsbib.u-strasbg.fr/cgi-bin/cdsbib?1990RMxAA..21..381G"/>
    <hyperlink ref="AQ2963" r:id="rId21" display="http://cdsbib.u-strasbg.fr/cgi-bin/cdsbib?1990RMxAA..21..381G"/>
    <hyperlink ref="H64136" r:id="rId22" display="http://vsolj.cetus-net.org/bulletin.html"/>
    <hyperlink ref="H64129" r:id="rId23" display="https://www.aavso.org/ejaavso"/>
    <hyperlink ref="I64136" r:id="rId24" display="http://vsolj.cetus-net.org/bulletin.html"/>
    <hyperlink ref="AQ57787" r:id="rId25" display="http://cdsbib.u-strasbg.fr/cgi-bin/cdsbib?1990RMxAA..21..381G"/>
    <hyperlink ref="H64133" r:id="rId26" display="https://www.aavso.org/ejaavso"/>
    <hyperlink ref="AP5151" r:id="rId27" display="http://cdsbib.u-strasbg.fr/cgi-bin/cdsbib?1990RMxAA..21..381G"/>
    <hyperlink ref="AP5154" r:id="rId28" display="http://cdsbib.u-strasbg.fr/cgi-bin/cdsbib?1990RMxAA..21..381G"/>
    <hyperlink ref="AP5152" r:id="rId29" display="http://cdsbib.u-strasbg.fr/cgi-bin/cdsbib?1990RMxAA..21..381G"/>
    <hyperlink ref="AP5136" r:id="rId30" display="http://cdsbib.u-strasbg.fr/cgi-bin/cdsbib?1990RMxAA..21..381G"/>
    <hyperlink ref="AQ5365" r:id="rId31" display="http://cdsbib.u-strasbg.fr/cgi-bin/cdsbib?1990RMxAA..21..381G"/>
    <hyperlink ref="AQ5369" r:id="rId32" display="http://cdsbib.u-strasbg.fr/cgi-bin/cdsbib?1990RMxAA..21..381G"/>
    <hyperlink ref="AQ65049" r:id="rId33" display="http://cdsbib.u-strasbg.fr/cgi-bin/cdsbib?1990RMxAA..21..381G"/>
    <hyperlink ref="I2257" r:id="rId34" display="http://vsolj.cetus-net.org/bulletin.html"/>
    <hyperlink ref="H2257" r:id="rId35" display="http://vsolj.cetus-net.org/bulletin.html"/>
    <hyperlink ref="AQ174" r:id="rId36" display="http://cdsbib.u-strasbg.fr/cgi-bin/cdsbib?1990RMxAA..21..381G"/>
    <hyperlink ref="AQ173" r:id="rId37" display="http://cdsbib.u-strasbg.fr/cgi-bin/cdsbib?1990RMxAA..21..381G"/>
    <hyperlink ref="AP3427" r:id="rId38" display="http://cdsbib.u-strasbg.fr/cgi-bin/cdsbib?1990RMxAA..21..381G"/>
    <hyperlink ref="AP3445" r:id="rId39" display="http://cdsbib.u-strasbg.fr/cgi-bin/cdsbib?1990RMxAA..21..381G"/>
    <hyperlink ref="AP3446" r:id="rId40" display="http://cdsbib.u-strasbg.fr/cgi-bin/cdsbib?1990RMxAA..21..381G"/>
    <hyperlink ref="AP3442" r:id="rId41" display="http://cdsbib.u-strasbg.fr/cgi-bin/cdsbib?1990RMxAA..21..381G"/>
  </hyperlinks>
  <pageMargins left="0.75" right="0.75" top="1" bottom="1" header="0.5" footer="0.5"/>
  <headerFooter alignWithMargins="0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2023-01-16T04:47:22Z</dcterms:modified>
</cp:coreProperties>
</file>