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<sst xmlns="http://schemas.openxmlformats.org/spreadsheetml/2006/main" count="52" uniqueCount="49">
  <si>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</si>
  <si>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</si>
  <si>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</si>
  <si>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</si>
  <si>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</si>
  <si>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</si>
  <si>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</si>
  <si>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</si>
  <si>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</si>
  <si>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</si>
  <si>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</si>
  <si>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</si>
  <si>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</si>
  <si>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</si>
  <si>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</si>
  <si>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</si>
  <si>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</si>
  <si>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</si>
  <si>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</si>
  <si>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</si>
  <si>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</si>
  <si>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</si>
  <si>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</si>
  <si>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</si>
  <si>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</si>
  <si>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</si>
  <si>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</si>
  <si>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</si>
  <si>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</si>
  <si>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</si>
  <si>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</si>
  <si>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</si>
  <si>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</si>
  <si>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</si>
  <si>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</si>
  <si>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</si>
  <si>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</si>
  <si>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</si>
  <si>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</si>
  <si>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</si>
  <si>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</si>
  <si>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</t>
  </si>
  <si>
    <t>EG Hya</t>
  </si>
  <si>
    <t>EG Hya / GSC 7235-0008</t>
  </si>
  <si>
    <t>EW</t>
  </si>
  <si>
    <t>Malkov</t>
  </si>
  <si>
    <t>OEJV 0160</t>
  </si>
  <si>
    <t>I</t>
  </si>
  <si>
    <t>G7235-0008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</si>
</sst>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 Hya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6433105"/>
        <c:axId val="13680218"/>
      </c:scatterChart>
      <c:valAx>
        <c:axId val="164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0218"/>
        <c:crosses val="autoZero"/>
        <c:crossBetween val="midCat"/>
        <c:dispUnits/>
      </c:valAx>
      <c:valAx>
        <c:axId val="13680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31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6" ht="12.75">
      <c r="A2" t="s">
        <v>24</v>
      </c>
      <c r="B2" t="s">
        <v>44</v>
      </c>
      <c r="C2" s="3"/>
      <c r="D2" s="3"/>
      <c r="E2" s="10" t="s">
        <v>42</v>
      </c>
      <c r="F2" t="s">
        <v>48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27889.257</v>
      </c>
      <c r="D7" s="30" t="s">
        <v>45</v>
      </c>
    </row>
    <row r="8" spans="1:4" ht="12.75">
      <c r="A8" t="s">
        <v>3</v>
      </c>
      <c r="C8" s="8">
        <v>0.61133</v>
      </c>
      <c r="D8" s="30" t="s">
        <v>45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-2.9980595432026713E-06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59901.69924224537</v>
      </c>
    </row>
    <row r="15" spans="1:5" ht="12.75">
      <c r="A15" s="12" t="s">
        <v>17</v>
      </c>
      <c r="B15" s="10"/>
      <c r="C15" s="13">
        <f>(C7+C11)+(C8+C12)*INT(MAX(F21:F3533))</f>
        <v>56400.32571649903</v>
      </c>
      <c r="D15" s="14" t="s">
        <v>38</v>
      </c>
      <c r="E15" s="15">
        <f>ROUND(2*(E14-$C$7)/$C$8,0)/2+E13</f>
        <v>52366</v>
      </c>
    </row>
    <row r="16" spans="1:5" ht="12.75">
      <c r="A16" s="16" t="s">
        <v>4</v>
      </c>
      <c r="B16" s="10"/>
      <c r="C16" s="17">
        <f>+C8+C12</f>
        <v>0.6113270019404569</v>
      </c>
      <c r="D16" s="14" t="s">
        <v>39</v>
      </c>
      <c r="E16" s="24">
        <f>ROUND(2*(E14-$C$15)/$C$16,0)/2+E13</f>
        <v>5728.5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33</v>
      </c>
      <c r="E17" s="18">
        <f>+$C$15+$C$16*E16-15018.5-$C$9/24</f>
        <v>44884.20828044827</v>
      </c>
    </row>
    <row r="18" spans="1:5" ht="14.25" thickBot="1" thickTop="1">
      <c r="A18" s="16" t="s">
        <v>5</v>
      </c>
      <c r="B18" s="10"/>
      <c r="C18" s="19">
        <f>+C15</f>
        <v>56400.32571649903</v>
      </c>
      <c r="D18" s="20">
        <f>+C16</f>
        <v>0.6113270019404569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41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tr">
        <f>D7</f>
        <v>Malkov</v>
      </c>
      <c r="C21" s="8">
        <f>C$7</f>
        <v>27889.257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12870.757000000001</v>
      </c>
    </row>
    <row r="22" spans="1:17" ht="12.75">
      <c r="A22" s="31" t="s">
        <v>46</v>
      </c>
      <c r="B22" s="32" t="s">
        <v>47</v>
      </c>
      <c r="C22" s="33">
        <v>56400.63138</v>
      </c>
      <c r="D22" s="33">
        <v>0.0002</v>
      </c>
      <c r="E22">
        <f>+(C22-C$7)/C$8</f>
        <v>46638.27127737882</v>
      </c>
      <c r="F22">
        <f>ROUND(2*E22,0)/2</f>
        <v>46638.5</v>
      </c>
      <c r="G22">
        <f>+C22-(C$7+F22*C$8)</f>
        <v>-0.13982500000565778</v>
      </c>
      <c r="I22">
        <f>+G22</f>
        <v>-0.13982500000565778</v>
      </c>
      <c r="O22">
        <f>+C$11+C$12*$F22</f>
        <v>-0.13982500000565778</v>
      </c>
      <c r="Q22" s="2">
        <f>+C22-15018.5</f>
        <v>41382.13138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2022-11-18T03:46:54Z</dcterms:modified>
  <cp:category/>
  <cp:version/>
  <cp:contentType/>
  <cp:contentStatus/>
</cp:coreProperties>
</file>