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15" windowHeight="13245" activeTab="0"/>
  </bookViews>
  <sheets>
    <sheet name="Active 1" sheetId="1" r:id="rId1"/>
    <sheet name="Active 2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<sst xmlns="http://schemas.openxmlformats.org/spreadsheetml/2006/main" count="527" uniqueCount="219">
  <si>
    <t>IBVS 6244</t>
  </si>
  <si>
    <t>Start of linear fit &gt;&gt;&gt;&gt;&gt;&gt;&gt;&gt;&gt;&gt;&gt;&gt;&gt;&gt;&gt;&gt;&gt;&gt;&gt;&gt;&gt;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</si>
  <si>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</si>
  <si>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</si>
  <si>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</si>
  <si>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</si>
  <si>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</si>
  <si>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</si>
  <si>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</si>
  <si>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</si>
  <si>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</si>
  <si>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</si>
  <si>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</si>
  <si>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</si>
  <si>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</si>
  <si>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</si>
  <si>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</si>
  <si>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</si>
  <si>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</si>
  <si>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</si>
  <si>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</si>
  <si>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</si>
  <si>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</si>
  <si>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</si>
  <si>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</si>
  <si>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</si>
  <si>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</si>
  <si>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</si>
  <si>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</si>
  <si>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</si>
  <si>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EB</t>
  </si>
  <si>
    <t>IBVS 5484</t>
  </si>
  <si>
    <t>IBVS 4711</t>
  </si>
  <si>
    <t>II</t>
  </si>
  <si>
    <t>IBVS 5643</t>
  </si>
  <si>
    <t>IBVS 5657</t>
  </si>
  <si>
    <t>IBVS 5672</t>
  </si>
  <si>
    <t>IM Lac / gsc 3617-0741</t>
  </si>
  <si>
    <t># of data points:</t>
  </si>
  <si>
    <t>I</t>
  </si>
  <si>
    <t>IBVS 5653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</si>
  <si>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</si>
  <si>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</si>
  <si>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</si>
  <si>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</si>
  <si>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</si>
  <si>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</si>
  <si>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OEJV 0160</t>
  </si>
  <si>
    <t>Add cycle</t>
  </si>
  <si>
    <t>Old Cycle</t>
  </si>
  <si>
    <t>IBVS 6070</t>
  </si>
  <si>
    <t>IBVS 5984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</si>
  <si>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</si>
  <si>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</si>
  <si>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</si>
  <si>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</si>
  <si>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</si>
  <si>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</si>
  <si>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</si>
  <si>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</si>
  <si>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</si>
  <si>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</si>
  <si>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</si>
  <si>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</si>
  <si>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2432803.435 </t>
  </si>
  <si>
    <t> 08.09.1948 22:26 </t>
  </si>
  <si>
    <t> 0.008 </t>
  </si>
  <si>
    <t>P </t>
  </si>
  <si>
    <t> Miller &amp; Wachmann </t>
  </si>
  <si>
    <t> RIA 8.229 </t>
  </si>
  <si>
    <t>2433242.304 </t>
  </si>
  <si>
    <t> 21.11.1949 19:17 </t>
  </si>
  <si>
    <t> 0.029 </t>
  </si>
  <si>
    <t>2433569.483 </t>
  </si>
  <si>
    <t> 14.10.1950 23:35 </t>
  </si>
  <si>
    <t> -0.026 </t>
  </si>
  <si>
    <t>2434036.240 </t>
  </si>
  <si>
    <t> 24.01.1952 17:45 </t>
  </si>
  <si>
    <t> -0.021 </t>
  </si>
  <si>
    <t>2434240.454 </t>
  </si>
  <si>
    <t> 15.08.1952 22:53 </t>
  </si>
  <si>
    <t> -0.011 </t>
  </si>
  <si>
    <t>2434698.319 </t>
  </si>
  <si>
    <t> 16.11.1953 19:39 </t>
  </si>
  <si>
    <t> -0.020 </t>
  </si>
  <si>
    <t>2434902.556 </t>
  </si>
  <si>
    <t> 09.06.1954 01:20 </t>
  </si>
  <si>
    <t> 0.013 </t>
  </si>
  <si>
    <t>2435336.345 </t>
  </si>
  <si>
    <t> 16.08.1955 20:16 </t>
  </si>
  <si>
    <t> 0.027 </t>
  </si>
  <si>
    <t>2449606.358 </t>
  </si>
  <si>
    <t> 10.09.1994 20:35 </t>
  </si>
  <si>
    <t> 0.491 </t>
  </si>
  <si>
    <t>E </t>
  </si>
  <si>
    <t>o</t>
  </si>
  <si>
    <t> F.Agerer </t>
  </si>
  <si>
    <t>BAVM 158 </t>
  </si>
  <si>
    <t>2451036.4130 </t>
  </si>
  <si>
    <t> 10.08.1998 21:54 </t>
  </si>
  <si>
    <t> 0.4838 </t>
  </si>
  <si>
    <t>BAVM 117 </t>
  </si>
  <si>
    <t>2451081.4401 </t>
  </si>
  <si>
    <t> 24.09.1998 22:33 </t>
  </si>
  <si>
    <t> 0.4845 </t>
  </si>
  <si>
    <t>2451393.4507 </t>
  </si>
  <si>
    <t> 02.08.1999 22:49 </t>
  </si>
  <si>
    <t> 0.4815 </t>
  </si>
  <si>
    <t>2451771.4184 </t>
  </si>
  <si>
    <t> 14.08.2000 22:02 </t>
  </si>
  <si>
    <t>2451814.5377 </t>
  </si>
  <si>
    <t> 27.09.2000 00:54 </t>
  </si>
  <si>
    <t> 0.4770 </t>
  </si>
  <si>
    <t>2451816.4420 </t>
  </si>
  <si>
    <t> 28.09.2000 22:36 </t>
  </si>
  <si>
    <t> 0.4787 </t>
  </si>
  <si>
    <t>2452133.5247 </t>
  </si>
  <si>
    <t> 12.08.2001 00:35 </t>
  </si>
  <si>
    <t> 0.4744 </t>
  </si>
  <si>
    <t>2452194.4048 </t>
  </si>
  <si>
    <t> 11.10.2001 21:42 </t>
  </si>
  <si>
    <t> 0.4738 </t>
  </si>
  <si>
    <t>2452229.2892 </t>
  </si>
  <si>
    <t> 15.11.2001 18:56 </t>
  </si>
  <si>
    <t>?</t>
  </si>
  <si>
    <t> R.Diethelm </t>
  </si>
  <si>
    <t> BBS 127 </t>
  </si>
  <si>
    <t>2452875.5028 </t>
  </si>
  <si>
    <t> 24.08.2003 00:04 </t>
  </si>
  <si>
    <t> 0.4690 </t>
  </si>
  <si>
    <t>-I</t>
  </si>
  <si>
    <t>BAVM 172 </t>
  </si>
  <si>
    <t>2453222.3875 </t>
  </si>
  <si>
    <t> 04.08.2004 21:18 </t>
  </si>
  <si>
    <t>15126.5</t>
  </si>
  <si>
    <t> 0.4605 </t>
  </si>
  <si>
    <t>BAVM 173 </t>
  </si>
  <si>
    <t>2453251.5665 </t>
  </si>
  <si>
    <t> 03.09.2004 01:35 </t>
  </si>
  <si>
    <t>15149.5</t>
  </si>
  <si>
    <t> 0.4675 </t>
  </si>
  <si>
    <t>2453255.3702 </t>
  </si>
  <si>
    <t> 06.09.2004 20:53 </t>
  </si>
  <si>
    <t>15152.5</t>
  </si>
  <si>
    <t> 0.4661 </t>
  </si>
  <si>
    <t>2453258.5403 </t>
  </si>
  <si>
    <t> 10.09.2004 00:58 </t>
  </si>
  <si>
    <t>15155</t>
  </si>
  <si>
    <t> 0.4654 </t>
  </si>
  <si>
    <t>2453284.5407 </t>
  </si>
  <si>
    <t> 06.10.2004 00:58 </t>
  </si>
  <si>
    <t>15175.5</t>
  </si>
  <si>
    <t> 0.4646 </t>
  </si>
  <si>
    <t>2453302.2982 </t>
  </si>
  <si>
    <t> 23.10.2004 19:09 </t>
  </si>
  <si>
    <t>15189.5</t>
  </si>
  <si>
    <t> 0.4653 </t>
  </si>
  <si>
    <t> R. Diethelm </t>
  </si>
  <si>
    <t>IBVS 5653 </t>
  </si>
  <si>
    <t>2453585.7712 </t>
  </si>
  <si>
    <t> 03.08.2005 06:30 </t>
  </si>
  <si>
    <t>15413</t>
  </si>
  <si>
    <t> 0.4625 </t>
  </si>
  <si>
    <t> R. Nelson </t>
  </si>
  <si>
    <t>IBVS 5672 </t>
  </si>
  <si>
    <t>2454080.4254 </t>
  </si>
  <si>
    <t> 10.12.2006 22:12 </t>
  </si>
  <si>
    <t>15803</t>
  </si>
  <si>
    <t> 0.4610 </t>
  </si>
  <si>
    <t>C </t>
  </si>
  <si>
    <t> F. Agerer </t>
  </si>
  <si>
    <t>BAVM 183 </t>
  </si>
  <si>
    <t>2455075.4351 </t>
  </si>
  <si>
    <t> 31.08.2009 22:26 </t>
  </si>
  <si>
    <t>16587.5</t>
  </si>
  <si>
    <t> 0.4517 </t>
  </si>
  <si>
    <t>BAVM 212 </t>
  </si>
  <si>
    <t>2455108.4117 </t>
  </si>
  <si>
    <t> 03.10.2009 21:52 </t>
  </si>
  <si>
    <t>16613.5</t>
  </si>
  <si>
    <t> 0.4512 </t>
  </si>
  <si>
    <t>2455430.5705 </t>
  </si>
  <si>
    <t> 22.08.2010 01:41 </t>
  </si>
  <si>
    <t>16867.5</t>
  </si>
  <si>
    <t> 0.4496 </t>
  </si>
  <si>
    <t>BAVM 215 </t>
  </si>
  <si>
    <t>2455463.5460 </t>
  </si>
  <si>
    <t> 24.09.2010 01:06 </t>
  </si>
  <si>
    <t>16893.5</t>
  </si>
  <si>
    <t> 0.4481 </t>
  </si>
  <si>
    <t>2455482.5733 </t>
  </si>
  <si>
    <t> 13.10.2010 01:45 </t>
  </si>
  <si>
    <t>16908.5</t>
  </si>
  <si>
    <t> 0.4501 </t>
  </si>
  <si>
    <t>2455801.5575 </t>
  </si>
  <si>
    <t> 28.08.2011 01:22 </t>
  </si>
  <si>
    <t>17160</t>
  </si>
  <si>
    <t> 0.4448 </t>
  </si>
  <si>
    <t>BAVM 225 </t>
  </si>
  <si>
    <t>2455850.3900 </t>
  </si>
  <si>
    <t> 15.10.2011 21:21 </t>
  </si>
  <si>
    <t>17198.5</t>
  </si>
  <si>
    <t> 0.4459 </t>
  </si>
  <si>
    <t>2456148.44888 </t>
  </si>
  <si>
    <t> 08.08.2012 22:46 </t>
  </si>
  <si>
    <t>17433.5</t>
  </si>
  <si>
    <t> 0.44302 </t>
  </si>
  <si>
    <t> M.Magris </t>
  </si>
  <si>
    <t>OEJV 0160 </t>
  </si>
  <si>
    <t>2456158.5965 </t>
  </si>
  <si>
    <t> 19.08.2012 02:18 </t>
  </si>
  <si>
    <t>17441.5</t>
  </si>
  <si>
    <t> 0.4439 </t>
  </si>
  <si>
    <t>BAVM 231 </t>
  </si>
  <si>
    <t>2456949.4047 </t>
  </si>
  <si>
    <t> 18.10.2014 21:42 </t>
  </si>
  <si>
    <t>18065</t>
  </si>
  <si>
    <t> 0.4371 </t>
  </si>
  <si>
    <t>BAVM 239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</si>
</sst>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42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9" xfId="0" applyFont="1" applyFill="1" applyBorder="1" applyAlignment="1">
      <alignment horizontal="left" vertical="top" wrapText="1" indent="1"/>
    </xf>
    <xf numFmtId="0" fontId="5" fillId="24" borderId="19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right" vertical="top" wrapText="1"/>
    </xf>
    <xf numFmtId="0" fontId="14" fillId="24" borderId="19" xfId="57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1" fillId="0" borderId="0" xfId="61" applyFont="1" applyAlignment="1">
      <alignment horizontal="left"/>
      <protection/>
    </xf>
    <xf numFmtId="0" fontId="31" fillId="0" borderId="0" xfId="61" applyFont="1" applyAlignment="1">
      <alignment horizontal="center" wrapText="1"/>
      <protection/>
    </xf>
    <xf numFmtId="0" fontId="31" fillId="0" borderId="0" xfId="61" applyFont="1" applyAlignment="1">
      <alignment horizontal="left" wrapText="1"/>
      <protection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 Lac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1'!$F$21:$F$997</c:f>
              <c:numCache/>
            </c:numRef>
          </c:xVal>
          <c:yVal>
            <c:numRef>
              <c:f>'Active 1'!$H$21:$H$997</c:f>
              <c:numCache/>
            </c:numRef>
          </c:yVal>
          <c:smooth val="0"/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1'!$D$21:$D$41</c:f>
                <c:numCache>
                  <c:ptCount val="2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0.0004</c:v>
                  </c:pt>
                  <c:pt idx="13">
                    <c:v>0.0011</c:v>
                  </c:pt>
                  <c:pt idx="14">
                    <c:v>0.0007</c:v>
                  </c:pt>
                  <c:pt idx="15">
                    <c:v>0.0012</c:v>
                  </c:pt>
                  <c:pt idx="16">
                    <c:v>0.0009</c:v>
                  </c:pt>
                  <c:pt idx="17">
                    <c:v>0.0021</c:v>
                  </c:pt>
                  <c:pt idx="18">
                    <c:v>NaN</c:v>
                  </c:pt>
                  <c:pt idx="19">
                    <c:v>0.0017</c:v>
                  </c:pt>
                  <c:pt idx="20">
                    <c:v>0.0032</c:v>
                  </c:pt>
                </c:numCache>
              </c:numRef>
            </c:plus>
            <c:minus>
              <c:numRef>
                <c:f>'Active 1'!$D$21:$D$39</c:f>
                <c:numCache>
                  <c:ptCount val="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0.0004</c:v>
                  </c:pt>
                  <c:pt idx="13">
                    <c:v>0.0011</c:v>
                  </c:pt>
                  <c:pt idx="14">
                    <c:v>0.0007</c:v>
                  </c:pt>
                  <c:pt idx="15">
                    <c:v>0.0012</c:v>
                  </c:pt>
                  <c:pt idx="16">
                    <c:v>0.0009</c:v>
                  </c:pt>
                  <c:pt idx="17">
                    <c:v>0.0021</c:v>
                  </c:pt>
                  <c:pt idx="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1'!$F$21:$F$997</c:f>
              <c:numCache/>
            </c:numRef>
          </c:xVal>
          <c:yVal>
            <c:numRef>
              <c:f>'Active 1'!$I$21:$I$997</c:f>
              <c:numCache/>
            </c:numRef>
          </c:yVal>
          <c:smooth val="0"/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1'!$D$21:$D$48</c:f>
                <c:numCache>
                  <c:ptCount val="2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0.0004</c:v>
                  </c:pt>
                  <c:pt idx="13">
                    <c:v>0.0011</c:v>
                  </c:pt>
                  <c:pt idx="14">
                    <c:v>0.0007</c:v>
                  </c:pt>
                  <c:pt idx="15">
                    <c:v>0.0012</c:v>
                  </c:pt>
                  <c:pt idx="16">
                    <c:v>0.0009</c:v>
                  </c:pt>
                  <c:pt idx="17">
                    <c:v>0.0021</c:v>
                  </c:pt>
                  <c:pt idx="18">
                    <c:v>NaN</c:v>
                  </c:pt>
                  <c:pt idx="19">
                    <c:v>0.0017</c:v>
                  </c:pt>
                  <c:pt idx="20">
                    <c:v>0.0032</c:v>
                  </c:pt>
                  <c:pt idx="21">
                    <c:v>0.0009</c:v>
                  </c:pt>
                  <c:pt idx="22">
                    <c:v>0.0007</c:v>
                  </c:pt>
                  <c:pt idx="23">
                    <c:v>0.0032</c:v>
                  </c:pt>
                  <c:pt idx="24">
                    <c:v>0.0029</c:v>
                  </c:pt>
                  <c:pt idx="25">
                    <c:v>0.001</c:v>
                  </c:pt>
                  <c:pt idx="26">
                    <c:v>0.0002</c:v>
                  </c:pt>
                  <c:pt idx="27">
                    <c:v>0.0016</c:v>
                  </c:pt>
                </c:numCache>
              </c:numRef>
            </c:plus>
            <c:minus>
              <c:numRef>
                <c:f>'Active 1'!$D$21:$D$48</c:f>
                <c:numCache>
                  <c:ptCount val="2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0.0004</c:v>
                  </c:pt>
                  <c:pt idx="13">
                    <c:v>0.0011</c:v>
                  </c:pt>
                  <c:pt idx="14">
                    <c:v>0.0007</c:v>
                  </c:pt>
                  <c:pt idx="15">
                    <c:v>0.0012</c:v>
                  </c:pt>
                  <c:pt idx="16">
                    <c:v>0.0009</c:v>
                  </c:pt>
                  <c:pt idx="17">
                    <c:v>0.0021</c:v>
                  </c:pt>
                  <c:pt idx="18">
                    <c:v>NaN</c:v>
                  </c:pt>
                  <c:pt idx="19">
                    <c:v>0.0017</c:v>
                  </c:pt>
                  <c:pt idx="20">
                    <c:v>0.0032</c:v>
                  </c:pt>
                  <c:pt idx="21">
                    <c:v>0.0009</c:v>
                  </c:pt>
                  <c:pt idx="22">
                    <c:v>0.0007</c:v>
                  </c:pt>
                  <c:pt idx="23">
                    <c:v>0.0032</c:v>
                  </c:pt>
                  <c:pt idx="24">
                    <c:v>0.0029</c:v>
                  </c:pt>
                  <c:pt idx="25">
                    <c:v>0.001</c:v>
                  </c:pt>
                  <c:pt idx="26">
                    <c:v>0.0002</c:v>
                  </c:pt>
                  <c:pt idx="27">
                    <c:v>0.0016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1'!$F$21:$F$997</c:f>
              <c:numCache/>
            </c:numRef>
          </c:xVal>
          <c:yVal>
            <c:numRef>
              <c:f>'Active 1'!$J$21:$J$997</c:f>
              <c:numCache/>
            </c:numRef>
          </c:yVal>
          <c:smooth val="0"/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1'!$F$21:$F$997</c:f>
              <c:numCache/>
            </c:numRef>
          </c:xVal>
          <c:yVal>
            <c:numRef>
              <c:f>'Active 1'!$K$21:$K$997</c:f>
              <c:numCache/>
            </c:numRef>
          </c:yVal>
          <c:smooth val="0"/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1'!$F$21:$F$997</c:f>
              <c:numCache/>
            </c:numRef>
          </c:xVal>
          <c:yVal>
            <c:numRef>
              <c:f>'Active 1'!$L$21:$L$997</c:f>
              <c:numCache/>
            </c:numRef>
          </c:yVal>
          <c:smooth val="0"/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1'!$F$21:$F$997</c:f>
              <c:numCache/>
            </c:numRef>
          </c:xVal>
          <c:yVal>
            <c:numRef>
              <c:f>'Active 1'!$M$21:$M$997</c:f>
              <c:numCache/>
            </c:numRef>
          </c:yVal>
          <c:smooth val="0"/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1'!$F$21:$F$997</c:f>
              <c:numCache/>
            </c:numRef>
          </c:xVal>
          <c:yVal>
            <c:numRef>
              <c:f>'Active 1'!$N$21:$N$997</c:f>
              <c:numCache/>
            </c:numRef>
          </c:yVal>
          <c:smooth val="0"/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1'!$F$21:$F$997</c:f>
              <c:numCache/>
            </c:numRef>
          </c:xVal>
          <c:yVal>
            <c:numRef>
              <c:f>'Active 1'!$O$21:$O$997</c:f>
              <c:numCache/>
            </c:numRef>
          </c:yVal>
          <c:smooth val="0"/>
        </c:ser>
        <c:axId val="66343996"/>
        <c:axId val="60225053"/>
      </c:scatterChart>
      <c:valAx>
        <c:axId val="6634399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25053"/>
        <c:crosses val="autoZero"/>
        <c:crossBetween val="midCat"/>
        <c:dispUnits/>
      </c:valAx>
      <c:valAx>
        <c:axId val="60225053"/>
        <c:scaling>
          <c:orientation val="minMax"/>
          <c:max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439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475"/>
          <c:y val="0.9305"/>
          <c:w val="0.670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 Lac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2'!$F$21:$F$997</c:f>
              <c:numCache/>
            </c:numRef>
          </c:xVal>
          <c:yVal>
            <c:numRef>
              <c:f>'Active 2'!$H$21:$H$997</c:f>
              <c:numCache/>
            </c:numRef>
          </c:yVal>
          <c:smooth val="0"/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2'!$D$21:$D$41</c:f>
                <c:numCache>
                  <c:ptCount val="2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0.0004</c:v>
                  </c:pt>
                  <c:pt idx="13">
                    <c:v>0.0011</c:v>
                  </c:pt>
                  <c:pt idx="14">
                    <c:v>0.0007</c:v>
                  </c:pt>
                  <c:pt idx="15">
                    <c:v>0.0012</c:v>
                  </c:pt>
                  <c:pt idx="16">
                    <c:v>0.0009</c:v>
                  </c:pt>
                  <c:pt idx="17">
                    <c:v>0.0021</c:v>
                  </c:pt>
                  <c:pt idx="18">
                    <c:v>NaN</c:v>
                  </c:pt>
                  <c:pt idx="19">
                    <c:v>0.0017</c:v>
                  </c:pt>
                  <c:pt idx="20">
                    <c:v>0.0032</c:v>
                  </c:pt>
                </c:numCache>
              </c:numRef>
            </c:plus>
            <c:minus>
              <c:numRef>
                <c:f>'Active 2'!$D$21:$D$39</c:f>
                <c:numCache>
                  <c:ptCount val="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0.0004</c:v>
                  </c:pt>
                  <c:pt idx="13">
                    <c:v>0.0011</c:v>
                  </c:pt>
                  <c:pt idx="14">
                    <c:v>0.0007</c:v>
                  </c:pt>
                  <c:pt idx="15">
                    <c:v>0.0012</c:v>
                  </c:pt>
                  <c:pt idx="16">
                    <c:v>0.0009</c:v>
                  </c:pt>
                  <c:pt idx="17">
                    <c:v>0.0021</c:v>
                  </c:pt>
                  <c:pt idx="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2'!$F$21:$F$997</c:f>
              <c:numCache/>
            </c:numRef>
          </c:xVal>
          <c:yVal>
            <c:numRef>
              <c:f>'Active 2'!$I$21:$I$997</c:f>
              <c:numCache/>
            </c:numRef>
          </c:yVal>
          <c:smooth val="0"/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2'!$D$21:$D$48</c:f>
                <c:numCache>
                  <c:ptCount val="2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0.0004</c:v>
                  </c:pt>
                  <c:pt idx="13">
                    <c:v>0.0011</c:v>
                  </c:pt>
                  <c:pt idx="14">
                    <c:v>0.0007</c:v>
                  </c:pt>
                  <c:pt idx="15">
                    <c:v>0.0012</c:v>
                  </c:pt>
                  <c:pt idx="16">
                    <c:v>0.0009</c:v>
                  </c:pt>
                  <c:pt idx="17">
                    <c:v>0.0021</c:v>
                  </c:pt>
                  <c:pt idx="18">
                    <c:v>NaN</c:v>
                  </c:pt>
                  <c:pt idx="19">
                    <c:v>0.0017</c:v>
                  </c:pt>
                  <c:pt idx="20">
                    <c:v>0.0032</c:v>
                  </c:pt>
                  <c:pt idx="21">
                    <c:v>0.0009</c:v>
                  </c:pt>
                  <c:pt idx="22">
                    <c:v>0.0007</c:v>
                  </c:pt>
                  <c:pt idx="23">
                    <c:v>0.0032</c:v>
                  </c:pt>
                  <c:pt idx="24">
                    <c:v>0.0029</c:v>
                  </c:pt>
                  <c:pt idx="25">
                    <c:v>0.001</c:v>
                  </c:pt>
                  <c:pt idx="26">
                    <c:v>0.0002</c:v>
                  </c:pt>
                  <c:pt idx="27">
                    <c:v>0.0016</c:v>
                  </c:pt>
                </c:numCache>
              </c:numRef>
            </c:plus>
            <c:minus>
              <c:numRef>
                <c:f>'Active 2'!$D$21:$D$48</c:f>
                <c:numCache>
                  <c:ptCount val="2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0.0004</c:v>
                  </c:pt>
                  <c:pt idx="13">
                    <c:v>0.0011</c:v>
                  </c:pt>
                  <c:pt idx="14">
                    <c:v>0.0007</c:v>
                  </c:pt>
                  <c:pt idx="15">
                    <c:v>0.0012</c:v>
                  </c:pt>
                  <c:pt idx="16">
                    <c:v>0.0009</c:v>
                  </c:pt>
                  <c:pt idx="17">
                    <c:v>0.0021</c:v>
                  </c:pt>
                  <c:pt idx="18">
                    <c:v>NaN</c:v>
                  </c:pt>
                  <c:pt idx="19">
                    <c:v>0.0017</c:v>
                  </c:pt>
                  <c:pt idx="20">
                    <c:v>0.0032</c:v>
                  </c:pt>
                  <c:pt idx="21">
                    <c:v>0.0009</c:v>
                  </c:pt>
                  <c:pt idx="22">
                    <c:v>0.0007</c:v>
                  </c:pt>
                  <c:pt idx="23">
                    <c:v>0.0032</c:v>
                  </c:pt>
                  <c:pt idx="24">
                    <c:v>0.0029</c:v>
                  </c:pt>
                  <c:pt idx="25">
                    <c:v>0.001</c:v>
                  </c:pt>
                  <c:pt idx="26">
                    <c:v>0.0002</c:v>
                  </c:pt>
                  <c:pt idx="27">
                    <c:v>0.0016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2'!$F$21:$F$997</c:f>
              <c:numCache/>
            </c:numRef>
          </c:xVal>
          <c:yVal>
            <c:numRef>
              <c:f>'Active 2'!$J$21:$J$997</c:f>
              <c:numCache/>
            </c:numRef>
          </c:yVal>
          <c:smooth val="0"/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2'!$F$21:$F$997</c:f>
              <c:numCache/>
            </c:numRef>
          </c:xVal>
          <c:yVal>
            <c:numRef>
              <c:f>'Active 2'!$K$21:$K$997</c:f>
              <c:numCache/>
            </c:numRef>
          </c:yVal>
          <c:smooth val="0"/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2'!$F$21:$F$997</c:f>
              <c:numCache/>
            </c:numRef>
          </c:xVal>
          <c:yVal>
            <c:numRef>
              <c:f>'Active 2'!$L$21:$L$997</c:f>
              <c:numCache/>
            </c:numRef>
          </c:yVal>
          <c:smooth val="0"/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2'!$F$21:$F$997</c:f>
              <c:numCache/>
            </c:numRef>
          </c:xVal>
          <c:yVal>
            <c:numRef>
              <c:f>'Active 2'!$M$21:$M$997</c:f>
              <c:numCache/>
            </c:numRef>
          </c:yVal>
          <c:smooth val="0"/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2'!$F$21:$F$997</c:f>
              <c:numCache/>
            </c:numRef>
          </c:xVal>
          <c:yVal>
            <c:numRef>
              <c:f>'Active 2'!$N$21:$N$997</c:f>
              <c:numCache/>
            </c:numRef>
          </c:yVal>
          <c:smooth val="0"/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2'!$F$21:$F$997</c:f>
              <c:numCache/>
            </c:numRef>
          </c:xVal>
          <c:yVal>
            <c:numRef>
              <c:f>'Active 2'!$O$21:$O$997</c:f>
              <c:numCache/>
            </c:numRef>
          </c:yVal>
          <c:smooth val="0"/>
        </c:ser>
        <c:axId val="5154566"/>
        <c:axId val="46391095"/>
      </c:scatterChart>
      <c:valAx>
        <c:axId val="515456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1095"/>
        <c:crosses val="autoZero"/>
        <c:crossBetween val="midCat"/>
        <c:dispUnits/>
      </c:valAx>
      <c:valAx>
        <c:axId val="46391095"/>
        <c:scaling>
          <c:orientation val="minMax"/>
          <c:max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5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305"/>
          <c:w val="0.670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 Lac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75"/>
          <c:w val="0.9067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'Active 2'!$F$21:$F$997</c:f>
              <c:numCache/>
            </c:numRef>
          </c:xVal>
          <c:yVal>
            <c:numRef>
              <c:f>'Active 2'!$H$21:$H$997</c:f>
              <c:numCache/>
            </c:numRef>
          </c:yVal>
          <c:smooth val="0"/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2'!$D$22:$D$48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0.0004</c:v>
                  </c:pt>
                  <c:pt idx="12">
                    <c:v>0.0011</c:v>
                  </c:pt>
                  <c:pt idx="13">
                    <c:v>0.0007</c:v>
                  </c:pt>
                  <c:pt idx="14">
                    <c:v>0.0012</c:v>
                  </c:pt>
                  <c:pt idx="15">
                    <c:v>0.0009</c:v>
                  </c:pt>
                  <c:pt idx="16">
                    <c:v>0.0021</c:v>
                  </c:pt>
                  <c:pt idx="17">
                    <c:v>NaN</c:v>
                  </c:pt>
                  <c:pt idx="18">
                    <c:v>0.0017</c:v>
                  </c:pt>
                  <c:pt idx="19">
                    <c:v>0.0032</c:v>
                  </c:pt>
                  <c:pt idx="20">
                    <c:v>0.0009</c:v>
                  </c:pt>
                  <c:pt idx="21">
                    <c:v>0.0007</c:v>
                  </c:pt>
                  <c:pt idx="22">
                    <c:v>0.0032</c:v>
                  </c:pt>
                  <c:pt idx="23">
                    <c:v>0.0029</c:v>
                  </c:pt>
                  <c:pt idx="24">
                    <c:v>0.001</c:v>
                  </c:pt>
                  <c:pt idx="25">
                    <c:v>0.0002</c:v>
                  </c:pt>
                  <c:pt idx="26">
                    <c:v>0.0016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2'!$F$21:$F$997</c:f>
              <c:numCache/>
            </c:numRef>
          </c:xVal>
          <c:yVal>
            <c:numRef>
              <c:f>'Active 2'!$I$21:$I$997</c:f>
              <c:numCache/>
            </c:numRef>
          </c:yVal>
          <c:smooth val="0"/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2'!$D$21:$D$48</c:f>
                <c:numCache>
                  <c:ptCount val="2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0.0004</c:v>
                  </c:pt>
                  <c:pt idx="13">
                    <c:v>0.0011</c:v>
                  </c:pt>
                  <c:pt idx="14">
                    <c:v>0.0007</c:v>
                  </c:pt>
                  <c:pt idx="15">
                    <c:v>0.0012</c:v>
                  </c:pt>
                  <c:pt idx="16">
                    <c:v>0.0009</c:v>
                  </c:pt>
                  <c:pt idx="17">
                    <c:v>0.0021</c:v>
                  </c:pt>
                  <c:pt idx="18">
                    <c:v>NaN</c:v>
                  </c:pt>
                  <c:pt idx="19">
                    <c:v>0.0017</c:v>
                  </c:pt>
                  <c:pt idx="20">
                    <c:v>0.0032</c:v>
                  </c:pt>
                  <c:pt idx="21">
                    <c:v>0.0009</c:v>
                  </c:pt>
                  <c:pt idx="22">
                    <c:v>0.0007</c:v>
                  </c:pt>
                  <c:pt idx="23">
                    <c:v>0.0032</c:v>
                  </c:pt>
                  <c:pt idx="24">
                    <c:v>0.0029</c:v>
                  </c:pt>
                  <c:pt idx="25">
                    <c:v>0.001</c:v>
                  </c:pt>
                  <c:pt idx="26">
                    <c:v>0.0002</c:v>
                  </c:pt>
                  <c:pt idx="27">
                    <c:v>0.0016</c:v>
                  </c:pt>
                </c:numCache>
              </c:numRef>
            </c:plus>
            <c:minus>
              <c:numRef>
                <c:f>'Active 2'!$D$21:$D$48</c:f>
                <c:numCache>
                  <c:ptCount val="2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0.0004</c:v>
                  </c:pt>
                  <c:pt idx="13">
                    <c:v>0.0011</c:v>
                  </c:pt>
                  <c:pt idx="14">
                    <c:v>0.0007</c:v>
                  </c:pt>
                  <c:pt idx="15">
                    <c:v>0.0012</c:v>
                  </c:pt>
                  <c:pt idx="16">
                    <c:v>0.0009</c:v>
                  </c:pt>
                  <c:pt idx="17">
                    <c:v>0.0021</c:v>
                  </c:pt>
                  <c:pt idx="18">
                    <c:v>NaN</c:v>
                  </c:pt>
                  <c:pt idx="19">
                    <c:v>0.0017</c:v>
                  </c:pt>
                  <c:pt idx="20">
                    <c:v>0.0032</c:v>
                  </c:pt>
                  <c:pt idx="21">
                    <c:v>0.0009</c:v>
                  </c:pt>
                  <c:pt idx="22">
                    <c:v>0.0007</c:v>
                  </c:pt>
                  <c:pt idx="23">
                    <c:v>0.0032</c:v>
                  </c:pt>
                  <c:pt idx="24">
                    <c:v>0.0029</c:v>
                  </c:pt>
                  <c:pt idx="25">
                    <c:v>0.001</c:v>
                  </c:pt>
                  <c:pt idx="26">
                    <c:v>0.0002</c:v>
                  </c:pt>
                  <c:pt idx="27">
                    <c:v>0.0016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2'!$F$21:$F$997</c:f>
              <c:numCache/>
            </c:numRef>
          </c:xVal>
          <c:yVal>
            <c:numRef>
              <c:f>'Active 2'!$J$21:$J$997</c:f>
              <c:numCache/>
            </c:numRef>
          </c:yVal>
          <c:smooth val="0"/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2'!$F$21:$F$997</c:f>
              <c:numCache/>
            </c:numRef>
          </c:xVal>
          <c:yVal>
            <c:numRef>
              <c:f>'Active 2'!$K$21:$K$997</c:f>
              <c:numCache/>
            </c:numRef>
          </c:yVal>
          <c:smooth val="0"/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2'!$F$21:$F$997</c:f>
              <c:numCache/>
            </c:numRef>
          </c:xVal>
          <c:yVal>
            <c:numRef>
              <c:f>'Active 2'!$L$21:$L$997</c:f>
              <c:numCache/>
            </c:numRef>
          </c:yVal>
          <c:smooth val="0"/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2'!$F$21:$F$997</c:f>
              <c:numCache/>
            </c:numRef>
          </c:xVal>
          <c:yVal>
            <c:numRef>
              <c:f>'Active 2'!$M$21:$M$997</c:f>
              <c:numCache/>
            </c:numRef>
          </c:yVal>
          <c:smooth val="0"/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2'!$F$21:$F$997</c:f>
              <c:numCache/>
            </c:numRef>
          </c:xVal>
          <c:yVal>
            <c:numRef>
              <c:f>'Active 2'!$N$21:$N$997</c:f>
              <c:numCache/>
            </c:numRef>
          </c:yVal>
          <c:smooth val="0"/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2'!$F$21:$F$997</c:f>
              <c:numCache/>
            </c:numRef>
          </c:xVal>
          <c:yVal>
            <c:numRef>
              <c:f>'Active 2'!$O$21:$O$997</c:f>
              <c:numCache/>
            </c:numRef>
          </c:yVal>
          <c:smooth val="0"/>
        </c:ser>
        <c:axId val="14866672"/>
        <c:axId val="66691185"/>
      </c:scatterChart>
      <c:valAx>
        <c:axId val="1486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1185"/>
        <c:crosses val="autoZero"/>
        <c:crossBetween val="midCat"/>
        <c:dispUnits/>
      </c:valAx>
      <c:valAx>
        <c:axId val="66691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667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3075"/>
          <c:w val="0.669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0</xdr:rowOff>
    </xdr:from>
    <xdr:to>
      <xdr:col>16</xdr:col>
      <xdr:colOff>495300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695825" y="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0</xdr:rowOff>
    </xdr:from>
    <xdr:to>
      <xdr:col>16</xdr:col>
      <xdr:colOff>495300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695825" y="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333375</xdr:colOff>
      <xdr:row>0</xdr:row>
      <xdr:rowOff>0</xdr:rowOff>
    </xdr:from>
    <xdr:to>
      <xdr:col>26</xdr:col>
      <xdr:colOff>66675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1087100" y="0"/>
        <a:ext cx="5905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58" TargetMode="External" /><Relationship Id="rId2" Type="http://schemas.openxmlformats.org/officeDocument/2006/relationships/hyperlink" Target="http://www.bav-astro.de/sfs/BAVM_link.php?BAVMnr=117" TargetMode="External" /><Relationship Id="rId3" Type="http://schemas.openxmlformats.org/officeDocument/2006/relationships/hyperlink" Target="http://www.bav-astro.de/sfs/BAVM_link.php?BAVMnr=117" TargetMode="External" /><Relationship Id="rId4" Type="http://schemas.openxmlformats.org/officeDocument/2006/relationships/hyperlink" Target="http://www.bav-astro.de/sfs/BAVM_link.php?BAVMnr=158" TargetMode="External" /><Relationship Id="rId5" Type="http://schemas.openxmlformats.org/officeDocument/2006/relationships/hyperlink" Target="http://www.bav-astro.de/sfs/BAVM_link.php?BAVMnr=158" TargetMode="External" /><Relationship Id="rId6" Type="http://schemas.openxmlformats.org/officeDocument/2006/relationships/hyperlink" Target="http://www.bav-astro.de/sfs/BAVM_link.php?BAVMnr=158" TargetMode="External" /><Relationship Id="rId7" Type="http://schemas.openxmlformats.org/officeDocument/2006/relationships/hyperlink" Target="http://www.bav-astro.de/sfs/BAVM_link.php?BAVMnr=158" TargetMode="External" /><Relationship Id="rId8" Type="http://schemas.openxmlformats.org/officeDocument/2006/relationships/hyperlink" Target="http://www.bav-astro.de/sfs/BAVM_link.php?BAVMnr=158" TargetMode="External" /><Relationship Id="rId9" Type="http://schemas.openxmlformats.org/officeDocument/2006/relationships/hyperlink" Target="http://www.bav-astro.de/sfs/BAVM_link.php?BAVMnr=158" TargetMode="External" /><Relationship Id="rId10" Type="http://schemas.openxmlformats.org/officeDocument/2006/relationships/hyperlink" Target="http://www.bav-astro.de/sfs/BAVM_link.php?BAVMnr=172" TargetMode="External" /><Relationship Id="rId11" Type="http://schemas.openxmlformats.org/officeDocument/2006/relationships/hyperlink" Target="http://www.bav-astro.de/sfs/BAVM_link.php?BAVMnr=173" TargetMode="External" /><Relationship Id="rId12" Type="http://schemas.openxmlformats.org/officeDocument/2006/relationships/hyperlink" Target="http://www.bav-astro.de/sfs/BAVM_link.php?BAVMnr=173" TargetMode="External" /><Relationship Id="rId13" Type="http://schemas.openxmlformats.org/officeDocument/2006/relationships/hyperlink" Target="http://www.bav-astro.de/sfs/BAVM_link.php?BAVMnr=173" TargetMode="External" /><Relationship Id="rId14" Type="http://schemas.openxmlformats.org/officeDocument/2006/relationships/hyperlink" Target="http://www.bav-astro.de/sfs/BAVM_link.php?BAVMnr=173" TargetMode="External" /><Relationship Id="rId15" Type="http://schemas.openxmlformats.org/officeDocument/2006/relationships/hyperlink" Target="http://www.bav-astro.de/sfs/BAVM_link.php?BAVMnr=173" TargetMode="External" /><Relationship Id="rId16" Type="http://schemas.openxmlformats.org/officeDocument/2006/relationships/hyperlink" Target="http://www.konkoly.hu/cgi-bin/IBVS?5653" TargetMode="External" /><Relationship Id="rId17" Type="http://schemas.openxmlformats.org/officeDocument/2006/relationships/hyperlink" Target="http://www.konkoly.hu/cgi-bin/IBVS?5672" TargetMode="External" /><Relationship Id="rId18" Type="http://schemas.openxmlformats.org/officeDocument/2006/relationships/hyperlink" Target="http://www.bav-astro.de/sfs/BAVM_link.php?BAVMnr=183" TargetMode="External" /><Relationship Id="rId19" Type="http://schemas.openxmlformats.org/officeDocument/2006/relationships/hyperlink" Target="http://www.bav-astro.de/sfs/BAVM_link.php?BAVMnr=212" TargetMode="External" /><Relationship Id="rId20" Type="http://schemas.openxmlformats.org/officeDocument/2006/relationships/hyperlink" Target="http://www.bav-astro.de/sfs/BAVM_link.php?BAVMnr=212" TargetMode="External" /><Relationship Id="rId21" Type="http://schemas.openxmlformats.org/officeDocument/2006/relationships/hyperlink" Target="http://www.bav-astro.de/sfs/BAVM_link.php?BAVMnr=215" TargetMode="External" /><Relationship Id="rId22" Type="http://schemas.openxmlformats.org/officeDocument/2006/relationships/hyperlink" Target="http://www.bav-astro.de/sfs/BAVM_link.php?BAVMnr=215" TargetMode="External" /><Relationship Id="rId23" Type="http://schemas.openxmlformats.org/officeDocument/2006/relationships/hyperlink" Target="http://www.bav-astro.de/sfs/BAVM_link.php?BAVMnr=215" TargetMode="External" /><Relationship Id="rId24" Type="http://schemas.openxmlformats.org/officeDocument/2006/relationships/hyperlink" Target="http://www.bav-astro.de/sfs/BAVM_link.php?BAVMnr=225" TargetMode="External" /><Relationship Id="rId25" Type="http://schemas.openxmlformats.org/officeDocument/2006/relationships/hyperlink" Target="http://www.bav-astro.de/sfs/BAVM_link.php?BAVMnr=225" TargetMode="External" /><Relationship Id="rId26" Type="http://schemas.openxmlformats.org/officeDocument/2006/relationships/hyperlink" Target="http://var.astro.cz/oejv/issues/oejv0160.pdf" TargetMode="External" /><Relationship Id="rId27" Type="http://schemas.openxmlformats.org/officeDocument/2006/relationships/hyperlink" Target="http://www.bav-astro.de/sfs/BAVM_link.php?BAVMnr=231" TargetMode="External" /><Relationship Id="rId28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1536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4" ht="12.75">
      <c r="A2" t="s">
        <v>26</v>
      </c>
      <c r="B2" s="7" t="s">
        <v>30</v>
      </c>
      <c r="C2" s="8"/>
      <c r="D2" s="8"/>
    </row>
    <row r="3" spans="2:4" ht="13.5" thickBot="1">
      <c r="B3" s="7"/>
      <c r="C3" s="8"/>
      <c r="D3" s="8"/>
    </row>
    <row r="4" spans="1:4" ht="13.5" thickBot="1">
      <c r="A4" s="4" t="s">
        <v>2</v>
      </c>
      <c r="B4" s="7"/>
      <c r="C4" s="9">
        <v>51081.4401</v>
      </c>
      <c r="D4" s="10">
        <v>1.268369014</v>
      </c>
    </row>
    <row r="5" spans="1:4" ht="12.75">
      <c r="A5" s="22" t="s">
        <v>41</v>
      </c>
      <c r="B5" s="8"/>
      <c r="C5" s="23">
        <v>-9.5</v>
      </c>
      <c r="D5" s="8" t="s">
        <v>42</v>
      </c>
    </row>
    <row r="6" ht="12.75">
      <c r="A6" s="4" t="s">
        <v>3</v>
      </c>
    </row>
    <row r="7" spans="1:3" ht="12.75">
      <c r="A7" t="s">
        <v>4</v>
      </c>
      <c r="C7" s="8">
        <f>C22-C8/2</f>
        <v>32802.80083151357</v>
      </c>
    </row>
    <row r="8" spans="1:3" ht="12.75">
      <c r="A8" t="s">
        <v>5</v>
      </c>
      <c r="C8" s="8">
        <v>1.268336972860955</v>
      </c>
    </row>
    <row r="9" spans="1:4" ht="12.75">
      <c r="A9" s="60" t="s">
        <v>1</v>
      </c>
      <c r="B9" s="61">
        <v>30</v>
      </c>
      <c r="C9" s="62" t="str">
        <f>"F"&amp;B9</f>
        <v>F30</v>
      </c>
      <c r="D9" s="32" t="str">
        <f>"G"&amp;B9</f>
        <v>G30</v>
      </c>
    </row>
    <row r="10" spans="1:5" ht="13.5" thickBot="1">
      <c r="A10" s="8"/>
      <c r="B10" s="8"/>
      <c r="C10" s="3" t="s">
        <v>22</v>
      </c>
      <c r="D10" s="3" t="s">
        <v>23</v>
      </c>
      <c r="E10" s="8"/>
    </row>
    <row r="11" spans="1:5" ht="12.75">
      <c r="A11" s="8" t="s">
        <v>18</v>
      </c>
      <c r="B11" s="8"/>
      <c r="C11" s="63">
        <f ca="1">INTERCEPT(INDIRECT($D$9):G992,INDIRECT($C$9):F992)</f>
        <v>-0.01555983090858337</v>
      </c>
      <c r="D11" s="7"/>
      <c r="E11" s="8"/>
    </row>
    <row r="12" spans="1:5" ht="12.75">
      <c r="A12" s="8" t="s">
        <v>19</v>
      </c>
      <c r="B12" s="8"/>
      <c r="C12" s="63">
        <f ca="1">SLOPE(INDIRECT($D$9):G992,INDIRECT($C$9):F992)</f>
        <v>1.0570870118114961E-06</v>
      </c>
      <c r="D12" s="7"/>
      <c r="E12" s="8"/>
    </row>
    <row r="13" spans="1:3" ht="12.75">
      <c r="A13" s="8" t="s">
        <v>21</v>
      </c>
      <c r="B13" s="8"/>
      <c r="C13" s="7" t="s">
        <v>16</v>
      </c>
    </row>
    <row r="14" spans="1:3" ht="12.75">
      <c r="A14" s="8"/>
      <c r="B14" s="8"/>
      <c r="C14" s="8"/>
    </row>
    <row r="15" spans="1:6" ht="12.75">
      <c r="A15" s="24" t="s">
        <v>20</v>
      </c>
      <c r="B15" s="8"/>
      <c r="C15" s="25">
        <f>(C7+C11)+(C8+C12)*INT(MAX(F21:F3533))</f>
        <v>57989.44187038938</v>
      </c>
      <c r="E15" s="26" t="s">
        <v>48</v>
      </c>
      <c r="F15" s="23">
        <v>1</v>
      </c>
    </row>
    <row r="16" spans="1:6" ht="12.75">
      <c r="A16" s="12" t="s">
        <v>6</v>
      </c>
      <c r="B16" s="8"/>
      <c r="C16" s="28">
        <f>+C8+C12</f>
        <v>1.2683380299479667</v>
      </c>
      <c r="E16" s="26" t="s">
        <v>43</v>
      </c>
      <c r="F16" s="27">
        <f ca="1">NOW()+15018.5+$C$5/24</f>
        <v>59902.683669907405</v>
      </c>
    </row>
    <row r="17" spans="1:6" ht="13.5" thickBot="1">
      <c r="A17" s="26" t="s">
        <v>38</v>
      </c>
      <c r="B17" s="8"/>
      <c r="C17" s="8">
        <f>COUNT(C21:C2191)</f>
        <v>39</v>
      </c>
      <c r="E17" s="26" t="s">
        <v>49</v>
      </c>
      <c r="F17" s="27">
        <f>ROUND(2*(F16-$C$7)/$C$8,0)/2+F15</f>
        <v>21367.5</v>
      </c>
    </row>
    <row r="18" spans="1:6" ht="14.25" thickBot="1" thickTop="1">
      <c r="A18" s="12" t="s">
        <v>7</v>
      </c>
      <c r="B18" s="8"/>
      <c r="C18" s="30">
        <f>+C15</f>
        <v>57989.44187038938</v>
      </c>
      <c r="D18" s="31">
        <f>+C16</f>
        <v>1.2683380299479667</v>
      </c>
      <c r="E18" s="26" t="s">
        <v>44</v>
      </c>
      <c r="F18" s="32">
        <f>ROUND(2*(F16-$C$15)/$C$16,0)/2+F15</f>
        <v>1509.5</v>
      </c>
    </row>
    <row r="19" spans="5:6" ht="13.5" thickTop="1">
      <c r="E19" s="26" t="s">
        <v>45</v>
      </c>
      <c r="F19" s="29">
        <f>+$C$15+$C$16*F18-15018.5-$C$5/24</f>
        <v>44885.89395992918</v>
      </c>
    </row>
    <row r="20" spans="1:17" ht="13.5" thickBot="1">
      <c r="A20" s="3" t="s">
        <v>8</v>
      </c>
      <c r="B20" s="3" t="s">
        <v>9</v>
      </c>
      <c r="C20" s="3" t="s">
        <v>10</v>
      </c>
      <c r="D20" s="3" t="s">
        <v>15</v>
      </c>
      <c r="E20" s="3" t="s">
        <v>11</v>
      </c>
      <c r="F20" s="3" t="s">
        <v>12</v>
      </c>
      <c r="G20" s="3" t="s">
        <v>13</v>
      </c>
      <c r="H20" s="6" t="s">
        <v>60</v>
      </c>
      <c r="I20" s="6" t="s">
        <v>63</v>
      </c>
      <c r="J20" s="6" t="s">
        <v>57</v>
      </c>
      <c r="K20" s="6" t="s">
        <v>55</v>
      </c>
      <c r="L20" s="6" t="s">
        <v>27</v>
      </c>
      <c r="M20" s="6" t="s">
        <v>28</v>
      </c>
      <c r="N20" s="6" t="s">
        <v>29</v>
      </c>
      <c r="O20" s="6" t="s">
        <v>25</v>
      </c>
      <c r="P20" s="5" t="s">
        <v>24</v>
      </c>
      <c r="Q20" s="3" t="s">
        <v>17</v>
      </c>
    </row>
    <row r="21" spans="1:17" ht="12.75">
      <c r="A21" s="8" t="s">
        <v>14</v>
      </c>
      <c r="B21" s="7"/>
      <c r="C21" s="19">
        <v>34036.261</v>
      </c>
      <c r="D21" s="19"/>
      <c r="E21">
        <f aca="true" t="shared" si="0" ref="E21:E58">+(C21-C$7)/C$8</f>
        <v>972.5019414234591</v>
      </c>
      <c r="F21">
        <f aca="true" t="shared" si="1" ref="F21:F59">ROUND(2*E21,0)/2</f>
        <v>972.5</v>
      </c>
      <c r="G21">
        <f aca="true" t="shared" si="2" ref="G21:G58">+C21-(C$7+F21*C$8)</f>
        <v>0.002462379154167138</v>
      </c>
      <c r="H21">
        <f>+G21</f>
        <v>0.002462379154167138</v>
      </c>
      <c r="O21">
        <f aca="true" t="shared" si="3" ref="O21:O58">+C$11+C$12*F21</f>
        <v>-0.014531813789596691</v>
      </c>
      <c r="Q21" s="2">
        <f aca="true" t="shared" si="4" ref="Q21:Q58">+C21-15018.5</f>
        <v>19017.761</v>
      </c>
    </row>
    <row r="22" spans="1:17" ht="12.75">
      <c r="A22" s="50" t="s">
        <v>69</v>
      </c>
      <c r="B22" s="52" t="s">
        <v>39</v>
      </c>
      <c r="C22" s="51">
        <v>32803.435</v>
      </c>
      <c r="D22" s="20"/>
      <c r="E22">
        <f t="shared" si="0"/>
        <v>0.5000000000004184</v>
      </c>
      <c r="F22">
        <f t="shared" si="1"/>
        <v>0.5</v>
      </c>
      <c r="G22">
        <f t="shared" si="2"/>
        <v>0</v>
      </c>
      <c r="I22">
        <f aca="true" t="shared" si="5" ref="I22:I29">+G22</f>
        <v>0</v>
      </c>
      <c r="O22">
        <f t="shared" si="3"/>
        <v>-0.015559302365077464</v>
      </c>
      <c r="Q22" s="2">
        <f t="shared" si="4"/>
        <v>17784.934999999998</v>
      </c>
    </row>
    <row r="23" spans="1:17" ht="12.75">
      <c r="A23" s="50" t="s">
        <v>69</v>
      </c>
      <c r="B23" s="52" t="s">
        <v>39</v>
      </c>
      <c r="C23" s="51">
        <v>33242.304</v>
      </c>
      <c r="D23" s="20"/>
      <c r="E23">
        <f t="shared" si="0"/>
        <v>346.5192436163505</v>
      </c>
      <c r="F23">
        <f t="shared" si="1"/>
        <v>346.5</v>
      </c>
      <c r="G23">
        <f t="shared" si="2"/>
        <v>0.024407390112173744</v>
      </c>
      <c r="I23">
        <f t="shared" si="5"/>
        <v>0.024407390112173744</v>
      </c>
      <c r="O23">
        <f t="shared" si="3"/>
        <v>-0.015193550258990687</v>
      </c>
      <c r="Q23" s="2">
        <f t="shared" si="4"/>
        <v>18223.803999999996</v>
      </c>
    </row>
    <row r="24" spans="1:17" ht="12.75">
      <c r="A24" s="50" t="s">
        <v>69</v>
      </c>
      <c r="B24" s="52" t="s">
        <v>39</v>
      </c>
      <c r="C24" s="51">
        <v>33569.483</v>
      </c>
      <c r="D24" s="20"/>
      <c r="E24">
        <f t="shared" si="0"/>
        <v>604.4782931440122</v>
      </c>
      <c r="F24">
        <f t="shared" si="1"/>
        <v>604.5</v>
      </c>
      <c r="G24">
        <f t="shared" si="2"/>
        <v>-0.02753160801512422</v>
      </c>
      <c r="I24">
        <f t="shared" si="5"/>
        <v>-0.02753160801512422</v>
      </c>
      <c r="O24">
        <f t="shared" si="3"/>
        <v>-0.014920821809943322</v>
      </c>
      <c r="Q24" s="2">
        <f t="shared" si="4"/>
        <v>18550.983</v>
      </c>
    </row>
    <row r="25" spans="1:17" ht="12.75">
      <c r="A25" s="50" t="s">
        <v>69</v>
      </c>
      <c r="B25" s="52" t="s">
        <v>39</v>
      </c>
      <c r="C25" s="51">
        <v>34036.24</v>
      </c>
      <c r="D25" s="20"/>
      <c r="E25">
        <f t="shared" si="0"/>
        <v>972.4853843093404</v>
      </c>
      <c r="F25">
        <f t="shared" si="1"/>
        <v>972.5</v>
      </c>
      <c r="G25">
        <f t="shared" si="2"/>
        <v>-0.018537620846473146</v>
      </c>
      <c r="I25">
        <f t="shared" si="5"/>
        <v>-0.018537620846473146</v>
      </c>
      <c r="O25">
        <f t="shared" si="3"/>
        <v>-0.014531813789596691</v>
      </c>
      <c r="Q25" s="2">
        <f t="shared" si="4"/>
        <v>19017.739999999998</v>
      </c>
    </row>
    <row r="26" spans="1:17" ht="12.75">
      <c r="A26" s="50" t="s">
        <v>69</v>
      </c>
      <c r="B26" s="52" t="s">
        <v>39</v>
      </c>
      <c r="C26" s="51">
        <v>34240.454</v>
      </c>
      <c r="D26" s="20"/>
      <c r="E26">
        <f t="shared" si="0"/>
        <v>1133.494646334841</v>
      </c>
      <c r="F26">
        <f t="shared" si="1"/>
        <v>1133.5</v>
      </c>
      <c r="G26">
        <f t="shared" si="2"/>
        <v>-0.00679025146382628</v>
      </c>
      <c r="I26">
        <f t="shared" si="5"/>
        <v>-0.00679025146382628</v>
      </c>
      <c r="O26">
        <f t="shared" si="3"/>
        <v>-0.014361622780695039</v>
      </c>
      <c r="Q26" s="2">
        <f t="shared" si="4"/>
        <v>19221.953999999998</v>
      </c>
    </row>
    <row r="27" spans="1:17" ht="12.75">
      <c r="A27" s="50" t="s">
        <v>69</v>
      </c>
      <c r="B27" s="52" t="s">
        <v>39</v>
      </c>
      <c r="C27" s="51">
        <v>34698.319</v>
      </c>
      <c r="D27" s="20"/>
      <c r="E27">
        <f t="shared" si="0"/>
        <v>1494.490982322123</v>
      </c>
      <c r="F27">
        <f t="shared" si="1"/>
        <v>1494.5</v>
      </c>
      <c r="G27">
        <f t="shared" si="2"/>
        <v>-0.011437454260885715</v>
      </c>
      <c r="I27">
        <f t="shared" si="5"/>
        <v>-0.011437454260885715</v>
      </c>
      <c r="O27">
        <f t="shared" si="3"/>
        <v>-0.013980014369431089</v>
      </c>
      <c r="Q27" s="2">
        <f t="shared" si="4"/>
        <v>19679.819000000003</v>
      </c>
    </row>
    <row r="28" spans="1:17" ht="12.75">
      <c r="A28" s="50" t="s">
        <v>69</v>
      </c>
      <c r="B28" s="52" t="s">
        <v>39</v>
      </c>
      <c r="C28" s="51">
        <v>34902.556</v>
      </c>
      <c r="D28" s="20"/>
      <c r="E28">
        <f t="shared" si="0"/>
        <v>1655.5183783297482</v>
      </c>
      <c r="F28">
        <f t="shared" si="1"/>
        <v>1655.5</v>
      </c>
      <c r="G28">
        <f t="shared" si="2"/>
        <v>0.02330991512280889</v>
      </c>
      <c r="I28">
        <f t="shared" si="5"/>
        <v>0.02330991512280889</v>
      </c>
      <c r="O28">
        <f t="shared" si="3"/>
        <v>-0.013809823360529438</v>
      </c>
      <c r="Q28" s="2">
        <f t="shared" si="4"/>
        <v>19884.055999999997</v>
      </c>
    </row>
    <row r="29" spans="1:17" ht="12.75">
      <c r="A29" s="50" t="s">
        <v>69</v>
      </c>
      <c r="B29" s="52" t="s">
        <v>39</v>
      </c>
      <c r="C29" s="51">
        <v>35336.345</v>
      </c>
      <c r="D29" s="20"/>
      <c r="E29">
        <f t="shared" si="0"/>
        <v>1997.532377197508</v>
      </c>
      <c r="F29">
        <f t="shared" si="1"/>
        <v>1997.5</v>
      </c>
      <c r="G29">
        <f t="shared" si="2"/>
        <v>0.04106519667402608</v>
      </c>
      <c r="I29">
        <f t="shared" si="5"/>
        <v>0.04106519667402608</v>
      </c>
      <c r="O29">
        <f t="shared" si="3"/>
        <v>-0.013448299602489907</v>
      </c>
      <c r="Q29" s="2">
        <f t="shared" si="4"/>
        <v>20317.845</v>
      </c>
    </row>
    <row r="30" spans="1:17" ht="12.75">
      <c r="A30" s="8" t="s">
        <v>31</v>
      </c>
      <c r="B30" s="7"/>
      <c r="C30" s="20">
        <v>49606.358</v>
      </c>
      <c r="D30" s="20">
        <v>0.003</v>
      </c>
      <c r="E30">
        <f t="shared" si="0"/>
        <v>13248.495887164026</v>
      </c>
      <c r="F30">
        <f t="shared" si="1"/>
        <v>13248.5</v>
      </c>
      <c r="G30">
        <f t="shared" si="2"/>
        <v>-0.005216461933741812</v>
      </c>
      <c r="J30">
        <f aca="true" t="shared" si="6" ref="J30:J45">+G30</f>
        <v>-0.005216461933741812</v>
      </c>
      <c r="O30">
        <f t="shared" si="3"/>
        <v>-0.0015550136325987642</v>
      </c>
      <c r="Q30" s="2">
        <f t="shared" si="4"/>
        <v>34587.858</v>
      </c>
    </row>
    <row r="31" spans="1:17" ht="12.75">
      <c r="A31" s="8" t="s">
        <v>32</v>
      </c>
      <c r="B31" s="7" t="s">
        <v>33</v>
      </c>
      <c r="C31" s="53">
        <v>51036.413</v>
      </c>
      <c r="D31" s="19"/>
      <c r="E31">
        <f t="shared" si="0"/>
        <v>14375.999879083667</v>
      </c>
      <c r="F31">
        <f t="shared" si="1"/>
        <v>14376</v>
      </c>
      <c r="G31">
        <f t="shared" si="2"/>
        <v>-0.0001533626564196311</v>
      </c>
      <c r="J31">
        <f t="shared" si="6"/>
        <v>-0.0001533626564196311</v>
      </c>
      <c r="O31">
        <f t="shared" si="3"/>
        <v>-0.00036314802678130177</v>
      </c>
      <c r="Q31" s="2">
        <f t="shared" si="4"/>
        <v>36017.913</v>
      </c>
    </row>
    <row r="32" spans="1:17" ht="12.75">
      <c r="A32" s="8" t="s">
        <v>32</v>
      </c>
      <c r="B32" s="7"/>
      <c r="C32" s="19">
        <v>51081.4401</v>
      </c>
      <c r="D32" s="19"/>
      <c r="E32">
        <f t="shared" si="0"/>
        <v>14411.50077589852</v>
      </c>
      <c r="F32">
        <f t="shared" si="1"/>
        <v>14411.5</v>
      </c>
      <c r="G32">
        <f t="shared" si="2"/>
        <v>0.0009841007777140476</v>
      </c>
      <c r="J32">
        <f t="shared" si="6"/>
        <v>0.0009841007777140476</v>
      </c>
      <c r="O32">
        <f t="shared" si="3"/>
        <v>-0.0003256214378619948</v>
      </c>
      <c r="Q32" s="2">
        <f t="shared" si="4"/>
        <v>36062.9401</v>
      </c>
    </row>
    <row r="33" spans="1:17" ht="12.75">
      <c r="A33" s="8" t="s">
        <v>31</v>
      </c>
      <c r="B33" s="11"/>
      <c r="C33" s="20">
        <v>51393.4507</v>
      </c>
      <c r="D33" s="20">
        <v>0.0004</v>
      </c>
      <c r="E33">
        <f t="shared" si="0"/>
        <v>14657.500543055197</v>
      </c>
      <c r="F33">
        <f t="shared" si="1"/>
        <v>14657.5</v>
      </c>
      <c r="G33">
        <f t="shared" si="2"/>
        <v>0.0006887769850436598</v>
      </c>
      <c r="J33">
        <f t="shared" si="6"/>
        <v>0.0006887769850436598</v>
      </c>
      <c r="O33">
        <f t="shared" si="3"/>
        <v>-6.557803295636523E-05</v>
      </c>
      <c r="Q33" s="2">
        <f t="shared" si="4"/>
        <v>36374.9507</v>
      </c>
    </row>
    <row r="34" spans="1:17" ht="12.75">
      <c r="A34" s="8" t="s">
        <v>31</v>
      </c>
      <c r="B34" s="11"/>
      <c r="C34" s="20">
        <v>51771.4184</v>
      </c>
      <c r="D34" s="20">
        <v>0.0011</v>
      </c>
      <c r="E34">
        <f t="shared" si="0"/>
        <v>14955.503130764542</v>
      </c>
      <c r="F34">
        <f t="shared" si="1"/>
        <v>14955.5</v>
      </c>
      <c r="G34">
        <f t="shared" si="2"/>
        <v>0.003970864425355103</v>
      </c>
      <c r="J34">
        <f t="shared" si="6"/>
        <v>0.003970864425355103</v>
      </c>
      <c r="O34">
        <f t="shared" si="3"/>
        <v>0.0002494338965634609</v>
      </c>
      <c r="Q34" s="2">
        <f t="shared" si="4"/>
        <v>36752.9184</v>
      </c>
    </row>
    <row r="35" spans="1:17" ht="12.75">
      <c r="A35" s="8" t="s">
        <v>31</v>
      </c>
      <c r="B35" s="7"/>
      <c r="C35" s="20">
        <v>51814.5377</v>
      </c>
      <c r="D35" s="20">
        <v>0.0007</v>
      </c>
      <c r="E35">
        <f t="shared" si="0"/>
        <v>14989.499853183455</v>
      </c>
      <c r="F35">
        <f t="shared" si="1"/>
        <v>14989.5</v>
      </c>
      <c r="G35">
        <f t="shared" si="2"/>
        <v>-0.000186212855624035</v>
      </c>
      <c r="J35">
        <f t="shared" si="6"/>
        <v>-0.000186212855624035</v>
      </c>
      <c r="O35">
        <f t="shared" si="3"/>
        <v>0.00028537485496504984</v>
      </c>
      <c r="Q35" s="2">
        <f t="shared" si="4"/>
        <v>36796.0377</v>
      </c>
    </row>
    <row r="36" spans="1:17" ht="12.75">
      <c r="A36" s="8" t="s">
        <v>31</v>
      </c>
      <c r="B36" s="11" t="s">
        <v>33</v>
      </c>
      <c r="C36" s="20">
        <v>51816.442</v>
      </c>
      <c r="D36" s="20">
        <v>0.0012</v>
      </c>
      <c r="E36">
        <f t="shared" si="0"/>
        <v>14991.001268060376</v>
      </c>
      <c r="F36">
        <f t="shared" si="1"/>
        <v>14991</v>
      </c>
      <c r="G36">
        <f t="shared" si="2"/>
        <v>0.001608327860594727</v>
      </c>
      <c r="J36">
        <f t="shared" si="6"/>
        <v>0.001608327860594727</v>
      </c>
      <c r="O36">
        <f t="shared" si="3"/>
        <v>0.0002869604854827696</v>
      </c>
      <c r="Q36" s="2">
        <f t="shared" si="4"/>
        <v>36797.942</v>
      </c>
    </row>
    <row r="37" spans="1:17" ht="12.75">
      <c r="A37" s="8" t="s">
        <v>31</v>
      </c>
      <c r="B37" s="11" t="s">
        <v>33</v>
      </c>
      <c r="C37" s="20">
        <v>52133.5247</v>
      </c>
      <c r="D37" s="20">
        <v>0.0009</v>
      </c>
      <c r="E37">
        <f t="shared" si="0"/>
        <v>15241.000051337003</v>
      </c>
      <c r="F37">
        <f t="shared" si="1"/>
        <v>15241</v>
      </c>
      <c r="G37">
        <f t="shared" si="2"/>
        <v>6.511262472486123E-05</v>
      </c>
      <c r="J37">
        <f t="shared" si="6"/>
        <v>6.511262472486123E-05</v>
      </c>
      <c r="O37">
        <f t="shared" si="3"/>
        <v>0.0005512322384356432</v>
      </c>
      <c r="Q37" s="2">
        <f t="shared" si="4"/>
        <v>37115.0247</v>
      </c>
    </row>
    <row r="38" spans="1:17" ht="12.75">
      <c r="A38" s="8" t="s">
        <v>31</v>
      </c>
      <c r="B38" s="11" t="s">
        <v>33</v>
      </c>
      <c r="C38" s="20">
        <v>52194.4048</v>
      </c>
      <c r="D38" s="20">
        <v>0.0021</v>
      </c>
      <c r="E38">
        <f t="shared" si="0"/>
        <v>15288.999992443087</v>
      </c>
      <c r="F38">
        <f t="shared" si="1"/>
        <v>15289</v>
      </c>
      <c r="G38">
        <f t="shared" si="2"/>
        <v>-9.584713552612811E-06</v>
      </c>
      <c r="J38">
        <f t="shared" si="6"/>
        <v>-9.584713552612811E-06</v>
      </c>
      <c r="O38">
        <f t="shared" si="3"/>
        <v>0.0006019724150025923</v>
      </c>
      <c r="Q38" s="2">
        <f t="shared" si="4"/>
        <v>37175.9048</v>
      </c>
    </row>
    <row r="39" spans="1:17" ht="12.75">
      <c r="A39" s="50" t="s">
        <v>126</v>
      </c>
      <c r="B39" s="52" t="s">
        <v>33</v>
      </c>
      <c r="C39" s="51">
        <v>52229.2892</v>
      </c>
      <c r="D39" s="20"/>
      <c r="E39">
        <f t="shared" si="0"/>
        <v>15316.504039669051</v>
      </c>
      <c r="F39">
        <f t="shared" si="1"/>
        <v>15316.5</v>
      </c>
      <c r="G39">
        <f t="shared" si="2"/>
        <v>0.0051236616127425805</v>
      </c>
      <c r="J39">
        <f t="shared" si="6"/>
        <v>0.0051236616127425805</v>
      </c>
      <c r="O39">
        <f t="shared" si="3"/>
        <v>0.0006310423078274095</v>
      </c>
      <c r="Q39" s="2">
        <f t="shared" si="4"/>
        <v>37210.7892</v>
      </c>
    </row>
    <row r="40" spans="1:17" ht="12.75">
      <c r="A40" s="13" t="s">
        <v>34</v>
      </c>
      <c r="B40" s="7" t="s">
        <v>33</v>
      </c>
      <c r="C40" s="21">
        <v>52875.5028</v>
      </c>
      <c r="D40" s="21">
        <v>0.0017</v>
      </c>
      <c r="E40">
        <f t="shared" si="0"/>
        <v>15826.000816808926</v>
      </c>
      <c r="F40">
        <f t="shared" si="1"/>
        <v>15826</v>
      </c>
      <c r="G40">
        <f t="shared" si="2"/>
        <v>0.0010359889565734193</v>
      </c>
      <c r="J40">
        <f t="shared" si="6"/>
        <v>0.0010359889565734193</v>
      </c>
      <c r="O40">
        <f t="shared" si="3"/>
        <v>0.001169628140345368</v>
      </c>
      <c r="Q40" s="2">
        <f t="shared" si="4"/>
        <v>37857.0028</v>
      </c>
    </row>
    <row r="41" spans="1:17" ht="12.75">
      <c r="A41" s="13" t="s">
        <v>35</v>
      </c>
      <c r="B41" s="11"/>
      <c r="C41" s="20">
        <v>53222.3875</v>
      </c>
      <c r="D41" s="20">
        <v>0.0032</v>
      </c>
      <c r="E41">
        <f t="shared" si="0"/>
        <v>16099.496510321304</v>
      </c>
      <c r="F41">
        <f t="shared" si="1"/>
        <v>16099.5</v>
      </c>
      <c r="G41">
        <f t="shared" si="2"/>
        <v>-0.004426088518812321</v>
      </c>
      <c r="J41">
        <f t="shared" si="6"/>
        <v>-0.004426088518812321</v>
      </c>
      <c r="O41">
        <f t="shared" si="3"/>
        <v>0.001458741438075813</v>
      </c>
      <c r="Q41" s="2">
        <f t="shared" si="4"/>
        <v>38203.8875</v>
      </c>
    </row>
    <row r="42" spans="1:17" ht="12.75">
      <c r="A42" s="13" t="s">
        <v>35</v>
      </c>
      <c r="B42" s="11"/>
      <c r="C42" s="20">
        <v>53251.5665</v>
      </c>
      <c r="D42" s="20">
        <v>0.0009</v>
      </c>
      <c r="E42">
        <f t="shared" si="0"/>
        <v>16122.502226171551</v>
      </c>
      <c r="F42">
        <f t="shared" si="1"/>
        <v>16122.5</v>
      </c>
      <c r="G42">
        <f t="shared" si="2"/>
        <v>0.002823535687639378</v>
      </c>
      <c r="J42">
        <f t="shared" si="6"/>
        <v>0.002823535687639378</v>
      </c>
      <c r="O42">
        <f t="shared" si="3"/>
        <v>0.0014830544393474743</v>
      </c>
      <c r="Q42" s="2">
        <f t="shared" si="4"/>
        <v>38233.0665</v>
      </c>
    </row>
    <row r="43" spans="1:17" ht="12.75">
      <c r="A43" s="13" t="s">
        <v>35</v>
      </c>
      <c r="B43" s="11"/>
      <c r="C43" s="20">
        <v>53255.3702</v>
      </c>
      <c r="D43" s="20">
        <v>0.0007</v>
      </c>
      <c r="E43">
        <f t="shared" si="0"/>
        <v>16125.50119259876</v>
      </c>
      <c r="F43">
        <f t="shared" si="1"/>
        <v>16125.5</v>
      </c>
      <c r="G43">
        <f t="shared" si="2"/>
        <v>0.0015126170983421616</v>
      </c>
      <c r="J43">
        <f t="shared" si="6"/>
        <v>0.0015126170983421616</v>
      </c>
      <c r="O43">
        <f t="shared" si="3"/>
        <v>0.0014862257003829104</v>
      </c>
      <c r="Q43" s="2">
        <f t="shared" si="4"/>
        <v>38236.8702</v>
      </c>
    </row>
    <row r="44" spans="1:17" ht="12.75">
      <c r="A44" s="13" t="s">
        <v>35</v>
      </c>
      <c r="B44" s="7" t="s">
        <v>33</v>
      </c>
      <c r="C44" s="20">
        <v>53258.5403</v>
      </c>
      <c r="D44" s="20">
        <v>0.0032</v>
      </c>
      <c r="E44">
        <f t="shared" si="0"/>
        <v>16128.000607240007</v>
      </c>
      <c r="F44">
        <f t="shared" si="1"/>
        <v>16128</v>
      </c>
      <c r="G44">
        <f t="shared" si="2"/>
        <v>0.0007701849463046528</v>
      </c>
      <c r="J44">
        <f t="shared" si="6"/>
        <v>0.0007701849463046528</v>
      </c>
      <c r="O44">
        <f t="shared" si="3"/>
        <v>0.0014888684179124399</v>
      </c>
      <c r="Q44" s="2">
        <f t="shared" si="4"/>
        <v>38240.0403</v>
      </c>
    </row>
    <row r="45" spans="1:17" ht="12.75">
      <c r="A45" s="13" t="s">
        <v>35</v>
      </c>
      <c r="B45" s="11"/>
      <c r="C45" s="20">
        <v>53284.5407</v>
      </c>
      <c r="D45" s="20">
        <v>0.0029</v>
      </c>
      <c r="E45">
        <f t="shared" si="0"/>
        <v>16148.500206759958</v>
      </c>
      <c r="F45">
        <f t="shared" si="1"/>
        <v>16148.5</v>
      </c>
      <c r="G45">
        <f t="shared" si="2"/>
        <v>0.00026224130124319345</v>
      </c>
      <c r="J45">
        <f t="shared" si="6"/>
        <v>0.00026224130124319345</v>
      </c>
      <c r="O45">
        <f t="shared" si="3"/>
        <v>0.0015105387016545752</v>
      </c>
      <c r="Q45" s="2">
        <f t="shared" si="4"/>
        <v>38266.0407</v>
      </c>
    </row>
    <row r="46" spans="1:17" ht="12.75">
      <c r="A46" s="14" t="s">
        <v>40</v>
      </c>
      <c r="B46" s="15" t="s">
        <v>39</v>
      </c>
      <c r="C46" s="16">
        <v>53302.2982</v>
      </c>
      <c r="D46" s="16">
        <v>0.001</v>
      </c>
      <c r="E46">
        <f t="shared" si="0"/>
        <v>16162.500823614913</v>
      </c>
      <c r="F46">
        <f t="shared" si="1"/>
        <v>16162.5</v>
      </c>
      <c r="G46">
        <f t="shared" si="2"/>
        <v>0.0010446212472743355</v>
      </c>
      <c r="K46">
        <f>+G46</f>
        <v>0.0010446212472743355</v>
      </c>
      <c r="O46">
        <f t="shared" si="3"/>
        <v>0.0015253379198199354</v>
      </c>
      <c r="Q46" s="2">
        <f t="shared" si="4"/>
        <v>38283.7982</v>
      </c>
    </row>
    <row r="47" spans="1:17" ht="12.75">
      <c r="A47" s="12" t="s">
        <v>36</v>
      </c>
      <c r="B47" s="7"/>
      <c r="C47" s="17">
        <v>53585.7712</v>
      </c>
      <c r="D47" s="20">
        <v>0.0002</v>
      </c>
      <c r="E47">
        <f t="shared" si="0"/>
        <v>16386.00057649256</v>
      </c>
      <c r="F47">
        <f t="shared" si="1"/>
        <v>16386</v>
      </c>
      <c r="G47">
        <f t="shared" si="2"/>
        <v>0.000731186824850738</v>
      </c>
      <c r="K47">
        <f>+G47</f>
        <v>0.000731186824850738</v>
      </c>
      <c r="O47">
        <f t="shared" si="3"/>
        <v>0.001761596866959805</v>
      </c>
      <c r="Q47" s="2">
        <f t="shared" si="4"/>
        <v>38567.2712</v>
      </c>
    </row>
    <row r="48" spans="1:17" ht="12.75">
      <c r="A48" s="14" t="s">
        <v>46</v>
      </c>
      <c r="B48" s="7" t="s">
        <v>33</v>
      </c>
      <c r="C48" s="20">
        <v>54080.4254</v>
      </c>
      <c r="D48" s="18">
        <v>0.0016</v>
      </c>
      <c r="E48">
        <f t="shared" si="0"/>
        <v>16776.002768799717</v>
      </c>
      <c r="F48">
        <f t="shared" si="1"/>
        <v>16776</v>
      </c>
      <c r="G48">
        <f t="shared" si="2"/>
        <v>0.003511771050398238</v>
      </c>
      <c r="J48">
        <f>+G48</f>
        <v>0.003511771050398238</v>
      </c>
      <c r="O48">
        <f t="shared" si="3"/>
        <v>0.002173860801566287</v>
      </c>
      <c r="Q48" s="2">
        <f t="shared" si="4"/>
        <v>39061.9254</v>
      </c>
    </row>
    <row r="49" spans="1:17" ht="12.75">
      <c r="A49" s="50" t="s">
        <v>176</v>
      </c>
      <c r="B49" s="52" t="s">
        <v>33</v>
      </c>
      <c r="C49" s="51">
        <v>55075.4351</v>
      </c>
      <c r="D49" s="20"/>
      <c r="E49">
        <f t="shared" si="0"/>
        <v>17560.50225221033</v>
      </c>
      <c r="F49">
        <f t="shared" si="1"/>
        <v>17560.5</v>
      </c>
      <c r="G49">
        <f t="shared" si="2"/>
        <v>0.0028565616375999525</v>
      </c>
      <c r="K49">
        <f>+G49</f>
        <v>0.0028565616375999525</v>
      </c>
      <c r="O49">
        <f t="shared" si="3"/>
        <v>0.003003145562332407</v>
      </c>
      <c r="Q49" s="2">
        <f t="shared" si="4"/>
        <v>40056.9351</v>
      </c>
    </row>
    <row r="50" spans="1:17" ht="12.75">
      <c r="A50" s="50" t="s">
        <v>176</v>
      </c>
      <c r="B50" s="52" t="s">
        <v>33</v>
      </c>
      <c r="C50" s="51">
        <v>55108.4117</v>
      </c>
      <c r="D50" s="20"/>
      <c r="E50">
        <f t="shared" si="0"/>
        <v>17586.50212504035</v>
      </c>
      <c r="F50">
        <f t="shared" si="1"/>
        <v>17586.5</v>
      </c>
      <c r="G50">
        <f t="shared" si="2"/>
        <v>0.0026952672487823293</v>
      </c>
      <c r="K50">
        <f>+G50</f>
        <v>0.0026952672487823293</v>
      </c>
      <c r="O50">
        <f t="shared" si="3"/>
        <v>0.0030306298246395077</v>
      </c>
      <c r="Q50" s="2">
        <f t="shared" si="4"/>
        <v>40089.9117</v>
      </c>
    </row>
    <row r="51" spans="1:17" ht="12.75">
      <c r="A51" s="33" t="s">
        <v>51</v>
      </c>
      <c r="B51" s="33"/>
      <c r="C51" s="34">
        <v>55430.5705</v>
      </c>
      <c r="D51" s="34">
        <v>0.0016</v>
      </c>
      <c r="E51">
        <f t="shared" si="0"/>
        <v>17840.503078172955</v>
      </c>
      <c r="F51">
        <f t="shared" si="1"/>
        <v>17840.5</v>
      </c>
      <c r="G51">
        <f t="shared" si="2"/>
        <v>0.003904160563251935</v>
      </c>
      <c r="J51">
        <f>+G51</f>
        <v>0.003904160563251935</v>
      </c>
      <c r="O51">
        <f t="shared" si="3"/>
        <v>0.003299129925639627</v>
      </c>
      <c r="Q51" s="2">
        <f t="shared" si="4"/>
        <v>40412.0705</v>
      </c>
    </row>
    <row r="52" spans="1:17" ht="12.75">
      <c r="A52" s="33" t="s">
        <v>51</v>
      </c>
      <c r="B52" s="33"/>
      <c r="C52" s="34">
        <v>55463.546</v>
      </c>
      <c r="D52" s="34">
        <v>0.0031</v>
      </c>
      <c r="E52">
        <f t="shared" si="0"/>
        <v>17866.50208372557</v>
      </c>
      <c r="F52">
        <f t="shared" si="1"/>
        <v>17866.5</v>
      </c>
      <c r="G52">
        <f t="shared" si="2"/>
        <v>0.002642866180394776</v>
      </c>
      <c r="J52">
        <f>+G52</f>
        <v>0.002642866180394776</v>
      </c>
      <c r="O52">
        <f t="shared" si="3"/>
        <v>0.0033266141879467245</v>
      </c>
      <c r="Q52" s="2">
        <f t="shared" si="4"/>
        <v>40445.046</v>
      </c>
    </row>
    <row r="53" spans="1:17" ht="12.75">
      <c r="A53" s="33" t="s">
        <v>51</v>
      </c>
      <c r="B53" s="33"/>
      <c r="C53" s="34">
        <v>55482.5733</v>
      </c>
      <c r="D53" s="34">
        <v>0.0012</v>
      </c>
      <c r="E53">
        <f t="shared" si="0"/>
        <v>17881.503854080867</v>
      </c>
      <c r="F53">
        <f t="shared" si="1"/>
        <v>17881.5</v>
      </c>
      <c r="G53">
        <f t="shared" si="2"/>
        <v>0.0048882732589845546</v>
      </c>
      <c r="J53">
        <f>+G53</f>
        <v>0.0048882732589845546</v>
      </c>
      <c r="O53">
        <f t="shared" si="3"/>
        <v>0.0033424704931238978</v>
      </c>
      <c r="Q53" s="2">
        <f t="shared" si="4"/>
        <v>40464.0733</v>
      </c>
    </row>
    <row r="54" spans="1:17" ht="12.75">
      <c r="A54" s="50" t="s">
        <v>198</v>
      </c>
      <c r="B54" s="52" t="s">
        <v>39</v>
      </c>
      <c r="C54" s="51">
        <v>55801.5575</v>
      </c>
      <c r="D54" s="20"/>
      <c r="E54">
        <f t="shared" si="0"/>
        <v>18133.001844619204</v>
      </c>
      <c r="F54">
        <f t="shared" si="1"/>
        <v>18133</v>
      </c>
      <c r="G54">
        <f t="shared" si="2"/>
        <v>0.002339598737307824</v>
      </c>
      <c r="K54">
        <f>+G54</f>
        <v>0.002339598737307824</v>
      </c>
      <c r="O54">
        <f t="shared" si="3"/>
        <v>0.0036083278765944877</v>
      </c>
      <c r="Q54" s="2">
        <f t="shared" si="4"/>
        <v>40783.0575</v>
      </c>
    </row>
    <row r="55" spans="1:17" ht="12.75">
      <c r="A55" s="50" t="s">
        <v>198</v>
      </c>
      <c r="B55" s="52" t="s">
        <v>33</v>
      </c>
      <c r="C55" s="51">
        <v>55850.39</v>
      </c>
      <c r="D55" s="20"/>
      <c r="E55">
        <f t="shared" si="0"/>
        <v>18171.503048199076</v>
      </c>
      <c r="F55">
        <f t="shared" si="1"/>
        <v>18171.5</v>
      </c>
      <c r="G55">
        <f t="shared" si="2"/>
        <v>0.00386614358285442</v>
      </c>
      <c r="I55">
        <f>+G55</f>
        <v>0.00386614358285442</v>
      </c>
      <c r="O55">
        <f t="shared" si="3"/>
        <v>0.0036490257265492324</v>
      </c>
      <c r="Q55" s="2">
        <f t="shared" si="4"/>
        <v>40831.89</v>
      </c>
    </row>
    <row r="56" spans="1:17" ht="12.75">
      <c r="A56" s="54" t="s">
        <v>47</v>
      </c>
      <c r="B56" s="55" t="s">
        <v>39</v>
      </c>
      <c r="C56" s="56">
        <v>56148.44888</v>
      </c>
      <c r="D56" s="56">
        <v>0.0003</v>
      </c>
      <c r="E56">
        <f t="shared" si="0"/>
        <v>18406.502804870743</v>
      </c>
      <c r="F56">
        <f t="shared" si="1"/>
        <v>18406.5</v>
      </c>
      <c r="G56">
        <f t="shared" si="2"/>
        <v>0.0035575212677940726</v>
      </c>
      <c r="K56">
        <f>+G56</f>
        <v>0.0035575212677940726</v>
      </c>
      <c r="O56">
        <f t="shared" si="3"/>
        <v>0.0038974411743249327</v>
      </c>
      <c r="Q56" s="2">
        <f t="shared" si="4"/>
        <v>41129.94888</v>
      </c>
    </row>
    <row r="57" spans="1:17" ht="12.75">
      <c r="A57" s="54" t="s">
        <v>50</v>
      </c>
      <c r="B57" s="55" t="s">
        <v>39</v>
      </c>
      <c r="C57" s="56">
        <v>56158.5965</v>
      </c>
      <c r="D57" s="56">
        <v>0.0012</v>
      </c>
      <c r="E57">
        <f t="shared" si="0"/>
        <v>18414.50353355494</v>
      </c>
      <c r="F57">
        <f t="shared" si="1"/>
        <v>18414.5</v>
      </c>
      <c r="G57">
        <f t="shared" si="2"/>
        <v>0.004481738375034183</v>
      </c>
      <c r="J57">
        <f>+G57</f>
        <v>0.004481738375034183</v>
      </c>
      <c r="O57">
        <f t="shared" si="3"/>
        <v>0.0039058978704194242</v>
      </c>
      <c r="Q57" s="2">
        <f t="shared" si="4"/>
        <v>41140.0965</v>
      </c>
    </row>
    <row r="58" spans="1:17" ht="12.75">
      <c r="A58" s="35" t="s">
        <v>52</v>
      </c>
      <c r="B58" s="36"/>
      <c r="C58" s="35">
        <v>56949.4047</v>
      </c>
      <c r="D58" s="35">
        <v>0.0017</v>
      </c>
      <c r="E58">
        <f t="shared" si="0"/>
        <v>19038.003610365122</v>
      </c>
      <c r="F58">
        <f t="shared" si="1"/>
        <v>19038</v>
      </c>
      <c r="G58">
        <f t="shared" si="2"/>
        <v>0.004579159569402691</v>
      </c>
      <c r="J58">
        <f>+G58</f>
        <v>0.004579159569402691</v>
      </c>
      <c r="O58">
        <f t="shared" si="3"/>
        <v>0.004564991622283894</v>
      </c>
      <c r="Q58" s="2">
        <f t="shared" si="4"/>
        <v>41930.9047</v>
      </c>
    </row>
    <row r="59" spans="1:17" ht="12.75">
      <c r="A59" s="57" t="s">
        <v>0</v>
      </c>
      <c r="B59" s="58" t="s">
        <v>39</v>
      </c>
      <c r="C59" s="59">
        <v>57989.4419</v>
      </c>
      <c r="D59" s="59">
        <v>0.0013</v>
      </c>
      <c r="E59">
        <f>+(C59-C$7)/C$8</f>
        <v>19858.00430596419</v>
      </c>
      <c r="F59">
        <f t="shared" si="1"/>
        <v>19858</v>
      </c>
      <c r="G59">
        <f>+C59-(C$7+F59*C$8)</f>
        <v>0.005461413587909192</v>
      </c>
      <c r="K59">
        <f>+G59</f>
        <v>0.005461413587909192</v>
      </c>
      <c r="O59">
        <f>+C$11+C$12*F59</f>
        <v>0.005431802971969319</v>
      </c>
      <c r="Q59" s="2">
        <f>+C59-15018.5</f>
        <v>42970.9419</v>
      </c>
    </row>
    <row r="60" spans="2:4" ht="12.75">
      <c r="B60" s="7"/>
      <c r="C60" s="20"/>
      <c r="D60" s="20"/>
    </row>
    <row r="61" spans="2:4" ht="12.75">
      <c r="B61" s="7"/>
      <c r="C61" s="20"/>
      <c r="D61" s="20"/>
    </row>
    <row r="62" spans="2:4" ht="12.75">
      <c r="B62" s="7"/>
      <c r="C62" s="20"/>
      <c r="D62" s="20"/>
    </row>
    <row r="63" spans="2:4" ht="12.75">
      <c r="B63" s="7"/>
      <c r="C63" s="20"/>
      <c r="D63" s="20"/>
    </row>
    <row r="64" spans="2:4" ht="12.75">
      <c r="B64" s="7"/>
      <c r="C64" s="20"/>
      <c r="D64" s="20"/>
    </row>
    <row r="65" spans="3:4" ht="12.75">
      <c r="C65" s="20"/>
      <c r="D65" s="20"/>
    </row>
    <row r="66" spans="3:4" ht="12.75">
      <c r="C66" s="20"/>
      <c r="D66" s="20"/>
    </row>
    <row r="67" spans="3:4" ht="12.75">
      <c r="C67" s="20"/>
      <c r="D67" s="20"/>
    </row>
    <row r="68" spans="3:4" ht="12.75">
      <c r="C68" s="20"/>
      <c r="D68" s="20"/>
    </row>
    <row r="69" spans="3:4" ht="12.75">
      <c r="C69" s="20"/>
      <c r="D69" s="20"/>
    </row>
    <row r="70" spans="3:4" ht="12.75">
      <c r="C70" s="20"/>
      <c r="D70" s="20"/>
    </row>
    <row r="71" spans="3:4" ht="12.75">
      <c r="C71" s="20"/>
      <c r="D71" s="20"/>
    </row>
    <row r="72" spans="3:4" ht="12.75">
      <c r="C72" s="20"/>
      <c r="D72" s="20"/>
    </row>
    <row r="73" spans="3:4" ht="12.75">
      <c r="C73" s="20"/>
      <c r="D73" s="20"/>
    </row>
    <row r="74" spans="3:4" ht="12.75">
      <c r="C74" s="20"/>
      <c r="D74" s="20"/>
    </row>
    <row r="75" spans="3:4" ht="12.75">
      <c r="C75" s="20"/>
      <c r="D75" s="20"/>
    </row>
    <row r="76" spans="3:4" ht="12.75">
      <c r="C76" s="20"/>
      <c r="D76" s="20"/>
    </row>
    <row r="77" spans="3:4" ht="12.75">
      <c r="C77" s="20"/>
      <c r="D77" s="20"/>
    </row>
    <row r="78" spans="3:4" ht="12.75">
      <c r="C78" s="20"/>
      <c r="D78" s="20"/>
    </row>
    <row r="79" spans="3:4" ht="12.75">
      <c r="C79" s="20"/>
      <c r="D79" s="20"/>
    </row>
    <row r="80" spans="3:4" ht="12.75">
      <c r="C80" s="20"/>
      <c r="D80" s="20"/>
    </row>
    <row r="81" spans="3:4" ht="12.75">
      <c r="C81" s="20"/>
      <c r="D81" s="20"/>
    </row>
    <row r="82" spans="3:4" ht="12.75">
      <c r="C82" s="20"/>
      <c r="D82" s="20"/>
    </row>
    <row r="83" spans="3:4" ht="12.75">
      <c r="C83" s="20"/>
      <c r="D83" s="20"/>
    </row>
    <row r="84" spans="3:4" ht="12.75">
      <c r="C84" s="20"/>
      <c r="D84" s="20"/>
    </row>
    <row r="85" spans="3:4" ht="12.75">
      <c r="C85" s="20"/>
      <c r="D85" s="20"/>
    </row>
    <row r="86" spans="3:4" ht="12.75">
      <c r="C86" s="20"/>
      <c r="D86" s="20"/>
    </row>
    <row r="87" spans="3:4" ht="12.75">
      <c r="C87" s="20"/>
      <c r="D87" s="20"/>
    </row>
    <row r="88" spans="3:4" ht="12.75">
      <c r="C88" s="20"/>
      <c r="D88" s="20"/>
    </row>
    <row r="89" spans="3:4" ht="12.75">
      <c r="C89" s="20"/>
      <c r="D89" s="20"/>
    </row>
    <row r="90" spans="3:4" ht="12.75">
      <c r="C90" s="20"/>
      <c r="D90" s="20"/>
    </row>
    <row r="91" spans="3:4" ht="12.75">
      <c r="C91" s="20"/>
      <c r="D91" s="20"/>
    </row>
    <row r="92" spans="3:4" ht="12.75">
      <c r="C92" s="20"/>
      <c r="D92" s="20"/>
    </row>
    <row r="93" spans="3:4" ht="12.75">
      <c r="C93" s="20"/>
      <c r="D93" s="20"/>
    </row>
    <row r="94" spans="3:4" ht="12.75">
      <c r="C94" s="20"/>
      <c r="D94" s="20"/>
    </row>
    <row r="95" spans="3:4" ht="12.75">
      <c r="C95" s="20"/>
      <c r="D95" s="20"/>
    </row>
    <row r="96" spans="3:4" ht="12.75">
      <c r="C96" s="20"/>
      <c r="D96" s="20"/>
    </row>
    <row r="97" spans="3:4" ht="12.75">
      <c r="C97" s="20"/>
      <c r="D97" s="20"/>
    </row>
    <row r="98" spans="3:4" ht="12.75">
      <c r="C98" s="20"/>
      <c r="D98" s="20"/>
    </row>
    <row r="99" spans="3:4" ht="12.75">
      <c r="C99" s="20"/>
      <c r="D99" s="20"/>
    </row>
    <row r="100" spans="3:4" ht="12.75">
      <c r="C100" s="20"/>
      <c r="D100" s="20"/>
    </row>
    <row r="101" spans="3:4" ht="12.75">
      <c r="C101" s="20"/>
      <c r="D101" s="20"/>
    </row>
    <row r="102" spans="3:4" ht="12.75">
      <c r="C102" s="20"/>
      <c r="D102" s="20"/>
    </row>
    <row r="103" spans="3:4" ht="12.75">
      <c r="C103" s="20"/>
      <c r="D103" s="20"/>
    </row>
    <row r="104" spans="3:4" ht="12.75">
      <c r="C104" s="20"/>
      <c r="D104" s="20"/>
    </row>
    <row r="105" spans="3:4" ht="12.75">
      <c r="C105" s="20"/>
      <c r="D105" s="20"/>
    </row>
    <row r="106" spans="3:4" ht="12.75">
      <c r="C106" s="20"/>
      <c r="D106" s="20"/>
    </row>
    <row r="107" spans="3:4" ht="12.75">
      <c r="C107" s="20"/>
      <c r="D107" s="20"/>
    </row>
    <row r="108" spans="3:4" ht="12.75">
      <c r="C108" s="20"/>
      <c r="D108" s="20"/>
    </row>
    <row r="109" spans="3:4" ht="12.75">
      <c r="C109" s="20"/>
      <c r="D109" s="20"/>
    </row>
    <row r="110" spans="3:4" ht="12.75">
      <c r="C110" s="20"/>
      <c r="D110" s="20"/>
    </row>
    <row r="111" spans="3:4" ht="12.75">
      <c r="C111" s="20"/>
      <c r="D111" s="20"/>
    </row>
    <row r="112" spans="3:4" ht="12.75">
      <c r="C112" s="20"/>
      <c r="D112" s="20"/>
    </row>
    <row r="113" spans="3:4" ht="12.75">
      <c r="C113" s="20"/>
      <c r="D113" s="20"/>
    </row>
    <row r="114" spans="3:4" ht="12.75">
      <c r="C114" s="20"/>
      <c r="D114" s="20"/>
    </row>
    <row r="115" spans="3:4" ht="12.75">
      <c r="C115" s="20"/>
      <c r="D115" s="20"/>
    </row>
    <row r="116" spans="3:4" ht="12.75">
      <c r="C116" s="20"/>
      <c r="D116" s="20"/>
    </row>
    <row r="117" spans="3:4" ht="12.75">
      <c r="C117" s="20"/>
      <c r="D117" s="20"/>
    </row>
    <row r="118" spans="3:4" ht="12.75">
      <c r="C118" s="20"/>
      <c r="D118" s="20"/>
    </row>
    <row r="119" spans="3:4" ht="12.75">
      <c r="C119" s="20"/>
      <c r="D119" s="20"/>
    </row>
    <row r="120" spans="3:4" ht="12.75">
      <c r="C120" s="20"/>
      <c r="D120" s="20"/>
    </row>
    <row r="121" spans="3:4" ht="12.75">
      <c r="C121" s="20"/>
      <c r="D121" s="20"/>
    </row>
    <row r="122" spans="3:4" ht="12.75">
      <c r="C122" s="20"/>
      <c r="D122" s="20"/>
    </row>
    <row r="123" spans="3:4" ht="12.75">
      <c r="C123" s="20"/>
      <c r="D123" s="20"/>
    </row>
    <row r="124" spans="3:4" ht="12.75">
      <c r="C124" s="20"/>
      <c r="D124" s="20"/>
    </row>
    <row r="125" spans="3:4" ht="12.75">
      <c r="C125" s="20"/>
      <c r="D125" s="20"/>
    </row>
    <row r="126" spans="3:4" ht="12.75">
      <c r="C126" s="20"/>
      <c r="D126" s="20"/>
    </row>
    <row r="127" spans="3:4" ht="12.75">
      <c r="C127" s="20"/>
      <c r="D127" s="20"/>
    </row>
    <row r="128" spans="3:4" ht="12.75">
      <c r="C128" s="20"/>
      <c r="D128" s="20"/>
    </row>
    <row r="129" spans="3:4" ht="12.75">
      <c r="C129" s="20"/>
      <c r="D129" s="20"/>
    </row>
    <row r="130" spans="3:4" ht="12.75">
      <c r="C130" s="20"/>
      <c r="D130" s="20"/>
    </row>
    <row r="131" spans="3:4" ht="12.75">
      <c r="C131" s="20"/>
      <c r="D131" s="20"/>
    </row>
    <row r="132" spans="3:4" ht="12.75">
      <c r="C132" s="20"/>
      <c r="D132" s="20"/>
    </row>
    <row r="133" spans="3:4" ht="12.75">
      <c r="C133" s="20"/>
      <c r="D133" s="20"/>
    </row>
    <row r="134" spans="3:4" ht="12.75">
      <c r="C134" s="20"/>
      <c r="D134" s="20"/>
    </row>
    <row r="135" spans="3:4" ht="12.75">
      <c r="C135" s="20"/>
      <c r="D135" s="20"/>
    </row>
    <row r="136" spans="3:4" ht="12.75">
      <c r="C136" s="20"/>
      <c r="D136" s="20"/>
    </row>
    <row r="137" spans="3:4" ht="12.75">
      <c r="C137" s="20"/>
      <c r="D137" s="20"/>
    </row>
    <row r="138" spans="3:4" ht="12.75">
      <c r="C138" s="20"/>
      <c r="D138" s="20"/>
    </row>
    <row r="139" spans="3:4" ht="12.75">
      <c r="C139" s="20"/>
      <c r="D139" s="20"/>
    </row>
    <row r="140" spans="3:4" ht="12.75">
      <c r="C140" s="20"/>
      <c r="D140" s="20"/>
    </row>
    <row r="141" spans="3:4" ht="12.75">
      <c r="C141" s="20"/>
      <c r="D141" s="20"/>
    </row>
    <row r="142" spans="3:4" ht="12.75">
      <c r="C142" s="20"/>
      <c r="D142" s="20"/>
    </row>
    <row r="143" spans="3:4" ht="12.75">
      <c r="C143" s="20"/>
      <c r="D143" s="20"/>
    </row>
    <row r="144" spans="3:4" ht="12.75">
      <c r="C144" s="20"/>
      <c r="D144" s="20"/>
    </row>
    <row r="145" spans="3:4" ht="12.75">
      <c r="C145" s="20"/>
      <c r="D145" s="20"/>
    </row>
    <row r="146" spans="3:4" ht="12.75">
      <c r="C146" s="20"/>
      <c r="D146" s="20"/>
    </row>
    <row r="147" spans="3:4" ht="12.75">
      <c r="C147" s="20"/>
      <c r="D147" s="20"/>
    </row>
    <row r="148" spans="3:4" ht="12.75">
      <c r="C148" s="20"/>
      <c r="D148" s="20"/>
    </row>
    <row r="149" spans="3:4" ht="12.75">
      <c r="C149" s="20"/>
      <c r="D149" s="20"/>
    </row>
    <row r="150" spans="3:4" ht="12.75">
      <c r="C150" s="20"/>
      <c r="D150" s="20"/>
    </row>
    <row r="151" spans="3:4" ht="12.75">
      <c r="C151" s="20"/>
      <c r="D151" s="20"/>
    </row>
    <row r="152" spans="3:4" ht="12.75">
      <c r="C152" s="20"/>
      <c r="D152" s="20"/>
    </row>
    <row r="153" spans="3:4" ht="12.75">
      <c r="C153" s="20"/>
      <c r="D153" s="20"/>
    </row>
    <row r="154" spans="3:4" ht="12.75">
      <c r="C154" s="20"/>
      <c r="D154" s="20"/>
    </row>
    <row r="155" spans="3:4" ht="12.75">
      <c r="C155" s="20"/>
      <c r="D155" s="20"/>
    </row>
    <row r="156" spans="3:4" ht="12.75">
      <c r="C156" s="20"/>
      <c r="D156" s="20"/>
    </row>
    <row r="157" spans="3:4" ht="12.75">
      <c r="C157" s="20"/>
      <c r="D157" s="20"/>
    </row>
    <row r="158" spans="3:4" ht="12.75">
      <c r="C158" s="20"/>
      <c r="D158" s="20"/>
    </row>
    <row r="159" spans="3:4" ht="12.75">
      <c r="C159" s="20"/>
      <c r="D159" s="20"/>
    </row>
    <row r="160" spans="3:4" ht="12.75">
      <c r="C160" s="20"/>
      <c r="D160" s="20"/>
    </row>
    <row r="161" spans="3:4" ht="12.75">
      <c r="C161" s="20"/>
      <c r="D161" s="20"/>
    </row>
    <row r="162" spans="3:4" ht="12.75">
      <c r="C162" s="20"/>
      <c r="D162" s="20"/>
    </row>
    <row r="163" spans="3:4" ht="12.75">
      <c r="C163" s="20"/>
      <c r="D163" s="20"/>
    </row>
    <row r="164" spans="3:4" ht="12.75">
      <c r="C164" s="20"/>
      <c r="D164" s="20"/>
    </row>
    <row r="165" spans="3:4" ht="12.75">
      <c r="C165" s="20"/>
      <c r="D165" s="20"/>
    </row>
    <row r="166" spans="3:4" ht="12.75">
      <c r="C166" s="20"/>
      <c r="D166" s="20"/>
    </row>
    <row r="167" spans="3:4" ht="12.75">
      <c r="C167" s="20"/>
      <c r="D167" s="20"/>
    </row>
    <row r="168" spans="3:4" ht="12.75">
      <c r="C168" s="20"/>
      <c r="D168" s="20"/>
    </row>
    <row r="169" spans="3:4" ht="12.75">
      <c r="C169" s="20"/>
      <c r="D169" s="20"/>
    </row>
    <row r="170" spans="3:4" ht="12.75">
      <c r="C170" s="20"/>
      <c r="D170" s="20"/>
    </row>
    <row r="171" spans="3:4" ht="12.75">
      <c r="C171" s="20"/>
      <c r="D171" s="20"/>
    </row>
    <row r="172" spans="3:4" ht="12.75">
      <c r="C172" s="20"/>
      <c r="D172" s="20"/>
    </row>
    <row r="173" spans="3:4" ht="12.75">
      <c r="C173" s="20"/>
      <c r="D173" s="20"/>
    </row>
    <row r="174" spans="3:4" ht="12.75">
      <c r="C174" s="20"/>
      <c r="D174" s="20"/>
    </row>
    <row r="175" spans="3:4" ht="12.75">
      <c r="C175" s="20"/>
      <c r="D175" s="20"/>
    </row>
    <row r="176" spans="3:4" ht="12.75">
      <c r="C176" s="20"/>
      <c r="D176" s="20"/>
    </row>
    <row r="177" spans="3:4" ht="12.75">
      <c r="C177" s="20"/>
      <c r="D177" s="20"/>
    </row>
    <row r="178" spans="3:4" ht="12.75">
      <c r="C178" s="20"/>
      <c r="D178" s="20"/>
    </row>
    <row r="179" spans="3:4" ht="12.75">
      <c r="C179" s="20"/>
      <c r="D179" s="20"/>
    </row>
    <row r="180" spans="3:4" ht="12.75">
      <c r="C180" s="20"/>
      <c r="D180" s="20"/>
    </row>
    <row r="181" spans="3:4" ht="12.75">
      <c r="C181" s="20"/>
      <c r="D181" s="20"/>
    </row>
    <row r="182" spans="3:4" ht="12.75">
      <c r="C182" s="20"/>
      <c r="D182" s="20"/>
    </row>
    <row r="183" spans="3:4" ht="12.75">
      <c r="C183" s="20"/>
      <c r="D183" s="20"/>
    </row>
    <row r="184" spans="3:4" ht="12.75">
      <c r="C184" s="20"/>
      <c r="D184" s="20"/>
    </row>
    <row r="185" spans="3:4" ht="12.75">
      <c r="C185" s="20"/>
      <c r="D185" s="20"/>
    </row>
    <row r="186" spans="3:4" ht="12.75">
      <c r="C186" s="20"/>
      <c r="D186" s="20"/>
    </row>
    <row r="187" spans="3:4" ht="12.75">
      <c r="C187" s="20"/>
      <c r="D187" s="20"/>
    </row>
    <row r="188" spans="3:4" ht="12.75">
      <c r="C188" s="20"/>
      <c r="D188" s="20"/>
    </row>
    <row r="189" spans="3:4" ht="12.75">
      <c r="C189" s="20"/>
      <c r="D189" s="20"/>
    </row>
    <row r="190" spans="3:4" ht="12.75">
      <c r="C190" s="20"/>
      <c r="D190" s="20"/>
    </row>
    <row r="191" spans="3:4" ht="12.75">
      <c r="C191" s="20"/>
      <c r="D191" s="20"/>
    </row>
    <row r="192" spans="3:4" ht="12.75">
      <c r="C192" s="20"/>
      <c r="D192" s="20"/>
    </row>
    <row r="193" spans="3:4" ht="12.75">
      <c r="C193" s="20"/>
      <c r="D193" s="20"/>
    </row>
    <row r="194" spans="3:4" ht="12.75">
      <c r="C194" s="20"/>
      <c r="D194" s="20"/>
    </row>
    <row r="195" spans="3:4" ht="12.75">
      <c r="C195" s="20"/>
      <c r="D195" s="20"/>
    </row>
    <row r="196" spans="3:4" ht="12.75">
      <c r="C196" s="20"/>
      <c r="D196" s="20"/>
    </row>
    <row r="197" spans="3:4" ht="12.75">
      <c r="C197" s="20"/>
      <c r="D197" s="20"/>
    </row>
    <row r="198" spans="3:4" ht="12.75">
      <c r="C198" s="20"/>
      <c r="D198" s="20"/>
    </row>
    <row r="199" spans="3:4" ht="12.75">
      <c r="C199" s="20"/>
      <c r="D199" s="20"/>
    </row>
    <row r="200" spans="3:4" ht="12.75">
      <c r="C200" s="20"/>
      <c r="D200" s="20"/>
    </row>
    <row r="201" spans="3:4" ht="12.75">
      <c r="C201" s="20"/>
      <c r="D201" s="20"/>
    </row>
    <row r="202" spans="3:4" ht="12.75">
      <c r="C202" s="20"/>
      <c r="D202" s="20"/>
    </row>
    <row r="203" spans="3:4" ht="12.75">
      <c r="C203" s="20"/>
      <c r="D203" s="20"/>
    </row>
    <row r="204" spans="3:4" ht="12.75">
      <c r="C204" s="20"/>
      <c r="D204" s="20"/>
    </row>
    <row r="205" spans="3:4" ht="12.75">
      <c r="C205" s="20"/>
      <c r="D205" s="20"/>
    </row>
    <row r="206" spans="3:4" ht="12.75">
      <c r="C206" s="20"/>
      <c r="D206" s="20"/>
    </row>
    <row r="207" spans="3:4" ht="12.75">
      <c r="C207" s="20"/>
      <c r="D207" s="20"/>
    </row>
    <row r="208" spans="3:4" ht="12.75">
      <c r="C208" s="20"/>
      <c r="D208" s="20"/>
    </row>
    <row r="209" spans="3:4" ht="12.75">
      <c r="C209" s="20"/>
      <c r="D209" s="20"/>
    </row>
    <row r="210" spans="3:4" ht="12.75">
      <c r="C210" s="20"/>
      <c r="D210" s="20"/>
    </row>
    <row r="211" spans="3:4" ht="12.75">
      <c r="C211" s="20"/>
      <c r="D211" s="20"/>
    </row>
    <row r="212" spans="3:4" ht="12.75">
      <c r="C212" s="20"/>
      <c r="D212" s="20"/>
    </row>
    <row r="213" spans="3:4" ht="12.75">
      <c r="C213" s="20"/>
      <c r="D213" s="20"/>
    </row>
    <row r="214" spans="3:4" ht="12.75">
      <c r="C214" s="20"/>
      <c r="D214" s="20"/>
    </row>
    <row r="215" spans="3:4" ht="12.75">
      <c r="C215" s="20"/>
      <c r="D215" s="20"/>
    </row>
    <row r="216" spans="3:4" ht="12.75">
      <c r="C216" s="20"/>
      <c r="D216" s="20"/>
    </row>
    <row r="217" spans="3:4" ht="12.75">
      <c r="C217" s="20"/>
      <c r="D217" s="20"/>
    </row>
    <row r="218" spans="3:4" ht="12.75">
      <c r="C218" s="20"/>
      <c r="D218" s="20"/>
    </row>
    <row r="219" spans="3:4" ht="12.75">
      <c r="C219" s="20"/>
      <c r="D219" s="20"/>
    </row>
    <row r="220" spans="3:4" ht="12.75">
      <c r="C220" s="20"/>
      <c r="D220" s="20"/>
    </row>
    <row r="221" spans="3:4" ht="12.75">
      <c r="C221" s="20"/>
      <c r="D221" s="20"/>
    </row>
    <row r="222" spans="3:4" ht="12.75">
      <c r="C222" s="20"/>
      <c r="D222" s="20"/>
    </row>
    <row r="223" spans="3:4" ht="12.75">
      <c r="C223" s="20"/>
      <c r="D223" s="20"/>
    </row>
    <row r="224" spans="3:4" ht="12.75">
      <c r="C224" s="20"/>
      <c r="D224" s="20"/>
    </row>
    <row r="225" spans="3:4" ht="12.75">
      <c r="C225" s="20"/>
      <c r="D225" s="20"/>
    </row>
    <row r="226" spans="3:4" ht="12.75">
      <c r="C226" s="20"/>
      <c r="D226" s="20"/>
    </row>
    <row r="227" spans="3:4" ht="12.75">
      <c r="C227" s="20"/>
      <c r="D227" s="20"/>
    </row>
    <row r="228" spans="3:4" ht="12.75">
      <c r="C228" s="20"/>
      <c r="D228" s="20"/>
    </row>
    <row r="229" spans="3:4" ht="12.75">
      <c r="C229" s="20"/>
      <c r="D229" s="20"/>
    </row>
    <row r="230" spans="3:4" ht="12.75">
      <c r="C230" s="20"/>
      <c r="D230" s="20"/>
    </row>
    <row r="231" spans="3:4" ht="12.75">
      <c r="C231" s="20"/>
      <c r="D231" s="20"/>
    </row>
    <row r="232" spans="3:4" ht="12.75">
      <c r="C232" s="20"/>
      <c r="D232" s="20"/>
    </row>
    <row r="233" spans="3:4" ht="12.75">
      <c r="C233" s="20"/>
      <c r="D233" s="20"/>
    </row>
    <row r="234" spans="3:4" ht="12.75">
      <c r="C234" s="20"/>
      <c r="D234" s="20"/>
    </row>
    <row r="235" spans="3:4" ht="12.75">
      <c r="C235" s="20"/>
      <c r="D235" s="20"/>
    </row>
    <row r="236" spans="3:4" ht="12.75">
      <c r="C236" s="20"/>
      <c r="D236" s="20"/>
    </row>
    <row r="237" spans="3:4" ht="12.75">
      <c r="C237" s="20"/>
      <c r="D237" s="20"/>
    </row>
    <row r="238" spans="3:4" ht="12.75">
      <c r="C238" s="20"/>
      <c r="D238" s="20"/>
    </row>
    <row r="239" spans="3:4" ht="12.75">
      <c r="C239" s="20"/>
      <c r="D239" s="20"/>
    </row>
    <row r="240" spans="3:4" ht="12.75">
      <c r="C240" s="20"/>
      <c r="D240" s="20"/>
    </row>
    <row r="241" spans="3:4" ht="12.75">
      <c r="C241" s="20"/>
      <c r="D241" s="20"/>
    </row>
    <row r="242" spans="3:4" ht="12.75">
      <c r="C242" s="20"/>
      <c r="D242" s="20"/>
    </row>
    <row r="243" spans="3:4" ht="12.75">
      <c r="C243" s="20"/>
      <c r="D243" s="20"/>
    </row>
    <row r="244" spans="3:4" ht="12.75">
      <c r="C244" s="20"/>
      <c r="D244" s="20"/>
    </row>
    <row r="245" spans="3:4" ht="12.75">
      <c r="C245" s="20"/>
      <c r="D245" s="20"/>
    </row>
    <row r="246" spans="3:4" ht="12.75">
      <c r="C246" s="20"/>
      <c r="D246" s="20"/>
    </row>
    <row r="247" spans="3:4" ht="12.75">
      <c r="C247" s="20"/>
      <c r="D247" s="20"/>
    </row>
    <row r="248" spans="3:4" ht="12.75">
      <c r="C248" s="20"/>
      <c r="D248" s="20"/>
    </row>
    <row r="249" spans="3:4" ht="12.75">
      <c r="C249" s="20"/>
      <c r="D249" s="20"/>
    </row>
    <row r="250" spans="3:4" ht="12.75">
      <c r="C250" s="20"/>
      <c r="D250" s="20"/>
    </row>
    <row r="251" spans="3:4" ht="12.75">
      <c r="C251" s="20"/>
      <c r="D251" s="20"/>
    </row>
    <row r="252" spans="3:4" ht="12.75">
      <c r="C252" s="20"/>
      <c r="D252" s="20"/>
    </row>
    <row r="253" spans="3:4" ht="12.75">
      <c r="C253" s="20"/>
      <c r="D253" s="20"/>
    </row>
    <row r="254" spans="3:4" ht="12.75">
      <c r="C254" s="20"/>
      <c r="D254" s="20"/>
    </row>
    <row r="255" spans="3:4" ht="12.75">
      <c r="C255" s="20"/>
      <c r="D255" s="20"/>
    </row>
    <row r="256" spans="3:4" ht="12.75">
      <c r="C256" s="20"/>
      <c r="D256" s="20"/>
    </row>
    <row r="257" spans="3:4" ht="12.75">
      <c r="C257" s="20"/>
      <c r="D257" s="20"/>
    </row>
    <row r="258" spans="3:4" ht="12.75">
      <c r="C258" s="20"/>
      <c r="D258" s="20"/>
    </row>
    <row r="259" spans="3:4" ht="12.75">
      <c r="C259" s="20"/>
      <c r="D259" s="20"/>
    </row>
    <row r="260" spans="3:4" ht="12.75">
      <c r="C260" s="20"/>
      <c r="D260" s="20"/>
    </row>
    <row r="261" spans="3:4" ht="12.75">
      <c r="C261" s="20"/>
      <c r="D261" s="20"/>
    </row>
    <row r="262" spans="3:4" ht="12.75">
      <c r="C262" s="20"/>
      <c r="D262" s="20"/>
    </row>
    <row r="263" spans="3:4" ht="12.75">
      <c r="C263" s="20"/>
      <c r="D263" s="20"/>
    </row>
    <row r="264" spans="3:4" ht="12.75">
      <c r="C264" s="20"/>
      <c r="D264" s="20"/>
    </row>
    <row r="265" spans="3:4" ht="12.75">
      <c r="C265" s="20"/>
      <c r="D265" s="20"/>
    </row>
    <row r="266" spans="3:4" ht="12.75">
      <c r="C266" s="20"/>
      <c r="D266" s="20"/>
    </row>
    <row r="267" spans="3:4" ht="12.75">
      <c r="C267" s="20"/>
      <c r="D267" s="20"/>
    </row>
    <row r="268" spans="3:4" ht="12.75">
      <c r="C268" s="20"/>
      <c r="D268" s="20"/>
    </row>
    <row r="269" spans="3:4" ht="12.75">
      <c r="C269" s="20"/>
      <c r="D269" s="20"/>
    </row>
    <row r="270" spans="3:4" ht="12.75">
      <c r="C270" s="20"/>
      <c r="D270" s="20"/>
    </row>
    <row r="271" spans="3:4" ht="12.75">
      <c r="C271" s="20"/>
      <c r="D271" s="20"/>
    </row>
    <row r="272" spans="3:4" ht="12.75">
      <c r="C272" s="20"/>
      <c r="D272" s="20"/>
    </row>
    <row r="273" spans="3:4" ht="12.75">
      <c r="C273" s="20"/>
      <c r="D273" s="20"/>
    </row>
    <row r="274" spans="3:4" ht="12.75">
      <c r="C274" s="20"/>
      <c r="D274" s="20"/>
    </row>
    <row r="275" spans="3:4" ht="12.75">
      <c r="C275" s="20"/>
      <c r="D275" s="20"/>
    </row>
    <row r="276" spans="3:4" ht="12.75">
      <c r="C276" s="20"/>
      <c r="D276" s="20"/>
    </row>
    <row r="277" spans="3:4" ht="12.75">
      <c r="C277" s="20"/>
      <c r="D277" s="20"/>
    </row>
    <row r="278" spans="3:4" ht="12.75">
      <c r="C278" s="20"/>
      <c r="D278" s="20"/>
    </row>
    <row r="279" spans="3:4" ht="12.75">
      <c r="C279" s="20"/>
      <c r="D279" s="20"/>
    </row>
    <row r="280" spans="3:4" ht="12.75">
      <c r="C280" s="20"/>
      <c r="D280" s="20"/>
    </row>
    <row r="281" spans="3:4" ht="12.75">
      <c r="C281" s="20"/>
      <c r="D281" s="20"/>
    </row>
    <row r="282" spans="3:4" ht="12.75">
      <c r="C282" s="20"/>
      <c r="D282" s="20"/>
    </row>
    <row r="283" spans="3:4" ht="12.75">
      <c r="C283" s="20"/>
      <c r="D283" s="20"/>
    </row>
    <row r="284" spans="3:4" ht="12.75">
      <c r="C284" s="20"/>
      <c r="D284" s="20"/>
    </row>
    <row r="285" spans="3:4" ht="12.75">
      <c r="C285" s="20"/>
      <c r="D285" s="20"/>
    </row>
    <row r="286" spans="3:4" ht="12.75">
      <c r="C286" s="20"/>
      <c r="D286" s="20"/>
    </row>
    <row r="287" spans="3:4" ht="12.75">
      <c r="C287" s="20"/>
      <c r="D287" s="20"/>
    </row>
    <row r="288" spans="3:4" ht="12.75">
      <c r="C288" s="20"/>
      <c r="D288" s="20"/>
    </row>
    <row r="289" spans="3:4" ht="12.75">
      <c r="C289" s="20"/>
      <c r="D289" s="20"/>
    </row>
    <row r="290" spans="3:4" ht="12.75">
      <c r="C290" s="20"/>
      <c r="D290" s="20"/>
    </row>
    <row r="291" spans="3:4" ht="12.75">
      <c r="C291" s="20"/>
      <c r="D291" s="20"/>
    </row>
    <row r="292" spans="3:4" ht="12.75">
      <c r="C292" s="20"/>
      <c r="D292" s="20"/>
    </row>
    <row r="293" spans="3:4" ht="12.75">
      <c r="C293" s="20"/>
      <c r="D293" s="20"/>
    </row>
    <row r="294" spans="3:4" ht="12.75">
      <c r="C294" s="20"/>
      <c r="D294" s="20"/>
    </row>
    <row r="295" spans="3:4" ht="12.75">
      <c r="C295" s="20"/>
      <c r="D295" s="20"/>
    </row>
    <row r="296" spans="3:4" ht="12.75">
      <c r="C296" s="20"/>
      <c r="D296" s="20"/>
    </row>
    <row r="297" spans="3:4" ht="12.75">
      <c r="C297" s="20"/>
      <c r="D297" s="20"/>
    </row>
    <row r="298" spans="3:4" ht="12.75">
      <c r="C298" s="20"/>
      <c r="D298" s="20"/>
    </row>
    <row r="299" spans="3:4" ht="12.75">
      <c r="C299" s="20"/>
      <c r="D299" s="20"/>
    </row>
    <row r="300" spans="3:4" ht="12.75">
      <c r="C300" s="20"/>
      <c r="D300" s="20"/>
    </row>
    <row r="301" spans="3:4" ht="12.75">
      <c r="C301" s="20"/>
      <c r="D301" s="20"/>
    </row>
    <row r="302" spans="3:4" ht="12.75">
      <c r="C302" s="20"/>
      <c r="D302" s="20"/>
    </row>
    <row r="303" spans="3:4" ht="12.75">
      <c r="C303" s="20"/>
      <c r="D303" s="20"/>
    </row>
    <row r="304" spans="3:4" ht="12.75">
      <c r="C304" s="20"/>
      <c r="D304" s="20"/>
    </row>
    <row r="305" spans="3:4" ht="12.75">
      <c r="C305" s="20"/>
      <c r="D305" s="20"/>
    </row>
    <row r="306" spans="3:4" ht="12.75">
      <c r="C306" s="20"/>
      <c r="D306" s="20"/>
    </row>
    <row r="307" spans="3:4" ht="12.75">
      <c r="C307" s="20"/>
      <c r="D307" s="20"/>
    </row>
    <row r="308" spans="3:4" ht="12.75">
      <c r="C308" s="20"/>
      <c r="D308" s="20"/>
    </row>
    <row r="309" spans="3:4" ht="12.75">
      <c r="C309" s="20"/>
      <c r="D309" s="20"/>
    </row>
    <row r="310" spans="3:4" ht="12.75">
      <c r="C310" s="20"/>
      <c r="D310" s="20"/>
    </row>
    <row r="311" spans="3:4" ht="12.75">
      <c r="C311" s="20"/>
      <c r="D311" s="20"/>
    </row>
    <row r="312" spans="3:4" ht="12.75">
      <c r="C312" s="20"/>
      <c r="D312" s="20"/>
    </row>
    <row r="313" spans="3:4" ht="12.75">
      <c r="C313" s="20"/>
      <c r="D313" s="20"/>
    </row>
    <row r="314" spans="3:4" ht="12.75">
      <c r="C314" s="20"/>
      <c r="D314" s="20"/>
    </row>
    <row r="315" spans="3:4" ht="12.75">
      <c r="C315" s="20"/>
      <c r="D315" s="20"/>
    </row>
    <row r="316" spans="3:4" ht="12.75">
      <c r="C316" s="20"/>
      <c r="D316" s="20"/>
    </row>
    <row r="317" spans="3:4" ht="12.75">
      <c r="C317" s="20"/>
      <c r="D317" s="20"/>
    </row>
    <row r="318" spans="3:4" ht="12.75">
      <c r="C318" s="20"/>
      <c r="D318" s="20"/>
    </row>
    <row r="319" spans="3:4" ht="12.75">
      <c r="C319" s="20"/>
      <c r="D319" s="20"/>
    </row>
    <row r="320" spans="3:4" ht="12.75">
      <c r="C320" s="20"/>
      <c r="D320" s="20"/>
    </row>
    <row r="321" spans="3:4" ht="12.75">
      <c r="C321" s="20"/>
      <c r="D321" s="20"/>
    </row>
    <row r="322" spans="3:4" ht="12.75">
      <c r="C322" s="20"/>
      <c r="D322" s="20"/>
    </row>
    <row r="323" spans="3:4" ht="12.75">
      <c r="C323" s="20"/>
      <c r="D323" s="20"/>
    </row>
    <row r="324" spans="3:4" ht="12.75">
      <c r="C324" s="20"/>
      <c r="D324" s="20"/>
    </row>
    <row r="325" spans="3:4" ht="12.75">
      <c r="C325" s="20"/>
      <c r="D325" s="20"/>
    </row>
    <row r="326" spans="3:4" ht="12.75">
      <c r="C326" s="20"/>
      <c r="D326" s="20"/>
    </row>
    <row r="327" spans="3:4" ht="12.75">
      <c r="C327" s="20"/>
      <c r="D327" s="20"/>
    </row>
    <row r="328" spans="3:4" ht="12.75">
      <c r="C328" s="20"/>
      <c r="D328" s="20"/>
    </row>
    <row r="329" spans="3:4" ht="12.75">
      <c r="C329" s="20"/>
      <c r="D329" s="20"/>
    </row>
    <row r="330" spans="3:4" ht="12.75">
      <c r="C330" s="20"/>
      <c r="D330" s="20"/>
    </row>
    <row r="331" spans="3:4" ht="12.75">
      <c r="C331" s="20"/>
      <c r="D331" s="20"/>
    </row>
    <row r="332" spans="3:4" ht="12.75">
      <c r="C332" s="20"/>
      <c r="D332" s="20"/>
    </row>
    <row r="333" spans="3:4" ht="12.75">
      <c r="C333" s="20"/>
      <c r="D333" s="20"/>
    </row>
    <row r="334" spans="3:4" ht="12.75">
      <c r="C334" s="20"/>
      <c r="D334" s="20"/>
    </row>
    <row r="335" spans="3:4" ht="12.75">
      <c r="C335" s="20"/>
      <c r="D335" s="20"/>
    </row>
    <row r="336" spans="3:4" ht="12.75">
      <c r="C336" s="20"/>
      <c r="D336" s="20"/>
    </row>
    <row r="337" ht="12.75">
      <c r="C337" s="18"/>
    </row>
    <row r="338" ht="12.75">
      <c r="C338" s="18"/>
    </row>
    <row r="339" ht="12.75">
      <c r="C339" s="18"/>
    </row>
    <row r="340" ht="12.75">
      <c r="C340" s="18"/>
    </row>
    <row r="341" ht="12.75">
      <c r="C341" s="18"/>
    </row>
    <row r="342" ht="12.75">
      <c r="C342" s="18"/>
    </row>
    <row r="343" ht="12.75">
      <c r="C343" s="18"/>
    </row>
    <row r="344" ht="12.75">
      <c r="C344" s="18"/>
    </row>
    <row r="345" ht="12.75">
      <c r="C345" s="18"/>
    </row>
    <row r="346" ht="12.75">
      <c r="C346" s="18"/>
    </row>
    <row r="347" ht="12.75">
      <c r="C347" s="18"/>
    </row>
    <row r="348" ht="12.75">
      <c r="C348" s="18"/>
    </row>
    <row r="349" ht="12.75">
      <c r="C349" s="18"/>
    </row>
    <row r="350" ht="12.75">
      <c r="C350" s="18"/>
    </row>
    <row r="351" ht="12.75">
      <c r="C351" s="18"/>
    </row>
    <row r="352" ht="12.75">
      <c r="C352" s="18"/>
    </row>
    <row r="353" ht="12.75">
      <c r="C353" s="18"/>
    </row>
    <row r="354" ht="12.75">
      <c r="C354" s="18"/>
    </row>
    <row r="355" ht="12.75">
      <c r="C355" s="18"/>
    </row>
    <row r="356" ht="12.75">
      <c r="C356" s="18"/>
    </row>
    <row r="357" ht="12.75">
      <c r="C357" s="18"/>
    </row>
    <row r="358" ht="12.75">
      <c r="C358" s="18"/>
    </row>
    <row r="359" ht="12.75">
      <c r="C359" s="18"/>
    </row>
    <row r="360" ht="12.75">
      <c r="C360" s="18"/>
    </row>
    <row r="361" ht="12.75">
      <c r="C361" s="18"/>
    </row>
    <row r="362" ht="12.75">
      <c r="C362" s="18"/>
    </row>
    <row r="363" ht="12.75">
      <c r="C363" s="18"/>
    </row>
    <row r="364" ht="12.75">
      <c r="C364" s="18"/>
    </row>
    <row r="365" ht="12.75">
      <c r="C365" s="18"/>
    </row>
    <row r="366" ht="12.75">
      <c r="C366" s="18"/>
    </row>
    <row r="367" ht="12.75">
      <c r="C367" s="18"/>
    </row>
    <row r="368" ht="12.75">
      <c r="C368" s="18"/>
    </row>
    <row r="369" ht="12.75">
      <c r="C369" s="18"/>
    </row>
    <row r="370" ht="12.75">
      <c r="C370" s="18"/>
    </row>
    <row r="371" ht="12.75">
      <c r="C371" s="18"/>
    </row>
    <row r="372" ht="12.75">
      <c r="C372" s="18"/>
    </row>
    <row r="373" ht="12.75">
      <c r="C373" s="18"/>
    </row>
    <row r="374" ht="12.75">
      <c r="C374" s="18"/>
    </row>
    <row r="375" ht="12.75">
      <c r="C375" s="18"/>
    </row>
    <row r="376" ht="12.75">
      <c r="C376" s="18"/>
    </row>
    <row r="377" ht="12.75">
      <c r="C377" s="18"/>
    </row>
    <row r="378" ht="12.75">
      <c r="C378" s="18"/>
    </row>
    <row r="379" ht="12.75">
      <c r="C379" s="18"/>
    </row>
    <row r="380" ht="12.75">
      <c r="C380" s="18"/>
    </row>
    <row r="381" ht="12.75">
      <c r="C381" s="18"/>
    </row>
    <row r="382" ht="12.75">
      <c r="C382" s="18"/>
    </row>
    <row r="383" ht="12.75">
      <c r="C383" s="18"/>
    </row>
    <row r="384" ht="12.75">
      <c r="C384" s="18"/>
    </row>
    <row r="385" ht="12.75">
      <c r="C385" s="18"/>
    </row>
    <row r="386" ht="12.75">
      <c r="C386" s="18"/>
    </row>
    <row r="387" ht="12.75">
      <c r="C387" s="18"/>
    </row>
    <row r="388" ht="12.75">
      <c r="C388" s="18"/>
    </row>
    <row r="389" ht="12.75">
      <c r="C389" s="18"/>
    </row>
    <row r="390" ht="12.75">
      <c r="C390" s="18"/>
    </row>
    <row r="391" ht="12.75">
      <c r="C391" s="18"/>
    </row>
    <row r="392" ht="12.75">
      <c r="C392" s="18"/>
    </row>
    <row r="393" ht="12.75">
      <c r="C393" s="18"/>
    </row>
    <row r="394" ht="12.75">
      <c r="C394" s="18"/>
    </row>
    <row r="395" ht="12.75">
      <c r="C395" s="18"/>
    </row>
    <row r="396" ht="12.75">
      <c r="C396" s="18"/>
    </row>
    <row r="397" ht="12.75">
      <c r="C397" s="18"/>
    </row>
    <row r="398" ht="12.75">
      <c r="C398" s="18"/>
    </row>
    <row r="399" ht="12.75">
      <c r="C399" s="18"/>
    </row>
    <row r="400" ht="12.75">
      <c r="C400" s="18"/>
    </row>
    <row r="401" ht="12.75">
      <c r="C401" s="18"/>
    </row>
    <row r="402" ht="12.75">
      <c r="C402" s="18"/>
    </row>
    <row r="403" ht="12.75">
      <c r="C403" s="18"/>
    </row>
    <row r="404" ht="12.75">
      <c r="C404" s="18"/>
    </row>
    <row r="405" ht="12.75">
      <c r="C405" s="18"/>
    </row>
    <row r="406" ht="12.75">
      <c r="C406" s="18"/>
    </row>
    <row r="407" ht="12.75">
      <c r="C407" s="18"/>
    </row>
    <row r="408" ht="12.75">
      <c r="C408" s="18"/>
    </row>
    <row r="409" ht="12.75">
      <c r="C409" s="18"/>
    </row>
    <row r="410" ht="12.75">
      <c r="C410" s="18"/>
    </row>
    <row r="411" ht="12.75">
      <c r="C411" s="18"/>
    </row>
    <row r="412" ht="12.75">
      <c r="C412" s="18"/>
    </row>
    <row r="413" ht="12.75">
      <c r="C413" s="18"/>
    </row>
    <row r="414" ht="12.75">
      <c r="C414" s="18"/>
    </row>
    <row r="415" ht="12.75">
      <c r="C415" s="18"/>
    </row>
    <row r="416" ht="12.75">
      <c r="C416" s="18"/>
    </row>
    <row r="417" ht="12.75">
      <c r="C417" s="18"/>
    </row>
    <row r="418" ht="12.75">
      <c r="C418" s="18"/>
    </row>
    <row r="419" ht="12.75">
      <c r="C419" s="18"/>
    </row>
    <row r="420" ht="12.75">
      <c r="C420" s="18"/>
    </row>
    <row r="421" ht="12.75">
      <c r="C421" s="18"/>
    </row>
    <row r="422" ht="12.75">
      <c r="C422" s="18"/>
    </row>
    <row r="423" ht="12.75">
      <c r="C423" s="18"/>
    </row>
    <row r="424" ht="12.75">
      <c r="C424" s="18"/>
    </row>
    <row r="425" ht="12.75">
      <c r="C425" s="18"/>
    </row>
    <row r="426" ht="12.75">
      <c r="C426" s="18"/>
    </row>
    <row r="427" ht="12.75">
      <c r="C427" s="18"/>
    </row>
    <row r="428" ht="12.75">
      <c r="C428" s="18"/>
    </row>
    <row r="429" ht="12.75">
      <c r="C429" s="18"/>
    </row>
    <row r="430" ht="12.75">
      <c r="C430" s="18"/>
    </row>
    <row r="431" ht="12.75">
      <c r="C431" s="18"/>
    </row>
    <row r="432" ht="12.75">
      <c r="C432" s="18"/>
    </row>
    <row r="433" ht="12.75">
      <c r="C433" s="18"/>
    </row>
    <row r="434" ht="12.75">
      <c r="C434" s="18"/>
    </row>
    <row r="435" ht="12.75">
      <c r="C435" s="18"/>
    </row>
    <row r="436" ht="12.75">
      <c r="C436" s="18"/>
    </row>
    <row r="437" ht="12.75">
      <c r="C437" s="18"/>
    </row>
    <row r="438" ht="12.75">
      <c r="C438" s="18"/>
    </row>
    <row r="439" ht="12.75">
      <c r="C439" s="18"/>
    </row>
    <row r="440" ht="12.75">
      <c r="C440" s="18"/>
    </row>
    <row r="441" ht="12.75">
      <c r="C441" s="18"/>
    </row>
    <row r="442" ht="12.75">
      <c r="C442" s="18"/>
    </row>
    <row r="443" ht="12.75">
      <c r="C443" s="18"/>
    </row>
    <row r="444" ht="12.75">
      <c r="C444" s="18"/>
    </row>
    <row r="445" ht="12.75">
      <c r="C445" s="18"/>
    </row>
    <row r="446" ht="12.75">
      <c r="C446" s="18"/>
    </row>
    <row r="447" ht="12.75">
      <c r="C447" s="18"/>
    </row>
    <row r="448" ht="12.75">
      <c r="C448" s="18"/>
    </row>
    <row r="449" ht="12.75">
      <c r="C449" s="18"/>
    </row>
    <row r="450" ht="12.75">
      <c r="C450" s="18"/>
    </row>
    <row r="451" ht="12.75">
      <c r="C451" s="18"/>
    </row>
    <row r="452" ht="12.75">
      <c r="C452" s="18"/>
    </row>
    <row r="453" ht="12.75">
      <c r="C453" s="18"/>
    </row>
    <row r="454" ht="12.75">
      <c r="C454" s="18"/>
    </row>
    <row r="455" ht="12.75">
      <c r="C455" s="18"/>
    </row>
    <row r="456" ht="12.75">
      <c r="C456" s="18"/>
    </row>
    <row r="457" ht="12.75">
      <c r="C457" s="18"/>
    </row>
    <row r="458" ht="12.75">
      <c r="C458" s="18"/>
    </row>
    <row r="459" ht="12.75">
      <c r="C459" s="18"/>
    </row>
    <row r="460" ht="12.75">
      <c r="C460" s="18"/>
    </row>
    <row r="461" ht="12.75">
      <c r="C461" s="18"/>
    </row>
    <row r="462" ht="12.75">
      <c r="C462" s="18"/>
    </row>
    <row r="463" ht="12.75">
      <c r="C463" s="18"/>
    </row>
    <row r="464" ht="12.75">
      <c r="C464" s="18"/>
    </row>
    <row r="465" ht="12.75">
      <c r="C465" s="18"/>
    </row>
    <row r="466" ht="12.75">
      <c r="C466" s="18"/>
    </row>
    <row r="467" ht="12.75">
      <c r="C467" s="18"/>
    </row>
    <row r="468" ht="12.75">
      <c r="C468" s="18"/>
    </row>
    <row r="469" ht="12.75">
      <c r="C469" s="18"/>
    </row>
    <row r="470" ht="12.75">
      <c r="C470" s="18"/>
    </row>
    <row r="471" ht="12.75">
      <c r="C471" s="18"/>
    </row>
    <row r="472" ht="12.75">
      <c r="C472" s="18"/>
    </row>
    <row r="473" ht="12.75">
      <c r="C473" s="18"/>
    </row>
    <row r="474" ht="12.75">
      <c r="C474" s="18"/>
    </row>
    <row r="475" ht="12.75">
      <c r="C475" s="18"/>
    </row>
    <row r="476" ht="12.75">
      <c r="C476" s="18"/>
    </row>
    <row r="477" ht="12.75">
      <c r="C477" s="18"/>
    </row>
    <row r="478" ht="12.75">
      <c r="C478" s="18"/>
    </row>
    <row r="479" ht="12.75">
      <c r="C479" s="18"/>
    </row>
    <row r="480" ht="12.75">
      <c r="C480" s="18"/>
    </row>
    <row r="481" ht="12.75">
      <c r="C481" s="18"/>
    </row>
    <row r="482" ht="12.75">
      <c r="C482" s="18"/>
    </row>
    <row r="483" ht="12.75">
      <c r="C483" s="18"/>
    </row>
    <row r="484" ht="12.75">
      <c r="C484" s="18"/>
    </row>
    <row r="485" ht="12.75">
      <c r="C485" s="18"/>
    </row>
    <row r="486" ht="12.75">
      <c r="C486" s="18"/>
    </row>
    <row r="487" ht="12.75">
      <c r="C487" s="18"/>
    </row>
    <row r="488" ht="12.75">
      <c r="C488" s="18"/>
    </row>
    <row r="489" ht="12.75">
      <c r="C489" s="18"/>
    </row>
    <row r="490" ht="12.75">
      <c r="C490" s="18"/>
    </row>
    <row r="491" ht="12.75">
      <c r="C491" s="18"/>
    </row>
    <row r="492" ht="12.75">
      <c r="C492" s="18"/>
    </row>
    <row r="493" ht="12.75">
      <c r="C493" s="18"/>
    </row>
    <row r="494" ht="12.75">
      <c r="C494" s="18"/>
    </row>
    <row r="495" ht="12.75">
      <c r="C495" s="18"/>
    </row>
    <row r="496" ht="12.75">
      <c r="C496" s="18"/>
    </row>
    <row r="497" ht="12.75">
      <c r="C497" s="18"/>
    </row>
    <row r="498" ht="12.75">
      <c r="C498" s="18"/>
    </row>
    <row r="499" ht="12.75">
      <c r="C499" s="18"/>
    </row>
    <row r="500" ht="12.75">
      <c r="C500" s="18"/>
    </row>
    <row r="501" ht="12.75">
      <c r="C501" s="18"/>
    </row>
    <row r="502" ht="12.75">
      <c r="C502" s="18"/>
    </row>
    <row r="503" ht="12.75">
      <c r="C503" s="18"/>
    </row>
    <row r="504" ht="12.75">
      <c r="C504" s="18"/>
    </row>
    <row r="505" ht="12.75">
      <c r="C505" s="18"/>
    </row>
    <row r="506" ht="12.75">
      <c r="C506" s="18"/>
    </row>
    <row r="507" ht="12.75">
      <c r="C507" s="18"/>
    </row>
    <row r="508" ht="12.75">
      <c r="C508" s="18"/>
    </row>
    <row r="509" ht="12.75">
      <c r="C509" s="18"/>
    </row>
    <row r="510" ht="12.75">
      <c r="C510" s="18"/>
    </row>
    <row r="511" ht="12.75">
      <c r="C511" s="18"/>
    </row>
    <row r="512" ht="12.75">
      <c r="C512" s="18"/>
    </row>
    <row r="513" ht="12.75">
      <c r="C513" s="18"/>
    </row>
    <row r="514" ht="12.75">
      <c r="C514" s="18"/>
    </row>
    <row r="515" ht="12.75">
      <c r="C515" s="18"/>
    </row>
    <row r="516" ht="12.75">
      <c r="C516" s="18"/>
    </row>
    <row r="517" ht="12.75">
      <c r="C517" s="18"/>
    </row>
    <row r="518" ht="12.75">
      <c r="C518" s="18"/>
    </row>
    <row r="519" ht="12.75">
      <c r="C519" s="18"/>
    </row>
    <row r="520" ht="12.75">
      <c r="C520" s="18"/>
    </row>
    <row r="521" ht="12.75">
      <c r="C521" s="18"/>
    </row>
    <row r="522" ht="12.75">
      <c r="C522" s="18"/>
    </row>
    <row r="523" ht="12.75">
      <c r="C523" s="18"/>
    </row>
    <row r="524" ht="12.75">
      <c r="C524" s="18"/>
    </row>
    <row r="525" ht="12.75">
      <c r="C525" s="18"/>
    </row>
    <row r="526" ht="12.75">
      <c r="C526" s="18"/>
    </row>
    <row r="527" ht="12.75">
      <c r="C527" s="18"/>
    </row>
    <row r="528" ht="12.75">
      <c r="C528" s="18"/>
    </row>
    <row r="529" ht="12.75">
      <c r="C529" s="18"/>
    </row>
    <row r="530" ht="12.75">
      <c r="C530" s="18"/>
    </row>
    <row r="531" ht="12.75">
      <c r="C531" s="18"/>
    </row>
    <row r="532" ht="12.75">
      <c r="C532" s="18"/>
    </row>
    <row r="533" ht="12.75">
      <c r="C533" s="18"/>
    </row>
    <row r="534" ht="12.75">
      <c r="C534" s="18"/>
    </row>
    <row r="535" ht="12.75">
      <c r="C535" s="18"/>
    </row>
    <row r="536" ht="12.75">
      <c r="C536" s="18"/>
    </row>
    <row r="537" ht="12.75">
      <c r="C537" s="18"/>
    </row>
    <row r="538" ht="12.75">
      <c r="C538" s="18"/>
    </row>
    <row r="539" ht="12.75">
      <c r="C539" s="18"/>
    </row>
    <row r="540" ht="12.75">
      <c r="C540" s="18"/>
    </row>
    <row r="541" ht="12.75">
      <c r="C541" s="18"/>
    </row>
    <row r="542" ht="12.75">
      <c r="C542" s="18"/>
    </row>
    <row r="543" ht="12.75">
      <c r="C543" s="18"/>
    </row>
    <row r="544" ht="12.75">
      <c r="C544" s="18"/>
    </row>
    <row r="545" ht="12.75">
      <c r="C545" s="18"/>
    </row>
    <row r="546" ht="12.75">
      <c r="C546" s="18"/>
    </row>
    <row r="547" ht="12.75">
      <c r="C547" s="18"/>
    </row>
    <row r="548" ht="12.75">
      <c r="C548" s="18"/>
    </row>
    <row r="549" ht="12.75">
      <c r="C549" s="18"/>
    </row>
    <row r="550" ht="12.75">
      <c r="C550" s="18"/>
    </row>
    <row r="551" ht="12.75">
      <c r="C551" s="18"/>
    </row>
    <row r="552" ht="12.75">
      <c r="C552" s="18"/>
    </row>
    <row r="553" ht="12.75">
      <c r="C553" s="18"/>
    </row>
    <row r="554" ht="12.75">
      <c r="C554" s="18"/>
    </row>
    <row r="555" ht="12.75">
      <c r="C555" s="18"/>
    </row>
    <row r="556" ht="12.75">
      <c r="C556" s="18"/>
    </row>
    <row r="557" ht="12.75">
      <c r="C557" s="18"/>
    </row>
    <row r="558" ht="12.75">
      <c r="C558" s="18"/>
    </row>
    <row r="559" ht="12.75">
      <c r="C559" s="18"/>
    </row>
    <row r="560" ht="12.75">
      <c r="C560" s="18"/>
    </row>
    <row r="561" ht="12.75">
      <c r="C561" s="18"/>
    </row>
    <row r="562" ht="12.75">
      <c r="C562" s="18"/>
    </row>
    <row r="563" ht="12.75">
      <c r="C563" s="18"/>
    </row>
    <row r="564" ht="12.75">
      <c r="C564" s="18"/>
    </row>
    <row r="565" ht="12.75">
      <c r="C565" s="18"/>
    </row>
    <row r="566" ht="12.75">
      <c r="C566" s="18"/>
    </row>
    <row r="567" ht="12.75">
      <c r="C567" s="18"/>
    </row>
    <row r="568" ht="12.75">
      <c r="C568" s="18"/>
    </row>
    <row r="569" ht="12.75">
      <c r="C569" s="18"/>
    </row>
    <row r="570" ht="12.75">
      <c r="C570" s="18"/>
    </row>
    <row r="571" ht="12.75">
      <c r="C571" s="18"/>
    </row>
    <row r="572" ht="12.75">
      <c r="C572" s="18"/>
    </row>
    <row r="573" ht="12.75">
      <c r="C573" s="18"/>
    </row>
    <row r="574" ht="12.75">
      <c r="C574" s="18"/>
    </row>
    <row r="575" ht="12.75">
      <c r="C575" s="18"/>
    </row>
    <row r="576" ht="12.75">
      <c r="C576" s="18"/>
    </row>
    <row r="577" ht="12.75">
      <c r="C577" s="18"/>
    </row>
    <row r="578" ht="12.75">
      <c r="C578" s="18"/>
    </row>
    <row r="579" ht="12.75">
      <c r="C579" s="18"/>
    </row>
    <row r="580" ht="12.75">
      <c r="C580" s="18"/>
    </row>
    <row r="581" ht="12.75">
      <c r="C581" s="18"/>
    </row>
    <row r="582" ht="12.75">
      <c r="C582" s="18"/>
    </row>
    <row r="583" ht="12.75">
      <c r="C583" s="18"/>
    </row>
    <row r="584" ht="12.75">
      <c r="C584" s="18"/>
    </row>
    <row r="585" ht="12.75">
      <c r="C585" s="18"/>
    </row>
    <row r="586" ht="12.75">
      <c r="C586" s="18"/>
    </row>
    <row r="587" ht="12.75">
      <c r="C587" s="18"/>
    </row>
    <row r="588" ht="12.75">
      <c r="C588" s="18"/>
    </row>
    <row r="589" ht="12.75">
      <c r="C589" s="18"/>
    </row>
    <row r="590" ht="12.75">
      <c r="C590" s="18"/>
    </row>
    <row r="591" ht="12.75">
      <c r="C591" s="18"/>
    </row>
    <row r="592" ht="12.75">
      <c r="C592" s="18"/>
    </row>
    <row r="593" ht="12.75">
      <c r="C593" s="18"/>
    </row>
    <row r="594" ht="12.75">
      <c r="C594" s="18"/>
    </row>
    <row r="595" ht="12.75">
      <c r="C595" s="18"/>
    </row>
    <row r="596" ht="12.75">
      <c r="C596" s="18"/>
    </row>
    <row r="597" ht="12.75">
      <c r="C597" s="18"/>
    </row>
    <row r="598" ht="12.75">
      <c r="C598" s="18"/>
    </row>
    <row r="599" ht="12.75">
      <c r="C599" s="18"/>
    </row>
    <row r="600" ht="12.75">
      <c r="C600" s="18"/>
    </row>
    <row r="601" ht="12.75">
      <c r="C601" s="18"/>
    </row>
    <row r="602" ht="12.75">
      <c r="C602" s="18"/>
    </row>
    <row r="603" ht="12.75">
      <c r="C603" s="18"/>
    </row>
    <row r="604" ht="12.75">
      <c r="C604" s="18"/>
    </row>
    <row r="605" ht="12.75">
      <c r="C605" s="18"/>
    </row>
    <row r="606" ht="12.75">
      <c r="C606" s="18"/>
    </row>
    <row r="607" ht="12.75">
      <c r="C607" s="18"/>
    </row>
    <row r="608" ht="12.75">
      <c r="C608" s="18"/>
    </row>
    <row r="609" ht="12.75">
      <c r="C609" s="18"/>
    </row>
    <row r="610" ht="12.75">
      <c r="C610" s="18"/>
    </row>
    <row r="611" ht="12.75">
      <c r="C611" s="18"/>
    </row>
    <row r="612" ht="12.75">
      <c r="C612" s="18"/>
    </row>
    <row r="613" ht="12.75">
      <c r="C613" s="18"/>
    </row>
    <row r="614" ht="12.75">
      <c r="C614" s="18"/>
    </row>
    <row r="615" ht="12.75">
      <c r="C615" s="18"/>
    </row>
    <row r="616" ht="12.75">
      <c r="C616" s="18"/>
    </row>
    <row r="617" ht="12.75">
      <c r="C617" s="18"/>
    </row>
    <row r="618" ht="12.75">
      <c r="C618" s="18"/>
    </row>
    <row r="619" ht="12.75">
      <c r="C619" s="18"/>
    </row>
    <row r="620" ht="12.75">
      <c r="C620" s="18"/>
    </row>
    <row r="621" ht="12.75">
      <c r="C621" s="18"/>
    </row>
    <row r="622" ht="12.75">
      <c r="C622" s="18"/>
    </row>
    <row r="623" ht="12.75">
      <c r="C623" s="18"/>
    </row>
    <row r="624" ht="12.75">
      <c r="C624" s="18"/>
    </row>
    <row r="625" ht="12.75">
      <c r="C625" s="18"/>
    </row>
    <row r="626" ht="12.75">
      <c r="C626" s="18"/>
    </row>
    <row r="627" ht="12.75">
      <c r="C627" s="18"/>
    </row>
    <row r="628" ht="12.75">
      <c r="C628" s="18"/>
    </row>
    <row r="629" ht="12.75">
      <c r="C629" s="18"/>
    </row>
    <row r="630" ht="12.75">
      <c r="C630" s="18"/>
    </row>
    <row r="631" ht="12.75">
      <c r="C631" s="18"/>
    </row>
    <row r="632" ht="12.75">
      <c r="C632" s="18"/>
    </row>
    <row r="633" ht="12.75">
      <c r="C633" s="18"/>
    </row>
    <row r="634" ht="12.75">
      <c r="C634" s="18"/>
    </row>
    <row r="635" ht="12.75">
      <c r="C635" s="18"/>
    </row>
    <row r="636" ht="12.75">
      <c r="C636" s="18"/>
    </row>
    <row r="637" ht="12.75">
      <c r="C637" s="18"/>
    </row>
    <row r="638" ht="12.75">
      <c r="C638" s="18"/>
    </row>
    <row r="639" ht="12.75">
      <c r="C639" s="18"/>
    </row>
    <row r="640" ht="12.75">
      <c r="C640" s="18"/>
    </row>
    <row r="641" ht="12.75">
      <c r="C641" s="18"/>
    </row>
    <row r="642" ht="12.75">
      <c r="C642" s="18"/>
    </row>
    <row r="643" ht="12.75">
      <c r="C643" s="18"/>
    </row>
    <row r="644" ht="12.75">
      <c r="C644" s="18"/>
    </row>
    <row r="645" ht="12.75">
      <c r="C645" s="18"/>
    </row>
    <row r="646" ht="12.75">
      <c r="C646" s="18"/>
    </row>
    <row r="647" ht="12.75">
      <c r="C647" s="18"/>
    </row>
    <row r="648" ht="12.75">
      <c r="C648" s="18"/>
    </row>
    <row r="649" ht="12.75">
      <c r="C649" s="18"/>
    </row>
    <row r="650" ht="12.75">
      <c r="C650" s="18"/>
    </row>
    <row r="651" ht="12.75">
      <c r="C651" s="18"/>
    </row>
    <row r="652" ht="12.75">
      <c r="C652" s="18"/>
    </row>
    <row r="653" ht="12.75">
      <c r="C653" s="18"/>
    </row>
    <row r="654" ht="12.75">
      <c r="C654" s="18"/>
    </row>
    <row r="655" ht="12.75">
      <c r="C655" s="18"/>
    </row>
    <row r="656" ht="12.75">
      <c r="C656" s="18"/>
    </row>
    <row r="657" ht="12.75">
      <c r="C657" s="18"/>
    </row>
    <row r="658" ht="12.75">
      <c r="C658" s="18"/>
    </row>
    <row r="659" ht="12.75">
      <c r="C659" s="18"/>
    </row>
    <row r="660" ht="12.75">
      <c r="C660" s="18"/>
    </row>
    <row r="661" ht="12.75">
      <c r="C661" s="18"/>
    </row>
    <row r="662" ht="12.75">
      <c r="C662" s="18"/>
    </row>
    <row r="663" ht="12.75">
      <c r="C663" s="18"/>
    </row>
    <row r="664" ht="12.75">
      <c r="C664" s="18"/>
    </row>
    <row r="665" ht="12.75">
      <c r="C665" s="18"/>
    </row>
    <row r="666" ht="12.75">
      <c r="C666" s="18"/>
    </row>
    <row r="667" ht="12.75">
      <c r="C667" s="18"/>
    </row>
    <row r="668" ht="12.75">
      <c r="C668" s="18"/>
    </row>
    <row r="669" ht="12.75">
      <c r="C669" s="18"/>
    </row>
    <row r="670" ht="12.75">
      <c r="C670" s="18"/>
    </row>
    <row r="671" ht="12.75">
      <c r="C671" s="18"/>
    </row>
    <row r="672" ht="12.75">
      <c r="C672" s="18"/>
    </row>
    <row r="673" ht="12.75">
      <c r="C673" s="18"/>
    </row>
    <row r="674" ht="12.75">
      <c r="C674" s="18"/>
    </row>
    <row r="675" ht="12.75">
      <c r="C675" s="18"/>
    </row>
    <row r="676" ht="12.75">
      <c r="C676" s="18"/>
    </row>
    <row r="677" ht="12.75">
      <c r="C677" s="18"/>
    </row>
    <row r="678" ht="12.75">
      <c r="C678" s="18"/>
    </row>
    <row r="679" ht="12.75">
      <c r="C679" s="18"/>
    </row>
    <row r="680" ht="12.75">
      <c r="C680" s="18"/>
    </row>
    <row r="681" ht="12.75">
      <c r="C681" s="18"/>
    </row>
    <row r="682" ht="12.75">
      <c r="C682" s="18"/>
    </row>
    <row r="683" ht="12.75">
      <c r="C683" s="18"/>
    </row>
    <row r="684" ht="12.75">
      <c r="C684" s="18"/>
    </row>
    <row r="685" ht="12.75">
      <c r="C685" s="18"/>
    </row>
    <row r="686" ht="12.75">
      <c r="C686" s="18"/>
    </row>
    <row r="687" ht="12.75">
      <c r="C687" s="18"/>
    </row>
    <row r="688" ht="12.75">
      <c r="C688" s="18"/>
    </row>
    <row r="689" ht="12.75">
      <c r="C689" s="18"/>
    </row>
    <row r="690" ht="12.75">
      <c r="C690" s="18"/>
    </row>
    <row r="691" ht="12.75">
      <c r="C691" s="18"/>
    </row>
    <row r="692" ht="12.75">
      <c r="C692" s="18"/>
    </row>
    <row r="693" ht="12.75">
      <c r="C693" s="18"/>
    </row>
    <row r="694" ht="12.75">
      <c r="C694" s="18"/>
    </row>
    <row r="695" ht="12.75">
      <c r="C695" s="18"/>
    </row>
    <row r="696" ht="12.75">
      <c r="C696" s="18"/>
    </row>
    <row r="697" ht="12.75">
      <c r="C697" s="18"/>
    </row>
    <row r="698" ht="12.75">
      <c r="C698" s="18"/>
    </row>
    <row r="699" ht="12.75">
      <c r="C699" s="18"/>
    </row>
    <row r="700" ht="12.75">
      <c r="C700" s="18"/>
    </row>
    <row r="701" ht="12.75">
      <c r="C701" s="18"/>
    </row>
    <row r="702" ht="12.75">
      <c r="C702" s="18"/>
    </row>
    <row r="703" ht="12.75">
      <c r="C703" s="18"/>
    </row>
    <row r="704" ht="12.75">
      <c r="C704" s="18"/>
    </row>
    <row r="705" ht="12.75">
      <c r="C705" s="18"/>
    </row>
    <row r="706" ht="12.75">
      <c r="C706" s="18"/>
    </row>
    <row r="707" ht="12.75">
      <c r="C707" s="18"/>
    </row>
    <row r="708" ht="12.75">
      <c r="C708" s="18"/>
    </row>
    <row r="709" ht="12.75">
      <c r="C709" s="18"/>
    </row>
    <row r="710" ht="12.75">
      <c r="C710" s="18"/>
    </row>
    <row r="711" ht="12.75">
      <c r="C711" s="18"/>
    </row>
    <row r="712" ht="12.75">
      <c r="C712" s="18"/>
    </row>
    <row r="713" ht="12.75">
      <c r="C713" s="18"/>
    </row>
    <row r="714" ht="12.75">
      <c r="C714" s="18"/>
    </row>
    <row r="715" ht="12.75">
      <c r="C715" s="18"/>
    </row>
    <row r="716" ht="12.75">
      <c r="C716" s="18"/>
    </row>
    <row r="717" ht="12.75">
      <c r="C717" s="18"/>
    </row>
    <row r="718" ht="12.75">
      <c r="C718" s="18"/>
    </row>
    <row r="719" ht="12.75">
      <c r="C719" s="18"/>
    </row>
    <row r="720" ht="12.75">
      <c r="C720" s="18"/>
    </row>
    <row r="721" ht="12.75">
      <c r="C721" s="18"/>
    </row>
    <row r="722" ht="12.75">
      <c r="C722" s="18"/>
    </row>
    <row r="723" ht="12.75">
      <c r="C723" s="18"/>
    </row>
    <row r="724" ht="12.75">
      <c r="C724" s="18"/>
    </row>
    <row r="725" ht="12.75">
      <c r="C725" s="18"/>
    </row>
    <row r="726" ht="12.75">
      <c r="C726" s="18"/>
    </row>
    <row r="727" ht="12.75">
      <c r="C727" s="18"/>
    </row>
    <row r="728" ht="12.75">
      <c r="C728" s="18"/>
    </row>
    <row r="729" ht="12.75">
      <c r="C729" s="18"/>
    </row>
    <row r="730" ht="12.75">
      <c r="C730" s="18"/>
    </row>
    <row r="731" ht="12.75">
      <c r="C731" s="18"/>
    </row>
    <row r="732" ht="12.75">
      <c r="C732" s="18"/>
    </row>
    <row r="733" ht="12.75">
      <c r="C733" s="18"/>
    </row>
    <row r="734" ht="12.75">
      <c r="C734" s="18"/>
    </row>
    <row r="735" ht="12.75">
      <c r="C735" s="18"/>
    </row>
    <row r="736" ht="12.75">
      <c r="C736" s="18"/>
    </row>
    <row r="737" ht="12.75">
      <c r="C737" s="18"/>
    </row>
    <row r="738" ht="12.75">
      <c r="C738" s="18"/>
    </row>
    <row r="739" ht="12.75">
      <c r="C739" s="18"/>
    </row>
    <row r="740" ht="12.75">
      <c r="C740" s="18"/>
    </row>
    <row r="741" ht="12.75">
      <c r="C741" s="18"/>
    </row>
    <row r="742" ht="12.75">
      <c r="C742" s="18"/>
    </row>
    <row r="743" ht="12.75">
      <c r="C743" s="18"/>
    </row>
    <row r="744" ht="12.75">
      <c r="C744" s="18"/>
    </row>
    <row r="745" ht="12.75">
      <c r="C745" s="18"/>
    </row>
    <row r="746" ht="12.75">
      <c r="C746" s="18"/>
    </row>
    <row r="747" ht="12.75">
      <c r="C747" s="18"/>
    </row>
    <row r="748" ht="12.75">
      <c r="C748" s="18"/>
    </row>
    <row r="749" ht="12.75">
      <c r="C749" s="18"/>
    </row>
    <row r="750" ht="12.75">
      <c r="C750" s="18"/>
    </row>
    <row r="751" ht="12.75">
      <c r="C751" s="18"/>
    </row>
    <row r="752" ht="12.75">
      <c r="C752" s="18"/>
    </row>
    <row r="753" ht="12.75">
      <c r="C753" s="18"/>
    </row>
    <row r="754" ht="12.75">
      <c r="C754" s="18"/>
    </row>
    <row r="755" ht="12.75">
      <c r="C755" s="18"/>
    </row>
    <row r="756" ht="12.75">
      <c r="C756" s="18"/>
    </row>
    <row r="757" ht="12.75">
      <c r="C757" s="18"/>
    </row>
    <row r="758" ht="12.75">
      <c r="C758" s="18"/>
    </row>
    <row r="759" ht="12.75">
      <c r="C759" s="18"/>
    </row>
    <row r="760" ht="12.75">
      <c r="C760" s="18"/>
    </row>
    <row r="761" ht="12.75">
      <c r="C761" s="18"/>
    </row>
    <row r="762" ht="12.75">
      <c r="C762" s="18"/>
    </row>
    <row r="763" ht="12.75">
      <c r="C763" s="18"/>
    </row>
    <row r="764" ht="12.75">
      <c r="C764" s="18"/>
    </row>
    <row r="765" ht="12.75">
      <c r="C765" s="18"/>
    </row>
    <row r="766" ht="12.75">
      <c r="C766" s="18"/>
    </row>
    <row r="767" ht="12.75">
      <c r="C767" s="18"/>
    </row>
    <row r="768" ht="12.75">
      <c r="C768" s="18"/>
    </row>
    <row r="769" ht="12.75">
      <c r="C769" s="18"/>
    </row>
    <row r="770" ht="12.75">
      <c r="C770" s="18"/>
    </row>
    <row r="771" ht="12.75">
      <c r="C771" s="18"/>
    </row>
    <row r="772" ht="12.75">
      <c r="C772" s="18"/>
    </row>
    <row r="773" ht="12.75">
      <c r="C773" s="18"/>
    </row>
    <row r="774" ht="12.75">
      <c r="C774" s="18"/>
    </row>
    <row r="775" ht="12.75">
      <c r="C775" s="18"/>
    </row>
    <row r="776" ht="12.75">
      <c r="C776" s="18"/>
    </row>
    <row r="777" ht="12.75">
      <c r="C777" s="18"/>
    </row>
    <row r="778" ht="12.75">
      <c r="C778" s="18"/>
    </row>
    <row r="779" ht="12.75">
      <c r="C779" s="18"/>
    </row>
    <row r="780" ht="12.75">
      <c r="C780" s="18"/>
    </row>
    <row r="781" ht="12.75">
      <c r="C781" s="18"/>
    </row>
    <row r="782" ht="12.75">
      <c r="C782" s="18"/>
    </row>
    <row r="783" ht="12.75">
      <c r="C783" s="18"/>
    </row>
    <row r="784" ht="12.75">
      <c r="C784" s="18"/>
    </row>
    <row r="785" ht="12.75">
      <c r="C785" s="18"/>
    </row>
    <row r="786" ht="12.75">
      <c r="C786" s="18"/>
    </row>
    <row r="787" ht="12.75">
      <c r="C787" s="18"/>
    </row>
    <row r="788" ht="12.75">
      <c r="C788" s="18"/>
    </row>
    <row r="789" ht="12.75">
      <c r="C789" s="18"/>
    </row>
    <row r="790" ht="12.75">
      <c r="C790" s="18"/>
    </row>
    <row r="791" ht="12.75">
      <c r="C791" s="18"/>
    </row>
    <row r="792" ht="12.75">
      <c r="C792" s="18"/>
    </row>
    <row r="793" ht="12.75">
      <c r="C793" s="18"/>
    </row>
    <row r="794" ht="12.75">
      <c r="C794" s="18"/>
    </row>
    <row r="795" ht="12.75">
      <c r="C795" s="18"/>
    </row>
    <row r="796" ht="12.75">
      <c r="C796" s="18"/>
    </row>
    <row r="797" ht="12.75">
      <c r="C797" s="18"/>
    </row>
    <row r="798" ht="12.75">
      <c r="C798" s="18"/>
    </row>
    <row r="799" ht="12.75">
      <c r="C799" s="18"/>
    </row>
    <row r="800" ht="12.75">
      <c r="C800" s="18"/>
    </row>
    <row r="801" ht="12.75">
      <c r="C801" s="18"/>
    </row>
    <row r="802" ht="12.75">
      <c r="C802" s="18"/>
    </row>
    <row r="803" ht="12.75">
      <c r="C803" s="18"/>
    </row>
    <row r="804" ht="12.75">
      <c r="C804" s="18"/>
    </row>
    <row r="805" ht="12.75">
      <c r="C805" s="18"/>
    </row>
    <row r="806" ht="12.75">
      <c r="C806" s="18"/>
    </row>
    <row r="807" ht="12.75">
      <c r="C807" s="18"/>
    </row>
    <row r="808" ht="12.75">
      <c r="C808" s="18"/>
    </row>
    <row r="809" ht="12.75">
      <c r="C809" s="18"/>
    </row>
    <row r="810" ht="12.75">
      <c r="C810" s="18"/>
    </row>
    <row r="811" ht="12.75">
      <c r="C811" s="18"/>
    </row>
    <row r="812" ht="12.75">
      <c r="C812" s="18"/>
    </row>
    <row r="813" ht="12.75">
      <c r="C813" s="18"/>
    </row>
    <row r="814" ht="12.75">
      <c r="C814" s="18"/>
    </row>
    <row r="815" ht="12.75">
      <c r="C815" s="18"/>
    </row>
    <row r="816" ht="12.75">
      <c r="C816" s="18"/>
    </row>
    <row r="817" ht="12.75">
      <c r="C817" s="18"/>
    </row>
    <row r="818" ht="12.75">
      <c r="C818" s="18"/>
    </row>
    <row r="819" ht="12.75">
      <c r="C819" s="18"/>
    </row>
    <row r="820" ht="12.75">
      <c r="C820" s="18"/>
    </row>
    <row r="821" ht="12.75">
      <c r="C821" s="18"/>
    </row>
    <row r="822" ht="12.75">
      <c r="C822" s="18"/>
    </row>
    <row r="823" ht="12.75">
      <c r="C823" s="18"/>
    </row>
    <row r="824" ht="12.75">
      <c r="C824" s="18"/>
    </row>
    <row r="825" ht="12.75">
      <c r="C825" s="18"/>
    </row>
    <row r="826" ht="12.75">
      <c r="C826" s="18"/>
    </row>
    <row r="827" ht="12.75">
      <c r="C827" s="18"/>
    </row>
    <row r="828" ht="12.75">
      <c r="C828" s="18"/>
    </row>
    <row r="829" ht="12.75">
      <c r="C829" s="18"/>
    </row>
    <row r="830" ht="12.75">
      <c r="C830" s="18"/>
    </row>
    <row r="831" ht="12.75">
      <c r="C831" s="18"/>
    </row>
    <row r="832" ht="12.75">
      <c r="C832" s="18"/>
    </row>
    <row r="833" ht="12.75">
      <c r="C833" s="18"/>
    </row>
    <row r="834" ht="12.75">
      <c r="C834" s="18"/>
    </row>
    <row r="835" ht="12.75">
      <c r="C835" s="18"/>
    </row>
    <row r="836" ht="12.75">
      <c r="C836" s="18"/>
    </row>
    <row r="837" ht="12.75">
      <c r="C837" s="18"/>
    </row>
    <row r="838" ht="12.75">
      <c r="C838" s="18"/>
    </row>
    <row r="839" ht="12.75">
      <c r="C839" s="18"/>
    </row>
    <row r="840" ht="12.75">
      <c r="C840" s="18"/>
    </row>
    <row r="841" ht="12.75">
      <c r="C841" s="18"/>
    </row>
    <row r="842" ht="12.75">
      <c r="C842" s="18"/>
    </row>
    <row r="843" ht="12.75">
      <c r="C843" s="18"/>
    </row>
    <row r="844" ht="12.75">
      <c r="C844" s="18"/>
    </row>
    <row r="845" ht="12.75">
      <c r="C845" s="18"/>
    </row>
    <row r="846" ht="12.75">
      <c r="C846" s="18"/>
    </row>
    <row r="847" ht="12.75">
      <c r="C847" s="18"/>
    </row>
    <row r="848" ht="12.75">
      <c r="C848" s="18"/>
    </row>
    <row r="849" ht="12.75">
      <c r="C849" s="18"/>
    </row>
    <row r="850" ht="12.75">
      <c r="C850" s="18"/>
    </row>
    <row r="851" ht="12.75">
      <c r="C851" s="18"/>
    </row>
    <row r="852" ht="12.75">
      <c r="C852" s="18"/>
    </row>
    <row r="853" ht="12.75">
      <c r="C853" s="18"/>
    </row>
    <row r="854" ht="12.75">
      <c r="C854" s="18"/>
    </row>
    <row r="855" ht="12.75">
      <c r="C855" s="18"/>
    </row>
    <row r="856" ht="12.75">
      <c r="C856" s="18"/>
    </row>
    <row r="857" ht="12.75">
      <c r="C857" s="18"/>
    </row>
    <row r="858" ht="12.75">
      <c r="C858" s="18"/>
    </row>
    <row r="859" ht="12.75">
      <c r="C859" s="18"/>
    </row>
    <row r="860" ht="12.75">
      <c r="C860" s="18"/>
    </row>
    <row r="861" ht="12.75">
      <c r="C861" s="18"/>
    </row>
    <row r="862" ht="12.75">
      <c r="C862" s="18"/>
    </row>
    <row r="863" ht="12.75">
      <c r="C863" s="18"/>
    </row>
    <row r="864" ht="12.75">
      <c r="C864" s="18"/>
    </row>
    <row r="865" ht="12.75">
      <c r="C865" s="18"/>
    </row>
    <row r="866" ht="12.75">
      <c r="C866" s="18"/>
    </row>
    <row r="867" ht="12.75">
      <c r="C867" s="18"/>
    </row>
    <row r="868" ht="12.75">
      <c r="C868" s="18"/>
    </row>
    <row r="869" ht="12.75">
      <c r="C869" s="18"/>
    </row>
    <row r="870" ht="12.75">
      <c r="C870" s="18"/>
    </row>
    <row r="871" ht="12.75">
      <c r="C871" s="18"/>
    </row>
    <row r="872" ht="12.75">
      <c r="C872" s="18"/>
    </row>
    <row r="873" ht="12.75">
      <c r="C873" s="18"/>
    </row>
    <row r="874" ht="12.75">
      <c r="C874" s="18"/>
    </row>
    <row r="875" ht="12.75">
      <c r="C875" s="18"/>
    </row>
    <row r="876" ht="12.75">
      <c r="C876" s="18"/>
    </row>
    <row r="877" ht="12.75">
      <c r="C877" s="18"/>
    </row>
    <row r="878" ht="12.75">
      <c r="C878" s="18"/>
    </row>
    <row r="879" ht="12.75">
      <c r="C879" s="18"/>
    </row>
    <row r="880" ht="12.75">
      <c r="C880" s="18"/>
    </row>
    <row r="881" ht="12.75">
      <c r="C881" s="18"/>
    </row>
    <row r="882" ht="12.75">
      <c r="C882" s="18"/>
    </row>
    <row r="883" ht="12.75">
      <c r="C883" s="18"/>
    </row>
    <row r="884" ht="12.75">
      <c r="C884" s="18"/>
    </row>
    <row r="885" ht="12.75">
      <c r="C885" s="18"/>
    </row>
    <row r="886" ht="12.75">
      <c r="C886" s="18"/>
    </row>
    <row r="887" ht="12.75">
      <c r="C887" s="18"/>
    </row>
    <row r="888" ht="12.75">
      <c r="C888" s="18"/>
    </row>
    <row r="889" ht="12.75">
      <c r="C889" s="18"/>
    </row>
    <row r="890" ht="12.75">
      <c r="C890" s="18"/>
    </row>
    <row r="891" ht="12.75">
      <c r="C891" s="18"/>
    </row>
    <row r="892" ht="12.75">
      <c r="C892" s="18"/>
    </row>
    <row r="893" ht="12.75">
      <c r="C893" s="18"/>
    </row>
    <row r="894" ht="12.75">
      <c r="C894" s="18"/>
    </row>
    <row r="895" ht="12.75">
      <c r="C895" s="18"/>
    </row>
    <row r="896" ht="12.75">
      <c r="C896" s="18"/>
    </row>
    <row r="897" ht="12.75">
      <c r="C897" s="18"/>
    </row>
    <row r="898" ht="12.75">
      <c r="C898" s="18"/>
    </row>
    <row r="899" ht="12.75">
      <c r="C899" s="18"/>
    </row>
    <row r="900" ht="12.75">
      <c r="C900" s="18"/>
    </row>
    <row r="901" ht="12.75">
      <c r="C901" s="18"/>
    </row>
    <row r="902" ht="12.75">
      <c r="C902" s="18"/>
    </row>
    <row r="903" ht="12.75">
      <c r="C903" s="18"/>
    </row>
    <row r="904" ht="12.75">
      <c r="C904" s="18"/>
    </row>
    <row r="905" ht="12.75">
      <c r="C905" s="18"/>
    </row>
    <row r="906" ht="12.75">
      <c r="C906" s="18"/>
    </row>
    <row r="907" ht="12.75">
      <c r="C907" s="18"/>
    </row>
    <row r="908" ht="12.75">
      <c r="C908" s="18"/>
    </row>
    <row r="909" ht="12.75">
      <c r="C909" s="18"/>
    </row>
    <row r="910" ht="12.75">
      <c r="C910" s="18"/>
    </row>
    <row r="911" ht="12.75">
      <c r="C911" s="18"/>
    </row>
    <row r="912" ht="12.75">
      <c r="C912" s="18"/>
    </row>
    <row r="913" ht="12.75">
      <c r="C913" s="18"/>
    </row>
    <row r="914" ht="12.75">
      <c r="C914" s="18"/>
    </row>
    <row r="915" ht="12.75">
      <c r="C915" s="18"/>
    </row>
    <row r="916" ht="12.75">
      <c r="C916" s="18"/>
    </row>
    <row r="917" ht="12.75">
      <c r="C917" s="18"/>
    </row>
    <row r="918" ht="12.75">
      <c r="C918" s="18"/>
    </row>
    <row r="919" ht="12.75">
      <c r="C919" s="18"/>
    </row>
    <row r="920" ht="12.75">
      <c r="C920" s="18"/>
    </row>
    <row r="921" ht="12.75">
      <c r="C921" s="18"/>
    </row>
    <row r="922" ht="12.75">
      <c r="C922" s="18"/>
    </row>
    <row r="923" ht="12.75">
      <c r="C923" s="18"/>
    </row>
    <row r="924" ht="12.75">
      <c r="C924" s="18"/>
    </row>
    <row r="925" ht="12.75">
      <c r="C925" s="18"/>
    </row>
    <row r="926" ht="12.75">
      <c r="C926" s="18"/>
    </row>
    <row r="927" ht="12.75">
      <c r="C927" s="18"/>
    </row>
    <row r="928" ht="12.75">
      <c r="C928" s="18"/>
    </row>
    <row r="929" ht="12.75">
      <c r="C929" s="18"/>
    </row>
    <row r="930" ht="12.75">
      <c r="C930" s="18"/>
    </row>
    <row r="931" ht="12.75">
      <c r="C931" s="18"/>
    </row>
    <row r="932" ht="12.75">
      <c r="C932" s="18"/>
    </row>
    <row r="933" ht="12.75">
      <c r="C933" s="18"/>
    </row>
    <row r="934" ht="12.75">
      <c r="C934" s="18"/>
    </row>
    <row r="935" ht="12.75">
      <c r="C935" s="18"/>
    </row>
    <row r="936" ht="12.75">
      <c r="C936" s="18"/>
    </row>
    <row r="937" ht="12.75">
      <c r="C937" s="18"/>
    </row>
    <row r="938" ht="12.75">
      <c r="C938" s="18"/>
    </row>
    <row r="939" ht="12.75">
      <c r="C939" s="18"/>
    </row>
    <row r="940" ht="12.75">
      <c r="C940" s="18"/>
    </row>
    <row r="941" ht="12.75">
      <c r="C941" s="18"/>
    </row>
    <row r="942" ht="12.75">
      <c r="C942" s="18"/>
    </row>
    <row r="943" ht="12.75">
      <c r="C943" s="18"/>
    </row>
    <row r="944" ht="12.75">
      <c r="C944" s="18"/>
    </row>
    <row r="945" ht="12.75">
      <c r="C945" s="18"/>
    </row>
    <row r="946" ht="12.75">
      <c r="C946" s="18"/>
    </row>
    <row r="947" ht="12.75">
      <c r="C947" s="18"/>
    </row>
    <row r="948" ht="12.75">
      <c r="C948" s="18"/>
    </row>
    <row r="949" ht="12.75">
      <c r="C949" s="18"/>
    </row>
    <row r="950" ht="12.75">
      <c r="C950" s="18"/>
    </row>
    <row r="951" ht="12.75">
      <c r="C951" s="18"/>
    </row>
    <row r="952" ht="12.75">
      <c r="C952" s="18"/>
    </row>
    <row r="953" ht="12.75">
      <c r="C953" s="18"/>
    </row>
    <row r="954" ht="12.75">
      <c r="C954" s="18"/>
    </row>
    <row r="955" ht="12.75">
      <c r="C955" s="18"/>
    </row>
    <row r="956" ht="12.75">
      <c r="C956" s="18"/>
    </row>
    <row r="957" ht="12.75">
      <c r="C957" s="18"/>
    </row>
    <row r="958" ht="12.75">
      <c r="C958" s="18"/>
    </row>
    <row r="959" ht="12.75">
      <c r="C959" s="18"/>
    </row>
    <row r="960" ht="12.75">
      <c r="C960" s="18"/>
    </row>
    <row r="961" ht="12.75">
      <c r="C961" s="18"/>
    </row>
    <row r="962" ht="12.75">
      <c r="C962" s="18"/>
    </row>
    <row r="963" ht="12.75">
      <c r="C963" s="18"/>
    </row>
    <row r="964" ht="12.75">
      <c r="C964" s="18"/>
    </row>
    <row r="965" ht="12.75">
      <c r="C965" s="18"/>
    </row>
    <row r="966" ht="12.75">
      <c r="C966" s="18"/>
    </row>
    <row r="967" ht="12.75">
      <c r="C967" s="18"/>
    </row>
    <row r="968" ht="12.75">
      <c r="C968" s="18"/>
    </row>
    <row r="969" ht="12.75">
      <c r="C969" s="18"/>
    </row>
    <row r="970" ht="12.75">
      <c r="C970" s="18"/>
    </row>
    <row r="971" ht="12.75">
      <c r="C971" s="18"/>
    </row>
    <row r="972" ht="12.75">
      <c r="C972" s="18"/>
    </row>
    <row r="973" ht="12.75">
      <c r="C973" s="18"/>
    </row>
    <row r="974" ht="12.75">
      <c r="C974" s="18"/>
    </row>
    <row r="975" ht="12.75">
      <c r="C975" s="18"/>
    </row>
    <row r="976" ht="12.75">
      <c r="C976" s="18"/>
    </row>
    <row r="977" ht="12.75">
      <c r="C977" s="18"/>
    </row>
    <row r="978" ht="12.75">
      <c r="C978" s="18"/>
    </row>
    <row r="979" ht="12.75">
      <c r="C979" s="18"/>
    </row>
    <row r="980" ht="12.75">
      <c r="C980" s="18"/>
    </row>
    <row r="981" ht="12.75">
      <c r="C981" s="18"/>
    </row>
    <row r="982" ht="12.75">
      <c r="C982" s="18"/>
    </row>
    <row r="983" ht="12.75">
      <c r="C983" s="18"/>
    </row>
    <row r="984" ht="12.75">
      <c r="C984" s="18"/>
    </row>
    <row r="985" ht="12.75">
      <c r="C985" s="18"/>
    </row>
    <row r="986" ht="12.75">
      <c r="C986" s="18"/>
    </row>
    <row r="987" ht="12.75">
      <c r="C987" s="18"/>
    </row>
    <row r="988" ht="12.75">
      <c r="C988" s="18"/>
    </row>
    <row r="989" ht="12.75">
      <c r="C989" s="18"/>
    </row>
    <row r="990" ht="12.75">
      <c r="C990" s="18"/>
    </row>
    <row r="991" ht="12.75">
      <c r="C991" s="18"/>
    </row>
    <row r="992" ht="12.75">
      <c r="C992" s="18"/>
    </row>
    <row r="993" ht="12.75">
      <c r="C993" s="18"/>
    </row>
    <row r="994" ht="12.75">
      <c r="C994" s="18"/>
    </row>
    <row r="995" ht="12.75">
      <c r="C995" s="18"/>
    </row>
    <row r="996" ht="12.75">
      <c r="C996" s="18"/>
    </row>
    <row r="997" ht="12.75">
      <c r="C997" s="18"/>
    </row>
    <row r="998" ht="12.75">
      <c r="C998" s="18"/>
    </row>
    <row r="999" ht="12.75">
      <c r="C999" s="18"/>
    </row>
    <row r="1000" ht="12.75">
      <c r="C1000" s="18"/>
    </row>
    <row r="1001" ht="12.75">
      <c r="C1001" s="18"/>
    </row>
    <row r="1002" ht="12.75">
      <c r="C1002" s="18"/>
    </row>
    <row r="1003" ht="12.75">
      <c r="C1003" s="18"/>
    </row>
    <row r="1004" ht="12.75">
      <c r="C1004" s="18"/>
    </row>
    <row r="1005" ht="12.75">
      <c r="C1005" s="18"/>
    </row>
    <row r="1006" ht="12.75">
      <c r="C1006" s="18"/>
    </row>
    <row r="1007" ht="12.75">
      <c r="C1007" s="18"/>
    </row>
    <row r="1008" ht="12.75">
      <c r="C1008" s="18"/>
    </row>
    <row r="1009" ht="12.75">
      <c r="C1009" s="18"/>
    </row>
    <row r="1010" ht="12.75">
      <c r="C1010" s="18"/>
    </row>
    <row r="1011" ht="12.75">
      <c r="C1011" s="18"/>
    </row>
    <row r="1012" ht="12.75">
      <c r="C1012" s="18"/>
    </row>
    <row r="1013" ht="12.75">
      <c r="C1013" s="18"/>
    </row>
    <row r="1014" ht="12.75">
      <c r="C1014" s="18"/>
    </row>
    <row r="1015" ht="12.75">
      <c r="C1015" s="18"/>
    </row>
    <row r="1016" ht="12.75">
      <c r="C1016" s="18"/>
    </row>
    <row r="1017" ht="12.75">
      <c r="C1017" s="18"/>
    </row>
    <row r="1018" ht="12.75">
      <c r="C1018" s="18"/>
    </row>
    <row r="1019" ht="12.75">
      <c r="C1019" s="18"/>
    </row>
    <row r="1020" ht="12.75">
      <c r="C1020" s="18"/>
    </row>
    <row r="1021" ht="12.75">
      <c r="C1021" s="18"/>
    </row>
    <row r="1022" ht="12.75">
      <c r="C1022" s="18"/>
    </row>
    <row r="1023" ht="12.75">
      <c r="C1023" s="18"/>
    </row>
    <row r="1024" ht="12.75">
      <c r="C1024" s="18"/>
    </row>
    <row r="1025" ht="12.75">
      <c r="C1025" s="18"/>
    </row>
    <row r="1026" ht="12.75">
      <c r="C1026" s="18"/>
    </row>
    <row r="1027" ht="12.75">
      <c r="C1027" s="18"/>
    </row>
    <row r="1028" ht="12.75">
      <c r="C1028" s="18"/>
    </row>
    <row r="1029" ht="12.75">
      <c r="C1029" s="18"/>
    </row>
    <row r="1030" ht="12.75">
      <c r="C1030" s="18"/>
    </row>
    <row r="1031" ht="12.75">
      <c r="C1031" s="18"/>
    </row>
    <row r="1032" ht="12.75">
      <c r="C1032" s="18"/>
    </row>
    <row r="1033" ht="12.75">
      <c r="C1033" s="18"/>
    </row>
    <row r="1034" ht="12.75">
      <c r="C1034" s="18"/>
    </row>
    <row r="1035" ht="12.75">
      <c r="C1035" s="18"/>
    </row>
    <row r="1036" ht="12.75">
      <c r="C1036" s="18"/>
    </row>
    <row r="1037" ht="12.75">
      <c r="C1037" s="18"/>
    </row>
    <row r="1038" ht="12.75">
      <c r="C1038" s="18"/>
    </row>
    <row r="1039" ht="12.75">
      <c r="C1039" s="18"/>
    </row>
    <row r="1040" ht="12.75">
      <c r="C1040" s="18"/>
    </row>
    <row r="1041" ht="12.75">
      <c r="C1041" s="18"/>
    </row>
    <row r="1042" ht="12.75">
      <c r="C1042" s="18"/>
    </row>
    <row r="1043" ht="12.75">
      <c r="C1043" s="18"/>
    </row>
    <row r="1044" ht="12.75">
      <c r="C1044" s="18"/>
    </row>
    <row r="1045" ht="12.75">
      <c r="C1045" s="18"/>
    </row>
    <row r="1046" ht="12.75">
      <c r="C1046" s="18"/>
    </row>
    <row r="1047" ht="12.75">
      <c r="C1047" s="18"/>
    </row>
    <row r="1048" ht="12.75">
      <c r="C1048" s="18"/>
    </row>
    <row r="1049" ht="12.75">
      <c r="C1049" s="18"/>
    </row>
    <row r="1050" ht="12.75">
      <c r="C1050" s="18"/>
    </row>
    <row r="1051" ht="12.75">
      <c r="C1051" s="18"/>
    </row>
    <row r="1052" ht="12.75">
      <c r="C1052" s="18"/>
    </row>
    <row r="1053" ht="12.75">
      <c r="C1053" s="18"/>
    </row>
    <row r="1054" ht="12.75">
      <c r="C1054" s="18"/>
    </row>
    <row r="1055" ht="12.75">
      <c r="C1055" s="18"/>
    </row>
    <row r="1056" ht="12.75">
      <c r="C1056" s="18"/>
    </row>
    <row r="1057" ht="12.75">
      <c r="C1057" s="18"/>
    </row>
    <row r="1058" ht="12.75">
      <c r="C1058" s="18"/>
    </row>
    <row r="1059" ht="12.75">
      <c r="C1059" s="18"/>
    </row>
    <row r="1060" ht="12.75">
      <c r="C1060" s="18"/>
    </row>
    <row r="1061" ht="12.75">
      <c r="C1061" s="18"/>
    </row>
    <row r="1062" ht="12.75">
      <c r="C1062" s="18"/>
    </row>
    <row r="1063" ht="12.75">
      <c r="C1063" s="18"/>
    </row>
    <row r="1064" ht="12.75">
      <c r="C1064" s="18"/>
    </row>
    <row r="1065" ht="12.75">
      <c r="C1065" s="18"/>
    </row>
    <row r="1066" ht="12.75">
      <c r="C1066" s="18"/>
    </row>
    <row r="1067" ht="12.75">
      <c r="C1067" s="18"/>
    </row>
    <row r="1068" ht="12.75">
      <c r="C1068" s="18"/>
    </row>
    <row r="1069" ht="12.75">
      <c r="C1069" s="18"/>
    </row>
    <row r="1070" ht="12.75">
      <c r="C1070" s="18"/>
    </row>
    <row r="1071" ht="12.75">
      <c r="C1071" s="18"/>
    </row>
    <row r="1072" ht="12.75">
      <c r="C1072" s="18"/>
    </row>
    <row r="1073" ht="12.75">
      <c r="C1073" s="18"/>
    </row>
    <row r="1074" ht="12.75">
      <c r="C1074" s="18"/>
    </row>
    <row r="1075" ht="12.75">
      <c r="C1075" s="18"/>
    </row>
    <row r="1076" ht="12.75">
      <c r="C1076" s="18"/>
    </row>
    <row r="1077" ht="12.75">
      <c r="C1077" s="18"/>
    </row>
    <row r="1078" ht="12.75">
      <c r="C1078" s="18"/>
    </row>
    <row r="1079" ht="12.75">
      <c r="C1079" s="18"/>
    </row>
    <row r="1080" ht="12.75">
      <c r="C1080" s="18"/>
    </row>
    <row r="1081" ht="12.75">
      <c r="C1081" s="18"/>
    </row>
    <row r="1082" ht="12.75">
      <c r="C1082" s="18"/>
    </row>
    <row r="1083" ht="12.75">
      <c r="C1083" s="18"/>
    </row>
    <row r="1084" ht="12.75">
      <c r="C1084" s="18"/>
    </row>
    <row r="1085" ht="12.75">
      <c r="C1085" s="18"/>
    </row>
    <row r="1086" ht="12.75">
      <c r="C1086" s="18"/>
    </row>
    <row r="1087" ht="12.75">
      <c r="C1087" s="18"/>
    </row>
    <row r="1088" ht="12.75">
      <c r="C1088" s="18"/>
    </row>
    <row r="1089" ht="12.75">
      <c r="C1089" s="18"/>
    </row>
    <row r="1090" ht="12.75">
      <c r="C1090" s="18"/>
    </row>
    <row r="1091" ht="12.75">
      <c r="C1091" s="18"/>
    </row>
    <row r="1092" ht="12.75">
      <c r="C1092" s="18"/>
    </row>
    <row r="1093" ht="12.75">
      <c r="C1093" s="18"/>
    </row>
    <row r="1094" ht="12.75">
      <c r="C1094" s="18"/>
    </row>
    <row r="1095" ht="12.75">
      <c r="C1095" s="18"/>
    </row>
    <row r="1096" ht="12.75">
      <c r="C1096" s="18"/>
    </row>
    <row r="1097" ht="12.75">
      <c r="C1097" s="18"/>
    </row>
    <row r="1098" ht="12.75">
      <c r="C1098" s="18"/>
    </row>
    <row r="1099" ht="12.75">
      <c r="C1099" s="18"/>
    </row>
    <row r="1100" ht="12.75">
      <c r="C1100" s="18"/>
    </row>
    <row r="1101" ht="12.75">
      <c r="C1101" s="18"/>
    </row>
    <row r="1102" ht="12.75">
      <c r="C1102" s="18"/>
    </row>
    <row r="1103" ht="12.75">
      <c r="C1103" s="18"/>
    </row>
    <row r="1104" ht="12.75">
      <c r="C1104" s="18"/>
    </row>
    <row r="1105" ht="12.75">
      <c r="C1105" s="18"/>
    </row>
    <row r="1106" ht="12.75">
      <c r="C1106" s="18"/>
    </row>
    <row r="1107" ht="12.75">
      <c r="C1107" s="18"/>
    </row>
    <row r="1108" ht="12.75">
      <c r="C1108" s="18"/>
    </row>
    <row r="1109" ht="12.75">
      <c r="C1109" s="18"/>
    </row>
    <row r="1110" ht="12.75">
      <c r="C1110" s="18"/>
    </row>
    <row r="1111" ht="12.75">
      <c r="C1111" s="18"/>
    </row>
    <row r="1112" ht="12.75">
      <c r="C1112" s="18"/>
    </row>
    <row r="1113" ht="12.75">
      <c r="C1113" s="18"/>
    </row>
    <row r="1114" ht="12.75">
      <c r="C1114" s="18"/>
    </row>
    <row r="1115" ht="12.75">
      <c r="C1115" s="18"/>
    </row>
    <row r="1116" ht="12.75">
      <c r="C1116" s="18"/>
    </row>
    <row r="1117" ht="12.75">
      <c r="C1117" s="18"/>
    </row>
    <row r="1118" ht="12.75">
      <c r="C1118" s="18"/>
    </row>
    <row r="1119" ht="12.75">
      <c r="C1119" s="18"/>
    </row>
    <row r="1120" ht="12.75">
      <c r="C1120" s="18"/>
    </row>
    <row r="1121" ht="12.75">
      <c r="C1121" s="18"/>
    </row>
    <row r="1122" ht="12.75">
      <c r="C1122" s="18"/>
    </row>
    <row r="1123" ht="12.75">
      <c r="C1123" s="18"/>
    </row>
    <row r="1124" ht="12.75">
      <c r="C1124" s="18"/>
    </row>
    <row r="1125" ht="12.75">
      <c r="C1125" s="18"/>
    </row>
    <row r="1126" ht="12.75">
      <c r="C1126" s="18"/>
    </row>
    <row r="1127" ht="12.75">
      <c r="C1127" s="18"/>
    </row>
    <row r="1128" ht="12.75">
      <c r="C1128" s="18"/>
    </row>
    <row r="1129" ht="12.75">
      <c r="C1129" s="18"/>
    </row>
    <row r="1130" ht="12.75">
      <c r="C1130" s="18"/>
    </row>
    <row r="1131" ht="12.75">
      <c r="C1131" s="18"/>
    </row>
    <row r="1132" ht="12.75">
      <c r="C1132" s="18"/>
    </row>
    <row r="1133" ht="12.75">
      <c r="C1133" s="18"/>
    </row>
    <row r="1134" ht="12.75">
      <c r="C1134" s="18"/>
    </row>
    <row r="1135" ht="12.75">
      <c r="C1135" s="18"/>
    </row>
    <row r="1136" ht="12.75">
      <c r="C1136" s="18"/>
    </row>
    <row r="1137" ht="12.75">
      <c r="C1137" s="18"/>
    </row>
    <row r="1138" ht="12.75">
      <c r="C1138" s="18"/>
    </row>
    <row r="1139" ht="12.75">
      <c r="C1139" s="18"/>
    </row>
    <row r="1140" ht="12.75">
      <c r="C1140" s="18"/>
    </row>
    <row r="1141" ht="12.75">
      <c r="C1141" s="18"/>
    </row>
    <row r="1142" ht="12.75">
      <c r="C1142" s="18"/>
    </row>
    <row r="1143" ht="12.75">
      <c r="C1143" s="18"/>
    </row>
    <row r="1144" ht="12.75">
      <c r="C1144" s="18"/>
    </row>
    <row r="1145" ht="12.75">
      <c r="C1145" s="18"/>
    </row>
    <row r="1146" ht="12.75">
      <c r="C1146" s="18"/>
    </row>
    <row r="1147" ht="12.75">
      <c r="C1147" s="18"/>
    </row>
    <row r="1148" ht="12.75">
      <c r="C1148" s="18"/>
    </row>
    <row r="1149" ht="12.75">
      <c r="C1149" s="18"/>
    </row>
    <row r="1150" ht="12.75">
      <c r="C1150" s="18"/>
    </row>
    <row r="1151" ht="12.75">
      <c r="C1151" s="18"/>
    </row>
    <row r="1152" ht="12.75">
      <c r="C1152" s="18"/>
    </row>
    <row r="1153" ht="12.75">
      <c r="C1153" s="18"/>
    </row>
    <row r="1154" ht="12.75">
      <c r="C1154" s="18"/>
    </row>
    <row r="1155" ht="12.75">
      <c r="C1155" s="18"/>
    </row>
    <row r="1156" ht="12.75">
      <c r="C1156" s="18"/>
    </row>
    <row r="1157" ht="12.75">
      <c r="C1157" s="18"/>
    </row>
    <row r="1158" ht="12.75">
      <c r="C1158" s="18"/>
    </row>
    <row r="1159" ht="12.75">
      <c r="C1159" s="18"/>
    </row>
    <row r="1160" ht="12.75">
      <c r="C1160" s="18"/>
    </row>
    <row r="1161" ht="12.75">
      <c r="C1161" s="18"/>
    </row>
    <row r="1162" ht="12.75">
      <c r="C1162" s="18"/>
    </row>
    <row r="1163" ht="12.75">
      <c r="C1163" s="18"/>
    </row>
    <row r="1164" ht="12.75">
      <c r="C1164" s="18"/>
    </row>
    <row r="1165" ht="12.75">
      <c r="C1165" s="18"/>
    </row>
    <row r="1166" ht="12.75">
      <c r="C1166" s="18"/>
    </row>
    <row r="1167" ht="12.75">
      <c r="C1167" s="18"/>
    </row>
    <row r="1168" ht="12.75">
      <c r="C1168" s="18"/>
    </row>
    <row r="1169" ht="12.75">
      <c r="C1169" s="18"/>
    </row>
    <row r="1170" ht="12.75">
      <c r="C1170" s="18"/>
    </row>
    <row r="1171" ht="12.75">
      <c r="C1171" s="18"/>
    </row>
    <row r="1172" ht="12.75">
      <c r="C1172" s="18"/>
    </row>
    <row r="1173" ht="12.75">
      <c r="C1173" s="18"/>
    </row>
    <row r="1174" ht="12.75">
      <c r="C1174" s="18"/>
    </row>
    <row r="1175" ht="12.75">
      <c r="C1175" s="18"/>
    </row>
    <row r="1176" ht="12.75">
      <c r="C1176" s="18"/>
    </row>
    <row r="1177" ht="12.75">
      <c r="C1177" s="18"/>
    </row>
    <row r="1178" ht="12.75">
      <c r="C1178" s="18"/>
    </row>
    <row r="1179" ht="12.75">
      <c r="C1179" s="18"/>
    </row>
    <row r="1180" ht="12.75">
      <c r="C1180" s="18"/>
    </row>
    <row r="1181" ht="12.75">
      <c r="C1181" s="18"/>
    </row>
    <row r="1182" ht="12.75">
      <c r="C1182" s="18"/>
    </row>
    <row r="1183" ht="12.75">
      <c r="C1183" s="18"/>
    </row>
    <row r="1184" ht="12.75">
      <c r="C1184" s="18"/>
    </row>
    <row r="1185" ht="12.75">
      <c r="C1185" s="18"/>
    </row>
    <row r="1186" ht="12.75">
      <c r="C1186" s="18"/>
    </row>
    <row r="1187" ht="12.75">
      <c r="C1187" s="18"/>
    </row>
    <row r="1188" ht="12.75">
      <c r="C1188" s="18"/>
    </row>
    <row r="1189" ht="12.75">
      <c r="C1189" s="18"/>
    </row>
    <row r="1190" ht="12.75">
      <c r="C1190" s="18"/>
    </row>
    <row r="1191" ht="12.75">
      <c r="C1191" s="18"/>
    </row>
    <row r="1192" ht="12.75">
      <c r="C1192" s="18"/>
    </row>
    <row r="1193" ht="12.75">
      <c r="C1193" s="18"/>
    </row>
    <row r="1194" ht="12.75">
      <c r="C1194" s="18"/>
    </row>
    <row r="1195" ht="12.75">
      <c r="C1195" s="18"/>
    </row>
    <row r="1196" ht="12.75">
      <c r="C1196" s="18"/>
    </row>
    <row r="1197" ht="12.75">
      <c r="C1197" s="18"/>
    </row>
    <row r="1198" ht="12.75">
      <c r="C1198" s="18"/>
    </row>
    <row r="1199" ht="12.75">
      <c r="C1199" s="18"/>
    </row>
    <row r="1200" ht="12.75">
      <c r="C1200" s="18"/>
    </row>
    <row r="1201" ht="12.75">
      <c r="C1201" s="18"/>
    </row>
    <row r="1202" ht="12.75">
      <c r="C1202" s="18"/>
    </row>
    <row r="1203" ht="12.75">
      <c r="C1203" s="18"/>
    </row>
    <row r="1204" ht="12.75">
      <c r="C1204" s="18"/>
    </row>
    <row r="1205" ht="12.75">
      <c r="C1205" s="18"/>
    </row>
    <row r="1206" ht="12.75">
      <c r="C1206" s="18"/>
    </row>
    <row r="1207" ht="12.75">
      <c r="C1207" s="18"/>
    </row>
    <row r="1208" ht="12.75">
      <c r="C1208" s="18"/>
    </row>
    <row r="1209" ht="12.75">
      <c r="C1209" s="18"/>
    </row>
    <row r="1210" ht="12.75">
      <c r="C1210" s="18"/>
    </row>
    <row r="1211" ht="12.75">
      <c r="C1211" s="18"/>
    </row>
    <row r="1212" ht="12.75">
      <c r="C1212" s="18"/>
    </row>
    <row r="1213" ht="12.75">
      <c r="C1213" s="18"/>
    </row>
    <row r="1214" ht="12.75">
      <c r="C1214" s="18"/>
    </row>
    <row r="1215" ht="12.75">
      <c r="C1215" s="18"/>
    </row>
    <row r="1216" ht="12.75">
      <c r="C1216" s="18"/>
    </row>
    <row r="1217" ht="12.75">
      <c r="C1217" s="18"/>
    </row>
    <row r="1218" ht="12.75">
      <c r="C1218" s="18"/>
    </row>
    <row r="1219" ht="12.75">
      <c r="C1219" s="18"/>
    </row>
    <row r="1220" ht="12.75">
      <c r="C1220" s="18"/>
    </row>
    <row r="1221" ht="12.75">
      <c r="C1221" s="18"/>
    </row>
    <row r="1222" ht="12.75">
      <c r="C1222" s="18"/>
    </row>
    <row r="1223" ht="12.75">
      <c r="C1223" s="18"/>
    </row>
    <row r="1224" ht="12.75">
      <c r="C1224" s="18"/>
    </row>
    <row r="1225" ht="12.75">
      <c r="C1225" s="18"/>
    </row>
    <row r="1226" ht="12.75">
      <c r="C1226" s="18"/>
    </row>
    <row r="1227" ht="12.75">
      <c r="C1227" s="18"/>
    </row>
    <row r="1228" ht="12.75">
      <c r="C1228" s="18"/>
    </row>
    <row r="1229" ht="12.75">
      <c r="C1229" s="18"/>
    </row>
    <row r="1230" ht="12.75">
      <c r="C1230" s="18"/>
    </row>
    <row r="1231" ht="12.75">
      <c r="C1231" s="18"/>
    </row>
    <row r="1232" ht="12.75">
      <c r="C1232" s="18"/>
    </row>
    <row r="1233" ht="12.75">
      <c r="C1233" s="18"/>
    </row>
    <row r="1234" ht="12.75">
      <c r="C1234" s="18"/>
    </row>
    <row r="1235" ht="12.75">
      <c r="C1235" s="18"/>
    </row>
    <row r="1236" ht="12.75">
      <c r="C1236" s="18"/>
    </row>
    <row r="1237" ht="12.75">
      <c r="C1237" s="18"/>
    </row>
    <row r="1238" ht="12.75">
      <c r="C1238" s="18"/>
    </row>
    <row r="1239" ht="12.75">
      <c r="C1239" s="18"/>
    </row>
    <row r="1240" ht="12.75">
      <c r="C1240" s="18"/>
    </row>
    <row r="1241" ht="12.75">
      <c r="C1241" s="18"/>
    </row>
    <row r="1242" ht="12.75">
      <c r="C1242" s="18"/>
    </row>
    <row r="1243" ht="12.75">
      <c r="C1243" s="18"/>
    </row>
    <row r="1244" ht="12.75">
      <c r="C1244" s="18"/>
    </row>
    <row r="1245" ht="12.75">
      <c r="C1245" s="18"/>
    </row>
    <row r="1246" ht="12.75">
      <c r="C1246" s="18"/>
    </row>
    <row r="1247" ht="12.75">
      <c r="C1247" s="18"/>
    </row>
    <row r="1248" ht="12.75">
      <c r="C1248" s="18"/>
    </row>
    <row r="1249" ht="12.75">
      <c r="C1249" s="18"/>
    </row>
    <row r="1250" ht="12.75">
      <c r="C1250" s="18"/>
    </row>
    <row r="1251" ht="12.75">
      <c r="C1251" s="18"/>
    </row>
    <row r="1252" ht="12.75">
      <c r="C1252" s="18"/>
    </row>
    <row r="1253" ht="12.75">
      <c r="C1253" s="18"/>
    </row>
    <row r="1254" ht="12.75">
      <c r="C1254" s="18"/>
    </row>
    <row r="1255" ht="12.75">
      <c r="C1255" s="18"/>
    </row>
    <row r="1256" ht="12.75">
      <c r="C1256" s="18"/>
    </row>
    <row r="1257" ht="12.75">
      <c r="C1257" s="18"/>
    </row>
    <row r="1258" ht="12.75">
      <c r="C1258" s="18"/>
    </row>
    <row r="1259" ht="12.75">
      <c r="C1259" s="18"/>
    </row>
    <row r="1260" ht="12.75">
      <c r="C1260" s="18"/>
    </row>
    <row r="1261" ht="12.75">
      <c r="C1261" s="18"/>
    </row>
    <row r="1262" ht="12.75">
      <c r="C1262" s="18"/>
    </row>
    <row r="1263" ht="12.75">
      <c r="C1263" s="18"/>
    </row>
    <row r="1264" ht="12.75">
      <c r="C1264" s="18"/>
    </row>
    <row r="1265" ht="12.75">
      <c r="C1265" s="18"/>
    </row>
    <row r="1266" ht="12.75">
      <c r="C1266" s="18"/>
    </row>
    <row r="1267" ht="12.75">
      <c r="C1267" s="18"/>
    </row>
    <row r="1268" ht="12.75">
      <c r="C1268" s="18"/>
    </row>
    <row r="1269" ht="12.75">
      <c r="C1269" s="18"/>
    </row>
    <row r="1270" ht="12.75">
      <c r="C1270" s="18"/>
    </row>
    <row r="1271" ht="12.75">
      <c r="C1271" s="18"/>
    </row>
    <row r="1272" ht="12.75">
      <c r="C1272" s="18"/>
    </row>
    <row r="1273" ht="12.75">
      <c r="C1273" s="18"/>
    </row>
    <row r="1274" ht="12.75">
      <c r="C1274" s="18"/>
    </row>
    <row r="1275" ht="12.75">
      <c r="C1275" s="18"/>
    </row>
    <row r="1276" ht="12.75">
      <c r="C1276" s="18"/>
    </row>
    <row r="1277" ht="12.75">
      <c r="C1277" s="18"/>
    </row>
    <row r="1278" ht="12.75">
      <c r="C1278" s="18"/>
    </row>
    <row r="1279" ht="12.75">
      <c r="C1279" s="18"/>
    </row>
    <row r="1280" ht="12.75">
      <c r="C1280" s="18"/>
    </row>
    <row r="1281" ht="12.75">
      <c r="C1281" s="18"/>
    </row>
    <row r="1282" ht="12.75">
      <c r="C1282" s="18"/>
    </row>
    <row r="1283" ht="12.75">
      <c r="C1283" s="18"/>
    </row>
    <row r="1284" ht="12.75">
      <c r="C1284" s="18"/>
    </row>
    <row r="1285" ht="12.75">
      <c r="C1285" s="18"/>
    </row>
    <row r="1286" ht="12.75">
      <c r="C1286" s="18"/>
    </row>
    <row r="1287" ht="12.75">
      <c r="C1287" s="18"/>
    </row>
    <row r="1288" ht="12.75">
      <c r="C1288" s="18"/>
    </row>
    <row r="1289" ht="12.75">
      <c r="C1289" s="18"/>
    </row>
    <row r="1290" ht="12.75">
      <c r="C1290" s="18"/>
    </row>
    <row r="1291" ht="12.75">
      <c r="C1291" s="18"/>
    </row>
    <row r="1292" ht="12.75">
      <c r="C1292" s="18"/>
    </row>
    <row r="1293" ht="12.75">
      <c r="C1293" s="18"/>
    </row>
    <row r="1294" ht="12.75">
      <c r="C1294" s="18"/>
    </row>
    <row r="1295" ht="12.75">
      <c r="C1295" s="18"/>
    </row>
    <row r="1296" ht="12.75">
      <c r="C1296" s="18"/>
    </row>
    <row r="1297" ht="12.75">
      <c r="C1297" s="18"/>
    </row>
    <row r="1298" ht="12.75">
      <c r="C1298" s="18"/>
    </row>
    <row r="1299" ht="12.75">
      <c r="C1299" s="18"/>
    </row>
    <row r="1300" ht="12.75">
      <c r="C1300" s="18"/>
    </row>
    <row r="1301" ht="12.75">
      <c r="C1301" s="18"/>
    </row>
    <row r="1302" ht="12.75">
      <c r="C1302" s="18"/>
    </row>
    <row r="1303" ht="12.75">
      <c r="C1303" s="18"/>
    </row>
    <row r="1304" ht="12.75">
      <c r="C1304" s="18"/>
    </row>
    <row r="1305" ht="12.75">
      <c r="C1305" s="18"/>
    </row>
    <row r="1306" ht="12.75">
      <c r="C1306" s="18"/>
    </row>
    <row r="1307" ht="12.75">
      <c r="C1307" s="18"/>
    </row>
    <row r="1308" ht="12.75">
      <c r="C1308" s="18"/>
    </row>
    <row r="1309" ht="12.75">
      <c r="C1309" s="18"/>
    </row>
    <row r="1310" ht="12.75">
      <c r="C1310" s="18"/>
    </row>
    <row r="1311" ht="12.75">
      <c r="C1311" s="18"/>
    </row>
    <row r="1312" ht="12.75">
      <c r="C1312" s="18"/>
    </row>
    <row r="1313" ht="12.75">
      <c r="C1313" s="18"/>
    </row>
    <row r="1314" ht="12.75">
      <c r="C1314" s="18"/>
    </row>
    <row r="1315" ht="12.75">
      <c r="C1315" s="18"/>
    </row>
    <row r="1316" ht="12.75">
      <c r="C1316" s="18"/>
    </row>
    <row r="1317" ht="12.75">
      <c r="C1317" s="18"/>
    </row>
    <row r="1318" ht="12.75">
      <c r="C1318" s="18"/>
    </row>
    <row r="1319" ht="12.75">
      <c r="C1319" s="18"/>
    </row>
    <row r="1320" ht="12.75">
      <c r="C1320" s="18"/>
    </row>
    <row r="1321" ht="12.75">
      <c r="C1321" s="18"/>
    </row>
    <row r="1322" ht="12.75">
      <c r="C1322" s="18"/>
    </row>
    <row r="1323" ht="12.75">
      <c r="C1323" s="18"/>
    </row>
    <row r="1324" ht="12.75">
      <c r="C1324" s="18"/>
    </row>
    <row r="1325" ht="12.75">
      <c r="C1325" s="18"/>
    </row>
    <row r="1326" ht="12.75">
      <c r="C1326" s="18"/>
    </row>
    <row r="1327" ht="12.75">
      <c r="C1327" s="18"/>
    </row>
    <row r="1328" ht="12.75">
      <c r="C1328" s="18"/>
    </row>
    <row r="1329" ht="12.75">
      <c r="C1329" s="18"/>
    </row>
    <row r="1330" ht="12.75">
      <c r="C1330" s="18"/>
    </row>
    <row r="1331" ht="12.75">
      <c r="C1331" s="18"/>
    </row>
    <row r="1332" ht="12.75">
      <c r="C1332" s="18"/>
    </row>
    <row r="1333" ht="12.75">
      <c r="C1333" s="18"/>
    </row>
    <row r="1334" ht="12.75">
      <c r="C1334" s="18"/>
    </row>
    <row r="1335" ht="12.75">
      <c r="C1335" s="18"/>
    </row>
    <row r="1336" ht="12.75">
      <c r="C1336" s="18"/>
    </row>
    <row r="1337" ht="12.75">
      <c r="C1337" s="18"/>
    </row>
    <row r="1338" ht="12.75">
      <c r="C1338" s="18"/>
    </row>
    <row r="1339" ht="12.75">
      <c r="C1339" s="18"/>
    </row>
    <row r="1340" ht="12.75">
      <c r="C1340" s="18"/>
    </row>
    <row r="1341" ht="12.75">
      <c r="C1341" s="18"/>
    </row>
    <row r="1342" ht="12.75">
      <c r="C1342" s="18"/>
    </row>
    <row r="1343" ht="12.75">
      <c r="C1343" s="18"/>
    </row>
    <row r="1344" ht="12.75">
      <c r="C1344" s="18"/>
    </row>
    <row r="1345" ht="12.75">
      <c r="C1345" s="18"/>
    </row>
    <row r="1346" ht="12.75">
      <c r="C1346" s="18"/>
    </row>
    <row r="1347" ht="12.75">
      <c r="C1347" s="18"/>
    </row>
    <row r="1348" ht="12.75">
      <c r="C1348" s="18"/>
    </row>
    <row r="1349" ht="12.75">
      <c r="C1349" s="18"/>
    </row>
    <row r="1350" ht="12.75">
      <c r="C1350" s="18"/>
    </row>
    <row r="1351" ht="12.75">
      <c r="C1351" s="18"/>
    </row>
    <row r="1352" ht="12.75">
      <c r="C1352" s="18"/>
    </row>
    <row r="1353" ht="12.75">
      <c r="C1353" s="18"/>
    </row>
    <row r="1354" ht="12.75">
      <c r="C1354" s="18"/>
    </row>
    <row r="1355" ht="12.75">
      <c r="C1355" s="18"/>
    </row>
    <row r="1356" ht="12.75">
      <c r="C1356" s="18"/>
    </row>
    <row r="1357" ht="12.75">
      <c r="C1357" s="18"/>
    </row>
    <row r="1358" ht="12.75">
      <c r="C1358" s="18"/>
    </row>
    <row r="1359" ht="12.75">
      <c r="C1359" s="18"/>
    </row>
    <row r="1360" ht="12.75">
      <c r="C1360" s="18"/>
    </row>
    <row r="1361" ht="12.75">
      <c r="C1361" s="18"/>
    </row>
    <row r="1362" ht="12.75">
      <c r="C1362" s="18"/>
    </row>
    <row r="1363" ht="12.75">
      <c r="C1363" s="18"/>
    </row>
    <row r="1364" ht="12.75">
      <c r="C1364" s="18"/>
    </row>
    <row r="1365" ht="12.75">
      <c r="C1365" s="18"/>
    </row>
    <row r="1366" ht="12.75">
      <c r="C1366" s="18"/>
    </row>
    <row r="1367" ht="12.75">
      <c r="C1367" s="18"/>
    </row>
    <row r="1368" ht="12.75">
      <c r="C1368" s="18"/>
    </row>
    <row r="1369" ht="12.75">
      <c r="C1369" s="18"/>
    </row>
    <row r="1370" ht="12.75">
      <c r="C1370" s="18"/>
    </row>
    <row r="1371" ht="12.75">
      <c r="C1371" s="18"/>
    </row>
    <row r="1372" ht="12.75">
      <c r="C1372" s="18"/>
    </row>
    <row r="1373" ht="12.75">
      <c r="C1373" s="18"/>
    </row>
    <row r="1374" ht="12.75">
      <c r="C1374" s="18"/>
    </row>
    <row r="1375" ht="12.75">
      <c r="C1375" s="18"/>
    </row>
    <row r="1376" ht="12.75">
      <c r="C1376" s="18"/>
    </row>
    <row r="1377" ht="12.75">
      <c r="C1377" s="18"/>
    </row>
    <row r="1378" ht="12.75">
      <c r="C1378" s="18"/>
    </row>
    <row r="1379" ht="12.75">
      <c r="C1379" s="18"/>
    </row>
    <row r="1380" ht="12.75">
      <c r="C1380" s="18"/>
    </row>
    <row r="1381" ht="12.75">
      <c r="C1381" s="18"/>
    </row>
    <row r="1382" ht="12.75">
      <c r="C1382" s="18"/>
    </row>
    <row r="1383" ht="12.75">
      <c r="C1383" s="18"/>
    </row>
    <row r="1384" ht="12.75">
      <c r="C1384" s="18"/>
    </row>
    <row r="1385" ht="12.75">
      <c r="C1385" s="18"/>
    </row>
    <row r="1386" ht="12.75">
      <c r="C1386" s="18"/>
    </row>
    <row r="1387" ht="12.75">
      <c r="C1387" s="18"/>
    </row>
    <row r="1388" ht="12.75">
      <c r="C1388" s="18"/>
    </row>
    <row r="1389" ht="12.75">
      <c r="C1389" s="18"/>
    </row>
    <row r="1390" ht="12.75">
      <c r="C1390" s="18"/>
    </row>
    <row r="1391" ht="12.75">
      <c r="C1391" s="18"/>
    </row>
    <row r="1392" ht="12.75">
      <c r="C1392" s="18"/>
    </row>
    <row r="1393" ht="12.75">
      <c r="C1393" s="18"/>
    </row>
    <row r="1394" ht="12.75">
      <c r="C1394" s="18"/>
    </row>
    <row r="1395" ht="12.75">
      <c r="C1395" s="18"/>
    </row>
    <row r="1396" ht="12.75">
      <c r="C1396" s="18"/>
    </row>
    <row r="1397" ht="12.75">
      <c r="C1397" s="18"/>
    </row>
    <row r="1398" ht="12.75">
      <c r="C1398" s="18"/>
    </row>
    <row r="1399" ht="12.75">
      <c r="C1399" s="18"/>
    </row>
    <row r="1400" ht="12.75">
      <c r="C1400" s="18"/>
    </row>
    <row r="1401" ht="12.75">
      <c r="C1401" s="18"/>
    </row>
    <row r="1402" ht="12.75">
      <c r="C1402" s="18"/>
    </row>
    <row r="1403" ht="12.75">
      <c r="C1403" s="18"/>
    </row>
    <row r="1404" ht="12.75">
      <c r="C1404" s="18"/>
    </row>
    <row r="1405" ht="12.75">
      <c r="C1405" s="18"/>
    </row>
    <row r="1406" ht="12.75">
      <c r="C1406" s="18"/>
    </row>
    <row r="1407" ht="12.75">
      <c r="C1407" s="18"/>
    </row>
    <row r="1408" ht="12.75">
      <c r="C1408" s="18"/>
    </row>
    <row r="1409" ht="12.75">
      <c r="C1409" s="18"/>
    </row>
    <row r="1410" ht="12.75">
      <c r="C1410" s="18"/>
    </row>
    <row r="1411" ht="12.75">
      <c r="C1411" s="18"/>
    </row>
    <row r="1412" ht="12.75">
      <c r="C1412" s="18"/>
    </row>
    <row r="1413" ht="12.75">
      <c r="C1413" s="18"/>
    </row>
    <row r="1414" ht="12.75">
      <c r="C1414" s="18"/>
    </row>
    <row r="1415" ht="12.75">
      <c r="C1415" s="18"/>
    </row>
    <row r="1416" ht="12.75">
      <c r="C1416" s="18"/>
    </row>
    <row r="1417" ht="12.75">
      <c r="C1417" s="18"/>
    </row>
    <row r="1418" ht="12.75">
      <c r="C1418" s="18"/>
    </row>
    <row r="1419" ht="12.75">
      <c r="C1419" s="18"/>
    </row>
    <row r="1420" ht="12.75">
      <c r="C1420" s="18"/>
    </row>
    <row r="1421" ht="12.75">
      <c r="C1421" s="18"/>
    </row>
    <row r="1422" ht="12.75">
      <c r="C1422" s="18"/>
    </row>
    <row r="1423" ht="12.75">
      <c r="C1423" s="18"/>
    </row>
    <row r="1424" ht="12.75">
      <c r="C1424" s="18"/>
    </row>
    <row r="1425" ht="12.75">
      <c r="C1425" s="18"/>
    </row>
    <row r="1426" ht="12.75">
      <c r="C1426" s="18"/>
    </row>
    <row r="1427" ht="12.75">
      <c r="C1427" s="18"/>
    </row>
    <row r="1428" ht="12.75">
      <c r="C1428" s="18"/>
    </row>
    <row r="1429" ht="12.75">
      <c r="C1429" s="18"/>
    </row>
    <row r="1430" ht="12.75">
      <c r="C1430" s="18"/>
    </row>
    <row r="1431" ht="12.75">
      <c r="C1431" s="18"/>
    </row>
    <row r="1432" ht="12.75">
      <c r="C1432" s="18"/>
    </row>
    <row r="1433" ht="12.75">
      <c r="C1433" s="18"/>
    </row>
    <row r="1434" ht="12.75">
      <c r="C1434" s="18"/>
    </row>
    <row r="1435" ht="12.75">
      <c r="C1435" s="18"/>
    </row>
    <row r="1436" ht="12.75">
      <c r="C1436" s="18"/>
    </row>
    <row r="1437" ht="12.75">
      <c r="C1437" s="18"/>
    </row>
    <row r="1438" ht="12.75">
      <c r="C1438" s="18"/>
    </row>
    <row r="1439" ht="12.75">
      <c r="C1439" s="18"/>
    </row>
    <row r="1440" ht="12.75">
      <c r="C1440" s="18"/>
    </row>
    <row r="1441" ht="12.75">
      <c r="C1441" s="18"/>
    </row>
    <row r="1442" ht="12.75">
      <c r="C1442" s="18"/>
    </row>
    <row r="1443" ht="12.75">
      <c r="C1443" s="18"/>
    </row>
    <row r="1444" ht="12.75">
      <c r="C1444" s="18"/>
    </row>
    <row r="1445" ht="12.75">
      <c r="C1445" s="18"/>
    </row>
    <row r="1446" ht="12.75">
      <c r="C1446" s="18"/>
    </row>
    <row r="1447" ht="12.75">
      <c r="C1447" s="18"/>
    </row>
    <row r="1448" ht="12.75">
      <c r="C1448" s="18"/>
    </row>
    <row r="1449" ht="12.75">
      <c r="C1449" s="18"/>
    </row>
    <row r="1450" ht="12.75">
      <c r="C1450" s="18"/>
    </row>
    <row r="1451" ht="12.75">
      <c r="C1451" s="18"/>
    </row>
    <row r="1452" ht="12.75">
      <c r="C1452" s="18"/>
    </row>
    <row r="1453" ht="12.75">
      <c r="C1453" s="18"/>
    </row>
    <row r="1454" ht="12.75">
      <c r="C1454" s="18"/>
    </row>
    <row r="1455" ht="12.75">
      <c r="C1455" s="18"/>
    </row>
    <row r="1456" ht="12.75">
      <c r="C1456" s="18"/>
    </row>
    <row r="1457" ht="12.75">
      <c r="C1457" s="18"/>
    </row>
    <row r="1458" ht="12.75">
      <c r="C1458" s="18"/>
    </row>
    <row r="1459" ht="12.75">
      <c r="C1459" s="18"/>
    </row>
    <row r="1460" ht="12.75">
      <c r="C1460" s="18"/>
    </row>
    <row r="1461" ht="12.75">
      <c r="C1461" s="18"/>
    </row>
    <row r="1462" ht="12.75">
      <c r="C1462" s="18"/>
    </row>
    <row r="1463" ht="12.75">
      <c r="C1463" s="18"/>
    </row>
    <row r="1464" ht="12.75">
      <c r="C1464" s="18"/>
    </row>
    <row r="1465" ht="12.75">
      <c r="C1465" s="18"/>
    </row>
    <row r="1466" ht="12.75">
      <c r="C1466" s="18"/>
    </row>
    <row r="1467" ht="12.75">
      <c r="C1467" s="18"/>
    </row>
    <row r="1468" ht="12.75">
      <c r="C1468" s="18"/>
    </row>
    <row r="1469" ht="12.75">
      <c r="C1469" s="18"/>
    </row>
    <row r="1470" ht="12.75">
      <c r="C1470" s="18"/>
    </row>
    <row r="1471" ht="12.75">
      <c r="C1471" s="18"/>
    </row>
    <row r="1472" ht="12.75">
      <c r="C1472" s="18"/>
    </row>
    <row r="1473" ht="12.75">
      <c r="C1473" s="18"/>
    </row>
    <row r="1474" ht="12.75">
      <c r="C1474" s="18"/>
    </row>
    <row r="1475" ht="12.75">
      <c r="C1475" s="18"/>
    </row>
    <row r="1476" ht="12.75">
      <c r="C1476" s="18"/>
    </row>
    <row r="1477" ht="12.75">
      <c r="C1477" s="18"/>
    </row>
    <row r="1478" ht="12.75">
      <c r="C1478" s="18"/>
    </row>
    <row r="1479" ht="12.75">
      <c r="C1479" s="18"/>
    </row>
    <row r="1480" ht="12.75">
      <c r="C1480" s="18"/>
    </row>
    <row r="1481" ht="12.75">
      <c r="C1481" s="18"/>
    </row>
    <row r="1482" ht="12.75">
      <c r="C1482" s="18"/>
    </row>
    <row r="1483" ht="12.75">
      <c r="C1483" s="18"/>
    </row>
    <row r="1484" ht="12.75">
      <c r="C1484" s="18"/>
    </row>
    <row r="1485" ht="12.75">
      <c r="C1485" s="18"/>
    </row>
    <row r="1486" ht="12.75">
      <c r="C1486" s="18"/>
    </row>
    <row r="1487" ht="12.75">
      <c r="C1487" s="18"/>
    </row>
    <row r="1488" ht="12.75">
      <c r="C1488" s="18"/>
    </row>
    <row r="1489" ht="12.75">
      <c r="C1489" s="18"/>
    </row>
    <row r="1490" ht="12.75">
      <c r="C1490" s="18"/>
    </row>
    <row r="1491" ht="12.75">
      <c r="C1491" s="18"/>
    </row>
    <row r="1492" ht="12.75">
      <c r="C1492" s="18"/>
    </row>
    <row r="1493" ht="12.75">
      <c r="C1493" s="18"/>
    </row>
    <row r="1494" ht="12.75">
      <c r="C1494" s="18"/>
    </row>
    <row r="1495" ht="12.75">
      <c r="C1495" s="18"/>
    </row>
    <row r="1496" ht="12.75">
      <c r="C1496" s="18"/>
    </row>
    <row r="1497" ht="12.75">
      <c r="C1497" s="18"/>
    </row>
    <row r="1498" ht="12.75">
      <c r="C1498" s="18"/>
    </row>
    <row r="1499" ht="12.75">
      <c r="C1499" s="18"/>
    </row>
    <row r="1500" ht="12.75">
      <c r="C1500" s="18"/>
    </row>
    <row r="1501" ht="12.75">
      <c r="C1501" s="18"/>
    </row>
    <row r="1502" ht="12.75">
      <c r="C1502" s="18"/>
    </row>
    <row r="1503" ht="12.75">
      <c r="C1503" s="18"/>
    </row>
    <row r="1504" ht="12.75">
      <c r="C1504" s="18"/>
    </row>
    <row r="1505" ht="12.75">
      <c r="C1505" s="18"/>
    </row>
    <row r="1506" ht="12.75">
      <c r="C1506" s="18"/>
    </row>
    <row r="1507" ht="12.75">
      <c r="C1507" s="18"/>
    </row>
    <row r="1508" ht="12.75">
      <c r="C1508" s="18"/>
    </row>
    <row r="1509" ht="12.75">
      <c r="C1509" s="18"/>
    </row>
    <row r="1510" ht="12.75">
      <c r="C1510" s="18"/>
    </row>
    <row r="1511" ht="12.75">
      <c r="C1511" s="18"/>
    </row>
    <row r="1512" ht="12.75">
      <c r="C1512" s="18"/>
    </row>
    <row r="1513" ht="12.75">
      <c r="C1513" s="18"/>
    </row>
    <row r="1514" ht="12.75">
      <c r="C1514" s="18"/>
    </row>
    <row r="1515" ht="12.75">
      <c r="C1515" s="18"/>
    </row>
    <row r="1516" ht="12.75">
      <c r="C1516" s="18"/>
    </row>
    <row r="1517" ht="12.75">
      <c r="C1517" s="18"/>
    </row>
    <row r="1518" ht="12.75">
      <c r="C1518" s="18"/>
    </row>
    <row r="1519" ht="12.75">
      <c r="C1519" s="18"/>
    </row>
    <row r="1520" ht="12.75">
      <c r="C1520" s="18"/>
    </row>
    <row r="1521" ht="12.75">
      <c r="C1521" s="18"/>
    </row>
    <row r="1522" ht="12.75">
      <c r="C1522" s="18"/>
    </row>
    <row r="1523" ht="12.75">
      <c r="C1523" s="18"/>
    </row>
    <row r="1524" ht="12.75">
      <c r="C1524" s="18"/>
    </row>
    <row r="1525" ht="12.75">
      <c r="C1525" s="18"/>
    </row>
    <row r="1526" ht="12.75">
      <c r="C1526" s="18"/>
    </row>
    <row r="1527" ht="12.75">
      <c r="C1527" s="18"/>
    </row>
    <row r="1528" ht="12.75">
      <c r="C1528" s="18"/>
    </row>
    <row r="1529" ht="12.75">
      <c r="C1529" s="18"/>
    </row>
    <row r="1530" ht="12.75">
      <c r="C1530" s="18"/>
    </row>
    <row r="1531" ht="12.75">
      <c r="C1531" s="18"/>
    </row>
    <row r="1532" ht="12.75">
      <c r="C1532" s="18"/>
    </row>
    <row r="1533" ht="12.75">
      <c r="C1533" s="18"/>
    </row>
    <row r="1534" ht="12.75">
      <c r="C1534" s="18"/>
    </row>
    <row r="1535" ht="12.75">
      <c r="C1535" s="18"/>
    </row>
    <row r="1536" ht="12.75">
      <c r="C1536" s="18"/>
    </row>
  </sheetData>
  <sheetProtection/>
  <hyperlinks>
    <hyperlink ref="H64046" r:id="rId1" display="http://vsolj.cetus-net.org/bulletin.html"/>
    <hyperlink ref="H64039" r:id="rId2" display="https://www.aavso.org/ejaavso"/>
    <hyperlink ref="I64046" r:id="rId3" display="http://vsolj.cetus-net.org/bulletin.html"/>
    <hyperlink ref="AQ57697" r:id="rId4" display="http://cdsbib.u-strasbg.fr/cgi-bin/cdsbib?1990RMxAA..21..381G"/>
    <hyperlink ref="H64043" r:id="rId5" display="https://www.aavso.org/ejaavso"/>
    <hyperlink ref="AP5061" r:id="rId6" display="http://cdsbib.u-strasbg.fr/cgi-bin/cdsbib?1990RMxAA..21..381G"/>
    <hyperlink ref="AP5064" r:id="rId7" display="http://cdsbib.u-strasbg.fr/cgi-bin/cdsbib?1990RMxAA..21..381G"/>
    <hyperlink ref="AP5062" r:id="rId8" display="http://cdsbib.u-strasbg.fr/cgi-bin/cdsbib?1990RMxAA..21..381G"/>
    <hyperlink ref="AP5046" r:id="rId9" display="http://cdsbib.u-strasbg.fr/cgi-bin/cdsbib?1990RMxAA..21..381G"/>
    <hyperlink ref="AQ5275" r:id="rId10" display="http://cdsbib.u-strasbg.fr/cgi-bin/cdsbib?1990RMxAA..21..381G"/>
    <hyperlink ref="AQ5279" r:id="rId11" display="http://cdsbib.u-strasbg.fr/cgi-bin/cdsbib?1990RMxAA..21..381G"/>
    <hyperlink ref="AQ64959" r:id="rId12" display="http://cdsbib.u-strasbg.fr/cgi-bin/cdsbib?1990RMxAA..21..381G"/>
    <hyperlink ref="I2167" r:id="rId13" display="http://vsolj.cetus-net.org/bulletin.html"/>
    <hyperlink ref="H2167" r:id="rId14" display="http://vsolj.cetus-net.org/bulletin.html"/>
    <hyperlink ref="AQ84" r:id="rId15" display="http://cdsbib.u-strasbg.fr/cgi-bin/cdsbib?1990RMxAA..21..381G"/>
    <hyperlink ref="AQ83" r:id="rId16" display="http://cdsbib.u-strasbg.fr/cgi-bin/cdsbib?1990RMxAA..21..381G"/>
    <hyperlink ref="AP3337" r:id="rId17" display="http://cdsbib.u-strasbg.fr/cgi-bin/cdsbib?1990RMxAA..21..381G"/>
    <hyperlink ref="AP3355" r:id="rId18" display="http://cdsbib.u-strasbg.fr/cgi-bin/cdsbib?1990RMxAA..21..381G"/>
    <hyperlink ref="AP3356" r:id="rId19" display="http://cdsbib.u-strasbg.fr/cgi-bin/cdsbib?1990RMxAA..21..381G"/>
    <hyperlink ref="AP3352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36"/>
  <sheetViews>
    <sheetView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4" ht="12.75">
      <c r="A2" t="s">
        <v>26</v>
      </c>
      <c r="B2" s="7" t="s">
        <v>30</v>
      </c>
      <c r="C2" s="8"/>
      <c r="D2" s="8"/>
    </row>
    <row r="3" spans="2:4" ht="13.5" thickBot="1">
      <c r="B3" s="7"/>
      <c r="C3" s="8"/>
      <c r="D3" s="8"/>
    </row>
    <row r="4" spans="1:4" ht="13.5" thickBot="1">
      <c r="A4" s="4" t="s">
        <v>2</v>
      </c>
      <c r="B4" s="7"/>
      <c r="C4" s="9">
        <v>51081.4401</v>
      </c>
      <c r="D4" s="10">
        <v>1.268369014</v>
      </c>
    </row>
    <row r="5" spans="1:4" ht="12.75">
      <c r="A5" s="22" t="s">
        <v>41</v>
      </c>
      <c r="B5" s="8"/>
      <c r="C5" s="23">
        <v>-9.5</v>
      </c>
      <c r="D5" s="8" t="s">
        <v>42</v>
      </c>
    </row>
    <row r="6" ht="12.75">
      <c r="A6" s="4" t="s">
        <v>3</v>
      </c>
    </row>
    <row r="7" spans="1:3" ht="12.75">
      <c r="A7" t="s">
        <v>4</v>
      </c>
      <c r="C7" s="8">
        <f>C22-C8/2</f>
        <v>32802.800826</v>
      </c>
    </row>
    <row r="8" spans="1:3" ht="12.75">
      <c r="A8" t="s">
        <v>5</v>
      </c>
      <c r="C8" s="8">
        <v>1.268348</v>
      </c>
    </row>
    <row r="10" spans="1:5" ht="13.5" thickBot="1">
      <c r="A10" s="8"/>
      <c r="B10" s="8"/>
      <c r="C10" s="3" t="s">
        <v>22</v>
      </c>
      <c r="D10" s="3" t="s">
        <v>23</v>
      </c>
      <c r="E10" s="8"/>
    </row>
    <row r="11" spans="1:5" ht="12.75">
      <c r="A11" s="8" t="s">
        <v>18</v>
      </c>
      <c r="B11" s="8"/>
      <c r="C11" s="8">
        <f>INTERCEPT(G21:G998,F21:F998)</f>
        <v>0.0021173579575093637</v>
      </c>
      <c r="D11" s="7"/>
      <c r="E11" s="8"/>
    </row>
    <row r="12" spans="1:5" ht="12.75">
      <c r="A12" s="8" t="s">
        <v>19</v>
      </c>
      <c r="B12" s="8"/>
      <c r="C12" s="8">
        <f>SLOPE(G21:G998,F21:F998)</f>
        <v>-1.102713904491653E-05</v>
      </c>
      <c r="D12" s="7"/>
      <c r="E12" s="8"/>
    </row>
    <row r="13" spans="1:3" ht="12.75">
      <c r="A13" s="8" t="s">
        <v>21</v>
      </c>
      <c r="B13" s="8"/>
      <c r="C13" s="7" t="s">
        <v>16</v>
      </c>
    </row>
    <row r="14" spans="1:3" ht="12.75">
      <c r="A14" s="8"/>
      <c r="B14" s="8"/>
      <c r="C14" s="8"/>
    </row>
    <row r="15" spans="1:6" ht="12.75">
      <c r="A15" s="24" t="s">
        <v>20</v>
      </c>
      <c r="B15" s="8"/>
      <c r="C15" s="25">
        <f>(C7+C11)+(C8+C12)*INT(MAX(F21:F3533))</f>
        <v>57989.4385504308</v>
      </c>
      <c r="E15" s="26" t="s">
        <v>48</v>
      </c>
      <c r="F15" s="23">
        <v>1</v>
      </c>
    </row>
    <row r="16" spans="1:6" ht="12.75">
      <c r="A16" s="12" t="s">
        <v>6</v>
      </c>
      <c r="B16" s="8"/>
      <c r="C16" s="28">
        <f>+C8+C12</f>
        <v>1.268336972860955</v>
      </c>
      <c r="E16" s="26" t="s">
        <v>43</v>
      </c>
      <c r="F16" s="27">
        <f ca="1">NOW()+15018.5+$C$5/24</f>
        <v>59902.683669907405</v>
      </c>
    </row>
    <row r="17" spans="1:6" ht="13.5" thickBot="1">
      <c r="A17" s="26" t="s">
        <v>38</v>
      </c>
      <c r="B17" s="8"/>
      <c r="C17" s="8">
        <f>COUNT(C21:C2191)</f>
        <v>39</v>
      </c>
      <c r="E17" s="26" t="s">
        <v>49</v>
      </c>
      <c r="F17" s="27">
        <f>ROUND(2*(F16-$C$7)/$C$8,0)/2+F15</f>
        <v>21367.5</v>
      </c>
    </row>
    <row r="18" spans="1:6" ht="14.25" thickBot="1" thickTop="1">
      <c r="A18" s="12" t="s">
        <v>7</v>
      </c>
      <c r="B18" s="8"/>
      <c r="C18" s="30">
        <f>+C15</f>
        <v>57989.4385504308</v>
      </c>
      <c r="D18" s="31">
        <f>+C16</f>
        <v>1.268336972860955</v>
      </c>
      <c r="E18" s="26" t="s">
        <v>44</v>
      </c>
      <c r="F18" s="32">
        <f>ROUND(2*(F16-$C$15)/$C$16,0)/2+F15</f>
        <v>1509.5</v>
      </c>
    </row>
    <row r="19" spans="5:6" ht="13.5" thickTop="1">
      <c r="E19" s="26" t="s">
        <v>45</v>
      </c>
      <c r="F19" s="29">
        <f>+$C$15+$C$16*F18-15018.5-$C$5/24</f>
        <v>44885.88904429775</v>
      </c>
    </row>
    <row r="20" spans="1:17" ht="13.5" thickBot="1">
      <c r="A20" s="3" t="s">
        <v>8</v>
      </c>
      <c r="B20" s="3" t="s">
        <v>9</v>
      </c>
      <c r="C20" s="3" t="s">
        <v>10</v>
      </c>
      <c r="D20" s="3" t="s">
        <v>15</v>
      </c>
      <c r="E20" s="3" t="s">
        <v>11</v>
      </c>
      <c r="F20" s="3" t="s">
        <v>12</v>
      </c>
      <c r="G20" s="3" t="s">
        <v>13</v>
      </c>
      <c r="H20" s="6" t="s">
        <v>60</v>
      </c>
      <c r="I20" s="6" t="s">
        <v>63</v>
      </c>
      <c r="J20" s="6" t="s">
        <v>57</v>
      </c>
      <c r="K20" s="6" t="s">
        <v>55</v>
      </c>
      <c r="L20" s="6" t="s">
        <v>27</v>
      </c>
      <c r="M20" s="6" t="s">
        <v>28</v>
      </c>
      <c r="N20" s="6" t="s">
        <v>29</v>
      </c>
      <c r="O20" s="6" t="s">
        <v>25</v>
      </c>
      <c r="P20" s="5" t="s">
        <v>24</v>
      </c>
      <c r="Q20" s="3" t="s">
        <v>17</v>
      </c>
    </row>
    <row r="21" spans="1:17" ht="12.75">
      <c r="A21" s="8" t="s">
        <v>14</v>
      </c>
      <c r="B21" s="7"/>
      <c r="C21" s="19">
        <v>34036.261</v>
      </c>
      <c r="D21" s="19"/>
      <c r="E21">
        <f aca="true" t="shared" si="0" ref="E21:E59">+(C21-C$7)/C$8</f>
        <v>972.4934907454419</v>
      </c>
      <c r="F21">
        <f aca="true" t="shared" si="1" ref="F21:F59">ROUND(2*E21,0)/2</f>
        <v>972.5</v>
      </c>
      <c r="G21">
        <f aca="true" t="shared" si="2" ref="G21:G59">+C21-(C$7+F21*C$8)</f>
        <v>-0.008256000000983477</v>
      </c>
      <c r="H21">
        <f>+G21</f>
        <v>-0.008256000000983477</v>
      </c>
      <c r="O21">
        <f aca="true" t="shared" si="3" ref="O21:O59">+C$11+C$12*F21</f>
        <v>-0.008606534763671963</v>
      </c>
      <c r="Q21" s="2">
        <f aca="true" t="shared" si="4" ref="Q21:Q59">+C21-15018.5</f>
        <v>19017.761</v>
      </c>
    </row>
    <row r="22" spans="1:17" ht="12.75">
      <c r="A22" s="50" t="s">
        <v>69</v>
      </c>
      <c r="B22" s="52" t="s">
        <v>39</v>
      </c>
      <c r="C22" s="51">
        <v>32803.435</v>
      </c>
      <c r="D22" s="20"/>
      <c r="E22">
        <f t="shared" si="0"/>
        <v>0.4999999999991273</v>
      </c>
      <c r="F22">
        <f t="shared" si="1"/>
        <v>0.5</v>
      </c>
      <c r="G22">
        <f t="shared" si="2"/>
        <v>0</v>
      </c>
      <c r="I22">
        <f aca="true" t="shared" si="5" ref="I22:I29">+G22</f>
        <v>0</v>
      </c>
      <c r="O22">
        <f t="shared" si="3"/>
        <v>0.0021118443879869055</v>
      </c>
      <c r="Q22" s="2">
        <f t="shared" si="4"/>
        <v>17784.934999999998</v>
      </c>
    </row>
    <row r="23" spans="1:17" ht="12.75">
      <c r="A23" s="50" t="s">
        <v>69</v>
      </c>
      <c r="B23" s="52" t="s">
        <v>39</v>
      </c>
      <c r="C23" s="51">
        <v>33242.304</v>
      </c>
      <c r="D23" s="20"/>
      <c r="E23">
        <f t="shared" si="0"/>
        <v>346.51623529188964</v>
      </c>
      <c r="F23">
        <f t="shared" si="1"/>
        <v>346.5</v>
      </c>
      <c r="G23">
        <f t="shared" si="2"/>
        <v>0.02059200000076089</v>
      </c>
      <c r="I23">
        <f t="shared" si="5"/>
        <v>0.02059200000076089</v>
      </c>
      <c r="O23">
        <f t="shared" si="3"/>
        <v>-0.0017035457215542143</v>
      </c>
      <c r="Q23" s="2">
        <f t="shared" si="4"/>
        <v>18223.803999999996</v>
      </c>
    </row>
    <row r="24" spans="1:17" ht="12.75">
      <c r="A24" s="50" t="s">
        <v>69</v>
      </c>
      <c r="B24" s="52" t="s">
        <v>39</v>
      </c>
      <c r="C24" s="51">
        <v>33569.483</v>
      </c>
      <c r="D24" s="20"/>
      <c r="E24">
        <f t="shared" si="0"/>
        <v>604.4730420988573</v>
      </c>
      <c r="F24">
        <f t="shared" si="1"/>
        <v>604.5</v>
      </c>
      <c r="G24">
        <f t="shared" si="2"/>
        <v>-0.034191999999166</v>
      </c>
      <c r="I24">
        <f t="shared" si="5"/>
        <v>-0.034191999999166</v>
      </c>
      <c r="O24">
        <f t="shared" si="3"/>
        <v>-0.004548547595142679</v>
      </c>
      <c r="Q24" s="2">
        <f t="shared" si="4"/>
        <v>18550.983</v>
      </c>
    </row>
    <row r="25" spans="1:17" ht="12.75">
      <c r="A25" s="50" t="s">
        <v>69</v>
      </c>
      <c r="B25" s="52" t="s">
        <v>39</v>
      </c>
      <c r="C25" s="51">
        <v>34036.24</v>
      </c>
      <c r="D25" s="20"/>
      <c r="E25">
        <f t="shared" si="0"/>
        <v>972.4769337752724</v>
      </c>
      <c r="F25">
        <f t="shared" si="1"/>
        <v>972.5</v>
      </c>
      <c r="G25">
        <f t="shared" si="2"/>
        <v>-0.02925600000162376</v>
      </c>
      <c r="I25">
        <f t="shared" si="5"/>
        <v>-0.02925600000162376</v>
      </c>
      <c r="O25">
        <f t="shared" si="3"/>
        <v>-0.008606534763671963</v>
      </c>
      <c r="Q25" s="2">
        <f t="shared" si="4"/>
        <v>19017.739999999998</v>
      </c>
    </row>
    <row r="26" spans="1:17" ht="12.75">
      <c r="A26" s="50" t="s">
        <v>69</v>
      </c>
      <c r="B26" s="52" t="s">
        <v>39</v>
      </c>
      <c r="C26" s="51">
        <v>34240.454</v>
      </c>
      <c r="D26" s="20"/>
      <c r="E26">
        <f t="shared" si="0"/>
        <v>1133.484795970821</v>
      </c>
      <c r="F26">
        <f t="shared" si="1"/>
        <v>1133.5</v>
      </c>
      <c r="G26">
        <f t="shared" si="2"/>
        <v>-0.019284000001789536</v>
      </c>
      <c r="I26">
        <f t="shared" si="5"/>
        <v>-0.019284000001789536</v>
      </c>
      <c r="O26">
        <f t="shared" si="3"/>
        <v>-0.010381904149903524</v>
      </c>
      <c r="Q26" s="2">
        <f t="shared" si="4"/>
        <v>19221.953999999998</v>
      </c>
    </row>
    <row r="27" spans="1:17" ht="12.75">
      <c r="A27" s="50" t="s">
        <v>69</v>
      </c>
      <c r="B27" s="52" t="s">
        <v>39</v>
      </c>
      <c r="C27" s="51">
        <v>34698.319</v>
      </c>
      <c r="D27" s="20"/>
      <c r="E27">
        <f t="shared" si="0"/>
        <v>1494.4779934213673</v>
      </c>
      <c r="F27">
        <f t="shared" si="1"/>
        <v>1494.5</v>
      </c>
      <c r="G27">
        <f t="shared" si="2"/>
        <v>-0.027911999997741077</v>
      </c>
      <c r="I27">
        <f t="shared" si="5"/>
        <v>-0.027911999997741077</v>
      </c>
      <c r="O27">
        <f t="shared" si="3"/>
        <v>-0.01436270134511839</v>
      </c>
      <c r="Q27" s="2">
        <f t="shared" si="4"/>
        <v>19679.819000000003</v>
      </c>
    </row>
    <row r="28" spans="1:17" ht="12.75">
      <c r="A28" s="50" t="s">
        <v>69</v>
      </c>
      <c r="B28" s="52" t="s">
        <v>39</v>
      </c>
      <c r="C28" s="51">
        <v>34902.556</v>
      </c>
      <c r="D28" s="20"/>
      <c r="E28">
        <f t="shared" si="0"/>
        <v>1655.5039894413821</v>
      </c>
      <c r="F28">
        <f t="shared" si="1"/>
        <v>1655.5</v>
      </c>
      <c r="G28">
        <f t="shared" si="2"/>
        <v>0.005059999995864928</v>
      </c>
      <c r="I28">
        <f t="shared" si="5"/>
        <v>0.005059999995864928</v>
      </c>
      <c r="O28">
        <f t="shared" si="3"/>
        <v>-0.016138070731349954</v>
      </c>
      <c r="Q28" s="2">
        <f t="shared" si="4"/>
        <v>19884.055999999997</v>
      </c>
    </row>
    <row r="29" spans="1:17" ht="12.75">
      <c r="A29" s="50" t="s">
        <v>69</v>
      </c>
      <c r="B29" s="52" t="s">
        <v>39</v>
      </c>
      <c r="C29" s="51">
        <v>35336.345</v>
      </c>
      <c r="D29" s="20"/>
      <c r="E29">
        <f t="shared" si="0"/>
        <v>1997.5150148066637</v>
      </c>
      <c r="F29">
        <f t="shared" si="1"/>
        <v>1997.5</v>
      </c>
      <c r="G29">
        <f t="shared" si="2"/>
        <v>0.01904400000057649</v>
      </c>
      <c r="I29">
        <f t="shared" si="5"/>
        <v>0.01904400000057649</v>
      </c>
      <c r="O29">
        <f t="shared" si="3"/>
        <v>-0.019909352284711405</v>
      </c>
      <c r="Q29" s="2">
        <f t="shared" si="4"/>
        <v>20317.845</v>
      </c>
    </row>
    <row r="30" spans="1:17" ht="12.75">
      <c r="A30" s="8" t="s">
        <v>31</v>
      </c>
      <c r="B30" s="7"/>
      <c r="C30" s="20">
        <v>49606.358</v>
      </c>
      <c r="D30" s="20">
        <v>0.003</v>
      </c>
      <c r="E30">
        <f t="shared" si="0"/>
        <v>13248.38070781836</v>
      </c>
      <c r="F30">
        <f t="shared" si="1"/>
        <v>13248.5</v>
      </c>
      <c r="G30">
        <f t="shared" si="2"/>
        <v>-0.1513039999990724</v>
      </c>
      <c r="J30">
        <f aca="true" t="shared" si="6" ref="J30:J45">+G30</f>
        <v>-0.1513039999990724</v>
      </c>
      <c r="O30">
        <f t="shared" si="3"/>
        <v>-0.1439756936790673</v>
      </c>
      <c r="Q30" s="2">
        <f t="shared" si="4"/>
        <v>34587.858</v>
      </c>
    </row>
    <row r="31" spans="1:17" ht="12.75">
      <c r="A31" s="8" t="s">
        <v>32</v>
      </c>
      <c r="B31" s="7" t="s">
        <v>33</v>
      </c>
      <c r="C31" s="53">
        <v>51036.413</v>
      </c>
      <c r="D31" s="19"/>
      <c r="E31">
        <f t="shared" si="0"/>
        <v>14375.874897110258</v>
      </c>
      <c r="F31">
        <f t="shared" si="1"/>
        <v>14376</v>
      </c>
      <c r="G31">
        <f t="shared" si="2"/>
        <v>-0.15867399999842746</v>
      </c>
      <c r="J31">
        <f t="shared" si="6"/>
        <v>-0.15867399999842746</v>
      </c>
      <c r="O31">
        <f t="shared" si="3"/>
        <v>-0.1564087929522107</v>
      </c>
      <c r="Q31" s="2">
        <f t="shared" si="4"/>
        <v>36017.913</v>
      </c>
    </row>
    <row r="32" spans="1:17" ht="12.75">
      <c r="A32" s="8" t="s">
        <v>32</v>
      </c>
      <c r="B32" s="7"/>
      <c r="C32" s="19">
        <v>51081.4401</v>
      </c>
      <c r="D32" s="19"/>
      <c r="E32">
        <f t="shared" si="0"/>
        <v>14411.375485276913</v>
      </c>
      <c r="F32">
        <f t="shared" si="1"/>
        <v>14411.5</v>
      </c>
      <c r="G32">
        <f t="shared" si="2"/>
        <v>-0.1579280000005383</v>
      </c>
      <c r="J32">
        <f t="shared" si="6"/>
        <v>-0.1579280000005383</v>
      </c>
      <c r="O32">
        <f t="shared" si="3"/>
        <v>-0.15680025638830522</v>
      </c>
      <c r="Q32" s="2">
        <f t="shared" si="4"/>
        <v>36062.9401</v>
      </c>
    </row>
    <row r="33" spans="1:17" ht="12.75">
      <c r="A33" s="8" t="s">
        <v>31</v>
      </c>
      <c r="B33" s="11"/>
      <c r="C33" s="20">
        <v>51393.4507</v>
      </c>
      <c r="D33" s="20">
        <v>0.0004</v>
      </c>
      <c r="E33">
        <f t="shared" si="0"/>
        <v>14657.373113688043</v>
      </c>
      <c r="F33">
        <f t="shared" si="1"/>
        <v>14657.5</v>
      </c>
      <c r="G33">
        <f t="shared" si="2"/>
        <v>-0.1609360000002198</v>
      </c>
      <c r="J33">
        <f t="shared" si="6"/>
        <v>-0.1609360000002198</v>
      </c>
      <c r="O33">
        <f t="shared" si="3"/>
        <v>-0.1595129325933547</v>
      </c>
      <c r="Q33" s="2">
        <f t="shared" si="4"/>
        <v>36374.9507</v>
      </c>
    </row>
    <row r="34" spans="1:17" ht="12.75">
      <c r="A34" s="8" t="s">
        <v>31</v>
      </c>
      <c r="B34" s="11"/>
      <c r="C34" s="20">
        <v>51771.4184</v>
      </c>
      <c r="D34" s="20">
        <v>0.0011</v>
      </c>
      <c r="E34">
        <f t="shared" si="0"/>
        <v>14955.373110534336</v>
      </c>
      <c r="F34">
        <f t="shared" si="1"/>
        <v>14955.5</v>
      </c>
      <c r="G34">
        <f t="shared" si="2"/>
        <v>-0.16093999999429798</v>
      </c>
      <c r="J34">
        <f t="shared" si="6"/>
        <v>-0.16093999999429798</v>
      </c>
      <c r="O34">
        <f t="shared" si="3"/>
        <v>-0.1627990200287398</v>
      </c>
      <c r="Q34" s="2">
        <f t="shared" si="4"/>
        <v>36752.9184</v>
      </c>
    </row>
    <row r="35" spans="1:17" ht="12.75">
      <c r="A35" s="8" t="s">
        <v>31</v>
      </c>
      <c r="B35" s="7"/>
      <c r="C35" s="20">
        <v>51814.5377</v>
      </c>
      <c r="D35" s="20">
        <v>0.0007</v>
      </c>
      <c r="E35">
        <f t="shared" si="0"/>
        <v>14989.369537382487</v>
      </c>
      <c r="F35">
        <f t="shared" si="1"/>
        <v>14989.5</v>
      </c>
      <c r="G35">
        <f t="shared" si="2"/>
        <v>-0.16547199999331497</v>
      </c>
      <c r="J35">
        <f t="shared" si="6"/>
        <v>-0.16547199999331497</v>
      </c>
      <c r="O35">
        <f t="shared" si="3"/>
        <v>-0.16317394275626698</v>
      </c>
      <c r="Q35" s="2">
        <f t="shared" si="4"/>
        <v>36796.0377</v>
      </c>
    </row>
    <row r="36" spans="1:17" ht="12.75">
      <c r="A36" s="8" t="s">
        <v>31</v>
      </c>
      <c r="B36" s="11" t="s">
        <v>33</v>
      </c>
      <c r="C36" s="20">
        <v>51816.442</v>
      </c>
      <c r="D36" s="20">
        <v>0.0012</v>
      </c>
      <c r="E36">
        <f t="shared" si="0"/>
        <v>14990.870939205963</v>
      </c>
      <c r="F36">
        <f t="shared" si="1"/>
        <v>14991</v>
      </c>
      <c r="G36">
        <f t="shared" si="2"/>
        <v>-0.16369399999530287</v>
      </c>
      <c r="J36">
        <f t="shared" si="6"/>
        <v>-0.16369399999530287</v>
      </c>
      <c r="O36">
        <f t="shared" si="3"/>
        <v>-0.16319048346483433</v>
      </c>
      <c r="Q36" s="2">
        <f t="shared" si="4"/>
        <v>36797.942</v>
      </c>
    </row>
    <row r="37" spans="1:17" ht="12.75">
      <c r="A37" s="8" t="s">
        <v>31</v>
      </c>
      <c r="B37" s="11" t="s">
        <v>33</v>
      </c>
      <c r="C37" s="20">
        <v>52133.5247</v>
      </c>
      <c r="D37" s="20">
        <v>0.0009</v>
      </c>
      <c r="E37">
        <f t="shared" si="0"/>
        <v>15240.867548969212</v>
      </c>
      <c r="F37">
        <f t="shared" si="1"/>
        <v>15241</v>
      </c>
      <c r="G37">
        <f t="shared" si="2"/>
        <v>-0.1679939999958151</v>
      </c>
      <c r="J37">
        <f t="shared" si="6"/>
        <v>-0.1679939999958151</v>
      </c>
      <c r="O37">
        <f t="shared" si="3"/>
        <v>-0.16594726822606348</v>
      </c>
      <c r="Q37" s="2">
        <f t="shared" si="4"/>
        <v>37115.0247</v>
      </c>
    </row>
    <row r="38" spans="1:17" ht="12.75">
      <c r="A38" s="8" t="s">
        <v>31</v>
      </c>
      <c r="B38" s="11" t="s">
        <v>33</v>
      </c>
      <c r="C38" s="20">
        <v>52194.4048</v>
      </c>
      <c r="D38" s="20">
        <v>0.0021</v>
      </c>
      <c r="E38">
        <f t="shared" si="0"/>
        <v>15288.867072759209</v>
      </c>
      <c r="F38">
        <f t="shared" si="1"/>
        <v>15289</v>
      </c>
      <c r="G38">
        <f t="shared" si="2"/>
        <v>-0.16859800000383984</v>
      </c>
      <c r="J38">
        <f t="shared" si="6"/>
        <v>-0.16859800000383984</v>
      </c>
      <c r="O38">
        <f t="shared" si="3"/>
        <v>-0.16647657090021947</v>
      </c>
      <c r="Q38" s="2">
        <f t="shared" si="4"/>
        <v>37175.9048</v>
      </c>
    </row>
    <row r="39" spans="1:17" ht="12.75">
      <c r="A39" s="50" t="s">
        <v>126</v>
      </c>
      <c r="B39" s="52" t="s">
        <v>33</v>
      </c>
      <c r="C39" s="51">
        <v>52229.2892</v>
      </c>
      <c r="D39" s="20"/>
      <c r="E39">
        <f t="shared" si="0"/>
        <v>15316.37088086235</v>
      </c>
      <c r="F39">
        <f t="shared" si="1"/>
        <v>15316.5</v>
      </c>
      <c r="G39">
        <f t="shared" si="2"/>
        <v>-0.16376799999852665</v>
      </c>
      <c r="J39">
        <f t="shared" si="6"/>
        <v>-0.16376799999852665</v>
      </c>
      <c r="O39">
        <f t="shared" si="3"/>
        <v>-0.16677981722395469</v>
      </c>
      <c r="Q39" s="2">
        <f t="shared" si="4"/>
        <v>37210.7892</v>
      </c>
    </row>
    <row r="40" spans="1:17" ht="12.75">
      <c r="A40" s="13" t="s">
        <v>34</v>
      </c>
      <c r="B40" s="7" t="s">
        <v>33</v>
      </c>
      <c r="C40" s="21">
        <v>52875.5028</v>
      </c>
      <c r="D40" s="21">
        <v>0.0017</v>
      </c>
      <c r="E40">
        <f t="shared" si="0"/>
        <v>15825.863228388425</v>
      </c>
      <c r="F40">
        <f t="shared" si="1"/>
        <v>15826</v>
      </c>
      <c r="G40">
        <f t="shared" si="2"/>
        <v>-0.17347399999562185</v>
      </c>
      <c r="J40">
        <f t="shared" si="6"/>
        <v>-0.17347399999562185</v>
      </c>
      <c r="O40">
        <f t="shared" si="3"/>
        <v>-0.17239814456733965</v>
      </c>
      <c r="Q40" s="2">
        <f t="shared" si="4"/>
        <v>37857.0028</v>
      </c>
    </row>
    <row r="41" spans="1:17" ht="12.75">
      <c r="A41" s="13" t="s">
        <v>35</v>
      </c>
      <c r="B41" s="11"/>
      <c r="C41" s="20">
        <v>53222.3875</v>
      </c>
      <c r="D41" s="20">
        <v>0.0032</v>
      </c>
      <c r="E41">
        <f t="shared" si="0"/>
        <v>16099.356544103037</v>
      </c>
      <c r="F41">
        <f t="shared" si="1"/>
        <v>16099.5</v>
      </c>
      <c r="G41">
        <f t="shared" si="2"/>
        <v>-0.1819519999990007</v>
      </c>
      <c r="J41">
        <f t="shared" si="6"/>
        <v>-0.1819519999990007</v>
      </c>
      <c r="O41">
        <f t="shared" si="3"/>
        <v>-0.1754140670961243</v>
      </c>
      <c r="Q41" s="2">
        <f t="shared" si="4"/>
        <v>38203.8875</v>
      </c>
    </row>
    <row r="42" spans="1:17" ht="12.75">
      <c r="A42" s="13" t="s">
        <v>35</v>
      </c>
      <c r="B42" s="11"/>
      <c r="C42" s="20">
        <v>53251.5665</v>
      </c>
      <c r="D42" s="20">
        <v>0.0009</v>
      </c>
      <c r="E42">
        <f t="shared" si="0"/>
        <v>16122.362059939387</v>
      </c>
      <c r="F42">
        <f t="shared" si="1"/>
        <v>16122.5</v>
      </c>
      <c r="G42">
        <f t="shared" si="2"/>
        <v>-0.17495600000256673</v>
      </c>
      <c r="J42">
        <f t="shared" si="6"/>
        <v>-0.17495600000256673</v>
      </c>
      <c r="O42">
        <f t="shared" si="3"/>
        <v>-0.1756676912941574</v>
      </c>
      <c r="Q42" s="2">
        <f t="shared" si="4"/>
        <v>38233.0665</v>
      </c>
    </row>
    <row r="43" spans="1:17" ht="12.75">
      <c r="A43" s="13" t="s">
        <v>35</v>
      </c>
      <c r="B43" s="11"/>
      <c r="C43" s="20">
        <v>53255.3702</v>
      </c>
      <c r="D43" s="20">
        <v>0.0007</v>
      </c>
      <c r="E43">
        <f t="shared" si="0"/>
        <v>16125.361000293293</v>
      </c>
      <c r="F43">
        <f t="shared" si="1"/>
        <v>16125.5</v>
      </c>
      <c r="G43">
        <f t="shared" si="2"/>
        <v>-0.17629999999917345</v>
      </c>
      <c r="J43">
        <f t="shared" si="6"/>
        <v>-0.17629999999917345</v>
      </c>
      <c r="O43">
        <f t="shared" si="3"/>
        <v>-0.17570077271129214</v>
      </c>
      <c r="Q43" s="2">
        <f t="shared" si="4"/>
        <v>38236.8702</v>
      </c>
    </row>
    <row r="44" spans="1:17" ht="12.75">
      <c r="A44" s="13" t="s">
        <v>35</v>
      </c>
      <c r="B44" s="7" t="s">
        <v>33</v>
      </c>
      <c r="C44" s="20">
        <v>53258.5403</v>
      </c>
      <c r="D44" s="20">
        <v>0.0032</v>
      </c>
      <c r="E44">
        <f t="shared" si="0"/>
        <v>16127.86039320439</v>
      </c>
      <c r="F44">
        <f t="shared" si="1"/>
        <v>16128</v>
      </c>
      <c r="G44">
        <f t="shared" si="2"/>
        <v>-0.1770699999979115</v>
      </c>
      <c r="J44">
        <f t="shared" si="6"/>
        <v>-0.1770699999979115</v>
      </c>
      <c r="O44">
        <f t="shared" si="3"/>
        <v>-0.17572834055890443</v>
      </c>
      <c r="Q44" s="2">
        <f t="shared" si="4"/>
        <v>38240.0403</v>
      </c>
    </row>
    <row r="45" spans="1:17" ht="12.75">
      <c r="A45" s="13" t="s">
        <v>35</v>
      </c>
      <c r="B45" s="11"/>
      <c r="C45" s="20">
        <v>53284.5407</v>
      </c>
      <c r="D45" s="20">
        <v>0.0029</v>
      </c>
      <c r="E45">
        <f t="shared" si="0"/>
        <v>16148.35981449886</v>
      </c>
      <c r="F45">
        <f t="shared" si="1"/>
        <v>16148.5</v>
      </c>
      <c r="G45">
        <f t="shared" si="2"/>
        <v>-0.17780400000629015</v>
      </c>
      <c r="J45">
        <f t="shared" si="6"/>
        <v>-0.17780400000629015</v>
      </c>
      <c r="O45">
        <f t="shared" si="3"/>
        <v>-0.17595439690932524</v>
      </c>
      <c r="Q45" s="2">
        <f t="shared" si="4"/>
        <v>38266.0407</v>
      </c>
    </row>
    <row r="46" spans="1:17" ht="12.75">
      <c r="A46" s="14" t="s">
        <v>40</v>
      </c>
      <c r="B46" s="15" t="s">
        <v>39</v>
      </c>
      <c r="C46" s="16">
        <v>53302.2982</v>
      </c>
      <c r="D46" s="16">
        <v>0.001</v>
      </c>
      <c r="E46">
        <f t="shared" si="0"/>
        <v>16162.360309631109</v>
      </c>
      <c r="F46">
        <f t="shared" si="1"/>
        <v>16162.5</v>
      </c>
      <c r="G46">
        <f t="shared" si="2"/>
        <v>-0.17717600000469247</v>
      </c>
      <c r="K46">
        <f>+G46</f>
        <v>-0.17717600000469247</v>
      </c>
      <c r="O46">
        <f t="shared" si="3"/>
        <v>-0.17610877685595405</v>
      </c>
      <c r="Q46" s="2">
        <f t="shared" si="4"/>
        <v>38283.7982</v>
      </c>
    </row>
    <row r="47" spans="1:17" ht="12.75">
      <c r="A47" s="12" t="s">
        <v>36</v>
      </c>
      <c r="B47" s="7"/>
      <c r="C47" s="17">
        <v>53585.7712</v>
      </c>
      <c r="D47" s="20">
        <v>0.0002</v>
      </c>
      <c r="E47">
        <f t="shared" si="0"/>
        <v>16385.85811938049</v>
      </c>
      <c r="F47">
        <f t="shared" si="1"/>
        <v>16386</v>
      </c>
      <c r="G47">
        <f t="shared" si="2"/>
        <v>-0.17995399999199435</v>
      </c>
      <c r="K47">
        <f>+G47</f>
        <v>-0.17995399999199435</v>
      </c>
      <c r="O47">
        <f t="shared" si="3"/>
        <v>-0.1785733424324929</v>
      </c>
      <c r="Q47" s="2">
        <f t="shared" si="4"/>
        <v>38567.2712</v>
      </c>
    </row>
    <row r="48" spans="1:17" ht="12.75">
      <c r="A48" s="14" t="s">
        <v>46</v>
      </c>
      <c r="B48" s="7" t="s">
        <v>33</v>
      </c>
      <c r="C48" s="20">
        <v>54080.4254</v>
      </c>
      <c r="D48" s="18">
        <v>0.0016</v>
      </c>
      <c r="E48">
        <f t="shared" si="0"/>
        <v>16775.856920971215</v>
      </c>
      <c r="F48">
        <f t="shared" si="1"/>
        <v>16776</v>
      </c>
      <c r="G48">
        <f t="shared" si="2"/>
        <v>-0.18147400000452762</v>
      </c>
      <c r="J48">
        <f>+G48</f>
        <v>-0.18147400000452762</v>
      </c>
      <c r="O48">
        <f t="shared" si="3"/>
        <v>-0.18287392666001034</v>
      </c>
      <c r="Q48" s="2">
        <f t="shared" si="4"/>
        <v>39061.9254</v>
      </c>
    </row>
    <row r="49" spans="1:17" ht="12.75">
      <c r="A49" s="50" t="s">
        <v>176</v>
      </c>
      <c r="B49" s="52" t="s">
        <v>33</v>
      </c>
      <c r="C49" s="51">
        <v>55075.4351</v>
      </c>
      <c r="D49" s="20"/>
      <c r="E49">
        <f t="shared" si="0"/>
        <v>17560.349583868152</v>
      </c>
      <c r="F49">
        <f t="shared" si="1"/>
        <v>17560.5</v>
      </c>
      <c r="G49">
        <f t="shared" si="2"/>
        <v>-0.19077999999717576</v>
      </c>
      <c r="K49">
        <f>+G49</f>
        <v>-0.19077999999717576</v>
      </c>
      <c r="O49">
        <f t="shared" si="3"/>
        <v>-0.19152471724074738</v>
      </c>
      <c r="Q49" s="2">
        <f t="shared" si="4"/>
        <v>40056.9351</v>
      </c>
    </row>
    <row r="50" spans="1:17" ht="12.75">
      <c r="A50" s="50" t="s">
        <v>176</v>
      </c>
      <c r="B50" s="52" t="s">
        <v>33</v>
      </c>
      <c r="C50" s="51">
        <v>55108.4117</v>
      </c>
      <c r="D50" s="20"/>
      <c r="E50">
        <f t="shared" si="0"/>
        <v>17586.349230652784</v>
      </c>
      <c r="F50">
        <f t="shared" si="1"/>
        <v>17586.5</v>
      </c>
      <c r="G50">
        <f t="shared" si="2"/>
        <v>-0.19122800000332063</v>
      </c>
      <c r="K50">
        <f>+G50</f>
        <v>-0.19122800000332063</v>
      </c>
      <c r="O50">
        <f t="shared" si="3"/>
        <v>-0.1918114228559152</v>
      </c>
      <c r="Q50" s="2">
        <f t="shared" si="4"/>
        <v>40089.9117</v>
      </c>
    </row>
    <row r="51" spans="1:17" ht="12.75">
      <c r="A51" s="33" t="s">
        <v>51</v>
      </c>
      <c r="B51" s="33"/>
      <c r="C51" s="34">
        <v>55430.5705</v>
      </c>
      <c r="D51" s="34">
        <v>0.0016</v>
      </c>
      <c r="E51">
        <f t="shared" si="0"/>
        <v>17840.347975476765</v>
      </c>
      <c r="F51">
        <f t="shared" si="1"/>
        <v>17840.5</v>
      </c>
      <c r="G51">
        <f t="shared" si="2"/>
        <v>-0.19281999999657273</v>
      </c>
      <c r="J51">
        <f>+G51</f>
        <v>-0.19281999999657273</v>
      </c>
      <c r="O51">
        <f t="shared" si="3"/>
        <v>-0.194612316173324</v>
      </c>
      <c r="Q51" s="2">
        <f t="shared" si="4"/>
        <v>40412.0705</v>
      </c>
    </row>
    <row r="52" spans="1:17" ht="12.75">
      <c r="A52" s="33" t="s">
        <v>51</v>
      </c>
      <c r="B52" s="33"/>
      <c r="C52" s="34">
        <v>55463.546</v>
      </c>
      <c r="D52" s="34">
        <v>0.0031</v>
      </c>
      <c r="E52">
        <f t="shared" si="0"/>
        <v>17866.346754991533</v>
      </c>
      <c r="F52">
        <f t="shared" si="1"/>
        <v>17866.5</v>
      </c>
      <c r="G52">
        <f t="shared" si="2"/>
        <v>-0.19436799999675713</v>
      </c>
      <c r="J52">
        <f>+G52</f>
        <v>-0.19436799999675713</v>
      </c>
      <c r="O52">
        <f t="shared" si="3"/>
        <v>-0.19489902178849183</v>
      </c>
      <c r="Q52" s="2">
        <f t="shared" si="4"/>
        <v>40445.046</v>
      </c>
    </row>
    <row r="53" spans="1:17" ht="12.75">
      <c r="A53" s="33" t="s">
        <v>51</v>
      </c>
      <c r="B53" s="33"/>
      <c r="C53" s="34">
        <v>55482.5733</v>
      </c>
      <c r="D53" s="34">
        <v>0.0012</v>
      </c>
      <c r="E53">
        <f t="shared" si="0"/>
        <v>17881.348394920005</v>
      </c>
      <c r="F53">
        <f t="shared" si="1"/>
        <v>17881.5</v>
      </c>
      <c r="G53">
        <f t="shared" si="2"/>
        <v>-0.19228799999837065</v>
      </c>
      <c r="J53">
        <f>+G53</f>
        <v>-0.19228799999837065</v>
      </c>
      <c r="O53">
        <f t="shared" si="3"/>
        <v>-0.19506442887416559</v>
      </c>
      <c r="Q53" s="2">
        <f t="shared" si="4"/>
        <v>40464.0733</v>
      </c>
    </row>
    <row r="54" spans="1:17" ht="12.75">
      <c r="A54" s="50" t="s">
        <v>198</v>
      </c>
      <c r="B54" s="52" t="s">
        <v>39</v>
      </c>
      <c r="C54" s="51">
        <v>55801.5575</v>
      </c>
      <c r="D54" s="20"/>
      <c r="E54">
        <f t="shared" si="0"/>
        <v>18132.844198910712</v>
      </c>
      <c r="F54">
        <f t="shared" si="1"/>
        <v>18133</v>
      </c>
      <c r="G54">
        <f t="shared" si="2"/>
        <v>-0.19760999999562046</v>
      </c>
      <c r="K54">
        <f>+G54</f>
        <v>-0.19760999999562046</v>
      </c>
      <c r="O54">
        <f t="shared" si="3"/>
        <v>-0.19783775434396209</v>
      </c>
      <c r="Q54" s="2">
        <f t="shared" si="4"/>
        <v>40783.0575</v>
      </c>
    </row>
    <row r="55" spans="1:17" ht="12.75">
      <c r="A55" s="50" t="s">
        <v>198</v>
      </c>
      <c r="B55" s="52" t="s">
        <v>33</v>
      </c>
      <c r="C55" s="51">
        <v>55850.39</v>
      </c>
      <c r="D55" s="20"/>
      <c r="E55">
        <f t="shared" si="0"/>
        <v>18171.34506775743</v>
      </c>
      <c r="F55">
        <f t="shared" si="1"/>
        <v>18171.5</v>
      </c>
      <c r="G55">
        <f t="shared" si="2"/>
        <v>-0.19650800000090385</v>
      </c>
      <c r="I55">
        <f>+G55</f>
        <v>-0.19650800000090385</v>
      </c>
      <c r="O55">
        <f t="shared" si="3"/>
        <v>-0.19826229919719138</v>
      </c>
      <c r="Q55" s="2">
        <f t="shared" si="4"/>
        <v>40831.89</v>
      </c>
    </row>
    <row r="56" spans="1:17" ht="12.75">
      <c r="A56" s="54" t="s">
        <v>47</v>
      </c>
      <c r="B56" s="55" t="s">
        <v>39</v>
      </c>
      <c r="C56" s="56">
        <v>56148.44888</v>
      </c>
      <c r="D56" s="56">
        <v>0.0003</v>
      </c>
      <c r="E56">
        <f t="shared" si="0"/>
        <v>18406.342781318694</v>
      </c>
      <c r="F56">
        <f t="shared" si="1"/>
        <v>18406.5</v>
      </c>
      <c r="G56">
        <f t="shared" si="2"/>
        <v>-0.1994079999931273</v>
      </c>
      <c r="K56">
        <f>+G56</f>
        <v>-0.1994079999931273</v>
      </c>
      <c r="O56">
        <f t="shared" si="3"/>
        <v>-0.20085367687274677</v>
      </c>
      <c r="Q56" s="2">
        <f t="shared" si="4"/>
        <v>41129.94888</v>
      </c>
    </row>
    <row r="57" spans="1:17" ht="12.75">
      <c r="A57" s="54" t="s">
        <v>50</v>
      </c>
      <c r="B57" s="55" t="s">
        <v>39</v>
      </c>
      <c r="C57" s="56">
        <v>56158.5965</v>
      </c>
      <c r="D57" s="56">
        <v>0.0012</v>
      </c>
      <c r="E57">
        <f t="shared" si="0"/>
        <v>18414.34344044379</v>
      </c>
      <c r="F57">
        <f t="shared" si="1"/>
        <v>18414.5</v>
      </c>
      <c r="G57">
        <f t="shared" si="2"/>
        <v>-0.19857200000114972</v>
      </c>
      <c r="J57">
        <f>+G57</f>
        <v>-0.19857200000114972</v>
      </c>
      <c r="O57">
        <f t="shared" si="3"/>
        <v>-0.2009418939851061</v>
      </c>
      <c r="Q57" s="2">
        <f t="shared" si="4"/>
        <v>41140.0965</v>
      </c>
    </row>
    <row r="58" spans="1:17" ht="12.75">
      <c r="A58" s="35" t="s">
        <v>52</v>
      </c>
      <c r="B58" s="36"/>
      <c r="C58" s="35">
        <v>56949.4047</v>
      </c>
      <c r="D58" s="35">
        <v>0.0017</v>
      </c>
      <c r="E58">
        <f t="shared" si="0"/>
        <v>19037.83809648456</v>
      </c>
      <c r="F58">
        <f t="shared" si="1"/>
        <v>19038</v>
      </c>
      <c r="G58">
        <f t="shared" si="2"/>
        <v>-0.20535000000381842</v>
      </c>
      <c r="J58">
        <f>+G58</f>
        <v>-0.20535000000381842</v>
      </c>
      <c r="O58">
        <f t="shared" si="3"/>
        <v>-0.20781731517961155</v>
      </c>
      <c r="Q58" s="2">
        <f t="shared" si="4"/>
        <v>41930.9047</v>
      </c>
    </row>
    <row r="59" spans="1:17" ht="12.75">
      <c r="A59" s="57" t="s">
        <v>0</v>
      </c>
      <c r="B59" s="58" t="s">
        <v>39</v>
      </c>
      <c r="C59" s="59">
        <v>57989.4419</v>
      </c>
      <c r="D59" s="59">
        <v>0.0013</v>
      </c>
      <c r="E59">
        <f t="shared" si="0"/>
        <v>19857.83166291901</v>
      </c>
      <c r="F59">
        <f t="shared" si="1"/>
        <v>19858</v>
      </c>
      <c r="G59">
        <f t="shared" si="2"/>
        <v>-0.2135100000014063</v>
      </c>
      <c r="K59">
        <f>+G59</f>
        <v>-0.2135100000014063</v>
      </c>
      <c r="O59">
        <f t="shared" si="3"/>
        <v>-0.2168595691964431</v>
      </c>
      <c r="Q59" s="2">
        <f t="shared" si="4"/>
        <v>42970.9419</v>
      </c>
    </row>
    <row r="60" spans="2:4" ht="12.75">
      <c r="B60" s="7"/>
      <c r="C60" s="20"/>
      <c r="D60" s="20"/>
    </row>
    <row r="61" spans="2:4" ht="12.75">
      <c r="B61" s="7"/>
      <c r="C61" s="20"/>
      <c r="D61" s="20"/>
    </row>
    <row r="62" spans="2:4" ht="12.75">
      <c r="B62" s="7"/>
      <c r="C62" s="20"/>
      <c r="D62" s="20"/>
    </row>
    <row r="63" spans="2:4" ht="12.75">
      <c r="B63" s="7"/>
      <c r="C63" s="20"/>
      <c r="D63" s="20"/>
    </row>
    <row r="64" spans="2:4" ht="12.75">
      <c r="B64" s="7"/>
      <c r="C64" s="20"/>
      <c r="D64" s="20"/>
    </row>
    <row r="65" spans="3:4" ht="12.75">
      <c r="C65" s="20"/>
      <c r="D65" s="20"/>
    </row>
    <row r="66" spans="3:4" ht="12.75">
      <c r="C66" s="20"/>
      <c r="D66" s="20"/>
    </row>
    <row r="67" spans="3:4" ht="12.75">
      <c r="C67" s="20"/>
      <c r="D67" s="20"/>
    </row>
    <row r="68" spans="3:4" ht="12.75">
      <c r="C68" s="20"/>
      <c r="D68" s="20"/>
    </row>
    <row r="69" spans="3:4" ht="12.75">
      <c r="C69" s="20"/>
      <c r="D69" s="20"/>
    </row>
    <row r="70" spans="3:4" ht="12.75">
      <c r="C70" s="20"/>
      <c r="D70" s="20"/>
    </row>
    <row r="71" spans="3:4" ht="12.75">
      <c r="C71" s="20"/>
      <c r="D71" s="20"/>
    </row>
    <row r="72" spans="3:4" ht="12.75">
      <c r="C72" s="20"/>
      <c r="D72" s="20"/>
    </row>
    <row r="73" spans="3:4" ht="12.75">
      <c r="C73" s="20"/>
      <c r="D73" s="20"/>
    </row>
    <row r="74" spans="3:4" ht="12.75">
      <c r="C74" s="20"/>
      <c r="D74" s="20"/>
    </row>
    <row r="75" spans="3:4" ht="12.75">
      <c r="C75" s="20"/>
      <c r="D75" s="20"/>
    </row>
    <row r="76" spans="3:4" ht="12.75">
      <c r="C76" s="20"/>
      <c r="D76" s="20"/>
    </row>
    <row r="77" spans="3:4" ht="12.75">
      <c r="C77" s="20"/>
      <c r="D77" s="20"/>
    </row>
    <row r="78" spans="3:4" ht="12.75">
      <c r="C78" s="20"/>
      <c r="D78" s="20"/>
    </row>
    <row r="79" spans="3:4" ht="12.75">
      <c r="C79" s="20"/>
      <c r="D79" s="20"/>
    </row>
    <row r="80" spans="3:4" ht="12.75">
      <c r="C80" s="20"/>
      <c r="D80" s="20"/>
    </row>
    <row r="81" spans="3:4" ht="12.75">
      <c r="C81" s="20"/>
      <c r="D81" s="20"/>
    </row>
    <row r="82" spans="3:4" ht="12.75">
      <c r="C82" s="20"/>
      <c r="D82" s="20"/>
    </row>
    <row r="83" spans="3:4" ht="12.75">
      <c r="C83" s="20"/>
      <c r="D83" s="20"/>
    </row>
    <row r="84" spans="3:4" ht="12.75">
      <c r="C84" s="20"/>
      <c r="D84" s="20"/>
    </row>
    <row r="85" spans="3:4" ht="12.75">
      <c r="C85" s="20"/>
      <c r="D85" s="20"/>
    </row>
    <row r="86" spans="3:4" ht="12.75">
      <c r="C86" s="20"/>
      <c r="D86" s="20"/>
    </row>
    <row r="87" spans="3:4" ht="12.75">
      <c r="C87" s="20"/>
      <c r="D87" s="20"/>
    </row>
    <row r="88" spans="3:4" ht="12.75">
      <c r="C88" s="20"/>
      <c r="D88" s="20"/>
    </row>
    <row r="89" spans="3:4" ht="12.75">
      <c r="C89" s="20"/>
      <c r="D89" s="20"/>
    </row>
    <row r="90" spans="3:4" ht="12.75">
      <c r="C90" s="20"/>
      <c r="D90" s="20"/>
    </row>
    <row r="91" spans="3:4" ht="12.75">
      <c r="C91" s="20"/>
      <c r="D91" s="20"/>
    </row>
    <row r="92" spans="3:4" ht="12.75">
      <c r="C92" s="20"/>
      <c r="D92" s="20"/>
    </row>
    <row r="93" spans="3:4" ht="12.75">
      <c r="C93" s="20"/>
      <c r="D93" s="20"/>
    </row>
    <row r="94" spans="3:4" ht="12.75">
      <c r="C94" s="20"/>
      <c r="D94" s="20"/>
    </row>
    <row r="95" spans="3:4" ht="12.75">
      <c r="C95" s="20"/>
      <c r="D95" s="20"/>
    </row>
    <row r="96" spans="3:4" ht="12.75">
      <c r="C96" s="20"/>
      <c r="D96" s="20"/>
    </row>
    <row r="97" spans="3:4" ht="12.75">
      <c r="C97" s="20"/>
      <c r="D97" s="20"/>
    </row>
    <row r="98" spans="3:4" ht="12.75">
      <c r="C98" s="20"/>
      <c r="D98" s="20"/>
    </row>
    <row r="99" spans="3:4" ht="12.75">
      <c r="C99" s="20"/>
      <c r="D99" s="20"/>
    </row>
    <row r="100" spans="3:4" ht="12.75">
      <c r="C100" s="20"/>
      <c r="D100" s="20"/>
    </row>
    <row r="101" spans="3:4" ht="12.75">
      <c r="C101" s="20"/>
      <c r="D101" s="20"/>
    </row>
    <row r="102" spans="3:4" ht="12.75">
      <c r="C102" s="20"/>
      <c r="D102" s="20"/>
    </row>
    <row r="103" spans="3:4" ht="12.75">
      <c r="C103" s="20"/>
      <c r="D103" s="20"/>
    </row>
    <row r="104" spans="3:4" ht="12.75">
      <c r="C104" s="20"/>
      <c r="D104" s="20"/>
    </row>
    <row r="105" spans="3:4" ht="12.75">
      <c r="C105" s="20"/>
      <c r="D105" s="20"/>
    </row>
    <row r="106" spans="3:4" ht="12.75">
      <c r="C106" s="20"/>
      <c r="D106" s="20"/>
    </row>
    <row r="107" spans="3:4" ht="12.75">
      <c r="C107" s="20"/>
      <c r="D107" s="20"/>
    </row>
    <row r="108" spans="3:4" ht="12.75">
      <c r="C108" s="20"/>
      <c r="D108" s="20"/>
    </row>
    <row r="109" spans="3:4" ht="12.75">
      <c r="C109" s="20"/>
      <c r="D109" s="20"/>
    </row>
    <row r="110" spans="3:4" ht="12.75">
      <c r="C110" s="20"/>
      <c r="D110" s="20"/>
    </row>
    <row r="111" spans="3:4" ht="12.75">
      <c r="C111" s="20"/>
      <c r="D111" s="20"/>
    </row>
    <row r="112" spans="3:4" ht="12.75">
      <c r="C112" s="20"/>
      <c r="D112" s="20"/>
    </row>
    <row r="113" spans="3:4" ht="12.75">
      <c r="C113" s="20"/>
      <c r="D113" s="20"/>
    </row>
    <row r="114" spans="3:4" ht="12.75">
      <c r="C114" s="20"/>
      <c r="D114" s="20"/>
    </row>
    <row r="115" spans="3:4" ht="12.75">
      <c r="C115" s="20"/>
      <c r="D115" s="20"/>
    </row>
    <row r="116" spans="3:4" ht="12.75">
      <c r="C116" s="20"/>
      <c r="D116" s="20"/>
    </row>
    <row r="117" spans="3:4" ht="12.75">
      <c r="C117" s="20"/>
      <c r="D117" s="20"/>
    </row>
    <row r="118" spans="3:4" ht="12.75">
      <c r="C118" s="20"/>
      <c r="D118" s="20"/>
    </row>
    <row r="119" spans="3:4" ht="12.75">
      <c r="C119" s="20"/>
      <c r="D119" s="20"/>
    </row>
    <row r="120" spans="3:4" ht="12.75">
      <c r="C120" s="20"/>
      <c r="D120" s="20"/>
    </row>
    <row r="121" spans="3:4" ht="12.75">
      <c r="C121" s="20"/>
      <c r="D121" s="20"/>
    </row>
    <row r="122" spans="3:4" ht="12.75">
      <c r="C122" s="20"/>
      <c r="D122" s="20"/>
    </row>
    <row r="123" spans="3:4" ht="12.75">
      <c r="C123" s="20"/>
      <c r="D123" s="20"/>
    </row>
    <row r="124" spans="3:4" ht="12.75">
      <c r="C124" s="20"/>
      <c r="D124" s="20"/>
    </row>
    <row r="125" spans="3:4" ht="12.75">
      <c r="C125" s="20"/>
      <c r="D125" s="20"/>
    </row>
    <row r="126" spans="3:4" ht="12.75">
      <c r="C126" s="20"/>
      <c r="D126" s="20"/>
    </row>
    <row r="127" spans="3:4" ht="12.75">
      <c r="C127" s="20"/>
      <c r="D127" s="20"/>
    </row>
    <row r="128" spans="3:4" ht="12.75">
      <c r="C128" s="20"/>
      <c r="D128" s="20"/>
    </row>
    <row r="129" spans="3:4" ht="12.75">
      <c r="C129" s="20"/>
      <c r="D129" s="20"/>
    </row>
    <row r="130" spans="3:4" ht="12.75">
      <c r="C130" s="20"/>
      <c r="D130" s="20"/>
    </row>
    <row r="131" spans="3:4" ht="12.75">
      <c r="C131" s="20"/>
      <c r="D131" s="20"/>
    </row>
    <row r="132" spans="3:4" ht="12.75">
      <c r="C132" s="20"/>
      <c r="D132" s="20"/>
    </row>
    <row r="133" spans="3:4" ht="12.75">
      <c r="C133" s="20"/>
      <c r="D133" s="20"/>
    </row>
    <row r="134" spans="3:4" ht="12.75">
      <c r="C134" s="20"/>
      <c r="D134" s="20"/>
    </row>
    <row r="135" spans="3:4" ht="12.75">
      <c r="C135" s="20"/>
      <c r="D135" s="20"/>
    </row>
    <row r="136" spans="3:4" ht="12.75">
      <c r="C136" s="20"/>
      <c r="D136" s="20"/>
    </row>
    <row r="137" spans="3:4" ht="12.75">
      <c r="C137" s="20"/>
      <c r="D137" s="20"/>
    </row>
    <row r="138" spans="3:4" ht="12.75">
      <c r="C138" s="20"/>
      <c r="D138" s="20"/>
    </row>
    <row r="139" spans="3:4" ht="12.75">
      <c r="C139" s="20"/>
      <c r="D139" s="20"/>
    </row>
    <row r="140" spans="3:4" ht="12.75">
      <c r="C140" s="20"/>
      <c r="D140" s="20"/>
    </row>
    <row r="141" spans="3:4" ht="12.75">
      <c r="C141" s="20"/>
      <c r="D141" s="20"/>
    </row>
    <row r="142" spans="3:4" ht="12.75">
      <c r="C142" s="20"/>
      <c r="D142" s="20"/>
    </row>
    <row r="143" spans="3:4" ht="12.75">
      <c r="C143" s="20"/>
      <c r="D143" s="20"/>
    </row>
    <row r="144" spans="3:4" ht="12.75">
      <c r="C144" s="20"/>
      <c r="D144" s="20"/>
    </row>
    <row r="145" spans="3:4" ht="12.75">
      <c r="C145" s="20"/>
      <c r="D145" s="20"/>
    </row>
    <row r="146" spans="3:4" ht="12.75">
      <c r="C146" s="20"/>
      <c r="D146" s="20"/>
    </row>
    <row r="147" spans="3:4" ht="12.75">
      <c r="C147" s="20"/>
      <c r="D147" s="20"/>
    </row>
    <row r="148" spans="3:4" ht="12.75">
      <c r="C148" s="20"/>
      <c r="D148" s="20"/>
    </row>
    <row r="149" spans="3:4" ht="12.75">
      <c r="C149" s="20"/>
      <c r="D149" s="20"/>
    </row>
    <row r="150" spans="3:4" ht="12.75">
      <c r="C150" s="20"/>
      <c r="D150" s="20"/>
    </row>
    <row r="151" spans="3:4" ht="12.75">
      <c r="C151" s="20"/>
      <c r="D151" s="20"/>
    </row>
    <row r="152" spans="3:4" ht="12.75">
      <c r="C152" s="20"/>
      <c r="D152" s="20"/>
    </row>
    <row r="153" spans="3:4" ht="12.75">
      <c r="C153" s="20"/>
      <c r="D153" s="20"/>
    </row>
    <row r="154" spans="3:4" ht="12.75">
      <c r="C154" s="20"/>
      <c r="D154" s="20"/>
    </row>
    <row r="155" spans="3:4" ht="12.75">
      <c r="C155" s="20"/>
      <c r="D155" s="20"/>
    </row>
    <row r="156" spans="3:4" ht="12.75">
      <c r="C156" s="20"/>
      <c r="D156" s="20"/>
    </row>
    <row r="157" spans="3:4" ht="12.75">
      <c r="C157" s="20"/>
      <c r="D157" s="20"/>
    </row>
    <row r="158" spans="3:4" ht="12.75">
      <c r="C158" s="20"/>
      <c r="D158" s="20"/>
    </row>
    <row r="159" spans="3:4" ht="12.75">
      <c r="C159" s="20"/>
      <c r="D159" s="20"/>
    </row>
    <row r="160" spans="3:4" ht="12.75">
      <c r="C160" s="20"/>
      <c r="D160" s="20"/>
    </row>
    <row r="161" spans="3:4" ht="12.75">
      <c r="C161" s="20"/>
      <c r="D161" s="20"/>
    </row>
    <row r="162" spans="3:4" ht="12.75">
      <c r="C162" s="20"/>
      <c r="D162" s="20"/>
    </row>
    <row r="163" spans="3:4" ht="12.75">
      <c r="C163" s="20"/>
      <c r="D163" s="20"/>
    </row>
    <row r="164" spans="3:4" ht="12.75">
      <c r="C164" s="20"/>
      <c r="D164" s="20"/>
    </row>
    <row r="165" spans="3:4" ht="12.75">
      <c r="C165" s="20"/>
      <c r="D165" s="20"/>
    </row>
    <row r="166" spans="3:4" ht="12.75">
      <c r="C166" s="20"/>
      <c r="D166" s="20"/>
    </row>
    <row r="167" spans="3:4" ht="12.75">
      <c r="C167" s="20"/>
      <c r="D167" s="20"/>
    </row>
    <row r="168" spans="3:4" ht="12.75">
      <c r="C168" s="20"/>
      <c r="D168" s="20"/>
    </row>
    <row r="169" spans="3:4" ht="12.75">
      <c r="C169" s="20"/>
      <c r="D169" s="20"/>
    </row>
    <row r="170" spans="3:4" ht="12.75">
      <c r="C170" s="20"/>
      <c r="D170" s="20"/>
    </row>
    <row r="171" spans="3:4" ht="12.75">
      <c r="C171" s="20"/>
      <c r="D171" s="20"/>
    </row>
    <row r="172" spans="3:4" ht="12.75">
      <c r="C172" s="20"/>
      <c r="D172" s="20"/>
    </row>
    <row r="173" spans="3:4" ht="12.75">
      <c r="C173" s="20"/>
      <c r="D173" s="20"/>
    </row>
    <row r="174" spans="3:4" ht="12.75">
      <c r="C174" s="20"/>
      <c r="D174" s="20"/>
    </row>
    <row r="175" spans="3:4" ht="12.75">
      <c r="C175" s="20"/>
      <c r="D175" s="20"/>
    </row>
    <row r="176" spans="3:4" ht="12.75">
      <c r="C176" s="20"/>
      <c r="D176" s="20"/>
    </row>
    <row r="177" spans="3:4" ht="12.75">
      <c r="C177" s="20"/>
      <c r="D177" s="20"/>
    </row>
    <row r="178" spans="3:4" ht="12.75">
      <c r="C178" s="20"/>
      <c r="D178" s="20"/>
    </row>
    <row r="179" spans="3:4" ht="12.75">
      <c r="C179" s="20"/>
      <c r="D179" s="20"/>
    </row>
    <row r="180" spans="3:4" ht="12.75">
      <c r="C180" s="20"/>
      <c r="D180" s="20"/>
    </row>
    <row r="181" spans="3:4" ht="12.75">
      <c r="C181" s="20"/>
      <c r="D181" s="20"/>
    </row>
    <row r="182" spans="3:4" ht="12.75">
      <c r="C182" s="20"/>
      <c r="D182" s="20"/>
    </row>
    <row r="183" spans="3:4" ht="12.75">
      <c r="C183" s="20"/>
      <c r="D183" s="20"/>
    </row>
    <row r="184" spans="3:4" ht="12.75">
      <c r="C184" s="20"/>
      <c r="D184" s="20"/>
    </row>
    <row r="185" spans="3:4" ht="12.75">
      <c r="C185" s="20"/>
      <c r="D185" s="20"/>
    </row>
    <row r="186" spans="3:4" ht="12.75">
      <c r="C186" s="20"/>
      <c r="D186" s="20"/>
    </row>
    <row r="187" spans="3:4" ht="12.75">
      <c r="C187" s="20"/>
      <c r="D187" s="20"/>
    </row>
    <row r="188" spans="3:4" ht="12.75">
      <c r="C188" s="20"/>
      <c r="D188" s="20"/>
    </row>
    <row r="189" spans="3:4" ht="12.75">
      <c r="C189" s="20"/>
      <c r="D189" s="20"/>
    </row>
    <row r="190" spans="3:4" ht="12.75">
      <c r="C190" s="20"/>
      <c r="D190" s="20"/>
    </row>
    <row r="191" spans="3:4" ht="12.75">
      <c r="C191" s="20"/>
      <c r="D191" s="20"/>
    </row>
    <row r="192" spans="3:4" ht="12.75">
      <c r="C192" s="20"/>
      <c r="D192" s="20"/>
    </row>
    <row r="193" spans="3:4" ht="12.75">
      <c r="C193" s="20"/>
      <c r="D193" s="20"/>
    </row>
    <row r="194" spans="3:4" ht="12.75">
      <c r="C194" s="20"/>
      <c r="D194" s="20"/>
    </row>
    <row r="195" spans="3:4" ht="12.75">
      <c r="C195" s="20"/>
      <c r="D195" s="20"/>
    </row>
    <row r="196" spans="3:4" ht="12.75">
      <c r="C196" s="20"/>
      <c r="D196" s="20"/>
    </row>
    <row r="197" spans="3:4" ht="12.75">
      <c r="C197" s="20"/>
      <c r="D197" s="20"/>
    </row>
    <row r="198" spans="3:4" ht="12.75">
      <c r="C198" s="20"/>
      <c r="D198" s="20"/>
    </row>
    <row r="199" spans="3:4" ht="12.75">
      <c r="C199" s="20"/>
      <c r="D199" s="20"/>
    </row>
    <row r="200" spans="3:4" ht="12.75">
      <c r="C200" s="20"/>
      <c r="D200" s="20"/>
    </row>
    <row r="201" spans="3:4" ht="12.75">
      <c r="C201" s="20"/>
      <c r="D201" s="20"/>
    </row>
    <row r="202" spans="3:4" ht="12.75">
      <c r="C202" s="20"/>
      <c r="D202" s="20"/>
    </row>
    <row r="203" spans="3:4" ht="12.75">
      <c r="C203" s="20"/>
      <c r="D203" s="20"/>
    </row>
    <row r="204" spans="3:4" ht="12.75">
      <c r="C204" s="20"/>
      <c r="D204" s="20"/>
    </row>
    <row r="205" spans="3:4" ht="12.75">
      <c r="C205" s="20"/>
      <c r="D205" s="20"/>
    </row>
    <row r="206" spans="3:4" ht="12.75">
      <c r="C206" s="20"/>
      <c r="D206" s="20"/>
    </row>
    <row r="207" spans="3:4" ht="12.75">
      <c r="C207" s="20"/>
      <c r="D207" s="20"/>
    </row>
    <row r="208" spans="3:4" ht="12.75">
      <c r="C208" s="20"/>
      <c r="D208" s="20"/>
    </row>
    <row r="209" spans="3:4" ht="12.75">
      <c r="C209" s="20"/>
      <c r="D209" s="20"/>
    </row>
    <row r="210" spans="3:4" ht="12.75">
      <c r="C210" s="20"/>
      <c r="D210" s="20"/>
    </row>
    <row r="211" spans="3:4" ht="12.75">
      <c r="C211" s="20"/>
      <c r="D211" s="20"/>
    </row>
    <row r="212" spans="3:4" ht="12.75">
      <c r="C212" s="20"/>
      <c r="D212" s="20"/>
    </row>
    <row r="213" spans="3:4" ht="12.75">
      <c r="C213" s="20"/>
      <c r="D213" s="20"/>
    </row>
    <row r="214" spans="3:4" ht="12.75">
      <c r="C214" s="20"/>
      <c r="D214" s="20"/>
    </row>
    <row r="215" spans="3:4" ht="12.75">
      <c r="C215" s="20"/>
      <c r="D215" s="20"/>
    </row>
    <row r="216" spans="3:4" ht="12.75">
      <c r="C216" s="20"/>
      <c r="D216" s="20"/>
    </row>
    <row r="217" spans="3:4" ht="12.75">
      <c r="C217" s="20"/>
      <c r="D217" s="20"/>
    </row>
    <row r="218" spans="3:4" ht="12.75">
      <c r="C218" s="20"/>
      <c r="D218" s="20"/>
    </row>
    <row r="219" spans="3:4" ht="12.75">
      <c r="C219" s="20"/>
      <c r="D219" s="20"/>
    </row>
    <row r="220" spans="3:4" ht="12.75">
      <c r="C220" s="20"/>
      <c r="D220" s="20"/>
    </row>
    <row r="221" spans="3:4" ht="12.75">
      <c r="C221" s="20"/>
      <c r="D221" s="20"/>
    </row>
    <row r="222" spans="3:4" ht="12.75">
      <c r="C222" s="20"/>
      <c r="D222" s="20"/>
    </row>
    <row r="223" spans="3:4" ht="12.75">
      <c r="C223" s="20"/>
      <c r="D223" s="20"/>
    </row>
    <row r="224" spans="3:4" ht="12.75">
      <c r="C224" s="20"/>
      <c r="D224" s="20"/>
    </row>
    <row r="225" spans="3:4" ht="12.75">
      <c r="C225" s="20"/>
      <c r="D225" s="20"/>
    </row>
    <row r="226" spans="3:4" ht="12.75">
      <c r="C226" s="20"/>
      <c r="D226" s="20"/>
    </row>
    <row r="227" spans="3:4" ht="12.75">
      <c r="C227" s="20"/>
      <c r="D227" s="20"/>
    </row>
    <row r="228" spans="3:4" ht="12.75">
      <c r="C228" s="20"/>
      <c r="D228" s="20"/>
    </row>
    <row r="229" spans="3:4" ht="12.75">
      <c r="C229" s="20"/>
      <c r="D229" s="20"/>
    </row>
    <row r="230" spans="3:4" ht="12.75">
      <c r="C230" s="20"/>
      <c r="D230" s="20"/>
    </row>
    <row r="231" spans="3:4" ht="12.75">
      <c r="C231" s="20"/>
      <c r="D231" s="20"/>
    </row>
    <row r="232" spans="3:4" ht="12.75">
      <c r="C232" s="20"/>
      <c r="D232" s="20"/>
    </row>
    <row r="233" spans="3:4" ht="12.75">
      <c r="C233" s="20"/>
      <c r="D233" s="20"/>
    </row>
    <row r="234" spans="3:4" ht="12.75">
      <c r="C234" s="20"/>
      <c r="D234" s="20"/>
    </row>
    <row r="235" spans="3:4" ht="12.75">
      <c r="C235" s="20"/>
      <c r="D235" s="20"/>
    </row>
    <row r="236" spans="3:4" ht="12.75">
      <c r="C236" s="20"/>
      <c r="D236" s="20"/>
    </row>
    <row r="237" spans="3:4" ht="12.75">
      <c r="C237" s="20"/>
      <c r="D237" s="20"/>
    </row>
    <row r="238" spans="3:4" ht="12.75">
      <c r="C238" s="20"/>
      <c r="D238" s="20"/>
    </row>
    <row r="239" spans="3:4" ht="12.75">
      <c r="C239" s="20"/>
      <c r="D239" s="20"/>
    </row>
    <row r="240" spans="3:4" ht="12.75">
      <c r="C240" s="20"/>
      <c r="D240" s="20"/>
    </row>
    <row r="241" spans="3:4" ht="12.75">
      <c r="C241" s="20"/>
      <c r="D241" s="20"/>
    </row>
    <row r="242" spans="3:4" ht="12.75">
      <c r="C242" s="20"/>
      <c r="D242" s="20"/>
    </row>
    <row r="243" spans="3:4" ht="12.75">
      <c r="C243" s="20"/>
      <c r="D243" s="20"/>
    </row>
    <row r="244" spans="3:4" ht="12.75">
      <c r="C244" s="20"/>
      <c r="D244" s="20"/>
    </row>
    <row r="245" spans="3:4" ht="12.75">
      <c r="C245" s="20"/>
      <c r="D245" s="20"/>
    </row>
    <row r="246" spans="3:4" ht="12.75">
      <c r="C246" s="20"/>
      <c r="D246" s="20"/>
    </row>
    <row r="247" spans="3:4" ht="12.75">
      <c r="C247" s="20"/>
      <c r="D247" s="20"/>
    </row>
    <row r="248" spans="3:4" ht="12.75">
      <c r="C248" s="20"/>
      <c r="D248" s="20"/>
    </row>
    <row r="249" spans="3:4" ht="12.75">
      <c r="C249" s="20"/>
      <c r="D249" s="20"/>
    </row>
    <row r="250" spans="3:4" ht="12.75">
      <c r="C250" s="20"/>
      <c r="D250" s="20"/>
    </row>
    <row r="251" spans="3:4" ht="12.75">
      <c r="C251" s="20"/>
      <c r="D251" s="20"/>
    </row>
    <row r="252" spans="3:4" ht="12.75">
      <c r="C252" s="20"/>
      <c r="D252" s="20"/>
    </row>
    <row r="253" spans="3:4" ht="12.75">
      <c r="C253" s="20"/>
      <c r="D253" s="20"/>
    </row>
    <row r="254" spans="3:4" ht="12.75">
      <c r="C254" s="20"/>
      <c r="D254" s="20"/>
    </row>
    <row r="255" spans="3:4" ht="12.75">
      <c r="C255" s="20"/>
      <c r="D255" s="20"/>
    </row>
    <row r="256" spans="3:4" ht="12.75">
      <c r="C256" s="20"/>
      <c r="D256" s="20"/>
    </row>
    <row r="257" spans="3:4" ht="12.75">
      <c r="C257" s="20"/>
      <c r="D257" s="20"/>
    </row>
    <row r="258" spans="3:4" ht="12.75">
      <c r="C258" s="20"/>
      <c r="D258" s="20"/>
    </row>
    <row r="259" spans="3:4" ht="12.75">
      <c r="C259" s="20"/>
      <c r="D259" s="20"/>
    </row>
    <row r="260" spans="3:4" ht="12.75">
      <c r="C260" s="20"/>
      <c r="D260" s="20"/>
    </row>
    <row r="261" spans="3:4" ht="12.75">
      <c r="C261" s="20"/>
      <c r="D261" s="20"/>
    </row>
    <row r="262" spans="3:4" ht="12.75">
      <c r="C262" s="20"/>
      <c r="D262" s="20"/>
    </row>
    <row r="263" spans="3:4" ht="12.75">
      <c r="C263" s="20"/>
      <c r="D263" s="20"/>
    </row>
    <row r="264" spans="3:4" ht="12.75">
      <c r="C264" s="20"/>
      <c r="D264" s="20"/>
    </row>
    <row r="265" spans="3:4" ht="12.75">
      <c r="C265" s="20"/>
      <c r="D265" s="20"/>
    </row>
    <row r="266" spans="3:4" ht="12.75">
      <c r="C266" s="20"/>
      <c r="D266" s="20"/>
    </row>
    <row r="267" spans="3:4" ht="12.75">
      <c r="C267" s="20"/>
      <c r="D267" s="20"/>
    </row>
    <row r="268" spans="3:4" ht="12.75">
      <c r="C268" s="20"/>
      <c r="D268" s="20"/>
    </row>
    <row r="269" spans="3:4" ht="12.75">
      <c r="C269" s="20"/>
      <c r="D269" s="20"/>
    </row>
    <row r="270" spans="3:4" ht="12.75">
      <c r="C270" s="20"/>
      <c r="D270" s="20"/>
    </row>
    <row r="271" spans="3:4" ht="12.75">
      <c r="C271" s="20"/>
      <c r="D271" s="20"/>
    </row>
    <row r="272" spans="3:4" ht="12.75">
      <c r="C272" s="20"/>
      <c r="D272" s="20"/>
    </row>
    <row r="273" spans="3:4" ht="12.75">
      <c r="C273" s="20"/>
      <c r="D273" s="20"/>
    </row>
    <row r="274" spans="3:4" ht="12.75">
      <c r="C274" s="20"/>
      <c r="D274" s="20"/>
    </row>
    <row r="275" spans="3:4" ht="12.75">
      <c r="C275" s="20"/>
      <c r="D275" s="20"/>
    </row>
    <row r="276" spans="3:4" ht="12.75">
      <c r="C276" s="20"/>
      <c r="D276" s="20"/>
    </row>
    <row r="277" spans="3:4" ht="12.75">
      <c r="C277" s="20"/>
      <c r="D277" s="20"/>
    </row>
    <row r="278" spans="3:4" ht="12.75">
      <c r="C278" s="20"/>
      <c r="D278" s="20"/>
    </row>
    <row r="279" spans="3:4" ht="12.75">
      <c r="C279" s="20"/>
      <c r="D279" s="20"/>
    </row>
    <row r="280" spans="3:4" ht="12.75">
      <c r="C280" s="20"/>
      <c r="D280" s="20"/>
    </row>
    <row r="281" spans="3:4" ht="12.75">
      <c r="C281" s="20"/>
      <c r="D281" s="20"/>
    </row>
    <row r="282" spans="3:4" ht="12.75">
      <c r="C282" s="20"/>
      <c r="D282" s="20"/>
    </row>
    <row r="283" spans="3:4" ht="12.75">
      <c r="C283" s="20"/>
      <c r="D283" s="20"/>
    </row>
    <row r="284" spans="3:4" ht="12.75">
      <c r="C284" s="20"/>
      <c r="D284" s="20"/>
    </row>
    <row r="285" spans="3:4" ht="12.75">
      <c r="C285" s="20"/>
      <c r="D285" s="20"/>
    </row>
    <row r="286" spans="3:4" ht="12.75">
      <c r="C286" s="20"/>
      <c r="D286" s="20"/>
    </row>
    <row r="287" spans="3:4" ht="12.75">
      <c r="C287" s="20"/>
      <c r="D287" s="20"/>
    </row>
    <row r="288" spans="3:4" ht="12.75">
      <c r="C288" s="20"/>
      <c r="D288" s="20"/>
    </row>
    <row r="289" spans="3:4" ht="12.75">
      <c r="C289" s="20"/>
      <c r="D289" s="20"/>
    </row>
    <row r="290" spans="3:4" ht="12.75">
      <c r="C290" s="20"/>
      <c r="D290" s="20"/>
    </row>
    <row r="291" spans="3:4" ht="12.75">
      <c r="C291" s="20"/>
      <c r="D291" s="20"/>
    </row>
    <row r="292" spans="3:4" ht="12.75">
      <c r="C292" s="20"/>
      <c r="D292" s="20"/>
    </row>
    <row r="293" spans="3:4" ht="12.75">
      <c r="C293" s="20"/>
      <c r="D293" s="20"/>
    </row>
    <row r="294" spans="3:4" ht="12.75">
      <c r="C294" s="20"/>
      <c r="D294" s="20"/>
    </row>
    <row r="295" spans="3:4" ht="12.75">
      <c r="C295" s="20"/>
      <c r="D295" s="20"/>
    </row>
    <row r="296" spans="3:4" ht="12.75">
      <c r="C296" s="20"/>
      <c r="D296" s="20"/>
    </row>
    <row r="297" spans="3:4" ht="12.75">
      <c r="C297" s="20"/>
      <c r="D297" s="20"/>
    </row>
    <row r="298" spans="3:4" ht="12.75">
      <c r="C298" s="20"/>
      <c r="D298" s="20"/>
    </row>
    <row r="299" spans="3:4" ht="12.75">
      <c r="C299" s="20"/>
      <c r="D299" s="20"/>
    </row>
    <row r="300" spans="3:4" ht="12.75">
      <c r="C300" s="20"/>
      <c r="D300" s="20"/>
    </row>
    <row r="301" spans="3:4" ht="12.75">
      <c r="C301" s="20"/>
      <c r="D301" s="20"/>
    </row>
    <row r="302" spans="3:4" ht="12.75">
      <c r="C302" s="20"/>
      <c r="D302" s="20"/>
    </row>
    <row r="303" spans="3:4" ht="12.75">
      <c r="C303" s="20"/>
      <c r="D303" s="20"/>
    </row>
    <row r="304" spans="3:4" ht="12.75">
      <c r="C304" s="20"/>
      <c r="D304" s="20"/>
    </row>
    <row r="305" spans="3:4" ht="12.75">
      <c r="C305" s="20"/>
      <c r="D305" s="20"/>
    </row>
    <row r="306" spans="3:4" ht="12.75">
      <c r="C306" s="20"/>
      <c r="D306" s="20"/>
    </row>
    <row r="307" spans="3:4" ht="12.75">
      <c r="C307" s="20"/>
      <c r="D307" s="20"/>
    </row>
    <row r="308" spans="3:4" ht="12.75">
      <c r="C308" s="20"/>
      <c r="D308" s="20"/>
    </row>
    <row r="309" spans="3:4" ht="12.75">
      <c r="C309" s="20"/>
      <c r="D309" s="20"/>
    </row>
    <row r="310" spans="3:4" ht="12.75">
      <c r="C310" s="20"/>
      <c r="D310" s="20"/>
    </row>
    <row r="311" spans="3:4" ht="12.75">
      <c r="C311" s="20"/>
      <c r="D311" s="20"/>
    </row>
    <row r="312" spans="3:4" ht="12.75">
      <c r="C312" s="20"/>
      <c r="D312" s="20"/>
    </row>
    <row r="313" spans="3:4" ht="12.75">
      <c r="C313" s="20"/>
      <c r="D313" s="20"/>
    </row>
    <row r="314" spans="3:4" ht="12.75">
      <c r="C314" s="20"/>
      <c r="D314" s="20"/>
    </row>
    <row r="315" spans="3:4" ht="12.75">
      <c r="C315" s="20"/>
      <c r="D315" s="20"/>
    </row>
    <row r="316" spans="3:4" ht="12.75">
      <c r="C316" s="20"/>
      <c r="D316" s="20"/>
    </row>
    <row r="317" spans="3:4" ht="12.75">
      <c r="C317" s="20"/>
      <c r="D317" s="20"/>
    </row>
    <row r="318" spans="3:4" ht="12.75">
      <c r="C318" s="20"/>
      <c r="D318" s="20"/>
    </row>
    <row r="319" spans="3:4" ht="12.75">
      <c r="C319" s="20"/>
      <c r="D319" s="20"/>
    </row>
    <row r="320" spans="3:4" ht="12.75">
      <c r="C320" s="20"/>
      <c r="D320" s="20"/>
    </row>
    <row r="321" spans="3:4" ht="12.75">
      <c r="C321" s="20"/>
      <c r="D321" s="20"/>
    </row>
    <row r="322" spans="3:4" ht="12.75">
      <c r="C322" s="20"/>
      <c r="D322" s="20"/>
    </row>
    <row r="323" spans="3:4" ht="12.75">
      <c r="C323" s="20"/>
      <c r="D323" s="20"/>
    </row>
    <row r="324" spans="3:4" ht="12.75">
      <c r="C324" s="20"/>
      <c r="D324" s="20"/>
    </row>
    <row r="325" spans="3:4" ht="12.75">
      <c r="C325" s="20"/>
      <c r="D325" s="20"/>
    </row>
    <row r="326" spans="3:4" ht="12.75">
      <c r="C326" s="20"/>
      <c r="D326" s="20"/>
    </row>
    <row r="327" spans="3:4" ht="12.75">
      <c r="C327" s="20"/>
      <c r="D327" s="20"/>
    </row>
    <row r="328" spans="3:4" ht="12.75">
      <c r="C328" s="20"/>
      <c r="D328" s="20"/>
    </row>
    <row r="329" spans="3:4" ht="12.75">
      <c r="C329" s="20"/>
      <c r="D329" s="20"/>
    </row>
    <row r="330" spans="3:4" ht="12.75">
      <c r="C330" s="20"/>
      <c r="D330" s="20"/>
    </row>
    <row r="331" spans="3:4" ht="12.75">
      <c r="C331" s="20"/>
      <c r="D331" s="20"/>
    </row>
    <row r="332" spans="3:4" ht="12.75">
      <c r="C332" s="20"/>
      <c r="D332" s="20"/>
    </row>
    <row r="333" spans="3:4" ht="12.75">
      <c r="C333" s="20"/>
      <c r="D333" s="20"/>
    </row>
    <row r="334" spans="3:4" ht="12.75">
      <c r="C334" s="20"/>
      <c r="D334" s="20"/>
    </row>
    <row r="335" spans="3:4" ht="12.75">
      <c r="C335" s="20"/>
      <c r="D335" s="20"/>
    </row>
    <row r="336" spans="3:4" ht="12.75">
      <c r="C336" s="20"/>
      <c r="D336" s="20"/>
    </row>
    <row r="337" ht="12.75">
      <c r="C337" s="18"/>
    </row>
    <row r="338" ht="12.75">
      <c r="C338" s="18"/>
    </row>
    <row r="339" ht="12.75">
      <c r="C339" s="18"/>
    </row>
    <row r="340" ht="12.75">
      <c r="C340" s="18"/>
    </row>
    <row r="341" ht="12.75">
      <c r="C341" s="18"/>
    </row>
    <row r="342" ht="12.75">
      <c r="C342" s="18"/>
    </row>
    <row r="343" ht="12.75">
      <c r="C343" s="18"/>
    </row>
    <row r="344" ht="12.75">
      <c r="C344" s="18"/>
    </row>
    <row r="345" ht="12.75">
      <c r="C345" s="18"/>
    </row>
    <row r="346" ht="12.75">
      <c r="C346" s="18"/>
    </row>
    <row r="347" ht="12.75">
      <c r="C347" s="18"/>
    </row>
    <row r="348" ht="12.75">
      <c r="C348" s="18"/>
    </row>
    <row r="349" ht="12.75">
      <c r="C349" s="18"/>
    </row>
    <row r="350" ht="12.75">
      <c r="C350" s="18"/>
    </row>
    <row r="351" ht="12.75">
      <c r="C351" s="18"/>
    </row>
    <row r="352" ht="12.75">
      <c r="C352" s="18"/>
    </row>
    <row r="353" ht="12.75">
      <c r="C353" s="18"/>
    </row>
    <row r="354" ht="12.75">
      <c r="C354" s="18"/>
    </row>
    <row r="355" ht="12.75">
      <c r="C355" s="18"/>
    </row>
    <row r="356" ht="12.75">
      <c r="C356" s="18"/>
    </row>
    <row r="357" ht="12.75">
      <c r="C357" s="18"/>
    </row>
    <row r="358" ht="12.75">
      <c r="C358" s="18"/>
    </row>
    <row r="359" ht="12.75">
      <c r="C359" s="18"/>
    </row>
    <row r="360" ht="12.75">
      <c r="C360" s="18"/>
    </row>
    <row r="361" ht="12.75">
      <c r="C361" s="18"/>
    </row>
    <row r="362" ht="12.75">
      <c r="C362" s="18"/>
    </row>
    <row r="363" ht="12.75">
      <c r="C363" s="18"/>
    </row>
    <row r="364" ht="12.75">
      <c r="C364" s="18"/>
    </row>
    <row r="365" ht="12.75">
      <c r="C365" s="18"/>
    </row>
    <row r="366" ht="12.75">
      <c r="C366" s="18"/>
    </row>
    <row r="367" ht="12.75">
      <c r="C367" s="18"/>
    </row>
    <row r="368" ht="12.75">
      <c r="C368" s="18"/>
    </row>
    <row r="369" ht="12.75">
      <c r="C369" s="18"/>
    </row>
    <row r="370" ht="12.75">
      <c r="C370" s="18"/>
    </row>
    <row r="371" ht="12.75">
      <c r="C371" s="18"/>
    </row>
    <row r="372" ht="12.75">
      <c r="C372" s="18"/>
    </row>
    <row r="373" ht="12.75">
      <c r="C373" s="18"/>
    </row>
    <row r="374" ht="12.75">
      <c r="C374" s="18"/>
    </row>
    <row r="375" ht="12.75">
      <c r="C375" s="18"/>
    </row>
    <row r="376" ht="12.75">
      <c r="C376" s="18"/>
    </row>
    <row r="377" ht="12.75">
      <c r="C377" s="18"/>
    </row>
    <row r="378" ht="12.75">
      <c r="C378" s="18"/>
    </row>
    <row r="379" ht="12.75">
      <c r="C379" s="18"/>
    </row>
    <row r="380" ht="12.75">
      <c r="C380" s="18"/>
    </row>
    <row r="381" ht="12.75">
      <c r="C381" s="18"/>
    </row>
    <row r="382" ht="12.75">
      <c r="C382" s="18"/>
    </row>
    <row r="383" ht="12.75">
      <c r="C383" s="18"/>
    </row>
    <row r="384" ht="12.75">
      <c r="C384" s="18"/>
    </row>
    <row r="385" ht="12.75">
      <c r="C385" s="18"/>
    </row>
    <row r="386" ht="12.75">
      <c r="C386" s="18"/>
    </row>
    <row r="387" ht="12.75">
      <c r="C387" s="18"/>
    </row>
    <row r="388" ht="12.75">
      <c r="C388" s="18"/>
    </row>
    <row r="389" ht="12.75">
      <c r="C389" s="18"/>
    </row>
    <row r="390" ht="12.75">
      <c r="C390" s="18"/>
    </row>
    <row r="391" ht="12.75">
      <c r="C391" s="18"/>
    </row>
    <row r="392" ht="12.75">
      <c r="C392" s="18"/>
    </row>
    <row r="393" ht="12.75">
      <c r="C393" s="18"/>
    </row>
    <row r="394" ht="12.75">
      <c r="C394" s="18"/>
    </row>
    <row r="395" ht="12.75">
      <c r="C395" s="18"/>
    </row>
    <row r="396" ht="12.75">
      <c r="C396" s="18"/>
    </row>
    <row r="397" ht="12.75">
      <c r="C397" s="18"/>
    </row>
    <row r="398" ht="12.75">
      <c r="C398" s="18"/>
    </row>
    <row r="399" ht="12.75">
      <c r="C399" s="18"/>
    </row>
    <row r="400" ht="12.75">
      <c r="C400" s="18"/>
    </row>
    <row r="401" ht="12.75">
      <c r="C401" s="18"/>
    </row>
    <row r="402" ht="12.75">
      <c r="C402" s="18"/>
    </row>
    <row r="403" ht="12.75">
      <c r="C403" s="18"/>
    </row>
    <row r="404" ht="12.75">
      <c r="C404" s="18"/>
    </row>
    <row r="405" ht="12.75">
      <c r="C405" s="18"/>
    </row>
    <row r="406" ht="12.75">
      <c r="C406" s="18"/>
    </row>
    <row r="407" ht="12.75">
      <c r="C407" s="18"/>
    </row>
    <row r="408" ht="12.75">
      <c r="C408" s="18"/>
    </row>
    <row r="409" ht="12.75">
      <c r="C409" s="18"/>
    </row>
    <row r="410" ht="12.75">
      <c r="C410" s="18"/>
    </row>
    <row r="411" ht="12.75">
      <c r="C411" s="18"/>
    </row>
    <row r="412" ht="12.75">
      <c r="C412" s="18"/>
    </row>
    <row r="413" ht="12.75">
      <c r="C413" s="18"/>
    </row>
    <row r="414" ht="12.75">
      <c r="C414" s="18"/>
    </row>
    <row r="415" ht="12.75">
      <c r="C415" s="18"/>
    </row>
    <row r="416" ht="12.75">
      <c r="C416" s="18"/>
    </row>
    <row r="417" ht="12.75">
      <c r="C417" s="18"/>
    </row>
    <row r="418" ht="12.75">
      <c r="C418" s="18"/>
    </row>
    <row r="419" ht="12.75">
      <c r="C419" s="18"/>
    </row>
    <row r="420" ht="12.75">
      <c r="C420" s="18"/>
    </row>
    <row r="421" ht="12.75">
      <c r="C421" s="18"/>
    </row>
    <row r="422" ht="12.75">
      <c r="C422" s="18"/>
    </row>
    <row r="423" ht="12.75">
      <c r="C423" s="18"/>
    </row>
    <row r="424" ht="12.75">
      <c r="C424" s="18"/>
    </row>
    <row r="425" ht="12.75">
      <c r="C425" s="18"/>
    </row>
    <row r="426" ht="12.75">
      <c r="C426" s="18"/>
    </row>
    <row r="427" ht="12.75">
      <c r="C427" s="18"/>
    </row>
    <row r="428" ht="12.75">
      <c r="C428" s="18"/>
    </row>
    <row r="429" ht="12.75">
      <c r="C429" s="18"/>
    </row>
    <row r="430" ht="12.75">
      <c r="C430" s="18"/>
    </row>
    <row r="431" ht="12.75">
      <c r="C431" s="18"/>
    </row>
    <row r="432" ht="12.75">
      <c r="C432" s="18"/>
    </row>
    <row r="433" ht="12.75">
      <c r="C433" s="18"/>
    </row>
    <row r="434" ht="12.75">
      <c r="C434" s="18"/>
    </row>
    <row r="435" ht="12.75">
      <c r="C435" s="18"/>
    </row>
    <row r="436" ht="12.75">
      <c r="C436" s="18"/>
    </row>
    <row r="437" ht="12.75">
      <c r="C437" s="18"/>
    </row>
    <row r="438" ht="12.75">
      <c r="C438" s="18"/>
    </row>
    <row r="439" ht="12.75">
      <c r="C439" s="18"/>
    </row>
    <row r="440" ht="12.75">
      <c r="C440" s="18"/>
    </row>
    <row r="441" ht="12.75">
      <c r="C441" s="18"/>
    </row>
    <row r="442" ht="12.75">
      <c r="C442" s="18"/>
    </row>
    <row r="443" ht="12.75">
      <c r="C443" s="18"/>
    </row>
    <row r="444" ht="12.75">
      <c r="C444" s="18"/>
    </row>
    <row r="445" ht="12.75">
      <c r="C445" s="18"/>
    </row>
    <row r="446" ht="12.75">
      <c r="C446" s="18"/>
    </row>
    <row r="447" ht="12.75">
      <c r="C447" s="18"/>
    </row>
    <row r="448" ht="12.75">
      <c r="C448" s="18"/>
    </row>
    <row r="449" ht="12.75">
      <c r="C449" s="18"/>
    </row>
    <row r="450" ht="12.75">
      <c r="C450" s="18"/>
    </row>
    <row r="451" ht="12.75">
      <c r="C451" s="18"/>
    </row>
    <row r="452" ht="12.75">
      <c r="C452" s="18"/>
    </row>
    <row r="453" ht="12.75">
      <c r="C453" s="18"/>
    </row>
    <row r="454" ht="12.75">
      <c r="C454" s="18"/>
    </row>
    <row r="455" ht="12.75">
      <c r="C455" s="18"/>
    </row>
    <row r="456" ht="12.75">
      <c r="C456" s="18"/>
    </row>
    <row r="457" ht="12.75">
      <c r="C457" s="18"/>
    </row>
    <row r="458" ht="12.75">
      <c r="C458" s="18"/>
    </row>
    <row r="459" ht="12.75">
      <c r="C459" s="18"/>
    </row>
    <row r="460" ht="12.75">
      <c r="C460" s="18"/>
    </row>
    <row r="461" ht="12.75">
      <c r="C461" s="18"/>
    </row>
    <row r="462" ht="12.75">
      <c r="C462" s="18"/>
    </row>
    <row r="463" ht="12.75">
      <c r="C463" s="18"/>
    </row>
    <row r="464" ht="12.75">
      <c r="C464" s="18"/>
    </row>
    <row r="465" ht="12.75">
      <c r="C465" s="18"/>
    </row>
    <row r="466" ht="12.75">
      <c r="C466" s="18"/>
    </row>
    <row r="467" ht="12.75">
      <c r="C467" s="18"/>
    </row>
    <row r="468" ht="12.75">
      <c r="C468" s="18"/>
    </row>
    <row r="469" ht="12.75">
      <c r="C469" s="18"/>
    </row>
    <row r="470" ht="12.75">
      <c r="C470" s="18"/>
    </row>
    <row r="471" ht="12.75">
      <c r="C471" s="18"/>
    </row>
    <row r="472" ht="12.75">
      <c r="C472" s="18"/>
    </row>
    <row r="473" ht="12.75">
      <c r="C473" s="18"/>
    </row>
    <row r="474" ht="12.75">
      <c r="C474" s="18"/>
    </row>
    <row r="475" ht="12.75">
      <c r="C475" s="18"/>
    </row>
    <row r="476" ht="12.75">
      <c r="C476" s="18"/>
    </row>
    <row r="477" ht="12.75">
      <c r="C477" s="18"/>
    </row>
    <row r="478" ht="12.75">
      <c r="C478" s="18"/>
    </row>
    <row r="479" ht="12.75">
      <c r="C479" s="18"/>
    </row>
    <row r="480" ht="12.75">
      <c r="C480" s="18"/>
    </row>
    <row r="481" ht="12.75">
      <c r="C481" s="18"/>
    </row>
    <row r="482" ht="12.75">
      <c r="C482" s="18"/>
    </row>
    <row r="483" ht="12.75">
      <c r="C483" s="18"/>
    </row>
    <row r="484" ht="12.75">
      <c r="C484" s="18"/>
    </row>
    <row r="485" ht="12.75">
      <c r="C485" s="18"/>
    </row>
    <row r="486" ht="12.75">
      <c r="C486" s="18"/>
    </row>
    <row r="487" ht="12.75">
      <c r="C487" s="18"/>
    </row>
    <row r="488" ht="12.75">
      <c r="C488" s="18"/>
    </row>
    <row r="489" ht="12.75">
      <c r="C489" s="18"/>
    </row>
    <row r="490" ht="12.75">
      <c r="C490" s="18"/>
    </row>
    <row r="491" ht="12.75">
      <c r="C491" s="18"/>
    </row>
    <row r="492" ht="12.75">
      <c r="C492" s="18"/>
    </row>
    <row r="493" ht="12.75">
      <c r="C493" s="18"/>
    </row>
    <row r="494" ht="12.75">
      <c r="C494" s="18"/>
    </row>
    <row r="495" ht="12.75">
      <c r="C495" s="18"/>
    </row>
    <row r="496" ht="12.75">
      <c r="C496" s="18"/>
    </row>
    <row r="497" ht="12.75">
      <c r="C497" s="18"/>
    </row>
    <row r="498" ht="12.75">
      <c r="C498" s="18"/>
    </row>
    <row r="499" ht="12.75">
      <c r="C499" s="18"/>
    </row>
    <row r="500" ht="12.75">
      <c r="C500" s="18"/>
    </row>
    <row r="501" ht="12.75">
      <c r="C501" s="18"/>
    </row>
    <row r="502" ht="12.75">
      <c r="C502" s="18"/>
    </row>
    <row r="503" ht="12.75">
      <c r="C503" s="18"/>
    </row>
    <row r="504" ht="12.75">
      <c r="C504" s="18"/>
    </row>
    <row r="505" ht="12.75">
      <c r="C505" s="18"/>
    </row>
    <row r="506" ht="12.75">
      <c r="C506" s="18"/>
    </row>
    <row r="507" ht="12.75">
      <c r="C507" s="18"/>
    </row>
    <row r="508" ht="12.75">
      <c r="C508" s="18"/>
    </row>
    <row r="509" ht="12.75">
      <c r="C509" s="18"/>
    </row>
    <row r="510" ht="12.75">
      <c r="C510" s="18"/>
    </row>
    <row r="511" ht="12.75">
      <c r="C511" s="18"/>
    </row>
    <row r="512" ht="12.75">
      <c r="C512" s="18"/>
    </row>
    <row r="513" ht="12.75">
      <c r="C513" s="18"/>
    </row>
    <row r="514" ht="12.75">
      <c r="C514" s="18"/>
    </row>
    <row r="515" ht="12.75">
      <c r="C515" s="18"/>
    </row>
    <row r="516" ht="12.75">
      <c r="C516" s="18"/>
    </row>
    <row r="517" ht="12.75">
      <c r="C517" s="18"/>
    </row>
    <row r="518" ht="12.75">
      <c r="C518" s="18"/>
    </row>
    <row r="519" ht="12.75">
      <c r="C519" s="18"/>
    </row>
    <row r="520" ht="12.75">
      <c r="C520" s="18"/>
    </row>
    <row r="521" ht="12.75">
      <c r="C521" s="18"/>
    </row>
    <row r="522" ht="12.75">
      <c r="C522" s="18"/>
    </row>
    <row r="523" ht="12.75">
      <c r="C523" s="18"/>
    </row>
    <row r="524" ht="12.75">
      <c r="C524" s="18"/>
    </row>
    <row r="525" ht="12.75">
      <c r="C525" s="18"/>
    </row>
    <row r="526" ht="12.75">
      <c r="C526" s="18"/>
    </row>
    <row r="527" ht="12.75">
      <c r="C527" s="18"/>
    </row>
    <row r="528" ht="12.75">
      <c r="C528" s="18"/>
    </row>
    <row r="529" ht="12.75">
      <c r="C529" s="18"/>
    </row>
    <row r="530" ht="12.75">
      <c r="C530" s="18"/>
    </row>
    <row r="531" ht="12.75">
      <c r="C531" s="18"/>
    </row>
    <row r="532" ht="12.75">
      <c r="C532" s="18"/>
    </row>
    <row r="533" ht="12.75">
      <c r="C533" s="18"/>
    </row>
    <row r="534" ht="12.75">
      <c r="C534" s="18"/>
    </row>
    <row r="535" ht="12.75">
      <c r="C535" s="18"/>
    </row>
    <row r="536" ht="12.75">
      <c r="C536" s="18"/>
    </row>
    <row r="537" ht="12.75">
      <c r="C537" s="18"/>
    </row>
    <row r="538" ht="12.75">
      <c r="C538" s="18"/>
    </row>
    <row r="539" ht="12.75">
      <c r="C539" s="18"/>
    </row>
    <row r="540" ht="12.75">
      <c r="C540" s="18"/>
    </row>
    <row r="541" ht="12.75">
      <c r="C541" s="18"/>
    </row>
    <row r="542" ht="12.75">
      <c r="C542" s="18"/>
    </row>
    <row r="543" ht="12.75">
      <c r="C543" s="18"/>
    </row>
    <row r="544" ht="12.75">
      <c r="C544" s="18"/>
    </row>
    <row r="545" ht="12.75">
      <c r="C545" s="18"/>
    </row>
    <row r="546" ht="12.75">
      <c r="C546" s="18"/>
    </row>
    <row r="547" ht="12.75">
      <c r="C547" s="18"/>
    </row>
    <row r="548" ht="12.75">
      <c r="C548" s="18"/>
    </row>
    <row r="549" ht="12.75">
      <c r="C549" s="18"/>
    </row>
    <row r="550" ht="12.75">
      <c r="C550" s="18"/>
    </row>
    <row r="551" ht="12.75">
      <c r="C551" s="18"/>
    </row>
    <row r="552" ht="12.75">
      <c r="C552" s="18"/>
    </row>
    <row r="553" ht="12.75">
      <c r="C553" s="18"/>
    </row>
    <row r="554" ht="12.75">
      <c r="C554" s="18"/>
    </row>
    <row r="555" ht="12.75">
      <c r="C555" s="18"/>
    </row>
    <row r="556" ht="12.75">
      <c r="C556" s="18"/>
    </row>
    <row r="557" ht="12.75">
      <c r="C557" s="18"/>
    </row>
    <row r="558" ht="12.75">
      <c r="C558" s="18"/>
    </row>
    <row r="559" ht="12.75">
      <c r="C559" s="18"/>
    </row>
    <row r="560" ht="12.75">
      <c r="C560" s="18"/>
    </row>
    <row r="561" ht="12.75">
      <c r="C561" s="18"/>
    </row>
    <row r="562" ht="12.75">
      <c r="C562" s="18"/>
    </row>
    <row r="563" ht="12.75">
      <c r="C563" s="18"/>
    </row>
    <row r="564" ht="12.75">
      <c r="C564" s="18"/>
    </row>
    <row r="565" ht="12.75">
      <c r="C565" s="18"/>
    </row>
    <row r="566" ht="12.75">
      <c r="C566" s="18"/>
    </row>
    <row r="567" ht="12.75">
      <c r="C567" s="18"/>
    </row>
    <row r="568" ht="12.75">
      <c r="C568" s="18"/>
    </row>
    <row r="569" ht="12.75">
      <c r="C569" s="18"/>
    </row>
    <row r="570" ht="12.75">
      <c r="C570" s="18"/>
    </row>
    <row r="571" ht="12.75">
      <c r="C571" s="18"/>
    </row>
    <row r="572" ht="12.75">
      <c r="C572" s="18"/>
    </row>
    <row r="573" ht="12.75">
      <c r="C573" s="18"/>
    </row>
    <row r="574" ht="12.75">
      <c r="C574" s="18"/>
    </row>
    <row r="575" ht="12.75">
      <c r="C575" s="18"/>
    </row>
    <row r="576" ht="12.75">
      <c r="C576" s="18"/>
    </row>
    <row r="577" ht="12.75">
      <c r="C577" s="18"/>
    </row>
    <row r="578" ht="12.75">
      <c r="C578" s="18"/>
    </row>
    <row r="579" ht="12.75">
      <c r="C579" s="18"/>
    </row>
    <row r="580" ht="12.75">
      <c r="C580" s="18"/>
    </row>
    <row r="581" ht="12.75">
      <c r="C581" s="18"/>
    </row>
    <row r="582" ht="12.75">
      <c r="C582" s="18"/>
    </row>
    <row r="583" ht="12.75">
      <c r="C583" s="18"/>
    </row>
    <row r="584" ht="12.75">
      <c r="C584" s="18"/>
    </row>
    <row r="585" ht="12.75">
      <c r="C585" s="18"/>
    </row>
    <row r="586" ht="12.75">
      <c r="C586" s="18"/>
    </row>
    <row r="587" ht="12.75">
      <c r="C587" s="18"/>
    </row>
    <row r="588" ht="12.75">
      <c r="C588" s="18"/>
    </row>
    <row r="589" ht="12.75">
      <c r="C589" s="18"/>
    </row>
    <row r="590" ht="12.75">
      <c r="C590" s="18"/>
    </row>
    <row r="591" ht="12.75">
      <c r="C591" s="18"/>
    </row>
    <row r="592" ht="12.75">
      <c r="C592" s="18"/>
    </row>
    <row r="593" ht="12.75">
      <c r="C593" s="18"/>
    </row>
    <row r="594" ht="12.75">
      <c r="C594" s="18"/>
    </row>
    <row r="595" ht="12.75">
      <c r="C595" s="18"/>
    </row>
    <row r="596" ht="12.75">
      <c r="C596" s="18"/>
    </row>
    <row r="597" ht="12.75">
      <c r="C597" s="18"/>
    </row>
    <row r="598" ht="12.75">
      <c r="C598" s="18"/>
    </row>
    <row r="599" ht="12.75">
      <c r="C599" s="18"/>
    </row>
    <row r="600" ht="12.75">
      <c r="C600" s="18"/>
    </row>
    <row r="601" ht="12.75">
      <c r="C601" s="18"/>
    </row>
    <row r="602" ht="12.75">
      <c r="C602" s="18"/>
    </row>
    <row r="603" ht="12.75">
      <c r="C603" s="18"/>
    </row>
    <row r="604" ht="12.75">
      <c r="C604" s="18"/>
    </row>
    <row r="605" ht="12.75">
      <c r="C605" s="18"/>
    </row>
    <row r="606" ht="12.75">
      <c r="C606" s="18"/>
    </row>
    <row r="607" ht="12.75">
      <c r="C607" s="18"/>
    </row>
    <row r="608" ht="12.75">
      <c r="C608" s="18"/>
    </row>
    <row r="609" ht="12.75">
      <c r="C609" s="18"/>
    </row>
    <row r="610" ht="12.75">
      <c r="C610" s="18"/>
    </row>
    <row r="611" ht="12.75">
      <c r="C611" s="18"/>
    </row>
    <row r="612" ht="12.75">
      <c r="C612" s="18"/>
    </row>
    <row r="613" ht="12.75">
      <c r="C613" s="18"/>
    </row>
    <row r="614" ht="12.75">
      <c r="C614" s="18"/>
    </row>
    <row r="615" ht="12.75">
      <c r="C615" s="18"/>
    </row>
    <row r="616" ht="12.75">
      <c r="C616" s="18"/>
    </row>
    <row r="617" ht="12.75">
      <c r="C617" s="18"/>
    </row>
    <row r="618" ht="12.75">
      <c r="C618" s="18"/>
    </row>
    <row r="619" ht="12.75">
      <c r="C619" s="18"/>
    </row>
    <row r="620" ht="12.75">
      <c r="C620" s="18"/>
    </row>
    <row r="621" ht="12.75">
      <c r="C621" s="18"/>
    </row>
    <row r="622" ht="12.75">
      <c r="C622" s="18"/>
    </row>
    <row r="623" ht="12.75">
      <c r="C623" s="18"/>
    </row>
    <row r="624" ht="12.75">
      <c r="C624" s="18"/>
    </row>
    <row r="625" ht="12.75">
      <c r="C625" s="18"/>
    </row>
    <row r="626" ht="12.75">
      <c r="C626" s="18"/>
    </row>
    <row r="627" ht="12.75">
      <c r="C627" s="18"/>
    </row>
    <row r="628" ht="12.75">
      <c r="C628" s="18"/>
    </row>
    <row r="629" ht="12.75">
      <c r="C629" s="18"/>
    </row>
    <row r="630" ht="12.75">
      <c r="C630" s="18"/>
    </row>
    <row r="631" ht="12.75">
      <c r="C631" s="18"/>
    </row>
    <row r="632" ht="12.75">
      <c r="C632" s="18"/>
    </row>
    <row r="633" ht="12.75">
      <c r="C633" s="18"/>
    </row>
    <row r="634" ht="12.75">
      <c r="C634" s="18"/>
    </row>
    <row r="635" ht="12.75">
      <c r="C635" s="18"/>
    </row>
    <row r="636" ht="12.75">
      <c r="C636" s="18"/>
    </row>
    <row r="637" ht="12.75">
      <c r="C637" s="18"/>
    </row>
    <row r="638" ht="12.75">
      <c r="C638" s="18"/>
    </row>
    <row r="639" ht="12.75">
      <c r="C639" s="18"/>
    </row>
    <row r="640" ht="12.75">
      <c r="C640" s="18"/>
    </row>
    <row r="641" ht="12.75">
      <c r="C641" s="18"/>
    </row>
    <row r="642" ht="12.75">
      <c r="C642" s="18"/>
    </row>
    <row r="643" ht="12.75">
      <c r="C643" s="18"/>
    </row>
    <row r="644" ht="12.75">
      <c r="C644" s="18"/>
    </row>
    <row r="645" ht="12.75">
      <c r="C645" s="18"/>
    </row>
    <row r="646" ht="12.75">
      <c r="C646" s="18"/>
    </row>
    <row r="647" ht="12.75">
      <c r="C647" s="18"/>
    </row>
    <row r="648" ht="12.75">
      <c r="C648" s="18"/>
    </row>
    <row r="649" ht="12.75">
      <c r="C649" s="18"/>
    </row>
    <row r="650" ht="12.75">
      <c r="C650" s="18"/>
    </row>
    <row r="651" ht="12.75">
      <c r="C651" s="18"/>
    </row>
    <row r="652" ht="12.75">
      <c r="C652" s="18"/>
    </row>
    <row r="653" ht="12.75">
      <c r="C653" s="18"/>
    </row>
    <row r="654" ht="12.75">
      <c r="C654" s="18"/>
    </row>
    <row r="655" ht="12.75">
      <c r="C655" s="18"/>
    </row>
    <row r="656" ht="12.75">
      <c r="C656" s="18"/>
    </row>
    <row r="657" ht="12.75">
      <c r="C657" s="18"/>
    </row>
    <row r="658" ht="12.75">
      <c r="C658" s="18"/>
    </row>
    <row r="659" ht="12.75">
      <c r="C659" s="18"/>
    </row>
    <row r="660" ht="12.75">
      <c r="C660" s="18"/>
    </row>
    <row r="661" ht="12.75">
      <c r="C661" s="18"/>
    </row>
    <row r="662" ht="12.75">
      <c r="C662" s="18"/>
    </row>
    <row r="663" ht="12.75">
      <c r="C663" s="18"/>
    </row>
    <row r="664" ht="12.75">
      <c r="C664" s="18"/>
    </row>
    <row r="665" ht="12.75">
      <c r="C665" s="18"/>
    </row>
    <row r="666" ht="12.75">
      <c r="C666" s="18"/>
    </row>
    <row r="667" ht="12.75">
      <c r="C667" s="18"/>
    </row>
    <row r="668" ht="12.75">
      <c r="C668" s="18"/>
    </row>
    <row r="669" ht="12.75">
      <c r="C669" s="18"/>
    </row>
    <row r="670" ht="12.75">
      <c r="C670" s="18"/>
    </row>
    <row r="671" ht="12.75">
      <c r="C671" s="18"/>
    </row>
    <row r="672" ht="12.75">
      <c r="C672" s="18"/>
    </row>
    <row r="673" ht="12.75">
      <c r="C673" s="18"/>
    </row>
    <row r="674" ht="12.75">
      <c r="C674" s="18"/>
    </row>
    <row r="675" ht="12.75">
      <c r="C675" s="18"/>
    </row>
    <row r="676" ht="12.75">
      <c r="C676" s="18"/>
    </row>
    <row r="677" ht="12.75">
      <c r="C677" s="18"/>
    </row>
    <row r="678" ht="12.75">
      <c r="C678" s="18"/>
    </row>
    <row r="679" ht="12.75">
      <c r="C679" s="18"/>
    </row>
    <row r="680" ht="12.75">
      <c r="C680" s="18"/>
    </row>
    <row r="681" ht="12.75">
      <c r="C681" s="18"/>
    </row>
    <row r="682" ht="12.75">
      <c r="C682" s="18"/>
    </row>
    <row r="683" ht="12.75">
      <c r="C683" s="18"/>
    </row>
    <row r="684" ht="12.75">
      <c r="C684" s="18"/>
    </row>
    <row r="685" ht="12.75">
      <c r="C685" s="18"/>
    </row>
    <row r="686" ht="12.75">
      <c r="C686" s="18"/>
    </row>
    <row r="687" ht="12.75">
      <c r="C687" s="18"/>
    </row>
    <row r="688" ht="12.75">
      <c r="C688" s="18"/>
    </row>
    <row r="689" ht="12.75">
      <c r="C689" s="18"/>
    </row>
    <row r="690" ht="12.75">
      <c r="C690" s="18"/>
    </row>
    <row r="691" ht="12.75">
      <c r="C691" s="18"/>
    </row>
    <row r="692" ht="12.75">
      <c r="C692" s="18"/>
    </row>
    <row r="693" ht="12.75">
      <c r="C693" s="18"/>
    </row>
    <row r="694" ht="12.75">
      <c r="C694" s="18"/>
    </row>
    <row r="695" ht="12.75">
      <c r="C695" s="18"/>
    </row>
    <row r="696" ht="12.75">
      <c r="C696" s="18"/>
    </row>
    <row r="697" ht="12.75">
      <c r="C697" s="18"/>
    </row>
    <row r="698" ht="12.75">
      <c r="C698" s="18"/>
    </row>
    <row r="699" ht="12.75">
      <c r="C699" s="18"/>
    </row>
    <row r="700" ht="12.75">
      <c r="C700" s="18"/>
    </row>
    <row r="701" ht="12.75">
      <c r="C701" s="18"/>
    </row>
    <row r="702" ht="12.75">
      <c r="C702" s="18"/>
    </row>
    <row r="703" ht="12.75">
      <c r="C703" s="18"/>
    </row>
    <row r="704" ht="12.75">
      <c r="C704" s="18"/>
    </row>
    <row r="705" ht="12.75">
      <c r="C705" s="18"/>
    </row>
    <row r="706" ht="12.75">
      <c r="C706" s="18"/>
    </row>
    <row r="707" ht="12.75">
      <c r="C707" s="18"/>
    </row>
    <row r="708" ht="12.75">
      <c r="C708" s="18"/>
    </row>
    <row r="709" ht="12.75">
      <c r="C709" s="18"/>
    </row>
    <row r="710" ht="12.75">
      <c r="C710" s="18"/>
    </row>
    <row r="711" ht="12.75">
      <c r="C711" s="18"/>
    </row>
    <row r="712" ht="12.75">
      <c r="C712" s="18"/>
    </row>
    <row r="713" ht="12.75">
      <c r="C713" s="18"/>
    </row>
    <row r="714" ht="12.75">
      <c r="C714" s="18"/>
    </row>
    <row r="715" ht="12.75">
      <c r="C715" s="18"/>
    </row>
    <row r="716" ht="12.75">
      <c r="C716" s="18"/>
    </row>
    <row r="717" ht="12.75">
      <c r="C717" s="18"/>
    </row>
    <row r="718" ht="12.75">
      <c r="C718" s="18"/>
    </row>
    <row r="719" ht="12.75">
      <c r="C719" s="18"/>
    </row>
    <row r="720" ht="12.75">
      <c r="C720" s="18"/>
    </row>
    <row r="721" ht="12.75">
      <c r="C721" s="18"/>
    </row>
    <row r="722" ht="12.75">
      <c r="C722" s="18"/>
    </row>
    <row r="723" ht="12.75">
      <c r="C723" s="18"/>
    </row>
    <row r="724" ht="12.75">
      <c r="C724" s="18"/>
    </row>
    <row r="725" ht="12.75">
      <c r="C725" s="18"/>
    </row>
    <row r="726" ht="12.75">
      <c r="C726" s="18"/>
    </row>
    <row r="727" ht="12.75">
      <c r="C727" s="18"/>
    </row>
    <row r="728" ht="12.75">
      <c r="C728" s="18"/>
    </row>
    <row r="729" ht="12.75">
      <c r="C729" s="18"/>
    </row>
    <row r="730" ht="12.75">
      <c r="C730" s="18"/>
    </row>
    <row r="731" ht="12.75">
      <c r="C731" s="18"/>
    </row>
    <row r="732" ht="12.75">
      <c r="C732" s="18"/>
    </row>
    <row r="733" ht="12.75">
      <c r="C733" s="18"/>
    </row>
    <row r="734" ht="12.75">
      <c r="C734" s="18"/>
    </row>
    <row r="735" ht="12.75">
      <c r="C735" s="18"/>
    </row>
    <row r="736" ht="12.75">
      <c r="C736" s="18"/>
    </row>
    <row r="737" ht="12.75">
      <c r="C737" s="18"/>
    </row>
    <row r="738" ht="12.75">
      <c r="C738" s="18"/>
    </row>
    <row r="739" ht="12.75">
      <c r="C739" s="18"/>
    </row>
    <row r="740" ht="12.75">
      <c r="C740" s="18"/>
    </row>
    <row r="741" ht="12.75">
      <c r="C741" s="18"/>
    </row>
    <row r="742" ht="12.75">
      <c r="C742" s="18"/>
    </row>
    <row r="743" ht="12.75">
      <c r="C743" s="18"/>
    </row>
    <row r="744" ht="12.75">
      <c r="C744" s="18"/>
    </row>
    <row r="745" ht="12.75">
      <c r="C745" s="18"/>
    </row>
    <row r="746" ht="12.75">
      <c r="C746" s="18"/>
    </row>
    <row r="747" ht="12.75">
      <c r="C747" s="18"/>
    </row>
    <row r="748" ht="12.75">
      <c r="C748" s="18"/>
    </row>
    <row r="749" ht="12.75">
      <c r="C749" s="18"/>
    </row>
    <row r="750" ht="12.75">
      <c r="C750" s="18"/>
    </row>
    <row r="751" ht="12.75">
      <c r="C751" s="18"/>
    </row>
    <row r="752" ht="12.75">
      <c r="C752" s="18"/>
    </row>
    <row r="753" ht="12.75">
      <c r="C753" s="18"/>
    </row>
    <row r="754" ht="12.75">
      <c r="C754" s="18"/>
    </row>
    <row r="755" ht="12.75">
      <c r="C755" s="18"/>
    </row>
    <row r="756" ht="12.75">
      <c r="C756" s="18"/>
    </row>
    <row r="757" ht="12.75">
      <c r="C757" s="18"/>
    </row>
    <row r="758" ht="12.75">
      <c r="C758" s="18"/>
    </row>
    <row r="759" ht="12.75">
      <c r="C759" s="18"/>
    </row>
    <row r="760" ht="12.75">
      <c r="C760" s="18"/>
    </row>
    <row r="761" ht="12.75">
      <c r="C761" s="18"/>
    </row>
    <row r="762" ht="12.75">
      <c r="C762" s="18"/>
    </row>
    <row r="763" ht="12.75">
      <c r="C763" s="18"/>
    </row>
    <row r="764" ht="12.75">
      <c r="C764" s="18"/>
    </row>
    <row r="765" ht="12.75">
      <c r="C765" s="18"/>
    </row>
    <row r="766" ht="12.75">
      <c r="C766" s="18"/>
    </row>
    <row r="767" ht="12.75">
      <c r="C767" s="18"/>
    </row>
    <row r="768" ht="12.75">
      <c r="C768" s="18"/>
    </row>
    <row r="769" ht="12.75">
      <c r="C769" s="18"/>
    </row>
    <row r="770" ht="12.75">
      <c r="C770" s="18"/>
    </row>
    <row r="771" ht="12.75">
      <c r="C771" s="18"/>
    </row>
    <row r="772" ht="12.75">
      <c r="C772" s="18"/>
    </row>
    <row r="773" ht="12.75">
      <c r="C773" s="18"/>
    </row>
    <row r="774" ht="12.75">
      <c r="C774" s="18"/>
    </row>
    <row r="775" ht="12.75">
      <c r="C775" s="18"/>
    </row>
    <row r="776" ht="12.75">
      <c r="C776" s="18"/>
    </row>
    <row r="777" ht="12.75">
      <c r="C777" s="18"/>
    </row>
    <row r="778" ht="12.75">
      <c r="C778" s="18"/>
    </row>
    <row r="779" ht="12.75">
      <c r="C779" s="18"/>
    </row>
    <row r="780" ht="12.75">
      <c r="C780" s="18"/>
    </row>
    <row r="781" ht="12.75">
      <c r="C781" s="18"/>
    </row>
    <row r="782" ht="12.75">
      <c r="C782" s="18"/>
    </row>
    <row r="783" ht="12.75">
      <c r="C783" s="18"/>
    </row>
    <row r="784" ht="12.75">
      <c r="C784" s="18"/>
    </row>
    <row r="785" ht="12.75">
      <c r="C785" s="18"/>
    </row>
    <row r="786" ht="12.75">
      <c r="C786" s="18"/>
    </row>
    <row r="787" ht="12.75">
      <c r="C787" s="18"/>
    </row>
    <row r="788" ht="12.75">
      <c r="C788" s="18"/>
    </row>
    <row r="789" ht="12.75">
      <c r="C789" s="18"/>
    </row>
    <row r="790" ht="12.75">
      <c r="C790" s="18"/>
    </row>
    <row r="791" ht="12.75">
      <c r="C791" s="18"/>
    </row>
    <row r="792" ht="12.75">
      <c r="C792" s="18"/>
    </row>
    <row r="793" ht="12.75">
      <c r="C793" s="18"/>
    </row>
    <row r="794" ht="12.75">
      <c r="C794" s="18"/>
    </row>
    <row r="795" ht="12.75">
      <c r="C795" s="18"/>
    </row>
    <row r="796" ht="12.75">
      <c r="C796" s="18"/>
    </row>
    <row r="797" ht="12.75">
      <c r="C797" s="18"/>
    </row>
    <row r="798" ht="12.75">
      <c r="C798" s="18"/>
    </row>
    <row r="799" ht="12.75">
      <c r="C799" s="18"/>
    </row>
    <row r="800" ht="12.75">
      <c r="C800" s="18"/>
    </row>
    <row r="801" ht="12.75">
      <c r="C801" s="18"/>
    </row>
    <row r="802" ht="12.75">
      <c r="C802" s="18"/>
    </row>
    <row r="803" ht="12.75">
      <c r="C803" s="18"/>
    </row>
    <row r="804" ht="12.75">
      <c r="C804" s="18"/>
    </row>
    <row r="805" ht="12.75">
      <c r="C805" s="18"/>
    </row>
    <row r="806" ht="12.75">
      <c r="C806" s="18"/>
    </row>
    <row r="807" ht="12.75">
      <c r="C807" s="18"/>
    </row>
    <row r="808" ht="12.75">
      <c r="C808" s="18"/>
    </row>
    <row r="809" ht="12.75">
      <c r="C809" s="18"/>
    </row>
    <row r="810" ht="12.75">
      <c r="C810" s="18"/>
    </row>
    <row r="811" ht="12.75">
      <c r="C811" s="18"/>
    </row>
    <row r="812" ht="12.75">
      <c r="C812" s="18"/>
    </row>
    <row r="813" ht="12.75">
      <c r="C813" s="18"/>
    </row>
    <row r="814" ht="12.75">
      <c r="C814" s="18"/>
    </row>
    <row r="815" ht="12.75">
      <c r="C815" s="18"/>
    </row>
    <row r="816" ht="12.75">
      <c r="C816" s="18"/>
    </row>
    <row r="817" ht="12.75">
      <c r="C817" s="18"/>
    </row>
    <row r="818" ht="12.75">
      <c r="C818" s="18"/>
    </row>
    <row r="819" ht="12.75">
      <c r="C819" s="18"/>
    </row>
    <row r="820" ht="12.75">
      <c r="C820" s="18"/>
    </row>
    <row r="821" ht="12.75">
      <c r="C821" s="18"/>
    </row>
    <row r="822" ht="12.75">
      <c r="C822" s="18"/>
    </row>
    <row r="823" ht="12.75">
      <c r="C823" s="18"/>
    </row>
    <row r="824" ht="12.75">
      <c r="C824" s="18"/>
    </row>
    <row r="825" ht="12.75">
      <c r="C825" s="18"/>
    </row>
    <row r="826" ht="12.75">
      <c r="C826" s="18"/>
    </row>
    <row r="827" ht="12.75">
      <c r="C827" s="18"/>
    </row>
    <row r="828" ht="12.75">
      <c r="C828" s="18"/>
    </row>
    <row r="829" ht="12.75">
      <c r="C829" s="18"/>
    </row>
    <row r="830" ht="12.75">
      <c r="C830" s="18"/>
    </row>
    <row r="831" ht="12.75">
      <c r="C831" s="18"/>
    </row>
    <row r="832" ht="12.75">
      <c r="C832" s="18"/>
    </row>
    <row r="833" ht="12.75">
      <c r="C833" s="18"/>
    </row>
    <row r="834" ht="12.75">
      <c r="C834" s="18"/>
    </row>
    <row r="835" ht="12.75">
      <c r="C835" s="18"/>
    </row>
    <row r="836" ht="12.75">
      <c r="C836" s="18"/>
    </row>
    <row r="837" ht="12.75">
      <c r="C837" s="18"/>
    </row>
    <row r="838" ht="12.75">
      <c r="C838" s="18"/>
    </row>
    <row r="839" ht="12.75">
      <c r="C839" s="18"/>
    </row>
    <row r="840" ht="12.75">
      <c r="C840" s="18"/>
    </row>
    <row r="841" ht="12.75">
      <c r="C841" s="18"/>
    </row>
    <row r="842" ht="12.75">
      <c r="C842" s="18"/>
    </row>
    <row r="843" ht="12.75">
      <c r="C843" s="18"/>
    </row>
    <row r="844" ht="12.75">
      <c r="C844" s="18"/>
    </row>
    <row r="845" ht="12.75">
      <c r="C845" s="18"/>
    </row>
    <row r="846" ht="12.75">
      <c r="C846" s="18"/>
    </row>
    <row r="847" ht="12.75">
      <c r="C847" s="18"/>
    </row>
    <row r="848" ht="12.75">
      <c r="C848" s="18"/>
    </row>
    <row r="849" ht="12.75">
      <c r="C849" s="18"/>
    </row>
    <row r="850" ht="12.75">
      <c r="C850" s="18"/>
    </row>
    <row r="851" ht="12.75">
      <c r="C851" s="18"/>
    </row>
    <row r="852" ht="12.75">
      <c r="C852" s="18"/>
    </row>
    <row r="853" ht="12.75">
      <c r="C853" s="18"/>
    </row>
    <row r="854" ht="12.75">
      <c r="C854" s="18"/>
    </row>
    <row r="855" ht="12.75">
      <c r="C855" s="18"/>
    </row>
    <row r="856" ht="12.75">
      <c r="C856" s="18"/>
    </row>
    <row r="857" ht="12.75">
      <c r="C857" s="18"/>
    </row>
    <row r="858" ht="12.75">
      <c r="C858" s="18"/>
    </row>
    <row r="859" ht="12.75">
      <c r="C859" s="18"/>
    </row>
    <row r="860" ht="12.75">
      <c r="C860" s="18"/>
    </row>
    <row r="861" ht="12.75">
      <c r="C861" s="18"/>
    </row>
    <row r="862" ht="12.75">
      <c r="C862" s="18"/>
    </row>
    <row r="863" ht="12.75">
      <c r="C863" s="18"/>
    </row>
    <row r="864" ht="12.75">
      <c r="C864" s="18"/>
    </row>
    <row r="865" ht="12.75">
      <c r="C865" s="18"/>
    </row>
    <row r="866" ht="12.75">
      <c r="C866" s="18"/>
    </row>
    <row r="867" ht="12.75">
      <c r="C867" s="18"/>
    </row>
    <row r="868" ht="12.75">
      <c r="C868" s="18"/>
    </row>
    <row r="869" ht="12.75">
      <c r="C869" s="18"/>
    </row>
    <row r="870" ht="12.75">
      <c r="C870" s="18"/>
    </row>
    <row r="871" ht="12.75">
      <c r="C871" s="18"/>
    </row>
    <row r="872" ht="12.75">
      <c r="C872" s="18"/>
    </row>
    <row r="873" ht="12.75">
      <c r="C873" s="18"/>
    </row>
    <row r="874" ht="12.75">
      <c r="C874" s="18"/>
    </row>
    <row r="875" ht="12.75">
      <c r="C875" s="18"/>
    </row>
    <row r="876" ht="12.75">
      <c r="C876" s="18"/>
    </row>
    <row r="877" ht="12.75">
      <c r="C877" s="18"/>
    </row>
    <row r="878" ht="12.75">
      <c r="C878" s="18"/>
    </row>
    <row r="879" ht="12.75">
      <c r="C879" s="18"/>
    </row>
    <row r="880" ht="12.75">
      <c r="C880" s="18"/>
    </row>
    <row r="881" ht="12.75">
      <c r="C881" s="18"/>
    </row>
    <row r="882" ht="12.75">
      <c r="C882" s="18"/>
    </row>
    <row r="883" ht="12.75">
      <c r="C883" s="18"/>
    </row>
    <row r="884" ht="12.75">
      <c r="C884" s="18"/>
    </row>
    <row r="885" ht="12.75">
      <c r="C885" s="18"/>
    </row>
    <row r="886" ht="12.75">
      <c r="C886" s="18"/>
    </row>
    <row r="887" ht="12.75">
      <c r="C887" s="18"/>
    </row>
    <row r="888" ht="12.75">
      <c r="C888" s="18"/>
    </row>
    <row r="889" ht="12.75">
      <c r="C889" s="18"/>
    </row>
    <row r="890" ht="12.75">
      <c r="C890" s="18"/>
    </row>
    <row r="891" ht="12.75">
      <c r="C891" s="18"/>
    </row>
    <row r="892" ht="12.75">
      <c r="C892" s="18"/>
    </row>
    <row r="893" ht="12.75">
      <c r="C893" s="18"/>
    </row>
    <row r="894" ht="12.75">
      <c r="C894" s="18"/>
    </row>
    <row r="895" ht="12.75">
      <c r="C895" s="18"/>
    </row>
    <row r="896" ht="12.75">
      <c r="C896" s="18"/>
    </row>
    <row r="897" ht="12.75">
      <c r="C897" s="18"/>
    </row>
    <row r="898" ht="12.75">
      <c r="C898" s="18"/>
    </row>
    <row r="899" ht="12.75">
      <c r="C899" s="18"/>
    </row>
    <row r="900" ht="12.75">
      <c r="C900" s="18"/>
    </row>
    <row r="901" ht="12.75">
      <c r="C901" s="18"/>
    </row>
    <row r="902" ht="12.75">
      <c r="C902" s="18"/>
    </row>
    <row r="903" ht="12.75">
      <c r="C903" s="18"/>
    </row>
    <row r="904" ht="12.75">
      <c r="C904" s="18"/>
    </row>
    <row r="905" ht="12.75">
      <c r="C905" s="18"/>
    </row>
    <row r="906" ht="12.75">
      <c r="C906" s="18"/>
    </row>
    <row r="907" ht="12.75">
      <c r="C907" s="18"/>
    </row>
    <row r="908" ht="12.75">
      <c r="C908" s="18"/>
    </row>
    <row r="909" ht="12.75">
      <c r="C909" s="18"/>
    </row>
    <row r="910" ht="12.75">
      <c r="C910" s="18"/>
    </row>
    <row r="911" ht="12.75">
      <c r="C911" s="18"/>
    </row>
    <row r="912" ht="12.75">
      <c r="C912" s="18"/>
    </row>
    <row r="913" ht="12.75">
      <c r="C913" s="18"/>
    </row>
    <row r="914" ht="12.75">
      <c r="C914" s="18"/>
    </row>
    <row r="915" ht="12.75">
      <c r="C915" s="18"/>
    </row>
    <row r="916" ht="12.75">
      <c r="C916" s="18"/>
    </row>
    <row r="917" ht="12.75">
      <c r="C917" s="18"/>
    </row>
    <row r="918" ht="12.75">
      <c r="C918" s="18"/>
    </row>
    <row r="919" ht="12.75">
      <c r="C919" s="18"/>
    </row>
    <row r="920" ht="12.75">
      <c r="C920" s="18"/>
    </row>
    <row r="921" ht="12.75">
      <c r="C921" s="18"/>
    </row>
    <row r="922" ht="12.75">
      <c r="C922" s="18"/>
    </row>
    <row r="923" ht="12.75">
      <c r="C923" s="18"/>
    </row>
    <row r="924" ht="12.75">
      <c r="C924" s="18"/>
    </row>
    <row r="925" ht="12.75">
      <c r="C925" s="18"/>
    </row>
    <row r="926" ht="12.75">
      <c r="C926" s="18"/>
    </row>
    <row r="927" ht="12.75">
      <c r="C927" s="18"/>
    </row>
    <row r="928" ht="12.75">
      <c r="C928" s="18"/>
    </row>
    <row r="929" ht="12.75">
      <c r="C929" s="18"/>
    </row>
    <row r="930" ht="12.75">
      <c r="C930" s="18"/>
    </row>
    <row r="931" ht="12.75">
      <c r="C931" s="18"/>
    </row>
    <row r="932" ht="12.75">
      <c r="C932" s="18"/>
    </row>
    <row r="933" ht="12.75">
      <c r="C933" s="18"/>
    </row>
    <row r="934" ht="12.75">
      <c r="C934" s="18"/>
    </row>
    <row r="935" ht="12.75">
      <c r="C935" s="18"/>
    </row>
    <row r="936" ht="12.75">
      <c r="C936" s="18"/>
    </row>
    <row r="937" ht="12.75">
      <c r="C937" s="18"/>
    </row>
    <row r="938" ht="12.75">
      <c r="C938" s="18"/>
    </row>
    <row r="939" ht="12.75">
      <c r="C939" s="18"/>
    </row>
    <row r="940" ht="12.75">
      <c r="C940" s="18"/>
    </row>
    <row r="941" ht="12.75">
      <c r="C941" s="18"/>
    </row>
    <row r="942" ht="12.75">
      <c r="C942" s="18"/>
    </row>
    <row r="943" ht="12.75">
      <c r="C943" s="18"/>
    </row>
    <row r="944" ht="12.75">
      <c r="C944" s="18"/>
    </row>
    <row r="945" ht="12.75">
      <c r="C945" s="18"/>
    </row>
    <row r="946" ht="12.75">
      <c r="C946" s="18"/>
    </row>
    <row r="947" ht="12.75">
      <c r="C947" s="18"/>
    </row>
    <row r="948" ht="12.75">
      <c r="C948" s="18"/>
    </row>
    <row r="949" ht="12.75">
      <c r="C949" s="18"/>
    </row>
    <row r="950" ht="12.75">
      <c r="C950" s="18"/>
    </row>
    <row r="951" ht="12.75">
      <c r="C951" s="18"/>
    </row>
    <row r="952" ht="12.75">
      <c r="C952" s="18"/>
    </row>
    <row r="953" ht="12.75">
      <c r="C953" s="18"/>
    </row>
    <row r="954" ht="12.75">
      <c r="C954" s="18"/>
    </row>
    <row r="955" ht="12.75">
      <c r="C955" s="18"/>
    </row>
    <row r="956" ht="12.75">
      <c r="C956" s="18"/>
    </row>
    <row r="957" ht="12.75">
      <c r="C957" s="18"/>
    </row>
    <row r="958" ht="12.75">
      <c r="C958" s="18"/>
    </row>
    <row r="959" ht="12.75">
      <c r="C959" s="18"/>
    </row>
    <row r="960" ht="12.75">
      <c r="C960" s="18"/>
    </row>
    <row r="961" ht="12.75">
      <c r="C961" s="18"/>
    </row>
    <row r="962" ht="12.75">
      <c r="C962" s="18"/>
    </row>
    <row r="963" ht="12.75">
      <c r="C963" s="18"/>
    </row>
    <row r="964" ht="12.75">
      <c r="C964" s="18"/>
    </row>
    <row r="965" ht="12.75">
      <c r="C965" s="18"/>
    </row>
    <row r="966" ht="12.75">
      <c r="C966" s="18"/>
    </row>
    <row r="967" ht="12.75">
      <c r="C967" s="18"/>
    </row>
    <row r="968" ht="12.75">
      <c r="C968" s="18"/>
    </row>
    <row r="969" ht="12.75">
      <c r="C969" s="18"/>
    </row>
    <row r="970" ht="12.75">
      <c r="C970" s="18"/>
    </row>
    <row r="971" ht="12.75">
      <c r="C971" s="18"/>
    </row>
    <row r="972" ht="12.75">
      <c r="C972" s="18"/>
    </row>
    <row r="973" ht="12.75">
      <c r="C973" s="18"/>
    </row>
    <row r="974" ht="12.75">
      <c r="C974" s="18"/>
    </row>
    <row r="975" ht="12.75">
      <c r="C975" s="18"/>
    </row>
    <row r="976" ht="12.75">
      <c r="C976" s="18"/>
    </row>
    <row r="977" ht="12.75">
      <c r="C977" s="18"/>
    </row>
    <row r="978" ht="12.75">
      <c r="C978" s="18"/>
    </row>
    <row r="979" ht="12.75">
      <c r="C979" s="18"/>
    </row>
    <row r="980" ht="12.75">
      <c r="C980" s="18"/>
    </row>
    <row r="981" ht="12.75">
      <c r="C981" s="18"/>
    </row>
    <row r="982" ht="12.75">
      <c r="C982" s="18"/>
    </row>
    <row r="983" ht="12.75">
      <c r="C983" s="18"/>
    </row>
    <row r="984" ht="12.75">
      <c r="C984" s="18"/>
    </row>
    <row r="985" ht="12.75">
      <c r="C985" s="18"/>
    </row>
    <row r="986" ht="12.75">
      <c r="C986" s="18"/>
    </row>
    <row r="987" ht="12.75">
      <c r="C987" s="18"/>
    </row>
    <row r="988" ht="12.75">
      <c r="C988" s="18"/>
    </row>
    <row r="989" ht="12.75">
      <c r="C989" s="18"/>
    </row>
    <row r="990" ht="12.75">
      <c r="C990" s="18"/>
    </row>
    <row r="991" ht="12.75">
      <c r="C991" s="18"/>
    </row>
    <row r="992" ht="12.75">
      <c r="C992" s="18"/>
    </row>
    <row r="993" ht="12.75">
      <c r="C993" s="18"/>
    </row>
    <row r="994" ht="12.75">
      <c r="C994" s="18"/>
    </row>
    <row r="995" ht="12.75">
      <c r="C995" s="18"/>
    </row>
    <row r="996" ht="12.75">
      <c r="C996" s="18"/>
    </row>
    <row r="997" ht="12.75">
      <c r="C997" s="18"/>
    </row>
    <row r="998" ht="12.75">
      <c r="C998" s="18"/>
    </row>
    <row r="999" ht="12.75">
      <c r="C999" s="18"/>
    </row>
    <row r="1000" ht="12.75">
      <c r="C1000" s="18"/>
    </row>
    <row r="1001" ht="12.75">
      <c r="C1001" s="18"/>
    </row>
    <row r="1002" ht="12.75">
      <c r="C1002" s="18"/>
    </row>
    <row r="1003" ht="12.75">
      <c r="C1003" s="18"/>
    </row>
    <row r="1004" ht="12.75">
      <c r="C1004" s="18"/>
    </row>
    <row r="1005" ht="12.75">
      <c r="C1005" s="18"/>
    </row>
    <row r="1006" ht="12.75">
      <c r="C1006" s="18"/>
    </row>
    <row r="1007" ht="12.75">
      <c r="C1007" s="18"/>
    </row>
    <row r="1008" ht="12.75">
      <c r="C1008" s="18"/>
    </row>
    <row r="1009" ht="12.75">
      <c r="C1009" s="18"/>
    </row>
    <row r="1010" ht="12.75">
      <c r="C1010" s="18"/>
    </row>
    <row r="1011" ht="12.75">
      <c r="C1011" s="18"/>
    </row>
    <row r="1012" ht="12.75">
      <c r="C1012" s="18"/>
    </row>
    <row r="1013" ht="12.75">
      <c r="C1013" s="18"/>
    </row>
    <row r="1014" ht="12.75">
      <c r="C1014" s="18"/>
    </row>
    <row r="1015" ht="12.75">
      <c r="C1015" s="18"/>
    </row>
    <row r="1016" ht="12.75">
      <c r="C1016" s="18"/>
    </row>
    <row r="1017" ht="12.75">
      <c r="C1017" s="18"/>
    </row>
    <row r="1018" ht="12.75">
      <c r="C1018" s="18"/>
    </row>
    <row r="1019" ht="12.75">
      <c r="C1019" s="18"/>
    </row>
    <row r="1020" ht="12.75">
      <c r="C1020" s="18"/>
    </row>
    <row r="1021" ht="12.75">
      <c r="C1021" s="18"/>
    </row>
    <row r="1022" ht="12.75">
      <c r="C1022" s="18"/>
    </row>
    <row r="1023" ht="12.75">
      <c r="C1023" s="18"/>
    </row>
    <row r="1024" ht="12.75">
      <c r="C1024" s="18"/>
    </row>
    <row r="1025" ht="12.75">
      <c r="C1025" s="18"/>
    </row>
    <row r="1026" ht="12.75">
      <c r="C1026" s="18"/>
    </row>
    <row r="1027" ht="12.75">
      <c r="C1027" s="18"/>
    </row>
    <row r="1028" ht="12.75">
      <c r="C1028" s="18"/>
    </row>
    <row r="1029" ht="12.75">
      <c r="C1029" s="18"/>
    </row>
    <row r="1030" ht="12.75">
      <c r="C1030" s="18"/>
    </row>
    <row r="1031" ht="12.75">
      <c r="C1031" s="18"/>
    </row>
    <row r="1032" ht="12.75">
      <c r="C1032" s="18"/>
    </row>
    <row r="1033" ht="12.75">
      <c r="C1033" s="18"/>
    </row>
    <row r="1034" ht="12.75">
      <c r="C1034" s="18"/>
    </row>
    <row r="1035" ht="12.75">
      <c r="C1035" s="18"/>
    </row>
    <row r="1036" ht="12.75">
      <c r="C1036" s="18"/>
    </row>
    <row r="1037" ht="12.75">
      <c r="C1037" s="18"/>
    </row>
    <row r="1038" ht="12.75">
      <c r="C1038" s="18"/>
    </row>
    <row r="1039" ht="12.75">
      <c r="C1039" s="18"/>
    </row>
    <row r="1040" ht="12.75">
      <c r="C1040" s="18"/>
    </row>
    <row r="1041" ht="12.75">
      <c r="C1041" s="18"/>
    </row>
    <row r="1042" ht="12.75">
      <c r="C1042" s="18"/>
    </row>
    <row r="1043" ht="12.75">
      <c r="C1043" s="18"/>
    </row>
    <row r="1044" ht="12.75">
      <c r="C1044" s="18"/>
    </row>
    <row r="1045" ht="12.75">
      <c r="C1045" s="18"/>
    </row>
    <row r="1046" ht="12.75">
      <c r="C1046" s="18"/>
    </row>
    <row r="1047" ht="12.75">
      <c r="C1047" s="18"/>
    </row>
    <row r="1048" ht="12.75">
      <c r="C1048" s="18"/>
    </row>
    <row r="1049" ht="12.75">
      <c r="C1049" s="18"/>
    </row>
    <row r="1050" ht="12.75">
      <c r="C1050" s="18"/>
    </row>
    <row r="1051" ht="12.75">
      <c r="C1051" s="18"/>
    </row>
    <row r="1052" ht="12.75">
      <c r="C1052" s="18"/>
    </row>
    <row r="1053" ht="12.75">
      <c r="C1053" s="18"/>
    </row>
    <row r="1054" ht="12.75">
      <c r="C1054" s="18"/>
    </row>
    <row r="1055" ht="12.75">
      <c r="C1055" s="18"/>
    </row>
    <row r="1056" ht="12.75">
      <c r="C1056" s="18"/>
    </row>
    <row r="1057" ht="12.75">
      <c r="C1057" s="18"/>
    </row>
    <row r="1058" ht="12.75">
      <c r="C1058" s="18"/>
    </row>
    <row r="1059" ht="12.75">
      <c r="C1059" s="18"/>
    </row>
    <row r="1060" ht="12.75">
      <c r="C1060" s="18"/>
    </row>
    <row r="1061" ht="12.75">
      <c r="C1061" s="18"/>
    </row>
    <row r="1062" ht="12.75">
      <c r="C1062" s="18"/>
    </row>
    <row r="1063" ht="12.75">
      <c r="C1063" s="18"/>
    </row>
    <row r="1064" ht="12.75">
      <c r="C1064" s="18"/>
    </row>
    <row r="1065" ht="12.75">
      <c r="C1065" s="18"/>
    </row>
    <row r="1066" ht="12.75">
      <c r="C1066" s="18"/>
    </row>
    <row r="1067" ht="12.75">
      <c r="C1067" s="18"/>
    </row>
    <row r="1068" ht="12.75">
      <c r="C1068" s="18"/>
    </row>
    <row r="1069" ht="12.75">
      <c r="C1069" s="18"/>
    </row>
    <row r="1070" ht="12.75">
      <c r="C1070" s="18"/>
    </row>
    <row r="1071" ht="12.75">
      <c r="C1071" s="18"/>
    </row>
    <row r="1072" ht="12.75">
      <c r="C1072" s="18"/>
    </row>
    <row r="1073" ht="12.75">
      <c r="C1073" s="18"/>
    </row>
    <row r="1074" ht="12.75">
      <c r="C1074" s="18"/>
    </row>
    <row r="1075" ht="12.75">
      <c r="C1075" s="18"/>
    </row>
    <row r="1076" ht="12.75">
      <c r="C1076" s="18"/>
    </row>
    <row r="1077" ht="12.75">
      <c r="C1077" s="18"/>
    </row>
    <row r="1078" ht="12.75">
      <c r="C1078" s="18"/>
    </row>
    <row r="1079" ht="12.75">
      <c r="C1079" s="18"/>
    </row>
    <row r="1080" ht="12.75">
      <c r="C1080" s="18"/>
    </row>
    <row r="1081" ht="12.75">
      <c r="C1081" s="18"/>
    </row>
    <row r="1082" ht="12.75">
      <c r="C1082" s="18"/>
    </row>
    <row r="1083" ht="12.75">
      <c r="C1083" s="18"/>
    </row>
    <row r="1084" ht="12.75">
      <c r="C1084" s="18"/>
    </row>
    <row r="1085" ht="12.75">
      <c r="C1085" s="18"/>
    </row>
    <row r="1086" ht="12.75">
      <c r="C1086" s="18"/>
    </row>
    <row r="1087" ht="12.75">
      <c r="C1087" s="18"/>
    </row>
    <row r="1088" ht="12.75">
      <c r="C1088" s="18"/>
    </row>
    <row r="1089" ht="12.75">
      <c r="C1089" s="18"/>
    </row>
    <row r="1090" ht="12.75">
      <c r="C1090" s="18"/>
    </row>
    <row r="1091" ht="12.75">
      <c r="C1091" s="18"/>
    </row>
    <row r="1092" ht="12.75">
      <c r="C1092" s="18"/>
    </row>
    <row r="1093" ht="12.75">
      <c r="C1093" s="18"/>
    </row>
    <row r="1094" ht="12.75">
      <c r="C1094" s="18"/>
    </row>
    <row r="1095" ht="12.75">
      <c r="C1095" s="18"/>
    </row>
    <row r="1096" ht="12.75">
      <c r="C1096" s="18"/>
    </row>
    <row r="1097" ht="12.75">
      <c r="C1097" s="18"/>
    </row>
    <row r="1098" ht="12.75">
      <c r="C1098" s="18"/>
    </row>
    <row r="1099" ht="12.75">
      <c r="C1099" s="18"/>
    </row>
    <row r="1100" ht="12.75">
      <c r="C1100" s="18"/>
    </row>
    <row r="1101" ht="12.75">
      <c r="C1101" s="18"/>
    </row>
    <row r="1102" ht="12.75">
      <c r="C1102" s="18"/>
    </row>
    <row r="1103" ht="12.75">
      <c r="C1103" s="18"/>
    </row>
    <row r="1104" ht="12.75">
      <c r="C1104" s="18"/>
    </row>
    <row r="1105" ht="12.75">
      <c r="C1105" s="18"/>
    </row>
    <row r="1106" ht="12.75">
      <c r="C1106" s="18"/>
    </row>
    <row r="1107" ht="12.75">
      <c r="C1107" s="18"/>
    </row>
    <row r="1108" ht="12.75">
      <c r="C1108" s="18"/>
    </row>
    <row r="1109" ht="12.75">
      <c r="C1109" s="18"/>
    </row>
    <row r="1110" ht="12.75">
      <c r="C1110" s="18"/>
    </row>
    <row r="1111" ht="12.75">
      <c r="C1111" s="18"/>
    </row>
    <row r="1112" ht="12.75">
      <c r="C1112" s="18"/>
    </row>
    <row r="1113" ht="12.75">
      <c r="C1113" s="18"/>
    </row>
    <row r="1114" ht="12.75">
      <c r="C1114" s="18"/>
    </row>
    <row r="1115" ht="12.75">
      <c r="C1115" s="18"/>
    </row>
    <row r="1116" ht="12.75">
      <c r="C1116" s="18"/>
    </row>
    <row r="1117" ht="12.75">
      <c r="C1117" s="18"/>
    </row>
    <row r="1118" ht="12.75">
      <c r="C1118" s="18"/>
    </row>
    <row r="1119" ht="12.75">
      <c r="C1119" s="18"/>
    </row>
    <row r="1120" ht="12.75">
      <c r="C1120" s="18"/>
    </row>
    <row r="1121" ht="12.75">
      <c r="C1121" s="18"/>
    </row>
    <row r="1122" ht="12.75">
      <c r="C1122" s="18"/>
    </row>
    <row r="1123" ht="12.75">
      <c r="C1123" s="18"/>
    </row>
    <row r="1124" ht="12.75">
      <c r="C1124" s="18"/>
    </row>
    <row r="1125" ht="12.75">
      <c r="C1125" s="18"/>
    </row>
    <row r="1126" ht="12.75">
      <c r="C1126" s="18"/>
    </row>
    <row r="1127" ht="12.75">
      <c r="C1127" s="18"/>
    </row>
    <row r="1128" ht="12.75">
      <c r="C1128" s="18"/>
    </row>
    <row r="1129" ht="12.75">
      <c r="C1129" s="18"/>
    </row>
    <row r="1130" ht="12.75">
      <c r="C1130" s="18"/>
    </row>
    <row r="1131" ht="12.75">
      <c r="C1131" s="18"/>
    </row>
    <row r="1132" ht="12.75">
      <c r="C1132" s="18"/>
    </row>
    <row r="1133" ht="12.75">
      <c r="C1133" s="18"/>
    </row>
    <row r="1134" ht="12.75">
      <c r="C1134" s="18"/>
    </row>
    <row r="1135" ht="12.75">
      <c r="C1135" s="18"/>
    </row>
    <row r="1136" ht="12.75">
      <c r="C1136" s="18"/>
    </row>
    <row r="1137" ht="12.75">
      <c r="C1137" s="18"/>
    </row>
    <row r="1138" ht="12.75">
      <c r="C1138" s="18"/>
    </row>
    <row r="1139" ht="12.75">
      <c r="C1139" s="18"/>
    </row>
    <row r="1140" ht="12.75">
      <c r="C1140" s="18"/>
    </row>
    <row r="1141" ht="12.75">
      <c r="C1141" s="18"/>
    </row>
    <row r="1142" ht="12.75">
      <c r="C1142" s="18"/>
    </row>
    <row r="1143" ht="12.75">
      <c r="C1143" s="18"/>
    </row>
    <row r="1144" ht="12.75">
      <c r="C1144" s="18"/>
    </row>
    <row r="1145" ht="12.75">
      <c r="C1145" s="18"/>
    </row>
    <row r="1146" ht="12.75">
      <c r="C1146" s="18"/>
    </row>
    <row r="1147" ht="12.75">
      <c r="C1147" s="18"/>
    </row>
    <row r="1148" ht="12.75">
      <c r="C1148" s="18"/>
    </row>
    <row r="1149" ht="12.75">
      <c r="C1149" s="18"/>
    </row>
    <row r="1150" ht="12.75">
      <c r="C1150" s="18"/>
    </row>
    <row r="1151" ht="12.75">
      <c r="C1151" s="18"/>
    </row>
    <row r="1152" ht="12.75">
      <c r="C1152" s="18"/>
    </row>
    <row r="1153" ht="12.75">
      <c r="C1153" s="18"/>
    </row>
    <row r="1154" ht="12.75">
      <c r="C1154" s="18"/>
    </row>
    <row r="1155" ht="12.75">
      <c r="C1155" s="18"/>
    </row>
    <row r="1156" ht="12.75">
      <c r="C1156" s="18"/>
    </row>
    <row r="1157" ht="12.75">
      <c r="C1157" s="18"/>
    </row>
    <row r="1158" ht="12.75">
      <c r="C1158" s="18"/>
    </row>
    <row r="1159" ht="12.75">
      <c r="C1159" s="18"/>
    </row>
    <row r="1160" ht="12.75">
      <c r="C1160" s="18"/>
    </row>
    <row r="1161" ht="12.75">
      <c r="C1161" s="18"/>
    </row>
    <row r="1162" ht="12.75">
      <c r="C1162" s="18"/>
    </row>
    <row r="1163" ht="12.75">
      <c r="C1163" s="18"/>
    </row>
    <row r="1164" ht="12.75">
      <c r="C1164" s="18"/>
    </row>
    <row r="1165" ht="12.75">
      <c r="C1165" s="18"/>
    </row>
    <row r="1166" ht="12.75">
      <c r="C1166" s="18"/>
    </row>
    <row r="1167" ht="12.75">
      <c r="C1167" s="18"/>
    </row>
    <row r="1168" ht="12.75">
      <c r="C1168" s="18"/>
    </row>
    <row r="1169" ht="12.75">
      <c r="C1169" s="18"/>
    </row>
    <row r="1170" ht="12.75">
      <c r="C1170" s="18"/>
    </row>
    <row r="1171" ht="12.75">
      <c r="C1171" s="18"/>
    </row>
    <row r="1172" ht="12.75">
      <c r="C1172" s="18"/>
    </row>
    <row r="1173" ht="12.75">
      <c r="C1173" s="18"/>
    </row>
    <row r="1174" ht="12.75">
      <c r="C1174" s="18"/>
    </row>
    <row r="1175" ht="12.75">
      <c r="C1175" s="18"/>
    </row>
    <row r="1176" ht="12.75">
      <c r="C1176" s="18"/>
    </row>
    <row r="1177" ht="12.75">
      <c r="C1177" s="18"/>
    </row>
    <row r="1178" ht="12.75">
      <c r="C1178" s="18"/>
    </row>
    <row r="1179" ht="12.75">
      <c r="C1179" s="18"/>
    </row>
    <row r="1180" ht="12.75">
      <c r="C1180" s="18"/>
    </row>
    <row r="1181" ht="12.75">
      <c r="C1181" s="18"/>
    </row>
    <row r="1182" ht="12.75">
      <c r="C1182" s="18"/>
    </row>
    <row r="1183" ht="12.75">
      <c r="C1183" s="18"/>
    </row>
    <row r="1184" ht="12.75">
      <c r="C1184" s="18"/>
    </row>
    <row r="1185" ht="12.75">
      <c r="C1185" s="18"/>
    </row>
    <row r="1186" ht="12.75">
      <c r="C1186" s="18"/>
    </row>
    <row r="1187" ht="12.75">
      <c r="C1187" s="18"/>
    </row>
    <row r="1188" ht="12.75">
      <c r="C1188" s="18"/>
    </row>
    <row r="1189" ht="12.75">
      <c r="C1189" s="18"/>
    </row>
    <row r="1190" ht="12.75">
      <c r="C1190" s="18"/>
    </row>
    <row r="1191" ht="12.75">
      <c r="C1191" s="18"/>
    </row>
    <row r="1192" ht="12.75">
      <c r="C1192" s="18"/>
    </row>
    <row r="1193" ht="12.75">
      <c r="C1193" s="18"/>
    </row>
    <row r="1194" ht="12.75">
      <c r="C1194" s="18"/>
    </row>
    <row r="1195" ht="12.75">
      <c r="C1195" s="18"/>
    </row>
    <row r="1196" ht="12.75">
      <c r="C1196" s="18"/>
    </row>
    <row r="1197" ht="12.75">
      <c r="C1197" s="18"/>
    </row>
    <row r="1198" ht="12.75">
      <c r="C1198" s="18"/>
    </row>
    <row r="1199" ht="12.75">
      <c r="C1199" s="18"/>
    </row>
    <row r="1200" ht="12.75">
      <c r="C1200" s="18"/>
    </row>
    <row r="1201" ht="12.75">
      <c r="C1201" s="18"/>
    </row>
    <row r="1202" ht="12.75">
      <c r="C1202" s="18"/>
    </row>
    <row r="1203" ht="12.75">
      <c r="C1203" s="18"/>
    </row>
    <row r="1204" ht="12.75">
      <c r="C1204" s="18"/>
    </row>
    <row r="1205" ht="12.75">
      <c r="C1205" s="18"/>
    </row>
    <row r="1206" ht="12.75">
      <c r="C1206" s="18"/>
    </row>
    <row r="1207" ht="12.75">
      <c r="C1207" s="18"/>
    </row>
    <row r="1208" ht="12.75">
      <c r="C1208" s="18"/>
    </row>
    <row r="1209" ht="12.75">
      <c r="C1209" s="18"/>
    </row>
    <row r="1210" ht="12.75">
      <c r="C1210" s="18"/>
    </row>
    <row r="1211" ht="12.75">
      <c r="C1211" s="18"/>
    </row>
    <row r="1212" ht="12.75">
      <c r="C1212" s="18"/>
    </row>
    <row r="1213" ht="12.75">
      <c r="C1213" s="18"/>
    </row>
    <row r="1214" ht="12.75">
      <c r="C1214" s="18"/>
    </row>
    <row r="1215" ht="12.75">
      <c r="C1215" s="18"/>
    </row>
    <row r="1216" ht="12.75">
      <c r="C1216" s="18"/>
    </row>
    <row r="1217" ht="12.75">
      <c r="C1217" s="18"/>
    </row>
    <row r="1218" ht="12.75">
      <c r="C1218" s="18"/>
    </row>
    <row r="1219" ht="12.75">
      <c r="C1219" s="18"/>
    </row>
    <row r="1220" ht="12.75">
      <c r="C1220" s="18"/>
    </row>
    <row r="1221" ht="12.75">
      <c r="C1221" s="18"/>
    </row>
    <row r="1222" ht="12.75">
      <c r="C1222" s="18"/>
    </row>
    <row r="1223" ht="12.75">
      <c r="C1223" s="18"/>
    </row>
    <row r="1224" ht="12.75">
      <c r="C1224" s="18"/>
    </row>
    <row r="1225" ht="12.75">
      <c r="C1225" s="18"/>
    </row>
    <row r="1226" ht="12.75">
      <c r="C1226" s="18"/>
    </row>
    <row r="1227" ht="12.75">
      <c r="C1227" s="18"/>
    </row>
    <row r="1228" ht="12.75">
      <c r="C1228" s="18"/>
    </row>
    <row r="1229" ht="12.75">
      <c r="C1229" s="18"/>
    </row>
    <row r="1230" ht="12.75">
      <c r="C1230" s="18"/>
    </row>
    <row r="1231" ht="12.75">
      <c r="C1231" s="18"/>
    </row>
    <row r="1232" ht="12.75">
      <c r="C1232" s="18"/>
    </row>
    <row r="1233" ht="12.75">
      <c r="C1233" s="18"/>
    </row>
    <row r="1234" ht="12.75">
      <c r="C1234" s="18"/>
    </row>
    <row r="1235" ht="12.75">
      <c r="C1235" s="18"/>
    </row>
    <row r="1236" ht="12.75">
      <c r="C1236" s="18"/>
    </row>
    <row r="1237" ht="12.75">
      <c r="C1237" s="18"/>
    </row>
    <row r="1238" ht="12.75">
      <c r="C1238" s="18"/>
    </row>
    <row r="1239" ht="12.75">
      <c r="C1239" s="18"/>
    </row>
    <row r="1240" ht="12.75">
      <c r="C1240" s="18"/>
    </row>
    <row r="1241" ht="12.75">
      <c r="C1241" s="18"/>
    </row>
    <row r="1242" ht="12.75">
      <c r="C1242" s="18"/>
    </row>
    <row r="1243" ht="12.75">
      <c r="C1243" s="18"/>
    </row>
    <row r="1244" ht="12.75">
      <c r="C1244" s="18"/>
    </row>
    <row r="1245" ht="12.75">
      <c r="C1245" s="18"/>
    </row>
    <row r="1246" ht="12.75">
      <c r="C1246" s="18"/>
    </row>
    <row r="1247" ht="12.75">
      <c r="C1247" s="18"/>
    </row>
    <row r="1248" ht="12.75">
      <c r="C1248" s="18"/>
    </row>
    <row r="1249" ht="12.75">
      <c r="C1249" s="18"/>
    </row>
    <row r="1250" ht="12.75">
      <c r="C1250" s="18"/>
    </row>
    <row r="1251" ht="12.75">
      <c r="C1251" s="18"/>
    </row>
    <row r="1252" ht="12.75">
      <c r="C1252" s="18"/>
    </row>
    <row r="1253" ht="12.75">
      <c r="C1253" s="18"/>
    </row>
    <row r="1254" ht="12.75">
      <c r="C1254" s="18"/>
    </row>
    <row r="1255" ht="12.75">
      <c r="C1255" s="18"/>
    </row>
    <row r="1256" ht="12.75">
      <c r="C1256" s="18"/>
    </row>
    <row r="1257" ht="12.75">
      <c r="C1257" s="18"/>
    </row>
    <row r="1258" ht="12.75">
      <c r="C1258" s="18"/>
    </row>
    <row r="1259" ht="12.75">
      <c r="C1259" s="18"/>
    </row>
    <row r="1260" ht="12.75">
      <c r="C1260" s="18"/>
    </row>
    <row r="1261" ht="12.75">
      <c r="C1261" s="18"/>
    </row>
    <row r="1262" ht="12.75">
      <c r="C1262" s="18"/>
    </row>
    <row r="1263" ht="12.75">
      <c r="C1263" s="18"/>
    </row>
    <row r="1264" ht="12.75">
      <c r="C1264" s="18"/>
    </row>
    <row r="1265" ht="12.75">
      <c r="C1265" s="18"/>
    </row>
    <row r="1266" ht="12.75">
      <c r="C1266" s="18"/>
    </row>
    <row r="1267" ht="12.75">
      <c r="C1267" s="18"/>
    </row>
    <row r="1268" ht="12.75">
      <c r="C1268" s="18"/>
    </row>
    <row r="1269" ht="12.75">
      <c r="C1269" s="18"/>
    </row>
    <row r="1270" ht="12.75">
      <c r="C1270" s="18"/>
    </row>
    <row r="1271" ht="12.75">
      <c r="C1271" s="18"/>
    </row>
    <row r="1272" ht="12.75">
      <c r="C1272" s="18"/>
    </row>
    <row r="1273" ht="12.75">
      <c r="C1273" s="18"/>
    </row>
    <row r="1274" ht="12.75">
      <c r="C1274" s="18"/>
    </row>
    <row r="1275" ht="12.75">
      <c r="C1275" s="18"/>
    </row>
    <row r="1276" ht="12.75">
      <c r="C1276" s="18"/>
    </row>
    <row r="1277" ht="12.75">
      <c r="C1277" s="18"/>
    </row>
    <row r="1278" ht="12.75">
      <c r="C1278" s="18"/>
    </row>
    <row r="1279" ht="12.75">
      <c r="C1279" s="18"/>
    </row>
    <row r="1280" ht="12.75">
      <c r="C1280" s="18"/>
    </row>
    <row r="1281" ht="12.75">
      <c r="C1281" s="18"/>
    </row>
    <row r="1282" ht="12.75">
      <c r="C1282" s="18"/>
    </row>
    <row r="1283" ht="12.75">
      <c r="C1283" s="18"/>
    </row>
    <row r="1284" ht="12.75">
      <c r="C1284" s="18"/>
    </row>
    <row r="1285" ht="12.75">
      <c r="C1285" s="18"/>
    </row>
    <row r="1286" ht="12.75">
      <c r="C1286" s="18"/>
    </row>
    <row r="1287" ht="12.75">
      <c r="C1287" s="18"/>
    </row>
    <row r="1288" ht="12.75">
      <c r="C1288" s="18"/>
    </row>
    <row r="1289" ht="12.75">
      <c r="C1289" s="18"/>
    </row>
    <row r="1290" ht="12.75">
      <c r="C1290" s="18"/>
    </row>
    <row r="1291" ht="12.75">
      <c r="C1291" s="18"/>
    </row>
    <row r="1292" ht="12.75">
      <c r="C1292" s="18"/>
    </row>
    <row r="1293" ht="12.75">
      <c r="C1293" s="18"/>
    </row>
    <row r="1294" ht="12.75">
      <c r="C1294" s="18"/>
    </row>
    <row r="1295" ht="12.75">
      <c r="C1295" s="18"/>
    </row>
    <row r="1296" ht="12.75">
      <c r="C1296" s="18"/>
    </row>
    <row r="1297" ht="12.75">
      <c r="C1297" s="18"/>
    </row>
    <row r="1298" ht="12.75">
      <c r="C1298" s="18"/>
    </row>
    <row r="1299" ht="12.75">
      <c r="C1299" s="18"/>
    </row>
    <row r="1300" ht="12.75">
      <c r="C1300" s="18"/>
    </row>
    <row r="1301" ht="12.75">
      <c r="C1301" s="18"/>
    </row>
    <row r="1302" ht="12.75">
      <c r="C1302" s="18"/>
    </row>
    <row r="1303" ht="12.75">
      <c r="C1303" s="18"/>
    </row>
    <row r="1304" ht="12.75">
      <c r="C1304" s="18"/>
    </row>
    <row r="1305" ht="12.75">
      <c r="C1305" s="18"/>
    </row>
    <row r="1306" ht="12.75">
      <c r="C1306" s="18"/>
    </row>
    <row r="1307" ht="12.75">
      <c r="C1307" s="18"/>
    </row>
    <row r="1308" ht="12.75">
      <c r="C1308" s="18"/>
    </row>
    <row r="1309" ht="12.75">
      <c r="C1309" s="18"/>
    </row>
    <row r="1310" ht="12.75">
      <c r="C1310" s="18"/>
    </row>
    <row r="1311" ht="12.75">
      <c r="C1311" s="18"/>
    </row>
    <row r="1312" ht="12.75">
      <c r="C1312" s="18"/>
    </row>
    <row r="1313" ht="12.75">
      <c r="C1313" s="18"/>
    </row>
    <row r="1314" ht="12.75">
      <c r="C1314" s="18"/>
    </row>
    <row r="1315" ht="12.75">
      <c r="C1315" s="18"/>
    </row>
    <row r="1316" ht="12.75">
      <c r="C1316" s="18"/>
    </row>
    <row r="1317" ht="12.75">
      <c r="C1317" s="18"/>
    </row>
    <row r="1318" ht="12.75">
      <c r="C1318" s="18"/>
    </row>
    <row r="1319" ht="12.75">
      <c r="C1319" s="18"/>
    </row>
    <row r="1320" ht="12.75">
      <c r="C1320" s="18"/>
    </row>
    <row r="1321" ht="12.75">
      <c r="C1321" s="18"/>
    </row>
    <row r="1322" ht="12.75">
      <c r="C1322" s="18"/>
    </row>
    <row r="1323" ht="12.75">
      <c r="C1323" s="18"/>
    </row>
    <row r="1324" ht="12.75">
      <c r="C1324" s="18"/>
    </row>
    <row r="1325" ht="12.75">
      <c r="C1325" s="18"/>
    </row>
    <row r="1326" ht="12.75">
      <c r="C1326" s="18"/>
    </row>
    <row r="1327" ht="12.75">
      <c r="C1327" s="18"/>
    </row>
    <row r="1328" ht="12.75">
      <c r="C1328" s="18"/>
    </row>
    <row r="1329" ht="12.75">
      <c r="C1329" s="18"/>
    </row>
    <row r="1330" ht="12.75">
      <c r="C1330" s="18"/>
    </row>
    <row r="1331" ht="12.75">
      <c r="C1331" s="18"/>
    </row>
    <row r="1332" ht="12.75">
      <c r="C1332" s="18"/>
    </row>
    <row r="1333" ht="12.75">
      <c r="C1333" s="18"/>
    </row>
    <row r="1334" ht="12.75">
      <c r="C1334" s="18"/>
    </row>
    <row r="1335" ht="12.75">
      <c r="C1335" s="18"/>
    </row>
    <row r="1336" ht="12.75">
      <c r="C1336" s="18"/>
    </row>
    <row r="1337" ht="12.75">
      <c r="C1337" s="18"/>
    </row>
    <row r="1338" ht="12.75">
      <c r="C1338" s="18"/>
    </row>
    <row r="1339" ht="12.75">
      <c r="C1339" s="18"/>
    </row>
    <row r="1340" ht="12.75">
      <c r="C1340" s="18"/>
    </row>
    <row r="1341" ht="12.75">
      <c r="C1341" s="18"/>
    </row>
    <row r="1342" ht="12.75">
      <c r="C1342" s="18"/>
    </row>
    <row r="1343" ht="12.75">
      <c r="C1343" s="18"/>
    </row>
    <row r="1344" ht="12.75">
      <c r="C1344" s="18"/>
    </row>
    <row r="1345" ht="12.75">
      <c r="C1345" s="18"/>
    </row>
    <row r="1346" ht="12.75">
      <c r="C1346" s="18"/>
    </row>
    <row r="1347" ht="12.75">
      <c r="C1347" s="18"/>
    </row>
    <row r="1348" ht="12.75">
      <c r="C1348" s="18"/>
    </row>
    <row r="1349" ht="12.75">
      <c r="C1349" s="18"/>
    </row>
    <row r="1350" ht="12.75">
      <c r="C1350" s="18"/>
    </row>
    <row r="1351" ht="12.75">
      <c r="C1351" s="18"/>
    </row>
    <row r="1352" ht="12.75">
      <c r="C1352" s="18"/>
    </row>
    <row r="1353" ht="12.75">
      <c r="C1353" s="18"/>
    </row>
    <row r="1354" ht="12.75">
      <c r="C1354" s="18"/>
    </row>
    <row r="1355" ht="12.75">
      <c r="C1355" s="18"/>
    </row>
    <row r="1356" ht="12.75">
      <c r="C1356" s="18"/>
    </row>
    <row r="1357" ht="12.75">
      <c r="C1357" s="18"/>
    </row>
    <row r="1358" ht="12.75">
      <c r="C1358" s="18"/>
    </row>
    <row r="1359" ht="12.75">
      <c r="C1359" s="18"/>
    </row>
    <row r="1360" ht="12.75">
      <c r="C1360" s="18"/>
    </row>
    <row r="1361" ht="12.75">
      <c r="C1361" s="18"/>
    </row>
    <row r="1362" ht="12.75">
      <c r="C1362" s="18"/>
    </row>
    <row r="1363" ht="12.75">
      <c r="C1363" s="18"/>
    </row>
    <row r="1364" ht="12.75">
      <c r="C1364" s="18"/>
    </row>
    <row r="1365" ht="12.75">
      <c r="C1365" s="18"/>
    </row>
    <row r="1366" ht="12.75">
      <c r="C1366" s="18"/>
    </row>
    <row r="1367" ht="12.75">
      <c r="C1367" s="18"/>
    </row>
    <row r="1368" ht="12.75">
      <c r="C1368" s="18"/>
    </row>
    <row r="1369" ht="12.75">
      <c r="C1369" s="18"/>
    </row>
    <row r="1370" ht="12.75">
      <c r="C1370" s="18"/>
    </row>
    <row r="1371" ht="12.75">
      <c r="C1371" s="18"/>
    </row>
    <row r="1372" ht="12.75">
      <c r="C1372" s="18"/>
    </row>
    <row r="1373" ht="12.75">
      <c r="C1373" s="18"/>
    </row>
    <row r="1374" ht="12.75">
      <c r="C1374" s="18"/>
    </row>
    <row r="1375" ht="12.75">
      <c r="C1375" s="18"/>
    </row>
    <row r="1376" ht="12.75">
      <c r="C1376" s="18"/>
    </row>
    <row r="1377" ht="12.75">
      <c r="C1377" s="18"/>
    </row>
    <row r="1378" ht="12.75">
      <c r="C1378" s="18"/>
    </row>
    <row r="1379" ht="12.75">
      <c r="C1379" s="18"/>
    </row>
    <row r="1380" ht="12.75">
      <c r="C1380" s="18"/>
    </row>
    <row r="1381" ht="12.75">
      <c r="C1381" s="18"/>
    </row>
    <row r="1382" ht="12.75">
      <c r="C1382" s="18"/>
    </row>
    <row r="1383" ht="12.75">
      <c r="C1383" s="18"/>
    </row>
    <row r="1384" ht="12.75">
      <c r="C1384" s="18"/>
    </row>
    <row r="1385" ht="12.75">
      <c r="C1385" s="18"/>
    </row>
    <row r="1386" ht="12.75">
      <c r="C1386" s="18"/>
    </row>
    <row r="1387" ht="12.75">
      <c r="C1387" s="18"/>
    </row>
    <row r="1388" ht="12.75">
      <c r="C1388" s="18"/>
    </row>
    <row r="1389" ht="12.75">
      <c r="C1389" s="18"/>
    </row>
    <row r="1390" ht="12.75">
      <c r="C1390" s="18"/>
    </row>
    <row r="1391" ht="12.75">
      <c r="C1391" s="18"/>
    </row>
    <row r="1392" ht="12.75">
      <c r="C1392" s="18"/>
    </row>
    <row r="1393" ht="12.75">
      <c r="C1393" s="18"/>
    </row>
    <row r="1394" ht="12.75">
      <c r="C1394" s="18"/>
    </row>
    <row r="1395" ht="12.75">
      <c r="C1395" s="18"/>
    </row>
    <row r="1396" ht="12.75">
      <c r="C1396" s="18"/>
    </row>
    <row r="1397" ht="12.75">
      <c r="C1397" s="18"/>
    </row>
    <row r="1398" ht="12.75">
      <c r="C1398" s="18"/>
    </row>
    <row r="1399" ht="12.75">
      <c r="C1399" s="18"/>
    </row>
    <row r="1400" ht="12.75">
      <c r="C1400" s="18"/>
    </row>
    <row r="1401" ht="12.75">
      <c r="C1401" s="18"/>
    </row>
    <row r="1402" ht="12.75">
      <c r="C1402" s="18"/>
    </row>
    <row r="1403" ht="12.75">
      <c r="C1403" s="18"/>
    </row>
    <row r="1404" ht="12.75">
      <c r="C1404" s="18"/>
    </row>
    <row r="1405" ht="12.75">
      <c r="C1405" s="18"/>
    </row>
    <row r="1406" ht="12.75">
      <c r="C1406" s="18"/>
    </row>
    <row r="1407" ht="12.75">
      <c r="C1407" s="18"/>
    </row>
    <row r="1408" ht="12.75">
      <c r="C1408" s="18"/>
    </row>
    <row r="1409" ht="12.75">
      <c r="C1409" s="18"/>
    </row>
    <row r="1410" ht="12.75">
      <c r="C1410" s="18"/>
    </row>
    <row r="1411" ht="12.75">
      <c r="C1411" s="18"/>
    </row>
    <row r="1412" ht="12.75">
      <c r="C1412" s="18"/>
    </row>
    <row r="1413" ht="12.75">
      <c r="C1413" s="18"/>
    </row>
    <row r="1414" ht="12.75">
      <c r="C1414" s="18"/>
    </row>
    <row r="1415" ht="12.75">
      <c r="C1415" s="18"/>
    </row>
    <row r="1416" ht="12.75">
      <c r="C1416" s="18"/>
    </row>
    <row r="1417" ht="12.75">
      <c r="C1417" s="18"/>
    </row>
    <row r="1418" ht="12.75">
      <c r="C1418" s="18"/>
    </row>
    <row r="1419" ht="12.75">
      <c r="C1419" s="18"/>
    </row>
    <row r="1420" ht="12.75">
      <c r="C1420" s="18"/>
    </row>
    <row r="1421" ht="12.75">
      <c r="C1421" s="18"/>
    </row>
    <row r="1422" ht="12.75">
      <c r="C1422" s="18"/>
    </row>
    <row r="1423" ht="12.75">
      <c r="C1423" s="18"/>
    </row>
    <row r="1424" ht="12.75">
      <c r="C1424" s="18"/>
    </row>
    <row r="1425" ht="12.75">
      <c r="C1425" s="18"/>
    </row>
    <row r="1426" ht="12.75">
      <c r="C1426" s="18"/>
    </row>
    <row r="1427" ht="12.75">
      <c r="C1427" s="18"/>
    </row>
    <row r="1428" ht="12.75">
      <c r="C1428" s="18"/>
    </row>
    <row r="1429" ht="12.75">
      <c r="C1429" s="18"/>
    </row>
    <row r="1430" ht="12.75">
      <c r="C1430" s="18"/>
    </row>
    <row r="1431" ht="12.75">
      <c r="C1431" s="18"/>
    </row>
    <row r="1432" ht="12.75">
      <c r="C1432" s="18"/>
    </row>
    <row r="1433" ht="12.75">
      <c r="C1433" s="18"/>
    </row>
    <row r="1434" ht="12.75">
      <c r="C1434" s="18"/>
    </row>
    <row r="1435" ht="12.75">
      <c r="C1435" s="18"/>
    </row>
    <row r="1436" ht="12.75">
      <c r="C1436" s="18"/>
    </row>
    <row r="1437" ht="12.75">
      <c r="C1437" s="18"/>
    </row>
    <row r="1438" ht="12.75">
      <c r="C1438" s="18"/>
    </row>
    <row r="1439" ht="12.75">
      <c r="C1439" s="18"/>
    </row>
    <row r="1440" ht="12.75">
      <c r="C1440" s="18"/>
    </row>
    <row r="1441" ht="12.75">
      <c r="C1441" s="18"/>
    </row>
    <row r="1442" ht="12.75">
      <c r="C1442" s="18"/>
    </row>
    <row r="1443" ht="12.75">
      <c r="C1443" s="18"/>
    </row>
    <row r="1444" ht="12.75">
      <c r="C1444" s="18"/>
    </row>
    <row r="1445" ht="12.75">
      <c r="C1445" s="18"/>
    </row>
    <row r="1446" ht="12.75">
      <c r="C1446" s="18"/>
    </row>
    <row r="1447" ht="12.75">
      <c r="C1447" s="18"/>
    </row>
    <row r="1448" ht="12.75">
      <c r="C1448" s="18"/>
    </row>
    <row r="1449" ht="12.75">
      <c r="C1449" s="18"/>
    </row>
    <row r="1450" ht="12.75">
      <c r="C1450" s="18"/>
    </row>
    <row r="1451" ht="12.75">
      <c r="C1451" s="18"/>
    </row>
    <row r="1452" ht="12.75">
      <c r="C1452" s="18"/>
    </row>
    <row r="1453" ht="12.75">
      <c r="C1453" s="18"/>
    </row>
    <row r="1454" ht="12.75">
      <c r="C1454" s="18"/>
    </row>
    <row r="1455" ht="12.75">
      <c r="C1455" s="18"/>
    </row>
    <row r="1456" ht="12.75">
      <c r="C1456" s="18"/>
    </row>
    <row r="1457" ht="12.75">
      <c r="C1457" s="18"/>
    </row>
    <row r="1458" ht="12.75">
      <c r="C1458" s="18"/>
    </row>
    <row r="1459" ht="12.75">
      <c r="C1459" s="18"/>
    </row>
    <row r="1460" ht="12.75">
      <c r="C1460" s="18"/>
    </row>
    <row r="1461" ht="12.75">
      <c r="C1461" s="18"/>
    </row>
    <row r="1462" ht="12.75">
      <c r="C1462" s="18"/>
    </row>
    <row r="1463" ht="12.75">
      <c r="C1463" s="18"/>
    </row>
    <row r="1464" ht="12.75">
      <c r="C1464" s="18"/>
    </row>
    <row r="1465" ht="12.75">
      <c r="C1465" s="18"/>
    </row>
    <row r="1466" ht="12.75">
      <c r="C1466" s="18"/>
    </row>
    <row r="1467" ht="12.75">
      <c r="C1467" s="18"/>
    </row>
    <row r="1468" ht="12.75">
      <c r="C1468" s="18"/>
    </row>
    <row r="1469" ht="12.75">
      <c r="C1469" s="18"/>
    </row>
    <row r="1470" ht="12.75">
      <c r="C1470" s="18"/>
    </row>
    <row r="1471" ht="12.75">
      <c r="C1471" s="18"/>
    </row>
    <row r="1472" ht="12.75">
      <c r="C1472" s="18"/>
    </row>
    <row r="1473" ht="12.75">
      <c r="C1473" s="18"/>
    </row>
    <row r="1474" ht="12.75">
      <c r="C1474" s="18"/>
    </row>
    <row r="1475" ht="12.75">
      <c r="C1475" s="18"/>
    </row>
    <row r="1476" ht="12.75">
      <c r="C1476" s="18"/>
    </row>
    <row r="1477" ht="12.75">
      <c r="C1477" s="18"/>
    </row>
    <row r="1478" ht="12.75">
      <c r="C1478" s="18"/>
    </row>
    <row r="1479" ht="12.75">
      <c r="C1479" s="18"/>
    </row>
    <row r="1480" ht="12.75">
      <c r="C1480" s="18"/>
    </row>
    <row r="1481" ht="12.75">
      <c r="C1481" s="18"/>
    </row>
    <row r="1482" ht="12.75">
      <c r="C1482" s="18"/>
    </row>
    <row r="1483" ht="12.75">
      <c r="C1483" s="18"/>
    </row>
    <row r="1484" ht="12.75">
      <c r="C1484" s="18"/>
    </row>
    <row r="1485" ht="12.75">
      <c r="C1485" s="18"/>
    </row>
    <row r="1486" ht="12.75">
      <c r="C1486" s="18"/>
    </row>
    <row r="1487" ht="12.75">
      <c r="C1487" s="18"/>
    </row>
    <row r="1488" ht="12.75">
      <c r="C1488" s="18"/>
    </row>
    <row r="1489" ht="12.75">
      <c r="C1489" s="18"/>
    </row>
    <row r="1490" ht="12.75">
      <c r="C1490" s="18"/>
    </row>
    <row r="1491" ht="12.75">
      <c r="C1491" s="18"/>
    </row>
    <row r="1492" ht="12.75">
      <c r="C1492" s="18"/>
    </row>
    <row r="1493" ht="12.75">
      <c r="C1493" s="18"/>
    </row>
    <row r="1494" ht="12.75">
      <c r="C1494" s="18"/>
    </row>
    <row r="1495" ht="12.75">
      <c r="C1495" s="18"/>
    </row>
    <row r="1496" ht="12.75">
      <c r="C1496" s="18"/>
    </row>
    <row r="1497" ht="12.75">
      <c r="C1497" s="18"/>
    </row>
    <row r="1498" ht="12.75">
      <c r="C1498" s="18"/>
    </row>
    <row r="1499" ht="12.75">
      <c r="C1499" s="18"/>
    </row>
    <row r="1500" ht="12.75">
      <c r="C1500" s="18"/>
    </row>
    <row r="1501" ht="12.75">
      <c r="C1501" s="18"/>
    </row>
    <row r="1502" ht="12.75">
      <c r="C1502" s="18"/>
    </row>
    <row r="1503" ht="12.75">
      <c r="C1503" s="18"/>
    </row>
    <row r="1504" ht="12.75">
      <c r="C1504" s="18"/>
    </row>
    <row r="1505" ht="12.75">
      <c r="C1505" s="18"/>
    </row>
    <row r="1506" ht="12.75">
      <c r="C1506" s="18"/>
    </row>
    <row r="1507" ht="12.75">
      <c r="C1507" s="18"/>
    </row>
    <row r="1508" ht="12.75">
      <c r="C1508" s="18"/>
    </row>
    <row r="1509" ht="12.75">
      <c r="C1509" s="18"/>
    </row>
    <row r="1510" ht="12.75">
      <c r="C1510" s="18"/>
    </row>
    <row r="1511" ht="12.75">
      <c r="C1511" s="18"/>
    </row>
    <row r="1512" ht="12.75">
      <c r="C1512" s="18"/>
    </row>
    <row r="1513" ht="12.75">
      <c r="C1513" s="18"/>
    </row>
    <row r="1514" ht="12.75">
      <c r="C1514" s="18"/>
    </row>
    <row r="1515" ht="12.75">
      <c r="C1515" s="18"/>
    </row>
    <row r="1516" ht="12.75">
      <c r="C1516" s="18"/>
    </row>
    <row r="1517" ht="12.75">
      <c r="C1517" s="18"/>
    </row>
    <row r="1518" ht="12.75">
      <c r="C1518" s="18"/>
    </row>
    <row r="1519" ht="12.75">
      <c r="C1519" s="18"/>
    </row>
    <row r="1520" ht="12.75">
      <c r="C1520" s="18"/>
    </row>
    <row r="1521" ht="12.75">
      <c r="C1521" s="18"/>
    </row>
    <row r="1522" ht="12.75">
      <c r="C1522" s="18"/>
    </row>
    <row r="1523" ht="12.75">
      <c r="C1523" s="18"/>
    </row>
    <row r="1524" ht="12.75">
      <c r="C1524" s="18"/>
    </row>
    <row r="1525" ht="12.75">
      <c r="C1525" s="18"/>
    </row>
    <row r="1526" ht="12.75">
      <c r="C1526" s="18"/>
    </row>
    <row r="1527" ht="12.75">
      <c r="C1527" s="18"/>
    </row>
    <row r="1528" ht="12.75">
      <c r="C1528" s="18"/>
    </row>
    <row r="1529" ht="12.75">
      <c r="C1529" s="18"/>
    </row>
    <row r="1530" ht="12.75">
      <c r="C1530" s="18"/>
    </row>
    <row r="1531" ht="12.75">
      <c r="C1531" s="18"/>
    </row>
    <row r="1532" ht="12.75">
      <c r="C1532" s="18"/>
    </row>
    <row r="1533" ht="12.75">
      <c r="C1533" s="18"/>
    </row>
    <row r="1534" ht="12.75">
      <c r="C1534" s="18"/>
    </row>
    <row r="1535" ht="12.75">
      <c r="C1535" s="18"/>
    </row>
    <row r="1536" ht="12.75">
      <c r="C1536" s="18"/>
    </row>
  </sheetData>
  <sheetProtection/>
  <hyperlinks>
    <hyperlink ref="H64046" r:id="rId1" display="http://vsolj.cetus-net.org/bulletin.html"/>
    <hyperlink ref="H64039" r:id="rId2" display="https://www.aavso.org/ejaavso"/>
    <hyperlink ref="I64046" r:id="rId3" display="http://vsolj.cetus-net.org/bulletin.html"/>
    <hyperlink ref="AQ57697" r:id="rId4" display="http://cdsbib.u-strasbg.fr/cgi-bin/cdsbib?1990RMxAA..21..381G"/>
    <hyperlink ref="H64043" r:id="rId5" display="https://www.aavso.org/ejaavso"/>
    <hyperlink ref="AP5061" r:id="rId6" display="http://cdsbib.u-strasbg.fr/cgi-bin/cdsbib?1990RMxAA..21..381G"/>
    <hyperlink ref="AP5064" r:id="rId7" display="http://cdsbib.u-strasbg.fr/cgi-bin/cdsbib?1990RMxAA..21..381G"/>
    <hyperlink ref="AP5062" r:id="rId8" display="http://cdsbib.u-strasbg.fr/cgi-bin/cdsbib?1990RMxAA..21..381G"/>
    <hyperlink ref="AP5046" r:id="rId9" display="http://cdsbib.u-strasbg.fr/cgi-bin/cdsbib?1990RMxAA..21..381G"/>
    <hyperlink ref="AQ5275" r:id="rId10" display="http://cdsbib.u-strasbg.fr/cgi-bin/cdsbib?1990RMxAA..21..381G"/>
    <hyperlink ref="AQ5279" r:id="rId11" display="http://cdsbib.u-strasbg.fr/cgi-bin/cdsbib?1990RMxAA..21..381G"/>
    <hyperlink ref="AQ64959" r:id="rId12" display="http://cdsbib.u-strasbg.fr/cgi-bin/cdsbib?1990RMxAA..21..381G"/>
    <hyperlink ref="I2167" r:id="rId13" display="http://vsolj.cetus-net.org/bulletin.html"/>
    <hyperlink ref="H2167" r:id="rId14" display="http://vsolj.cetus-net.org/bulletin.html"/>
    <hyperlink ref="AQ84" r:id="rId15" display="http://cdsbib.u-strasbg.fr/cgi-bin/cdsbib?1990RMxAA..21..381G"/>
    <hyperlink ref="AQ83" r:id="rId16" display="http://cdsbib.u-strasbg.fr/cgi-bin/cdsbib?1990RMxAA..21..381G"/>
    <hyperlink ref="AP3337" r:id="rId17" display="http://cdsbib.u-strasbg.fr/cgi-bin/cdsbib?1990RMxAA..21..381G"/>
    <hyperlink ref="AP3355" r:id="rId18" display="http://cdsbib.u-strasbg.fr/cgi-bin/cdsbib?1990RMxAA..21..381G"/>
    <hyperlink ref="AP3356" r:id="rId19" display="http://cdsbib.u-strasbg.fr/cgi-bin/cdsbib?1990RMxAA..21..381G"/>
    <hyperlink ref="AP3352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2"/>
  <sheetViews>
    <sheetView zoomScalePageLayoutView="0" workbookViewId="0" topLeftCell="A16">
      <selection activeCell="A35" sqref="A35:C47"/>
    </sheetView>
  </sheetViews>
  <sheetFormatPr defaultColWidth="9.140625" defaultRowHeight="12.75"/>
  <cols>
    <col min="1" max="1" width="19.7109375" style="18" customWidth="1"/>
    <col min="2" max="2" width="4.421875" style="8" customWidth="1"/>
    <col min="3" max="3" width="12.7109375" style="18" customWidth="1"/>
    <col min="4" max="4" width="5.421875" style="8" customWidth="1"/>
    <col min="5" max="5" width="14.8515625" style="8" customWidth="1"/>
    <col min="6" max="6" width="9.140625" style="8" customWidth="1"/>
    <col min="7" max="7" width="12.00390625" style="8" customWidth="1"/>
    <col min="8" max="8" width="14.140625" style="18" customWidth="1"/>
    <col min="9" max="9" width="22.57421875" style="8" customWidth="1"/>
    <col min="10" max="10" width="25.140625" style="8" customWidth="1"/>
    <col min="11" max="11" width="15.7109375" style="8" customWidth="1"/>
    <col min="12" max="12" width="14.140625" style="8" customWidth="1"/>
    <col min="13" max="13" width="9.57421875" style="8" customWidth="1"/>
    <col min="14" max="14" width="14.140625" style="8" customWidth="1"/>
    <col min="15" max="15" width="23.421875" style="8" customWidth="1"/>
    <col min="16" max="16" width="16.57421875" style="8" customWidth="1"/>
    <col min="17" max="17" width="41.00390625" style="8" customWidth="1"/>
    <col min="18" max="16384" width="9.140625" style="8" customWidth="1"/>
  </cols>
  <sheetData>
    <row r="1" spans="1:10" ht="15.75">
      <c r="A1" s="37" t="s">
        <v>53</v>
      </c>
      <c r="I1" s="38" t="s">
        <v>54</v>
      </c>
      <c r="J1" s="39" t="s">
        <v>55</v>
      </c>
    </row>
    <row r="2" spans="9:10" ht="12.75">
      <c r="I2" s="40" t="s">
        <v>56</v>
      </c>
      <c r="J2" s="41" t="s">
        <v>57</v>
      </c>
    </row>
    <row r="3" spans="1:10" ht="12.75">
      <c r="A3" s="42" t="s">
        <v>58</v>
      </c>
      <c r="I3" s="40" t="s">
        <v>59</v>
      </c>
      <c r="J3" s="41" t="s">
        <v>60</v>
      </c>
    </row>
    <row r="4" spans="9:10" ht="12.75">
      <c r="I4" s="40" t="s">
        <v>61</v>
      </c>
      <c r="J4" s="41" t="s">
        <v>60</v>
      </c>
    </row>
    <row r="5" spans="9:10" ht="13.5" thickBot="1">
      <c r="I5" s="43" t="s">
        <v>62</v>
      </c>
      <c r="J5" s="44" t="s">
        <v>63</v>
      </c>
    </row>
    <row r="10" ht="13.5" thickBot="1"/>
    <row r="11" spans="1:16" ht="12.75" customHeight="1" thickBot="1">
      <c r="A11" s="18" t="str">
        <f aca="true" t="shared" si="0" ref="A11:A47">P11</f>
        <v>BAVM 158 </v>
      </c>
      <c r="B11" s="7" t="str">
        <f aca="true" t="shared" si="1" ref="B11:B47">IF(H11=INT(H11),"I","II")</f>
        <v>II</v>
      </c>
      <c r="C11" s="18">
        <f aca="true" t="shared" si="2" ref="C11:C47">1*G11</f>
        <v>49606.358</v>
      </c>
      <c r="D11" s="8" t="str">
        <f aca="true" t="shared" si="3" ref="D11:D47">VLOOKUP(F11,I$1:J$5,2,FALSE)</f>
        <v>vis</v>
      </c>
      <c r="E11" s="45">
        <f>VLOOKUP(C11,'Active 1'!C$21:E$973,3,FALSE)</f>
        <v>13248.495887164026</v>
      </c>
      <c r="F11" s="7" t="s">
        <v>62</v>
      </c>
      <c r="G11" s="8" t="str">
        <f aca="true" t="shared" si="4" ref="G11:G47">MID(I11,3,LEN(I11)-3)</f>
        <v>49606.358</v>
      </c>
      <c r="H11" s="18">
        <f aca="true" t="shared" si="5" ref="H11:H47">1*K11</f>
        <v>12275.5</v>
      </c>
      <c r="I11" s="46" t="s">
        <v>91</v>
      </c>
      <c r="J11" s="47" t="s">
        <v>92</v>
      </c>
      <c r="K11" s="46">
        <v>12275.5</v>
      </c>
      <c r="L11" s="46" t="s">
        <v>93</v>
      </c>
      <c r="M11" s="47" t="s">
        <v>94</v>
      </c>
      <c r="N11" s="47" t="s">
        <v>95</v>
      </c>
      <c r="O11" s="48" t="s">
        <v>96</v>
      </c>
      <c r="P11" s="49" t="s">
        <v>97</v>
      </c>
    </row>
    <row r="12" spans="1:16" ht="12.75" customHeight="1" thickBot="1">
      <c r="A12" s="18" t="str">
        <f t="shared" si="0"/>
        <v>BAVM 117 </v>
      </c>
      <c r="B12" s="7" t="str">
        <f t="shared" si="1"/>
        <v>I</v>
      </c>
      <c r="C12" s="18">
        <f t="shared" si="2"/>
        <v>51036.413</v>
      </c>
      <c r="D12" s="8" t="str">
        <f t="shared" si="3"/>
        <v>vis</v>
      </c>
      <c r="E12" s="45">
        <f>VLOOKUP(C12,'Active 1'!C$21:E$973,3,FALSE)</f>
        <v>14375.999879083667</v>
      </c>
      <c r="F12" s="7" t="s">
        <v>62</v>
      </c>
      <c r="G12" s="8" t="str">
        <f t="shared" si="4"/>
        <v>51036.4130</v>
      </c>
      <c r="H12" s="18">
        <f t="shared" si="5"/>
        <v>13403</v>
      </c>
      <c r="I12" s="46" t="s">
        <v>98</v>
      </c>
      <c r="J12" s="47" t="s">
        <v>99</v>
      </c>
      <c r="K12" s="46">
        <v>13403</v>
      </c>
      <c r="L12" s="46" t="s">
        <v>100</v>
      </c>
      <c r="M12" s="47" t="s">
        <v>94</v>
      </c>
      <c r="N12" s="47" t="s">
        <v>95</v>
      </c>
      <c r="O12" s="48" t="s">
        <v>96</v>
      </c>
      <c r="P12" s="49" t="s">
        <v>101</v>
      </c>
    </row>
    <row r="13" spans="1:16" ht="12.75" customHeight="1" thickBot="1">
      <c r="A13" s="18" t="str">
        <f t="shared" si="0"/>
        <v>BAVM 117 </v>
      </c>
      <c r="B13" s="7" t="str">
        <f t="shared" si="1"/>
        <v>II</v>
      </c>
      <c r="C13" s="18">
        <f t="shared" si="2"/>
        <v>51081.4401</v>
      </c>
      <c r="D13" s="8" t="str">
        <f t="shared" si="3"/>
        <v>vis</v>
      </c>
      <c r="E13" s="45">
        <f>VLOOKUP(C13,'Active 1'!C$21:E$973,3,FALSE)</f>
        <v>14411.50077589852</v>
      </c>
      <c r="F13" s="7" t="s">
        <v>62</v>
      </c>
      <c r="G13" s="8" t="str">
        <f t="shared" si="4"/>
        <v>51081.4401</v>
      </c>
      <c r="H13" s="18">
        <f t="shared" si="5"/>
        <v>13438.5</v>
      </c>
      <c r="I13" s="46" t="s">
        <v>102</v>
      </c>
      <c r="J13" s="47" t="s">
        <v>103</v>
      </c>
      <c r="K13" s="46">
        <v>13438.5</v>
      </c>
      <c r="L13" s="46" t="s">
        <v>104</v>
      </c>
      <c r="M13" s="47" t="s">
        <v>94</v>
      </c>
      <c r="N13" s="47" t="s">
        <v>95</v>
      </c>
      <c r="O13" s="48" t="s">
        <v>96</v>
      </c>
      <c r="P13" s="49" t="s">
        <v>101</v>
      </c>
    </row>
    <row r="14" spans="1:16" ht="12.75" customHeight="1" thickBot="1">
      <c r="A14" s="18" t="str">
        <f t="shared" si="0"/>
        <v>BAVM 158 </v>
      </c>
      <c r="B14" s="7" t="str">
        <f t="shared" si="1"/>
        <v>II</v>
      </c>
      <c r="C14" s="18">
        <f t="shared" si="2"/>
        <v>51393.4507</v>
      </c>
      <c r="D14" s="8" t="str">
        <f t="shared" si="3"/>
        <v>vis</v>
      </c>
      <c r="E14" s="45">
        <f>VLOOKUP(C14,'Active 1'!C$21:E$973,3,FALSE)</f>
        <v>14657.500543055197</v>
      </c>
      <c r="F14" s="7" t="s">
        <v>62</v>
      </c>
      <c r="G14" s="8" t="str">
        <f t="shared" si="4"/>
        <v>51393.4507</v>
      </c>
      <c r="H14" s="18">
        <f t="shared" si="5"/>
        <v>13684.5</v>
      </c>
      <c r="I14" s="46" t="s">
        <v>105</v>
      </c>
      <c r="J14" s="47" t="s">
        <v>106</v>
      </c>
      <c r="K14" s="46">
        <v>13684.5</v>
      </c>
      <c r="L14" s="46" t="s">
        <v>107</v>
      </c>
      <c r="M14" s="47" t="s">
        <v>94</v>
      </c>
      <c r="N14" s="47" t="s">
        <v>95</v>
      </c>
      <c r="O14" s="48" t="s">
        <v>96</v>
      </c>
      <c r="P14" s="49" t="s">
        <v>97</v>
      </c>
    </row>
    <row r="15" spans="1:16" ht="12.75" customHeight="1" thickBot="1">
      <c r="A15" s="18" t="str">
        <f t="shared" si="0"/>
        <v>BAVM 158 </v>
      </c>
      <c r="B15" s="7" t="str">
        <f t="shared" si="1"/>
        <v>II</v>
      </c>
      <c r="C15" s="18">
        <f t="shared" si="2"/>
        <v>51771.4184</v>
      </c>
      <c r="D15" s="8" t="str">
        <f t="shared" si="3"/>
        <v>vis</v>
      </c>
      <c r="E15" s="45">
        <f>VLOOKUP(C15,'Active 1'!C$21:E$973,3,FALSE)</f>
        <v>14955.503130764542</v>
      </c>
      <c r="F15" s="7" t="s">
        <v>62</v>
      </c>
      <c r="G15" s="8" t="str">
        <f t="shared" si="4"/>
        <v>51771.4184</v>
      </c>
      <c r="H15" s="18">
        <f t="shared" si="5"/>
        <v>13982.5</v>
      </c>
      <c r="I15" s="46" t="s">
        <v>108</v>
      </c>
      <c r="J15" s="47" t="s">
        <v>109</v>
      </c>
      <c r="K15" s="46">
        <v>13982.5</v>
      </c>
      <c r="L15" s="46" t="s">
        <v>107</v>
      </c>
      <c r="M15" s="47" t="s">
        <v>94</v>
      </c>
      <c r="N15" s="47" t="s">
        <v>95</v>
      </c>
      <c r="O15" s="48" t="s">
        <v>96</v>
      </c>
      <c r="P15" s="49" t="s">
        <v>97</v>
      </c>
    </row>
    <row r="16" spans="1:16" ht="12.75" customHeight="1" thickBot="1">
      <c r="A16" s="18" t="str">
        <f t="shared" si="0"/>
        <v>BAVM 158 </v>
      </c>
      <c r="B16" s="7" t="str">
        <f t="shared" si="1"/>
        <v>II</v>
      </c>
      <c r="C16" s="18">
        <f t="shared" si="2"/>
        <v>51814.5377</v>
      </c>
      <c r="D16" s="8" t="str">
        <f t="shared" si="3"/>
        <v>vis</v>
      </c>
      <c r="E16" s="45">
        <f>VLOOKUP(C16,'Active 1'!C$21:E$973,3,FALSE)</f>
        <v>14989.499853183455</v>
      </c>
      <c r="F16" s="7" t="s">
        <v>62</v>
      </c>
      <c r="G16" s="8" t="str">
        <f t="shared" si="4"/>
        <v>51814.5377</v>
      </c>
      <c r="H16" s="18">
        <f t="shared" si="5"/>
        <v>14016.5</v>
      </c>
      <c r="I16" s="46" t="s">
        <v>110</v>
      </c>
      <c r="J16" s="47" t="s">
        <v>111</v>
      </c>
      <c r="K16" s="46">
        <v>14016.5</v>
      </c>
      <c r="L16" s="46" t="s">
        <v>112</v>
      </c>
      <c r="M16" s="47" t="s">
        <v>94</v>
      </c>
      <c r="N16" s="47" t="s">
        <v>95</v>
      </c>
      <c r="O16" s="48" t="s">
        <v>96</v>
      </c>
      <c r="P16" s="49" t="s">
        <v>97</v>
      </c>
    </row>
    <row r="17" spans="1:16" ht="12.75" customHeight="1" thickBot="1">
      <c r="A17" s="18" t="str">
        <f t="shared" si="0"/>
        <v>BAVM 158 </v>
      </c>
      <c r="B17" s="7" t="str">
        <f t="shared" si="1"/>
        <v>I</v>
      </c>
      <c r="C17" s="18">
        <f t="shared" si="2"/>
        <v>51816.442</v>
      </c>
      <c r="D17" s="8" t="str">
        <f t="shared" si="3"/>
        <v>vis</v>
      </c>
      <c r="E17" s="45">
        <f>VLOOKUP(C17,'Active 1'!C$21:E$973,3,FALSE)</f>
        <v>14991.001268060376</v>
      </c>
      <c r="F17" s="7" t="s">
        <v>62</v>
      </c>
      <c r="G17" s="8" t="str">
        <f t="shared" si="4"/>
        <v>51816.4420</v>
      </c>
      <c r="H17" s="18">
        <f t="shared" si="5"/>
        <v>14018</v>
      </c>
      <c r="I17" s="46" t="s">
        <v>113</v>
      </c>
      <c r="J17" s="47" t="s">
        <v>114</v>
      </c>
      <c r="K17" s="46">
        <v>14018</v>
      </c>
      <c r="L17" s="46" t="s">
        <v>115</v>
      </c>
      <c r="M17" s="47" t="s">
        <v>94</v>
      </c>
      <c r="N17" s="47" t="s">
        <v>95</v>
      </c>
      <c r="O17" s="48" t="s">
        <v>96</v>
      </c>
      <c r="P17" s="49" t="s">
        <v>97</v>
      </c>
    </row>
    <row r="18" spans="1:16" ht="12.75" customHeight="1" thickBot="1">
      <c r="A18" s="18" t="str">
        <f t="shared" si="0"/>
        <v>BAVM 158 </v>
      </c>
      <c r="B18" s="7" t="str">
        <f t="shared" si="1"/>
        <v>I</v>
      </c>
      <c r="C18" s="18">
        <f t="shared" si="2"/>
        <v>52133.5247</v>
      </c>
      <c r="D18" s="8" t="str">
        <f t="shared" si="3"/>
        <v>vis</v>
      </c>
      <c r="E18" s="45">
        <f>VLOOKUP(C18,'Active 1'!C$21:E$973,3,FALSE)</f>
        <v>15241.000051337003</v>
      </c>
      <c r="F18" s="7" t="s">
        <v>62</v>
      </c>
      <c r="G18" s="8" t="str">
        <f t="shared" si="4"/>
        <v>52133.5247</v>
      </c>
      <c r="H18" s="18">
        <f t="shared" si="5"/>
        <v>14268</v>
      </c>
      <c r="I18" s="46" t="s">
        <v>116</v>
      </c>
      <c r="J18" s="47" t="s">
        <v>117</v>
      </c>
      <c r="K18" s="46">
        <v>14268</v>
      </c>
      <c r="L18" s="46" t="s">
        <v>118</v>
      </c>
      <c r="M18" s="47" t="s">
        <v>94</v>
      </c>
      <c r="N18" s="47" t="s">
        <v>95</v>
      </c>
      <c r="O18" s="48" t="s">
        <v>96</v>
      </c>
      <c r="P18" s="49" t="s">
        <v>97</v>
      </c>
    </row>
    <row r="19" spans="1:16" ht="12.75" customHeight="1" thickBot="1">
      <c r="A19" s="18" t="str">
        <f t="shared" si="0"/>
        <v>BAVM 158 </v>
      </c>
      <c r="B19" s="7" t="str">
        <f t="shared" si="1"/>
        <v>I</v>
      </c>
      <c r="C19" s="18">
        <f t="shared" si="2"/>
        <v>52194.4048</v>
      </c>
      <c r="D19" s="8" t="str">
        <f t="shared" si="3"/>
        <v>vis</v>
      </c>
      <c r="E19" s="45">
        <f>VLOOKUP(C19,'Active 1'!C$21:E$973,3,FALSE)</f>
        <v>15288.999992443087</v>
      </c>
      <c r="F19" s="7" t="s">
        <v>62</v>
      </c>
      <c r="G19" s="8" t="str">
        <f t="shared" si="4"/>
        <v>52194.4048</v>
      </c>
      <c r="H19" s="18">
        <f t="shared" si="5"/>
        <v>14316</v>
      </c>
      <c r="I19" s="46" t="s">
        <v>119</v>
      </c>
      <c r="J19" s="47" t="s">
        <v>120</v>
      </c>
      <c r="K19" s="46">
        <v>14316</v>
      </c>
      <c r="L19" s="46" t="s">
        <v>121</v>
      </c>
      <c r="M19" s="47" t="s">
        <v>94</v>
      </c>
      <c r="N19" s="47" t="s">
        <v>95</v>
      </c>
      <c r="O19" s="48" t="s">
        <v>96</v>
      </c>
      <c r="P19" s="49" t="s">
        <v>97</v>
      </c>
    </row>
    <row r="20" spans="1:16" ht="12.75" customHeight="1" thickBot="1">
      <c r="A20" s="18" t="str">
        <f t="shared" si="0"/>
        <v>BAVM 172 </v>
      </c>
      <c r="B20" s="7" t="str">
        <f t="shared" si="1"/>
        <v>I</v>
      </c>
      <c r="C20" s="18">
        <f t="shared" si="2"/>
        <v>52875.5028</v>
      </c>
      <c r="D20" s="8" t="str">
        <f t="shared" si="3"/>
        <v>vis</v>
      </c>
      <c r="E20" s="45">
        <f>VLOOKUP(C20,'Active 1'!C$21:E$973,3,FALSE)</f>
        <v>15826.000816808926</v>
      </c>
      <c r="F20" s="7" t="s">
        <v>62</v>
      </c>
      <c r="G20" s="8" t="str">
        <f t="shared" si="4"/>
        <v>52875.5028</v>
      </c>
      <c r="H20" s="18">
        <f t="shared" si="5"/>
        <v>14853</v>
      </c>
      <c r="I20" s="46" t="s">
        <v>127</v>
      </c>
      <c r="J20" s="47" t="s">
        <v>128</v>
      </c>
      <c r="K20" s="46">
        <v>14853</v>
      </c>
      <c r="L20" s="46" t="s">
        <v>129</v>
      </c>
      <c r="M20" s="47" t="s">
        <v>94</v>
      </c>
      <c r="N20" s="47" t="s">
        <v>130</v>
      </c>
      <c r="O20" s="48" t="s">
        <v>96</v>
      </c>
      <c r="P20" s="49" t="s">
        <v>131</v>
      </c>
    </row>
    <row r="21" spans="1:16" ht="12.75" customHeight="1" thickBot="1">
      <c r="A21" s="18" t="str">
        <f t="shared" si="0"/>
        <v>BAVM 173 </v>
      </c>
      <c r="B21" s="7" t="str">
        <f t="shared" si="1"/>
        <v>II</v>
      </c>
      <c r="C21" s="18">
        <f t="shared" si="2"/>
        <v>53222.3875</v>
      </c>
      <c r="D21" s="8" t="str">
        <f t="shared" si="3"/>
        <v>vis</v>
      </c>
      <c r="E21" s="45">
        <f>VLOOKUP(C21,'Active 1'!C$21:E$973,3,FALSE)</f>
        <v>16099.496510321304</v>
      </c>
      <c r="F21" s="7" t="s">
        <v>62</v>
      </c>
      <c r="G21" s="8" t="str">
        <f t="shared" si="4"/>
        <v>53222.3875</v>
      </c>
      <c r="H21" s="18">
        <f t="shared" si="5"/>
        <v>15126.5</v>
      </c>
      <c r="I21" s="46" t="s">
        <v>132</v>
      </c>
      <c r="J21" s="47" t="s">
        <v>133</v>
      </c>
      <c r="K21" s="46" t="s">
        <v>134</v>
      </c>
      <c r="L21" s="46" t="s">
        <v>135</v>
      </c>
      <c r="M21" s="47" t="s">
        <v>94</v>
      </c>
      <c r="N21" s="47" t="s">
        <v>130</v>
      </c>
      <c r="O21" s="48" t="s">
        <v>96</v>
      </c>
      <c r="P21" s="49" t="s">
        <v>136</v>
      </c>
    </row>
    <row r="22" spans="1:16" ht="12.75" customHeight="1" thickBot="1">
      <c r="A22" s="18" t="str">
        <f t="shared" si="0"/>
        <v>BAVM 173 </v>
      </c>
      <c r="B22" s="7" t="str">
        <f t="shared" si="1"/>
        <v>II</v>
      </c>
      <c r="C22" s="18">
        <f t="shared" si="2"/>
        <v>53251.5665</v>
      </c>
      <c r="D22" s="8" t="str">
        <f t="shared" si="3"/>
        <v>vis</v>
      </c>
      <c r="E22" s="45">
        <f>VLOOKUP(C22,'Active 1'!C$21:E$973,3,FALSE)</f>
        <v>16122.502226171551</v>
      </c>
      <c r="F22" s="7" t="s">
        <v>62</v>
      </c>
      <c r="G22" s="8" t="str">
        <f t="shared" si="4"/>
        <v>53251.5665</v>
      </c>
      <c r="H22" s="18">
        <f t="shared" si="5"/>
        <v>15149.5</v>
      </c>
      <c r="I22" s="46" t="s">
        <v>137</v>
      </c>
      <c r="J22" s="47" t="s">
        <v>138</v>
      </c>
      <c r="K22" s="46" t="s">
        <v>139</v>
      </c>
      <c r="L22" s="46" t="s">
        <v>140</v>
      </c>
      <c r="M22" s="47" t="s">
        <v>94</v>
      </c>
      <c r="N22" s="47" t="s">
        <v>130</v>
      </c>
      <c r="O22" s="48" t="s">
        <v>96</v>
      </c>
      <c r="P22" s="49" t="s">
        <v>136</v>
      </c>
    </row>
    <row r="23" spans="1:16" ht="12.75" customHeight="1" thickBot="1">
      <c r="A23" s="18" t="str">
        <f t="shared" si="0"/>
        <v>BAVM 173 </v>
      </c>
      <c r="B23" s="7" t="str">
        <f t="shared" si="1"/>
        <v>II</v>
      </c>
      <c r="C23" s="18">
        <f t="shared" si="2"/>
        <v>53255.3702</v>
      </c>
      <c r="D23" s="8" t="str">
        <f t="shared" si="3"/>
        <v>vis</v>
      </c>
      <c r="E23" s="45">
        <f>VLOOKUP(C23,'Active 1'!C$21:E$973,3,FALSE)</f>
        <v>16125.50119259876</v>
      </c>
      <c r="F23" s="7" t="s">
        <v>62</v>
      </c>
      <c r="G23" s="8" t="str">
        <f t="shared" si="4"/>
        <v>53255.3702</v>
      </c>
      <c r="H23" s="18">
        <f t="shared" si="5"/>
        <v>15152.5</v>
      </c>
      <c r="I23" s="46" t="s">
        <v>141</v>
      </c>
      <c r="J23" s="47" t="s">
        <v>142</v>
      </c>
      <c r="K23" s="46" t="s">
        <v>143</v>
      </c>
      <c r="L23" s="46" t="s">
        <v>144</v>
      </c>
      <c r="M23" s="47" t="s">
        <v>94</v>
      </c>
      <c r="N23" s="47" t="s">
        <v>130</v>
      </c>
      <c r="O23" s="48" t="s">
        <v>96</v>
      </c>
      <c r="P23" s="49" t="s">
        <v>136</v>
      </c>
    </row>
    <row r="24" spans="1:16" ht="12.75" customHeight="1" thickBot="1">
      <c r="A24" s="18" t="str">
        <f t="shared" si="0"/>
        <v>BAVM 173 </v>
      </c>
      <c r="B24" s="7" t="str">
        <f t="shared" si="1"/>
        <v>I</v>
      </c>
      <c r="C24" s="18">
        <f t="shared" si="2"/>
        <v>53258.5403</v>
      </c>
      <c r="D24" s="8" t="str">
        <f t="shared" si="3"/>
        <v>vis</v>
      </c>
      <c r="E24" s="45">
        <f>VLOOKUP(C24,'Active 1'!C$21:E$973,3,FALSE)</f>
        <v>16128.000607240007</v>
      </c>
      <c r="F24" s="7" t="s">
        <v>62</v>
      </c>
      <c r="G24" s="8" t="str">
        <f t="shared" si="4"/>
        <v>53258.5403</v>
      </c>
      <c r="H24" s="18">
        <f t="shared" si="5"/>
        <v>15155</v>
      </c>
      <c r="I24" s="46" t="s">
        <v>145</v>
      </c>
      <c r="J24" s="47" t="s">
        <v>146</v>
      </c>
      <c r="K24" s="46" t="s">
        <v>147</v>
      </c>
      <c r="L24" s="46" t="s">
        <v>148</v>
      </c>
      <c r="M24" s="47" t="s">
        <v>94</v>
      </c>
      <c r="N24" s="47" t="s">
        <v>130</v>
      </c>
      <c r="O24" s="48" t="s">
        <v>96</v>
      </c>
      <c r="P24" s="49" t="s">
        <v>136</v>
      </c>
    </row>
    <row r="25" spans="1:16" ht="12.75" customHeight="1" thickBot="1">
      <c r="A25" s="18" t="str">
        <f t="shared" si="0"/>
        <v>BAVM 173 </v>
      </c>
      <c r="B25" s="7" t="str">
        <f t="shared" si="1"/>
        <v>II</v>
      </c>
      <c r="C25" s="18">
        <f t="shared" si="2"/>
        <v>53284.5407</v>
      </c>
      <c r="D25" s="8" t="str">
        <f t="shared" si="3"/>
        <v>vis</v>
      </c>
      <c r="E25" s="45">
        <f>VLOOKUP(C25,'Active 1'!C$21:E$973,3,FALSE)</f>
        <v>16148.500206759958</v>
      </c>
      <c r="F25" s="7" t="s">
        <v>62</v>
      </c>
      <c r="G25" s="8" t="str">
        <f t="shared" si="4"/>
        <v>53284.5407</v>
      </c>
      <c r="H25" s="18">
        <f t="shared" si="5"/>
        <v>15175.5</v>
      </c>
      <c r="I25" s="46" t="s">
        <v>149</v>
      </c>
      <c r="J25" s="47" t="s">
        <v>150</v>
      </c>
      <c r="K25" s="46" t="s">
        <v>151</v>
      </c>
      <c r="L25" s="46" t="s">
        <v>152</v>
      </c>
      <c r="M25" s="47" t="s">
        <v>94</v>
      </c>
      <c r="N25" s="47" t="s">
        <v>130</v>
      </c>
      <c r="O25" s="48" t="s">
        <v>96</v>
      </c>
      <c r="P25" s="49" t="s">
        <v>136</v>
      </c>
    </row>
    <row r="26" spans="1:16" ht="12.75" customHeight="1" thickBot="1">
      <c r="A26" s="18" t="str">
        <f t="shared" si="0"/>
        <v>IBVS 5653 </v>
      </c>
      <c r="B26" s="7" t="str">
        <f t="shared" si="1"/>
        <v>II</v>
      </c>
      <c r="C26" s="18">
        <f t="shared" si="2"/>
        <v>53302.2982</v>
      </c>
      <c r="D26" s="8" t="str">
        <f t="shared" si="3"/>
        <v>vis</v>
      </c>
      <c r="E26" s="45">
        <f>VLOOKUP(C26,'Active 1'!C$21:E$973,3,FALSE)</f>
        <v>16162.500823614913</v>
      </c>
      <c r="F26" s="7" t="s">
        <v>62</v>
      </c>
      <c r="G26" s="8" t="str">
        <f t="shared" si="4"/>
        <v>53302.2982</v>
      </c>
      <c r="H26" s="18">
        <f t="shared" si="5"/>
        <v>15189.5</v>
      </c>
      <c r="I26" s="46" t="s">
        <v>153</v>
      </c>
      <c r="J26" s="47" t="s">
        <v>154</v>
      </c>
      <c r="K26" s="46" t="s">
        <v>155</v>
      </c>
      <c r="L26" s="46" t="s">
        <v>156</v>
      </c>
      <c r="M26" s="47" t="s">
        <v>94</v>
      </c>
      <c r="N26" s="47" t="s">
        <v>124</v>
      </c>
      <c r="O26" s="48" t="s">
        <v>157</v>
      </c>
      <c r="P26" s="49" t="s">
        <v>158</v>
      </c>
    </row>
    <row r="27" spans="1:16" ht="12.75" customHeight="1" thickBot="1">
      <c r="A27" s="18" t="str">
        <f t="shared" si="0"/>
        <v>IBVS 5672 </v>
      </c>
      <c r="B27" s="7" t="str">
        <f t="shared" si="1"/>
        <v>I</v>
      </c>
      <c r="C27" s="18">
        <f t="shared" si="2"/>
        <v>53585.7712</v>
      </c>
      <c r="D27" s="8" t="str">
        <f t="shared" si="3"/>
        <v>vis</v>
      </c>
      <c r="E27" s="45">
        <f>VLOOKUP(C27,'Active 1'!C$21:E$973,3,FALSE)</f>
        <v>16386.00057649256</v>
      </c>
      <c r="F27" s="7" t="s">
        <v>62</v>
      </c>
      <c r="G27" s="8" t="str">
        <f t="shared" si="4"/>
        <v>53585.7712</v>
      </c>
      <c r="H27" s="18">
        <f t="shared" si="5"/>
        <v>15413</v>
      </c>
      <c r="I27" s="46" t="s">
        <v>159</v>
      </c>
      <c r="J27" s="47" t="s">
        <v>160</v>
      </c>
      <c r="K27" s="46" t="s">
        <v>161</v>
      </c>
      <c r="L27" s="46" t="s">
        <v>162</v>
      </c>
      <c r="M27" s="47" t="s">
        <v>94</v>
      </c>
      <c r="N27" s="47" t="s">
        <v>124</v>
      </c>
      <c r="O27" s="48" t="s">
        <v>163</v>
      </c>
      <c r="P27" s="49" t="s">
        <v>164</v>
      </c>
    </row>
    <row r="28" spans="1:16" ht="12.75" customHeight="1" thickBot="1">
      <c r="A28" s="18" t="str">
        <f t="shared" si="0"/>
        <v>BAVM 183 </v>
      </c>
      <c r="B28" s="7" t="str">
        <f t="shared" si="1"/>
        <v>I</v>
      </c>
      <c r="C28" s="18">
        <f t="shared" si="2"/>
        <v>54080.4254</v>
      </c>
      <c r="D28" s="8" t="str">
        <f t="shared" si="3"/>
        <v>vis</v>
      </c>
      <c r="E28" s="45">
        <f>VLOOKUP(C28,'Active 1'!C$21:E$973,3,FALSE)</f>
        <v>16776.002768799717</v>
      </c>
      <c r="F28" s="7" t="s">
        <v>62</v>
      </c>
      <c r="G28" s="8" t="str">
        <f t="shared" si="4"/>
        <v>54080.4254</v>
      </c>
      <c r="H28" s="18">
        <f t="shared" si="5"/>
        <v>15803</v>
      </c>
      <c r="I28" s="46" t="s">
        <v>165</v>
      </c>
      <c r="J28" s="47" t="s">
        <v>166</v>
      </c>
      <c r="K28" s="46" t="s">
        <v>167</v>
      </c>
      <c r="L28" s="46" t="s">
        <v>168</v>
      </c>
      <c r="M28" s="47" t="s">
        <v>169</v>
      </c>
      <c r="N28" s="47" t="s">
        <v>130</v>
      </c>
      <c r="O28" s="48" t="s">
        <v>170</v>
      </c>
      <c r="P28" s="49" t="s">
        <v>171</v>
      </c>
    </row>
    <row r="29" spans="1:16" ht="12.75" customHeight="1" thickBot="1">
      <c r="A29" s="18" t="str">
        <f t="shared" si="0"/>
        <v>BAVM 215 </v>
      </c>
      <c r="B29" s="7" t="str">
        <f t="shared" si="1"/>
        <v>II</v>
      </c>
      <c r="C29" s="18">
        <f t="shared" si="2"/>
        <v>55430.5705</v>
      </c>
      <c r="D29" s="8" t="str">
        <f t="shared" si="3"/>
        <v>vis</v>
      </c>
      <c r="E29" s="45">
        <f>VLOOKUP(C29,'Active 1'!C$21:E$973,3,FALSE)</f>
        <v>17840.503078172955</v>
      </c>
      <c r="F29" s="7" t="s">
        <v>62</v>
      </c>
      <c r="G29" s="8" t="str">
        <f t="shared" si="4"/>
        <v>55430.5705</v>
      </c>
      <c r="H29" s="18">
        <f t="shared" si="5"/>
        <v>16867.5</v>
      </c>
      <c r="I29" s="46" t="s">
        <v>181</v>
      </c>
      <c r="J29" s="47" t="s">
        <v>182</v>
      </c>
      <c r="K29" s="46" t="s">
        <v>183</v>
      </c>
      <c r="L29" s="46" t="s">
        <v>184</v>
      </c>
      <c r="M29" s="47" t="s">
        <v>169</v>
      </c>
      <c r="N29" s="47" t="s">
        <v>130</v>
      </c>
      <c r="O29" s="48" t="s">
        <v>96</v>
      </c>
      <c r="P29" s="49" t="s">
        <v>185</v>
      </c>
    </row>
    <row r="30" spans="1:16" ht="12.75" customHeight="1" thickBot="1">
      <c r="A30" s="18" t="str">
        <f t="shared" si="0"/>
        <v>BAVM 215 </v>
      </c>
      <c r="B30" s="7" t="str">
        <f t="shared" si="1"/>
        <v>II</v>
      </c>
      <c r="C30" s="18">
        <f t="shared" si="2"/>
        <v>55463.546</v>
      </c>
      <c r="D30" s="8" t="str">
        <f t="shared" si="3"/>
        <v>vis</v>
      </c>
      <c r="E30" s="45">
        <f>VLOOKUP(C30,'Active 1'!C$21:E$973,3,FALSE)</f>
        <v>17866.50208372557</v>
      </c>
      <c r="F30" s="7" t="s">
        <v>62</v>
      </c>
      <c r="G30" s="8" t="str">
        <f t="shared" si="4"/>
        <v>55463.5460</v>
      </c>
      <c r="H30" s="18">
        <f t="shared" si="5"/>
        <v>16893.5</v>
      </c>
      <c r="I30" s="46" t="s">
        <v>186</v>
      </c>
      <c r="J30" s="47" t="s">
        <v>187</v>
      </c>
      <c r="K30" s="46" t="s">
        <v>188</v>
      </c>
      <c r="L30" s="46" t="s">
        <v>189</v>
      </c>
      <c r="M30" s="47" t="s">
        <v>169</v>
      </c>
      <c r="N30" s="47" t="s">
        <v>130</v>
      </c>
      <c r="O30" s="48" t="s">
        <v>96</v>
      </c>
      <c r="P30" s="49" t="s">
        <v>185</v>
      </c>
    </row>
    <row r="31" spans="1:16" ht="12.75" customHeight="1" thickBot="1">
      <c r="A31" s="18" t="str">
        <f t="shared" si="0"/>
        <v>BAVM 215 </v>
      </c>
      <c r="B31" s="7" t="str">
        <f t="shared" si="1"/>
        <v>II</v>
      </c>
      <c r="C31" s="18">
        <f t="shared" si="2"/>
        <v>55482.5733</v>
      </c>
      <c r="D31" s="8" t="str">
        <f t="shared" si="3"/>
        <v>vis</v>
      </c>
      <c r="E31" s="45">
        <f>VLOOKUP(C31,'Active 1'!C$21:E$973,3,FALSE)</f>
        <v>17881.503854080867</v>
      </c>
      <c r="F31" s="7" t="s">
        <v>62</v>
      </c>
      <c r="G31" s="8" t="str">
        <f t="shared" si="4"/>
        <v>55482.5733</v>
      </c>
      <c r="H31" s="18">
        <f t="shared" si="5"/>
        <v>16908.5</v>
      </c>
      <c r="I31" s="46" t="s">
        <v>190</v>
      </c>
      <c r="J31" s="47" t="s">
        <v>191</v>
      </c>
      <c r="K31" s="46" t="s">
        <v>192</v>
      </c>
      <c r="L31" s="46" t="s">
        <v>193</v>
      </c>
      <c r="M31" s="47" t="s">
        <v>169</v>
      </c>
      <c r="N31" s="47" t="s">
        <v>130</v>
      </c>
      <c r="O31" s="48" t="s">
        <v>96</v>
      </c>
      <c r="P31" s="49" t="s">
        <v>185</v>
      </c>
    </row>
    <row r="32" spans="1:16" ht="12.75" customHeight="1" thickBot="1">
      <c r="A32" s="18" t="str">
        <f t="shared" si="0"/>
        <v>OEJV 0160 </v>
      </c>
      <c r="B32" s="7" t="str">
        <f t="shared" si="1"/>
        <v>II</v>
      </c>
      <c r="C32" s="18">
        <f t="shared" si="2"/>
        <v>56148.44888</v>
      </c>
      <c r="D32" s="8" t="str">
        <f t="shared" si="3"/>
        <v>vis</v>
      </c>
      <c r="E32" s="45">
        <f>VLOOKUP(C32,'Active 1'!C$21:E$973,3,FALSE)</f>
        <v>18406.502804870743</v>
      </c>
      <c r="F32" s="7" t="s">
        <v>62</v>
      </c>
      <c r="G32" s="8" t="str">
        <f t="shared" si="4"/>
        <v>56148.44888</v>
      </c>
      <c r="H32" s="18">
        <f t="shared" si="5"/>
        <v>17433.5</v>
      </c>
      <c r="I32" s="46" t="s">
        <v>203</v>
      </c>
      <c r="J32" s="47" t="s">
        <v>204</v>
      </c>
      <c r="K32" s="46" t="s">
        <v>205</v>
      </c>
      <c r="L32" s="46" t="s">
        <v>206</v>
      </c>
      <c r="M32" s="47" t="s">
        <v>169</v>
      </c>
      <c r="N32" s="47" t="s">
        <v>62</v>
      </c>
      <c r="O32" s="48" t="s">
        <v>207</v>
      </c>
      <c r="P32" s="49" t="s">
        <v>208</v>
      </c>
    </row>
    <row r="33" spans="1:16" ht="12.75" customHeight="1" thickBot="1">
      <c r="A33" s="18" t="str">
        <f t="shared" si="0"/>
        <v>BAVM 231 </v>
      </c>
      <c r="B33" s="7" t="str">
        <f t="shared" si="1"/>
        <v>II</v>
      </c>
      <c r="C33" s="18">
        <f t="shared" si="2"/>
        <v>56158.5965</v>
      </c>
      <c r="D33" s="8" t="str">
        <f t="shared" si="3"/>
        <v>vis</v>
      </c>
      <c r="E33" s="45">
        <f>VLOOKUP(C33,'Active 1'!C$21:E$973,3,FALSE)</f>
        <v>18414.50353355494</v>
      </c>
      <c r="F33" s="7" t="s">
        <v>62</v>
      </c>
      <c r="G33" s="8" t="str">
        <f t="shared" si="4"/>
        <v>56158.5965</v>
      </c>
      <c r="H33" s="18">
        <f t="shared" si="5"/>
        <v>17441.5</v>
      </c>
      <c r="I33" s="46" t="s">
        <v>209</v>
      </c>
      <c r="J33" s="47" t="s">
        <v>210</v>
      </c>
      <c r="K33" s="46" t="s">
        <v>211</v>
      </c>
      <c r="L33" s="46" t="s">
        <v>212</v>
      </c>
      <c r="M33" s="47" t="s">
        <v>169</v>
      </c>
      <c r="N33" s="47" t="s">
        <v>130</v>
      </c>
      <c r="O33" s="48" t="s">
        <v>96</v>
      </c>
      <c r="P33" s="49" t="s">
        <v>213</v>
      </c>
    </row>
    <row r="34" spans="1:16" ht="12.75" customHeight="1" thickBot="1">
      <c r="A34" s="18" t="str">
        <f t="shared" si="0"/>
        <v>BAVM 239 </v>
      </c>
      <c r="B34" s="7" t="str">
        <f t="shared" si="1"/>
        <v>I</v>
      </c>
      <c r="C34" s="18">
        <f t="shared" si="2"/>
        <v>56949.4047</v>
      </c>
      <c r="D34" s="8" t="str">
        <f t="shared" si="3"/>
        <v>vis</v>
      </c>
      <c r="E34" s="45">
        <f>VLOOKUP(C34,'Active 1'!C$21:E$973,3,FALSE)</f>
        <v>19038.003610365122</v>
      </c>
      <c r="F34" s="7" t="s">
        <v>62</v>
      </c>
      <c r="G34" s="8" t="str">
        <f t="shared" si="4"/>
        <v>56949.4047</v>
      </c>
      <c r="H34" s="18">
        <f t="shared" si="5"/>
        <v>18065</v>
      </c>
      <c r="I34" s="46" t="s">
        <v>214</v>
      </c>
      <c r="J34" s="47" t="s">
        <v>215</v>
      </c>
      <c r="K34" s="46" t="s">
        <v>216</v>
      </c>
      <c r="L34" s="46" t="s">
        <v>217</v>
      </c>
      <c r="M34" s="47" t="s">
        <v>169</v>
      </c>
      <c r="N34" s="47" t="s">
        <v>130</v>
      </c>
      <c r="O34" s="48" t="s">
        <v>96</v>
      </c>
      <c r="P34" s="49" t="s">
        <v>218</v>
      </c>
    </row>
    <row r="35" spans="1:16" ht="12.75" customHeight="1" thickBot="1">
      <c r="A35" s="18" t="str">
        <f t="shared" si="0"/>
        <v> RIA 8.229 </v>
      </c>
      <c r="B35" s="7" t="str">
        <f t="shared" si="1"/>
        <v>I</v>
      </c>
      <c r="C35" s="18">
        <f t="shared" si="2"/>
        <v>32803.435</v>
      </c>
      <c r="D35" s="8" t="str">
        <f t="shared" si="3"/>
        <v>vis</v>
      </c>
      <c r="E35" s="45">
        <f>VLOOKUP(C35,'Active 1'!C$21:E$973,3,FALSE)</f>
        <v>0.5000000000004184</v>
      </c>
      <c r="F35" s="7" t="s">
        <v>62</v>
      </c>
      <c r="G35" s="8" t="str">
        <f t="shared" si="4"/>
        <v>32803.435</v>
      </c>
      <c r="H35" s="18">
        <f t="shared" si="5"/>
        <v>-972</v>
      </c>
      <c r="I35" s="46" t="s">
        <v>64</v>
      </c>
      <c r="J35" s="47" t="s">
        <v>65</v>
      </c>
      <c r="K35" s="46">
        <v>-972</v>
      </c>
      <c r="L35" s="46" t="s">
        <v>66</v>
      </c>
      <c r="M35" s="47" t="s">
        <v>67</v>
      </c>
      <c r="N35" s="47"/>
      <c r="O35" s="48" t="s">
        <v>68</v>
      </c>
      <c r="P35" s="48" t="s">
        <v>69</v>
      </c>
    </row>
    <row r="36" spans="1:16" ht="12.75" customHeight="1" thickBot="1">
      <c r="A36" s="18" t="str">
        <f t="shared" si="0"/>
        <v> RIA 8.229 </v>
      </c>
      <c r="B36" s="7" t="str">
        <f t="shared" si="1"/>
        <v>I</v>
      </c>
      <c r="C36" s="18">
        <f t="shared" si="2"/>
        <v>33242.304</v>
      </c>
      <c r="D36" s="8" t="str">
        <f t="shared" si="3"/>
        <v>vis</v>
      </c>
      <c r="E36" s="45">
        <f>VLOOKUP(C36,'Active 1'!C$21:E$973,3,FALSE)</f>
        <v>346.5192436163505</v>
      </c>
      <c r="F36" s="7" t="s">
        <v>62</v>
      </c>
      <c r="G36" s="8" t="str">
        <f t="shared" si="4"/>
        <v>33242.304</v>
      </c>
      <c r="H36" s="18">
        <f t="shared" si="5"/>
        <v>-626</v>
      </c>
      <c r="I36" s="46" t="s">
        <v>70</v>
      </c>
      <c r="J36" s="47" t="s">
        <v>71</v>
      </c>
      <c r="K36" s="46">
        <v>-626</v>
      </c>
      <c r="L36" s="46" t="s">
        <v>72</v>
      </c>
      <c r="M36" s="47" t="s">
        <v>67</v>
      </c>
      <c r="N36" s="47"/>
      <c r="O36" s="48" t="s">
        <v>68</v>
      </c>
      <c r="P36" s="48" t="s">
        <v>69</v>
      </c>
    </row>
    <row r="37" spans="1:16" ht="12.75" customHeight="1" thickBot="1">
      <c r="A37" s="18" t="str">
        <f t="shared" si="0"/>
        <v> RIA 8.229 </v>
      </c>
      <c r="B37" s="7" t="str">
        <f t="shared" si="1"/>
        <v>I</v>
      </c>
      <c r="C37" s="18">
        <f t="shared" si="2"/>
        <v>33569.483</v>
      </c>
      <c r="D37" s="8" t="str">
        <f t="shared" si="3"/>
        <v>vis</v>
      </c>
      <c r="E37" s="45">
        <f>VLOOKUP(C37,'Active 1'!C$21:E$973,3,FALSE)</f>
        <v>604.4782931440122</v>
      </c>
      <c r="F37" s="7" t="s">
        <v>62</v>
      </c>
      <c r="G37" s="8" t="str">
        <f t="shared" si="4"/>
        <v>33569.483</v>
      </c>
      <c r="H37" s="18">
        <f t="shared" si="5"/>
        <v>-368</v>
      </c>
      <c r="I37" s="46" t="s">
        <v>73</v>
      </c>
      <c r="J37" s="47" t="s">
        <v>74</v>
      </c>
      <c r="K37" s="46">
        <v>-368</v>
      </c>
      <c r="L37" s="46" t="s">
        <v>75</v>
      </c>
      <c r="M37" s="47" t="s">
        <v>67</v>
      </c>
      <c r="N37" s="47"/>
      <c r="O37" s="48" t="s">
        <v>68</v>
      </c>
      <c r="P37" s="48" t="s">
        <v>69</v>
      </c>
    </row>
    <row r="38" spans="1:16" ht="12.75" customHeight="1" thickBot="1">
      <c r="A38" s="18" t="str">
        <f t="shared" si="0"/>
        <v> RIA 8.229 </v>
      </c>
      <c r="B38" s="7" t="str">
        <f t="shared" si="1"/>
        <v>I</v>
      </c>
      <c r="C38" s="18">
        <f t="shared" si="2"/>
        <v>34036.24</v>
      </c>
      <c r="D38" s="8" t="str">
        <f t="shared" si="3"/>
        <v>vis</v>
      </c>
      <c r="E38" s="45">
        <f>VLOOKUP(C38,'Active 1'!C$21:E$973,3,FALSE)</f>
        <v>972.4853843093404</v>
      </c>
      <c r="F38" s="7" t="s">
        <v>62</v>
      </c>
      <c r="G38" s="8" t="str">
        <f t="shared" si="4"/>
        <v>34036.240</v>
      </c>
      <c r="H38" s="18">
        <f t="shared" si="5"/>
        <v>0</v>
      </c>
      <c r="I38" s="46" t="s">
        <v>76</v>
      </c>
      <c r="J38" s="47" t="s">
        <v>77</v>
      </c>
      <c r="K38" s="46">
        <v>0</v>
      </c>
      <c r="L38" s="46" t="s">
        <v>78</v>
      </c>
      <c r="M38" s="47" t="s">
        <v>67</v>
      </c>
      <c r="N38" s="47"/>
      <c r="O38" s="48" t="s">
        <v>68</v>
      </c>
      <c r="P38" s="48" t="s">
        <v>69</v>
      </c>
    </row>
    <row r="39" spans="1:16" ht="12.75" customHeight="1" thickBot="1">
      <c r="A39" s="18" t="str">
        <f t="shared" si="0"/>
        <v> RIA 8.229 </v>
      </c>
      <c r="B39" s="7" t="str">
        <f t="shared" si="1"/>
        <v>I</v>
      </c>
      <c r="C39" s="18">
        <f t="shared" si="2"/>
        <v>34240.454</v>
      </c>
      <c r="D39" s="8" t="str">
        <f t="shared" si="3"/>
        <v>vis</v>
      </c>
      <c r="E39" s="45">
        <f>VLOOKUP(C39,'Active 1'!C$21:E$973,3,FALSE)</f>
        <v>1133.494646334841</v>
      </c>
      <c r="F39" s="7" t="s">
        <v>62</v>
      </c>
      <c r="G39" s="8" t="str">
        <f t="shared" si="4"/>
        <v>34240.454</v>
      </c>
      <c r="H39" s="18">
        <f t="shared" si="5"/>
        <v>161</v>
      </c>
      <c r="I39" s="46" t="s">
        <v>79</v>
      </c>
      <c r="J39" s="47" t="s">
        <v>80</v>
      </c>
      <c r="K39" s="46">
        <v>161</v>
      </c>
      <c r="L39" s="46" t="s">
        <v>81</v>
      </c>
      <c r="M39" s="47" t="s">
        <v>67</v>
      </c>
      <c r="N39" s="47"/>
      <c r="O39" s="48" t="s">
        <v>68</v>
      </c>
      <c r="P39" s="48" t="s">
        <v>69</v>
      </c>
    </row>
    <row r="40" spans="1:16" ht="12.75" customHeight="1" thickBot="1">
      <c r="A40" s="18" t="str">
        <f t="shared" si="0"/>
        <v> RIA 8.229 </v>
      </c>
      <c r="B40" s="7" t="str">
        <f t="shared" si="1"/>
        <v>I</v>
      </c>
      <c r="C40" s="18">
        <f t="shared" si="2"/>
        <v>34698.319</v>
      </c>
      <c r="D40" s="8" t="str">
        <f t="shared" si="3"/>
        <v>vis</v>
      </c>
      <c r="E40" s="45">
        <f>VLOOKUP(C40,'Active 1'!C$21:E$973,3,FALSE)</f>
        <v>1494.490982322123</v>
      </c>
      <c r="F40" s="7" t="s">
        <v>62</v>
      </c>
      <c r="G40" s="8" t="str">
        <f t="shared" si="4"/>
        <v>34698.319</v>
      </c>
      <c r="H40" s="18">
        <f t="shared" si="5"/>
        <v>522</v>
      </c>
      <c r="I40" s="46" t="s">
        <v>82</v>
      </c>
      <c r="J40" s="47" t="s">
        <v>83</v>
      </c>
      <c r="K40" s="46">
        <v>522</v>
      </c>
      <c r="L40" s="46" t="s">
        <v>84</v>
      </c>
      <c r="M40" s="47" t="s">
        <v>67</v>
      </c>
      <c r="N40" s="47"/>
      <c r="O40" s="48" t="s">
        <v>68</v>
      </c>
      <c r="P40" s="48" t="s">
        <v>69</v>
      </c>
    </row>
    <row r="41" spans="1:16" ht="12.75" customHeight="1" thickBot="1">
      <c r="A41" s="18" t="str">
        <f t="shared" si="0"/>
        <v> RIA 8.229 </v>
      </c>
      <c r="B41" s="7" t="str">
        <f t="shared" si="1"/>
        <v>I</v>
      </c>
      <c r="C41" s="18">
        <f t="shared" si="2"/>
        <v>34902.556</v>
      </c>
      <c r="D41" s="8" t="str">
        <f t="shared" si="3"/>
        <v>vis</v>
      </c>
      <c r="E41" s="45">
        <f>VLOOKUP(C41,'Active 1'!C$21:E$973,3,FALSE)</f>
        <v>1655.5183783297482</v>
      </c>
      <c r="F41" s="7" t="s">
        <v>62</v>
      </c>
      <c r="G41" s="8" t="str">
        <f t="shared" si="4"/>
        <v>34902.556</v>
      </c>
      <c r="H41" s="18">
        <f t="shared" si="5"/>
        <v>683</v>
      </c>
      <c r="I41" s="46" t="s">
        <v>85</v>
      </c>
      <c r="J41" s="47" t="s">
        <v>86</v>
      </c>
      <c r="K41" s="46">
        <v>683</v>
      </c>
      <c r="L41" s="46" t="s">
        <v>87</v>
      </c>
      <c r="M41" s="47" t="s">
        <v>67</v>
      </c>
      <c r="N41" s="47"/>
      <c r="O41" s="48" t="s">
        <v>68</v>
      </c>
      <c r="P41" s="48" t="s">
        <v>69</v>
      </c>
    </row>
    <row r="42" spans="1:16" ht="12.75" customHeight="1" thickBot="1">
      <c r="A42" s="18" t="str">
        <f t="shared" si="0"/>
        <v> RIA 8.229 </v>
      </c>
      <c r="B42" s="7" t="str">
        <f t="shared" si="1"/>
        <v>I</v>
      </c>
      <c r="C42" s="18">
        <f t="shared" si="2"/>
        <v>35336.345</v>
      </c>
      <c r="D42" s="8" t="str">
        <f t="shared" si="3"/>
        <v>vis</v>
      </c>
      <c r="E42" s="45">
        <f>VLOOKUP(C42,'Active 1'!C$21:E$973,3,FALSE)</f>
        <v>1997.532377197508</v>
      </c>
      <c r="F42" s="7" t="s">
        <v>62</v>
      </c>
      <c r="G42" s="8" t="str">
        <f t="shared" si="4"/>
        <v>35336.345</v>
      </c>
      <c r="H42" s="18">
        <f t="shared" si="5"/>
        <v>1025</v>
      </c>
      <c r="I42" s="46" t="s">
        <v>88</v>
      </c>
      <c r="J42" s="47" t="s">
        <v>89</v>
      </c>
      <c r="K42" s="46">
        <v>1025</v>
      </c>
      <c r="L42" s="46" t="s">
        <v>90</v>
      </c>
      <c r="M42" s="47" t="s">
        <v>67</v>
      </c>
      <c r="N42" s="47"/>
      <c r="O42" s="48" t="s">
        <v>68</v>
      </c>
      <c r="P42" s="48" t="s">
        <v>69</v>
      </c>
    </row>
    <row r="43" spans="1:16" ht="12.75" customHeight="1" thickBot="1">
      <c r="A43" s="18" t="str">
        <f t="shared" si="0"/>
        <v> BBS 127 </v>
      </c>
      <c r="B43" s="7" t="str">
        <f t="shared" si="1"/>
        <v>II</v>
      </c>
      <c r="C43" s="18">
        <f t="shared" si="2"/>
        <v>52229.2892</v>
      </c>
      <c r="D43" s="8" t="str">
        <f t="shared" si="3"/>
        <v>vis</v>
      </c>
      <c r="E43" s="45">
        <f>VLOOKUP(C43,'Active 1'!C$21:E$973,3,FALSE)</f>
        <v>15316.504039669051</v>
      </c>
      <c r="F43" s="7" t="s">
        <v>62</v>
      </c>
      <c r="G43" s="8" t="str">
        <f t="shared" si="4"/>
        <v>52229.2892</v>
      </c>
      <c r="H43" s="18">
        <f t="shared" si="5"/>
        <v>14343.5</v>
      </c>
      <c r="I43" s="46" t="s">
        <v>122</v>
      </c>
      <c r="J43" s="47" t="s">
        <v>123</v>
      </c>
      <c r="K43" s="46">
        <v>14343.5</v>
      </c>
      <c r="L43" s="46" t="s">
        <v>115</v>
      </c>
      <c r="M43" s="47" t="s">
        <v>94</v>
      </c>
      <c r="N43" s="47" t="s">
        <v>124</v>
      </c>
      <c r="O43" s="48" t="s">
        <v>125</v>
      </c>
      <c r="P43" s="48" t="s">
        <v>126</v>
      </c>
    </row>
    <row r="44" spans="1:16" ht="12.75" customHeight="1" thickBot="1">
      <c r="A44" s="18" t="str">
        <f t="shared" si="0"/>
        <v>BAVM 212 </v>
      </c>
      <c r="B44" s="7" t="str">
        <f t="shared" si="1"/>
        <v>II</v>
      </c>
      <c r="C44" s="18">
        <f t="shared" si="2"/>
        <v>55075.4351</v>
      </c>
      <c r="D44" s="8" t="str">
        <f t="shared" si="3"/>
        <v>vis</v>
      </c>
      <c r="E44" s="45">
        <f>VLOOKUP(C44,'Active 1'!C$21:E$973,3,FALSE)</f>
        <v>17560.50225221033</v>
      </c>
      <c r="F44" s="7" t="s">
        <v>62</v>
      </c>
      <c r="G44" s="8" t="str">
        <f t="shared" si="4"/>
        <v>55075.4351</v>
      </c>
      <c r="H44" s="18">
        <f t="shared" si="5"/>
        <v>16587.5</v>
      </c>
      <c r="I44" s="46" t="s">
        <v>172</v>
      </c>
      <c r="J44" s="47" t="s">
        <v>173</v>
      </c>
      <c r="K44" s="46" t="s">
        <v>174</v>
      </c>
      <c r="L44" s="46" t="s">
        <v>175</v>
      </c>
      <c r="M44" s="47" t="s">
        <v>169</v>
      </c>
      <c r="N44" s="47" t="s">
        <v>130</v>
      </c>
      <c r="O44" s="48" t="s">
        <v>96</v>
      </c>
      <c r="P44" s="49" t="s">
        <v>176</v>
      </c>
    </row>
    <row r="45" spans="1:16" ht="12.75" customHeight="1" thickBot="1">
      <c r="A45" s="18" t="str">
        <f t="shared" si="0"/>
        <v>BAVM 212 </v>
      </c>
      <c r="B45" s="7" t="str">
        <f t="shared" si="1"/>
        <v>II</v>
      </c>
      <c r="C45" s="18">
        <f t="shared" si="2"/>
        <v>55108.4117</v>
      </c>
      <c r="D45" s="8" t="str">
        <f t="shared" si="3"/>
        <v>vis</v>
      </c>
      <c r="E45" s="45">
        <f>VLOOKUP(C45,'Active 1'!C$21:E$973,3,FALSE)</f>
        <v>17586.50212504035</v>
      </c>
      <c r="F45" s="7" t="s">
        <v>62</v>
      </c>
      <c r="G45" s="8" t="str">
        <f t="shared" si="4"/>
        <v>55108.4117</v>
      </c>
      <c r="H45" s="18">
        <f t="shared" si="5"/>
        <v>16613.5</v>
      </c>
      <c r="I45" s="46" t="s">
        <v>177</v>
      </c>
      <c r="J45" s="47" t="s">
        <v>178</v>
      </c>
      <c r="K45" s="46" t="s">
        <v>179</v>
      </c>
      <c r="L45" s="46" t="s">
        <v>180</v>
      </c>
      <c r="M45" s="47" t="s">
        <v>169</v>
      </c>
      <c r="N45" s="47" t="s">
        <v>130</v>
      </c>
      <c r="O45" s="48" t="s">
        <v>96</v>
      </c>
      <c r="P45" s="49" t="s">
        <v>176</v>
      </c>
    </row>
    <row r="46" spans="1:16" ht="12.75" customHeight="1" thickBot="1">
      <c r="A46" s="18" t="str">
        <f t="shared" si="0"/>
        <v>BAVM 225 </v>
      </c>
      <c r="B46" s="7" t="str">
        <f t="shared" si="1"/>
        <v>I</v>
      </c>
      <c r="C46" s="18">
        <f t="shared" si="2"/>
        <v>55801.5575</v>
      </c>
      <c r="D46" s="8" t="str">
        <f t="shared" si="3"/>
        <v>vis</v>
      </c>
      <c r="E46" s="45">
        <f>VLOOKUP(C46,'Active 1'!C$21:E$973,3,FALSE)</f>
        <v>18133.001844619204</v>
      </c>
      <c r="F46" s="7" t="s">
        <v>62</v>
      </c>
      <c r="G46" s="8" t="str">
        <f t="shared" si="4"/>
        <v>55801.5575</v>
      </c>
      <c r="H46" s="18">
        <f t="shared" si="5"/>
        <v>17160</v>
      </c>
      <c r="I46" s="46" t="s">
        <v>194</v>
      </c>
      <c r="J46" s="47" t="s">
        <v>195</v>
      </c>
      <c r="K46" s="46" t="s">
        <v>196</v>
      </c>
      <c r="L46" s="46" t="s">
        <v>197</v>
      </c>
      <c r="M46" s="47" t="s">
        <v>169</v>
      </c>
      <c r="N46" s="47" t="s">
        <v>130</v>
      </c>
      <c r="O46" s="48" t="s">
        <v>96</v>
      </c>
      <c r="P46" s="49" t="s">
        <v>198</v>
      </c>
    </row>
    <row r="47" spans="1:16" ht="12.75" customHeight="1" thickBot="1">
      <c r="A47" s="18" t="str">
        <f t="shared" si="0"/>
        <v>BAVM 225 </v>
      </c>
      <c r="B47" s="7" t="str">
        <f t="shared" si="1"/>
        <v>II</v>
      </c>
      <c r="C47" s="18">
        <f t="shared" si="2"/>
        <v>55850.39</v>
      </c>
      <c r="D47" s="8" t="str">
        <f t="shared" si="3"/>
        <v>vis</v>
      </c>
      <c r="E47" s="45">
        <f>VLOOKUP(C47,'Active 1'!C$21:E$973,3,FALSE)</f>
        <v>18171.503048199076</v>
      </c>
      <c r="F47" s="7" t="s">
        <v>62</v>
      </c>
      <c r="G47" s="8" t="str">
        <f t="shared" si="4"/>
        <v>55850.3900</v>
      </c>
      <c r="H47" s="18">
        <f t="shared" si="5"/>
        <v>17198.5</v>
      </c>
      <c r="I47" s="46" t="s">
        <v>199</v>
      </c>
      <c r="J47" s="47" t="s">
        <v>200</v>
      </c>
      <c r="K47" s="46" t="s">
        <v>201</v>
      </c>
      <c r="L47" s="46" t="s">
        <v>202</v>
      </c>
      <c r="M47" s="47" t="s">
        <v>169</v>
      </c>
      <c r="N47" s="47" t="s">
        <v>130</v>
      </c>
      <c r="O47" s="48" t="s">
        <v>96</v>
      </c>
      <c r="P47" s="49" t="s">
        <v>198</v>
      </c>
    </row>
    <row r="48" spans="2:6" ht="12.75">
      <c r="B48" s="7"/>
      <c r="E48" s="45"/>
      <c r="F48" s="7"/>
    </row>
    <row r="49" spans="2:6" ht="12.75">
      <c r="B49" s="7"/>
      <c r="E49" s="45"/>
      <c r="F49" s="7"/>
    </row>
    <row r="50" spans="2:6" ht="12.75">
      <c r="B50" s="7"/>
      <c r="E50" s="45"/>
      <c r="F50" s="7"/>
    </row>
    <row r="51" spans="2:6" ht="12.75">
      <c r="B51" s="7"/>
      <c r="E51" s="45"/>
      <c r="F51" s="7"/>
    </row>
    <row r="52" spans="2:6" ht="12.75">
      <c r="B52" s="7"/>
      <c r="E52" s="45"/>
      <c r="F52" s="7"/>
    </row>
    <row r="53" spans="2:6" ht="12.75">
      <c r="B53" s="7"/>
      <c r="E53" s="45"/>
      <c r="F53" s="7"/>
    </row>
    <row r="54" spans="2:6" ht="12.75">
      <c r="B54" s="7"/>
      <c r="E54" s="45"/>
      <c r="F54" s="7"/>
    </row>
    <row r="55" spans="2:6" ht="12.75">
      <c r="B55" s="7"/>
      <c r="E55" s="45"/>
      <c r="F55" s="7"/>
    </row>
    <row r="56" spans="2:6" ht="12.75">
      <c r="B56" s="7"/>
      <c r="E56" s="45"/>
      <c r="F56" s="7"/>
    </row>
    <row r="57" spans="2:6" ht="12.75">
      <c r="B57" s="7"/>
      <c r="E57" s="45"/>
      <c r="F57" s="7"/>
    </row>
    <row r="58" spans="2:6" ht="12.75">
      <c r="B58" s="7"/>
      <c r="E58" s="45"/>
      <c r="F58" s="7"/>
    </row>
    <row r="59" spans="2:6" ht="12.75">
      <c r="B59" s="7"/>
      <c r="E59" s="45"/>
      <c r="F59" s="7"/>
    </row>
    <row r="60" spans="2:6" ht="12.75">
      <c r="B60" s="7"/>
      <c r="E60" s="45"/>
      <c r="F60" s="7"/>
    </row>
    <row r="61" spans="2:6" ht="12.75">
      <c r="B61" s="7"/>
      <c r="E61" s="45"/>
      <c r="F61" s="7"/>
    </row>
    <row r="62" spans="2:6" ht="12.75">
      <c r="B62" s="7"/>
      <c r="E62" s="45"/>
      <c r="F62" s="7"/>
    </row>
    <row r="63" spans="2:6" ht="12.75">
      <c r="B63" s="7"/>
      <c r="E63" s="45"/>
      <c r="F63" s="7"/>
    </row>
    <row r="64" spans="2:6" ht="12.75">
      <c r="B64" s="7"/>
      <c r="E64" s="45"/>
      <c r="F64" s="7"/>
    </row>
    <row r="65" spans="2:6" ht="12.75">
      <c r="B65" s="7"/>
      <c r="E65" s="45"/>
      <c r="F65" s="7"/>
    </row>
    <row r="66" spans="2:6" ht="12.75">
      <c r="B66" s="7"/>
      <c r="E66" s="45"/>
      <c r="F66" s="7"/>
    </row>
    <row r="67" spans="2:6" ht="12.75">
      <c r="B67" s="7"/>
      <c r="E67" s="45"/>
      <c r="F67" s="7"/>
    </row>
    <row r="68" spans="2:6" ht="12.75">
      <c r="B68" s="7"/>
      <c r="E68" s="45"/>
      <c r="F68" s="7"/>
    </row>
    <row r="69" spans="2:6" ht="12.75">
      <c r="B69" s="7"/>
      <c r="E69" s="45"/>
      <c r="F69" s="7"/>
    </row>
    <row r="70" spans="2:6" ht="12.75">
      <c r="B70" s="7"/>
      <c r="E70" s="45"/>
      <c r="F70" s="7"/>
    </row>
    <row r="71" spans="2:6" ht="12.75">
      <c r="B71" s="7"/>
      <c r="E71" s="45"/>
      <c r="F71" s="7"/>
    </row>
    <row r="72" spans="2:6" ht="12.75">
      <c r="B72" s="7"/>
      <c r="E72" s="45"/>
      <c r="F72" s="7"/>
    </row>
    <row r="73" spans="2:6" ht="12.75">
      <c r="B73" s="7"/>
      <c r="E73" s="45"/>
      <c r="F73" s="7"/>
    </row>
    <row r="74" spans="2:6" ht="12.75">
      <c r="B74" s="7"/>
      <c r="E74" s="45"/>
      <c r="F74" s="7"/>
    </row>
    <row r="75" spans="2:6" ht="12.75">
      <c r="B75" s="7"/>
      <c r="F75" s="7"/>
    </row>
    <row r="76" spans="2:6" ht="12.75">
      <c r="B76" s="7"/>
      <c r="F76" s="7"/>
    </row>
    <row r="77" spans="2:6" ht="12.75">
      <c r="B77" s="7"/>
      <c r="F77" s="7"/>
    </row>
    <row r="78" spans="2:6" ht="12.75">
      <c r="B78" s="7"/>
      <c r="F78" s="7"/>
    </row>
    <row r="79" spans="2:6" ht="12.75">
      <c r="B79" s="7"/>
      <c r="F79" s="7"/>
    </row>
    <row r="80" spans="2:6" ht="12.75">
      <c r="B80" s="7"/>
      <c r="F80" s="7"/>
    </row>
    <row r="81" spans="2:6" ht="12.75">
      <c r="B81" s="7"/>
      <c r="F81" s="7"/>
    </row>
    <row r="82" spans="2:6" ht="12.75">
      <c r="B82" s="7"/>
      <c r="F82" s="7"/>
    </row>
    <row r="83" spans="2:6" ht="12.75">
      <c r="B83" s="7"/>
      <c r="F83" s="7"/>
    </row>
    <row r="84" spans="2:6" ht="12.75">
      <c r="B84" s="7"/>
      <c r="F84" s="7"/>
    </row>
    <row r="85" spans="2:6" ht="12.75">
      <c r="B85" s="7"/>
      <c r="F85" s="7"/>
    </row>
    <row r="86" spans="2:6" ht="12.75">
      <c r="B86" s="7"/>
      <c r="F86" s="7"/>
    </row>
    <row r="87" spans="2:6" ht="12.75">
      <c r="B87" s="7"/>
      <c r="F87" s="7"/>
    </row>
    <row r="88" spans="2:6" ht="12.75">
      <c r="B88" s="7"/>
      <c r="F88" s="7"/>
    </row>
    <row r="89" spans="2:6" ht="12.75">
      <c r="B89" s="7"/>
      <c r="F89" s="7"/>
    </row>
    <row r="90" spans="2:6" ht="12.75">
      <c r="B90" s="7"/>
      <c r="F90" s="7"/>
    </row>
    <row r="91" spans="2:6" ht="12.75">
      <c r="B91" s="7"/>
      <c r="F91" s="7"/>
    </row>
    <row r="92" spans="2:6" ht="12.75">
      <c r="B92" s="7"/>
      <c r="F92" s="7"/>
    </row>
    <row r="93" spans="2:6" ht="12.75">
      <c r="B93" s="7"/>
      <c r="F93" s="7"/>
    </row>
    <row r="94" spans="2:6" ht="12.75">
      <c r="B94" s="7"/>
      <c r="F94" s="7"/>
    </row>
    <row r="95" spans="2:6" ht="12.75">
      <c r="B95" s="7"/>
      <c r="F95" s="7"/>
    </row>
    <row r="96" spans="2:6" ht="12.75">
      <c r="B96" s="7"/>
      <c r="F96" s="7"/>
    </row>
    <row r="97" spans="2:6" ht="12.75">
      <c r="B97" s="7"/>
      <c r="F97" s="7"/>
    </row>
    <row r="98" spans="2:6" ht="12.75">
      <c r="B98" s="7"/>
      <c r="F98" s="7"/>
    </row>
    <row r="99" spans="2:6" ht="12.75">
      <c r="B99" s="7"/>
      <c r="F99" s="7"/>
    </row>
    <row r="100" spans="2:6" ht="12.75">
      <c r="B100" s="7"/>
      <c r="F100" s="7"/>
    </row>
    <row r="101" spans="2:6" ht="12.75">
      <c r="B101" s="7"/>
      <c r="F101" s="7"/>
    </row>
    <row r="102" spans="2:6" ht="12.75">
      <c r="B102" s="7"/>
      <c r="F102" s="7"/>
    </row>
    <row r="103" spans="2:6" ht="12.75">
      <c r="B103" s="7"/>
      <c r="F103" s="7"/>
    </row>
    <row r="104" spans="2:6" ht="12.75">
      <c r="B104" s="7"/>
      <c r="F104" s="7"/>
    </row>
    <row r="105" spans="2:6" ht="12.75">
      <c r="B105" s="7"/>
      <c r="F105" s="7"/>
    </row>
    <row r="106" spans="2:6" ht="12.75">
      <c r="B106" s="7"/>
      <c r="F106" s="7"/>
    </row>
    <row r="107" spans="2:6" ht="12.75">
      <c r="B107" s="7"/>
      <c r="F107" s="7"/>
    </row>
    <row r="108" spans="2:6" ht="12.75">
      <c r="B108" s="7"/>
      <c r="F108" s="7"/>
    </row>
    <row r="109" spans="2:6" ht="12.75">
      <c r="B109" s="7"/>
      <c r="F109" s="7"/>
    </row>
    <row r="110" spans="2:6" ht="12.75">
      <c r="B110" s="7"/>
      <c r="F110" s="7"/>
    </row>
    <row r="111" spans="2:6" ht="12.75">
      <c r="B111" s="7"/>
      <c r="F111" s="7"/>
    </row>
    <row r="112" spans="2:6" ht="12.75">
      <c r="B112" s="7"/>
      <c r="F112" s="7"/>
    </row>
    <row r="113" spans="2:6" ht="12.75">
      <c r="B113" s="7"/>
      <c r="F113" s="7"/>
    </row>
    <row r="114" spans="2:6" ht="12.75">
      <c r="B114" s="7"/>
      <c r="F114" s="7"/>
    </row>
    <row r="115" spans="2:6" ht="12.75">
      <c r="B115" s="7"/>
      <c r="F115" s="7"/>
    </row>
    <row r="116" spans="2:6" ht="12.75">
      <c r="B116" s="7"/>
      <c r="F116" s="7"/>
    </row>
    <row r="117" spans="2:6" ht="12.75">
      <c r="B117" s="7"/>
      <c r="F117" s="7"/>
    </row>
    <row r="118" spans="2:6" ht="12.75">
      <c r="B118" s="7"/>
      <c r="F118" s="7"/>
    </row>
    <row r="119" spans="2:6" ht="12.75">
      <c r="B119" s="7"/>
      <c r="F119" s="7"/>
    </row>
    <row r="120" spans="2:6" ht="12.75">
      <c r="B120" s="7"/>
      <c r="F120" s="7"/>
    </row>
    <row r="121" spans="2:6" ht="12.75">
      <c r="B121" s="7"/>
      <c r="F121" s="7"/>
    </row>
    <row r="122" spans="2:6" ht="12.75">
      <c r="B122" s="7"/>
      <c r="F122" s="7"/>
    </row>
    <row r="123" spans="2:6" ht="12.75">
      <c r="B123" s="7"/>
      <c r="F123" s="7"/>
    </row>
    <row r="124" spans="2:6" ht="12.75">
      <c r="B124" s="7"/>
      <c r="F124" s="7"/>
    </row>
    <row r="125" spans="2:6" ht="12.75">
      <c r="B125" s="7"/>
      <c r="F125" s="7"/>
    </row>
    <row r="126" spans="2:6" ht="12.75">
      <c r="B126" s="7"/>
      <c r="F126" s="7"/>
    </row>
    <row r="127" spans="2:6" ht="12.75">
      <c r="B127" s="7"/>
      <c r="F127" s="7"/>
    </row>
    <row r="128" spans="2:6" ht="12.75">
      <c r="B128" s="7"/>
      <c r="F128" s="7"/>
    </row>
    <row r="129" spans="2:6" ht="12.75">
      <c r="B129" s="7"/>
      <c r="F129" s="7"/>
    </row>
    <row r="130" spans="2:6" ht="12.75">
      <c r="B130" s="7"/>
      <c r="F130" s="7"/>
    </row>
    <row r="131" spans="2:6" ht="12.75">
      <c r="B131" s="7"/>
      <c r="F131" s="7"/>
    </row>
    <row r="132" spans="2:6" ht="12.75">
      <c r="B132" s="7"/>
      <c r="F132" s="7"/>
    </row>
    <row r="133" spans="2:6" ht="12.75">
      <c r="B133" s="7"/>
      <c r="F133" s="7"/>
    </row>
    <row r="134" spans="2:6" ht="12.75">
      <c r="B134" s="7"/>
      <c r="F134" s="7"/>
    </row>
    <row r="135" spans="2:6" ht="12.75">
      <c r="B135" s="7"/>
      <c r="F135" s="7"/>
    </row>
    <row r="136" spans="2:6" ht="12.75">
      <c r="B136" s="7"/>
      <c r="F136" s="7"/>
    </row>
    <row r="137" spans="2:6" ht="12.75">
      <c r="B137" s="7"/>
      <c r="F137" s="7"/>
    </row>
    <row r="138" spans="2:6" ht="12.75">
      <c r="B138" s="7"/>
      <c r="F138" s="7"/>
    </row>
    <row r="139" spans="2:6" ht="12.75">
      <c r="B139" s="7"/>
      <c r="F139" s="7"/>
    </row>
    <row r="140" spans="2:6" ht="12.75">
      <c r="B140" s="7"/>
      <c r="F140" s="7"/>
    </row>
    <row r="141" spans="2:6" ht="12.75">
      <c r="B141" s="7"/>
      <c r="F141" s="7"/>
    </row>
    <row r="142" spans="2:6" ht="12.75">
      <c r="B142" s="7"/>
      <c r="F142" s="7"/>
    </row>
    <row r="143" spans="2:6" ht="12.75">
      <c r="B143" s="7"/>
      <c r="F143" s="7"/>
    </row>
    <row r="144" spans="2:6" ht="12.75">
      <c r="B144" s="7"/>
      <c r="F144" s="7"/>
    </row>
    <row r="145" spans="2:6" ht="12.75">
      <c r="B145" s="7"/>
      <c r="F145" s="7"/>
    </row>
    <row r="146" spans="2:6" ht="12.75">
      <c r="B146" s="7"/>
      <c r="F146" s="7"/>
    </row>
    <row r="147" spans="2:6" ht="12.75">
      <c r="B147" s="7"/>
      <c r="F147" s="7"/>
    </row>
    <row r="148" spans="2:6" ht="12.75">
      <c r="B148" s="7"/>
      <c r="F148" s="7"/>
    </row>
    <row r="149" spans="2:6" ht="12.75">
      <c r="B149" s="7"/>
      <c r="F149" s="7"/>
    </row>
    <row r="150" spans="2:6" ht="12.75">
      <c r="B150" s="7"/>
      <c r="F150" s="7"/>
    </row>
    <row r="151" spans="2:6" ht="12.75">
      <c r="B151" s="7"/>
      <c r="F151" s="7"/>
    </row>
    <row r="152" spans="2:6" ht="12.75">
      <c r="B152" s="7"/>
      <c r="F152" s="7"/>
    </row>
    <row r="153" spans="2:6" ht="12.75">
      <c r="B153" s="7"/>
      <c r="F153" s="7"/>
    </row>
    <row r="154" spans="2:6" ht="12.75">
      <c r="B154" s="7"/>
      <c r="F154" s="7"/>
    </row>
    <row r="155" spans="2:6" ht="12.75">
      <c r="B155" s="7"/>
      <c r="F155" s="7"/>
    </row>
    <row r="156" spans="2:6" ht="12.75">
      <c r="B156" s="7"/>
      <c r="F156" s="7"/>
    </row>
    <row r="157" spans="2:6" ht="12.75">
      <c r="B157" s="7"/>
      <c r="F157" s="7"/>
    </row>
    <row r="158" spans="2:6" ht="12.75">
      <c r="B158" s="7"/>
      <c r="F158" s="7"/>
    </row>
    <row r="159" spans="2:6" ht="12.75">
      <c r="B159" s="7"/>
      <c r="F159" s="7"/>
    </row>
    <row r="160" spans="2:6" ht="12.75">
      <c r="B160" s="7"/>
      <c r="F160" s="7"/>
    </row>
    <row r="161" spans="2:6" ht="12.75">
      <c r="B161" s="7"/>
      <c r="F161" s="7"/>
    </row>
    <row r="162" spans="2:6" ht="12.75">
      <c r="B162" s="7"/>
      <c r="F162" s="7"/>
    </row>
    <row r="163" spans="2:6" ht="12.75">
      <c r="B163" s="7"/>
      <c r="F163" s="7"/>
    </row>
    <row r="164" spans="2:6" ht="12.75">
      <c r="B164" s="7"/>
      <c r="F164" s="7"/>
    </row>
    <row r="165" spans="2:6" ht="12.75">
      <c r="B165" s="7"/>
      <c r="F165" s="7"/>
    </row>
    <row r="166" spans="2:6" ht="12.75">
      <c r="B166" s="7"/>
      <c r="F166" s="7"/>
    </row>
    <row r="167" spans="2:6" ht="12.75">
      <c r="B167" s="7"/>
      <c r="F167" s="7"/>
    </row>
    <row r="168" spans="2:6" ht="12.75">
      <c r="B168" s="7"/>
      <c r="F168" s="7"/>
    </row>
    <row r="169" spans="2:6" ht="12.75">
      <c r="B169" s="7"/>
      <c r="F169" s="7"/>
    </row>
    <row r="170" spans="2:6" ht="12.75">
      <c r="B170" s="7"/>
      <c r="F170" s="7"/>
    </row>
    <row r="171" spans="2:6" ht="12.75">
      <c r="B171" s="7"/>
      <c r="F171" s="7"/>
    </row>
    <row r="172" spans="2:6" ht="12.75">
      <c r="B172" s="7"/>
      <c r="F172" s="7"/>
    </row>
    <row r="173" spans="2:6" ht="12.75">
      <c r="B173" s="7"/>
      <c r="F173" s="7"/>
    </row>
    <row r="174" spans="2:6" ht="12.75">
      <c r="B174" s="7"/>
      <c r="F174" s="7"/>
    </row>
    <row r="175" spans="2:6" ht="12.75">
      <c r="B175" s="7"/>
      <c r="F175" s="7"/>
    </row>
    <row r="176" spans="2:6" ht="12.75">
      <c r="B176" s="7"/>
      <c r="F176" s="7"/>
    </row>
    <row r="177" spans="2:6" ht="12.75">
      <c r="B177" s="7"/>
      <c r="F177" s="7"/>
    </row>
    <row r="178" spans="2:6" ht="12.75">
      <c r="B178" s="7"/>
      <c r="F178" s="7"/>
    </row>
    <row r="179" spans="2:6" ht="12.75">
      <c r="B179" s="7"/>
      <c r="F179" s="7"/>
    </row>
    <row r="180" spans="2:6" ht="12.75">
      <c r="B180" s="7"/>
      <c r="F180" s="7"/>
    </row>
    <row r="181" spans="2:6" ht="12.75">
      <c r="B181" s="7"/>
      <c r="F181" s="7"/>
    </row>
    <row r="182" spans="2:6" ht="12.75">
      <c r="B182" s="7"/>
      <c r="F182" s="7"/>
    </row>
    <row r="183" spans="2:6" ht="12.75">
      <c r="B183" s="7"/>
      <c r="F183" s="7"/>
    </row>
    <row r="184" spans="2:6" ht="12.75">
      <c r="B184" s="7"/>
      <c r="F184" s="7"/>
    </row>
    <row r="185" spans="2:6" ht="12.75">
      <c r="B185" s="7"/>
      <c r="F185" s="7"/>
    </row>
    <row r="186" spans="2:6" ht="12.75">
      <c r="B186" s="7"/>
      <c r="F186" s="7"/>
    </row>
    <row r="187" spans="2:6" ht="12.75">
      <c r="B187" s="7"/>
      <c r="F187" s="7"/>
    </row>
    <row r="188" spans="2:6" ht="12.75">
      <c r="B188" s="7"/>
      <c r="F188" s="7"/>
    </row>
    <row r="189" spans="2:6" ht="12.75">
      <c r="B189" s="7"/>
      <c r="F189" s="7"/>
    </row>
    <row r="190" spans="2:6" ht="12.75">
      <c r="B190" s="7"/>
      <c r="F190" s="7"/>
    </row>
    <row r="191" spans="2:6" ht="12.75">
      <c r="B191" s="7"/>
      <c r="F191" s="7"/>
    </row>
    <row r="192" spans="2:6" ht="12.75">
      <c r="B192" s="7"/>
      <c r="F192" s="7"/>
    </row>
    <row r="193" spans="2:6" ht="12.75">
      <c r="B193" s="7"/>
      <c r="F193" s="7"/>
    </row>
    <row r="194" spans="2:6" ht="12.75">
      <c r="B194" s="7"/>
      <c r="F194" s="7"/>
    </row>
    <row r="195" spans="2:6" ht="12.75">
      <c r="B195" s="7"/>
      <c r="F195" s="7"/>
    </row>
    <row r="196" spans="2:6" ht="12.75">
      <c r="B196" s="7"/>
      <c r="F196" s="7"/>
    </row>
    <row r="197" spans="2:6" ht="12.75">
      <c r="B197" s="7"/>
      <c r="F197" s="7"/>
    </row>
    <row r="198" spans="2:6" ht="12.75">
      <c r="B198" s="7"/>
      <c r="F198" s="7"/>
    </row>
    <row r="199" spans="2:6" ht="12.75">
      <c r="B199" s="7"/>
      <c r="F199" s="7"/>
    </row>
    <row r="200" spans="2:6" ht="12.75">
      <c r="B200" s="7"/>
      <c r="F200" s="7"/>
    </row>
    <row r="201" spans="2:6" ht="12.75">
      <c r="B201" s="7"/>
      <c r="F201" s="7"/>
    </row>
    <row r="202" spans="2:6" ht="12.75">
      <c r="B202" s="7"/>
      <c r="F202" s="7"/>
    </row>
    <row r="203" spans="2:6" ht="12.75">
      <c r="B203" s="7"/>
      <c r="F203" s="7"/>
    </row>
    <row r="204" spans="2:6" ht="12.75">
      <c r="B204" s="7"/>
      <c r="F204" s="7"/>
    </row>
    <row r="205" spans="2:6" ht="12.75">
      <c r="B205" s="7"/>
      <c r="F205" s="7"/>
    </row>
    <row r="206" spans="2:6" ht="12.75">
      <c r="B206" s="7"/>
      <c r="F206" s="7"/>
    </row>
    <row r="207" spans="2:6" ht="12.75">
      <c r="B207" s="7"/>
      <c r="F207" s="7"/>
    </row>
    <row r="208" spans="2:6" ht="12.75">
      <c r="B208" s="7"/>
      <c r="F208" s="7"/>
    </row>
    <row r="209" spans="2:6" ht="12.75">
      <c r="B209" s="7"/>
      <c r="F209" s="7"/>
    </row>
    <row r="210" spans="2:6" ht="12.75">
      <c r="B210" s="7"/>
      <c r="F210" s="7"/>
    </row>
    <row r="211" spans="2:6" ht="12.75">
      <c r="B211" s="7"/>
      <c r="F211" s="7"/>
    </row>
    <row r="212" spans="2:6" ht="12.75">
      <c r="B212" s="7"/>
      <c r="F212" s="7"/>
    </row>
    <row r="213" spans="2:6" ht="12.75">
      <c r="B213" s="7"/>
      <c r="F213" s="7"/>
    </row>
    <row r="214" spans="2:6" ht="12.75">
      <c r="B214" s="7"/>
      <c r="F214" s="7"/>
    </row>
    <row r="215" spans="2:6" ht="12.75">
      <c r="B215" s="7"/>
      <c r="F215" s="7"/>
    </row>
    <row r="216" spans="2:6" ht="12.75">
      <c r="B216" s="7"/>
      <c r="F216" s="7"/>
    </row>
    <row r="217" spans="2:6" ht="12.75">
      <c r="B217" s="7"/>
      <c r="F217" s="7"/>
    </row>
    <row r="218" spans="2:6" ht="12.75">
      <c r="B218" s="7"/>
      <c r="F218" s="7"/>
    </row>
    <row r="219" spans="2:6" ht="12.75">
      <c r="B219" s="7"/>
      <c r="F219" s="7"/>
    </row>
    <row r="220" spans="2:6" ht="12.75">
      <c r="B220" s="7"/>
      <c r="F220" s="7"/>
    </row>
    <row r="221" spans="2:6" ht="12.75">
      <c r="B221" s="7"/>
      <c r="F221" s="7"/>
    </row>
    <row r="222" spans="2:6" ht="12.75">
      <c r="B222" s="7"/>
      <c r="F222" s="7"/>
    </row>
    <row r="223" spans="2:6" ht="12.75">
      <c r="B223" s="7"/>
      <c r="F223" s="7"/>
    </row>
    <row r="224" spans="2:6" ht="12.75">
      <c r="B224" s="7"/>
      <c r="F224" s="7"/>
    </row>
    <row r="225" spans="2:6" ht="12.75">
      <c r="B225" s="7"/>
      <c r="F225" s="7"/>
    </row>
    <row r="226" spans="2:6" ht="12.75">
      <c r="B226" s="7"/>
      <c r="F226" s="7"/>
    </row>
    <row r="227" spans="2:6" ht="12.75">
      <c r="B227" s="7"/>
      <c r="F227" s="7"/>
    </row>
    <row r="228" spans="2:6" ht="12.75">
      <c r="B228" s="7"/>
      <c r="F228" s="7"/>
    </row>
    <row r="229" spans="2:6" ht="12.75">
      <c r="B229" s="7"/>
      <c r="F229" s="7"/>
    </row>
    <row r="230" spans="2:6" ht="12.75">
      <c r="B230" s="7"/>
      <c r="F230" s="7"/>
    </row>
    <row r="231" spans="2:6" ht="12.75">
      <c r="B231" s="7"/>
      <c r="F231" s="7"/>
    </row>
    <row r="232" spans="2:6" ht="12.75">
      <c r="B232" s="7"/>
      <c r="F232" s="7"/>
    </row>
    <row r="233" spans="2:6" ht="12.75">
      <c r="B233" s="7"/>
      <c r="F233" s="7"/>
    </row>
    <row r="234" spans="2:6" ht="12.75">
      <c r="B234" s="7"/>
      <c r="F234" s="7"/>
    </row>
    <row r="235" spans="2:6" ht="12.75">
      <c r="B235" s="7"/>
      <c r="F235" s="7"/>
    </row>
    <row r="236" spans="2:6" ht="12.75">
      <c r="B236" s="7"/>
      <c r="F236" s="7"/>
    </row>
    <row r="237" spans="2:6" ht="12.75">
      <c r="B237" s="7"/>
      <c r="F237" s="7"/>
    </row>
    <row r="238" spans="2:6" ht="12.75">
      <c r="B238" s="7"/>
      <c r="F238" s="7"/>
    </row>
    <row r="239" spans="2:6" ht="12.75">
      <c r="B239" s="7"/>
      <c r="F239" s="7"/>
    </row>
    <row r="240" spans="2:6" ht="12.75">
      <c r="B240" s="7"/>
      <c r="F240" s="7"/>
    </row>
    <row r="241" spans="2:6" ht="12.75">
      <c r="B241" s="7"/>
      <c r="F241" s="7"/>
    </row>
    <row r="242" spans="2:6" ht="12.75">
      <c r="B242" s="7"/>
      <c r="F242" s="7"/>
    </row>
    <row r="243" spans="2:6" ht="12.75">
      <c r="B243" s="7"/>
      <c r="F243" s="7"/>
    </row>
    <row r="244" spans="2:6" ht="12.75">
      <c r="B244" s="7"/>
      <c r="F244" s="7"/>
    </row>
    <row r="245" spans="2:6" ht="12.75">
      <c r="B245" s="7"/>
      <c r="F245" s="7"/>
    </row>
    <row r="246" spans="2:6" ht="12.75">
      <c r="B246" s="7"/>
      <c r="F246" s="7"/>
    </row>
    <row r="247" spans="2:6" ht="12.75">
      <c r="B247" s="7"/>
      <c r="F247" s="7"/>
    </row>
    <row r="248" spans="2:6" ht="12.75">
      <c r="B248" s="7"/>
      <c r="F248" s="7"/>
    </row>
    <row r="249" spans="2:6" ht="12.75">
      <c r="B249" s="7"/>
      <c r="F249" s="7"/>
    </row>
    <row r="250" spans="2:6" ht="12.75">
      <c r="B250" s="7"/>
      <c r="F250" s="7"/>
    </row>
    <row r="251" spans="2:6" ht="12.75">
      <c r="B251" s="7"/>
      <c r="F251" s="7"/>
    </row>
    <row r="252" spans="2:6" ht="12.75">
      <c r="B252" s="7"/>
      <c r="F252" s="7"/>
    </row>
    <row r="253" spans="2:6" ht="12.75">
      <c r="B253" s="7"/>
      <c r="F253" s="7"/>
    </row>
    <row r="254" spans="2:6" ht="12.75">
      <c r="B254" s="7"/>
      <c r="F254" s="7"/>
    </row>
    <row r="255" spans="2:6" ht="12.75">
      <c r="B255" s="7"/>
      <c r="F255" s="7"/>
    </row>
    <row r="256" spans="2:6" ht="12.75">
      <c r="B256" s="7"/>
      <c r="F256" s="7"/>
    </row>
    <row r="257" spans="2:6" ht="12.75">
      <c r="B257" s="7"/>
      <c r="F257" s="7"/>
    </row>
    <row r="258" spans="2:6" ht="12.75">
      <c r="B258" s="7"/>
      <c r="F258" s="7"/>
    </row>
    <row r="259" spans="2:6" ht="12.75">
      <c r="B259" s="7"/>
      <c r="F259" s="7"/>
    </row>
    <row r="260" spans="2:6" ht="12.75">
      <c r="B260" s="7"/>
      <c r="F260" s="7"/>
    </row>
    <row r="261" spans="2:6" ht="12.75">
      <c r="B261" s="7"/>
      <c r="F261" s="7"/>
    </row>
    <row r="262" spans="2:6" ht="12.75">
      <c r="B262" s="7"/>
      <c r="F262" s="7"/>
    </row>
    <row r="263" spans="2:6" ht="12.75">
      <c r="B263" s="7"/>
      <c r="F263" s="7"/>
    </row>
    <row r="264" spans="2:6" ht="12.75">
      <c r="B264" s="7"/>
      <c r="F264" s="7"/>
    </row>
    <row r="265" spans="2:6" ht="12.75">
      <c r="B265" s="7"/>
      <c r="F265" s="7"/>
    </row>
    <row r="266" spans="2:6" ht="12.75">
      <c r="B266" s="7"/>
      <c r="F266" s="7"/>
    </row>
    <row r="267" spans="2:6" ht="12.75">
      <c r="B267" s="7"/>
      <c r="F267" s="7"/>
    </row>
    <row r="268" spans="2:6" ht="12.75">
      <c r="B268" s="7"/>
      <c r="F268" s="7"/>
    </row>
    <row r="269" spans="2:6" ht="12.75">
      <c r="B269" s="7"/>
      <c r="F269" s="7"/>
    </row>
    <row r="270" spans="2:6" ht="12.75">
      <c r="B270" s="7"/>
      <c r="F270" s="7"/>
    </row>
    <row r="271" spans="2:6" ht="12.75">
      <c r="B271" s="7"/>
      <c r="F271" s="7"/>
    </row>
    <row r="272" spans="2:6" ht="12.75">
      <c r="B272" s="7"/>
      <c r="F272" s="7"/>
    </row>
    <row r="273" spans="2:6" ht="12.75">
      <c r="B273" s="7"/>
      <c r="F273" s="7"/>
    </row>
    <row r="274" spans="2:6" ht="12.75">
      <c r="B274" s="7"/>
      <c r="F274" s="7"/>
    </row>
    <row r="275" spans="2:6" ht="12.75">
      <c r="B275" s="7"/>
      <c r="F275" s="7"/>
    </row>
    <row r="276" spans="2:6" ht="12.75">
      <c r="B276" s="7"/>
      <c r="F276" s="7"/>
    </row>
    <row r="277" spans="2:6" ht="12.75">
      <c r="B277" s="7"/>
      <c r="F277" s="7"/>
    </row>
    <row r="278" spans="2:6" ht="12.75">
      <c r="B278" s="7"/>
      <c r="F278" s="7"/>
    </row>
    <row r="279" spans="2:6" ht="12.75">
      <c r="B279" s="7"/>
      <c r="F279" s="7"/>
    </row>
    <row r="280" spans="2:6" ht="12.75">
      <c r="B280" s="7"/>
      <c r="F280" s="7"/>
    </row>
    <row r="281" spans="2:6" ht="12.75">
      <c r="B281" s="7"/>
      <c r="F281" s="7"/>
    </row>
    <row r="282" spans="2:6" ht="12.75">
      <c r="B282" s="7"/>
      <c r="F282" s="7"/>
    </row>
    <row r="283" spans="2:6" ht="12.75">
      <c r="B283" s="7"/>
      <c r="F283" s="7"/>
    </row>
    <row r="284" spans="2:6" ht="12.75">
      <c r="B284" s="7"/>
      <c r="F284" s="7"/>
    </row>
    <row r="285" spans="2:6" ht="12.75">
      <c r="B285" s="7"/>
      <c r="F285" s="7"/>
    </row>
    <row r="286" spans="2:6" ht="12.75">
      <c r="B286" s="7"/>
      <c r="F286" s="7"/>
    </row>
    <row r="287" spans="2:6" ht="12.75">
      <c r="B287" s="7"/>
      <c r="F287" s="7"/>
    </row>
    <row r="288" spans="2:6" ht="12.75">
      <c r="B288" s="7"/>
      <c r="F288" s="7"/>
    </row>
    <row r="289" spans="2:6" ht="12.75">
      <c r="B289" s="7"/>
      <c r="F289" s="7"/>
    </row>
    <row r="290" spans="2:6" ht="12.75">
      <c r="B290" s="7"/>
      <c r="F290" s="7"/>
    </row>
    <row r="291" spans="2:6" ht="12.75">
      <c r="B291" s="7"/>
      <c r="F291" s="7"/>
    </row>
    <row r="292" spans="2:6" ht="12.75">
      <c r="B292" s="7"/>
      <c r="F292" s="7"/>
    </row>
    <row r="293" spans="2:6" ht="12.75">
      <c r="B293" s="7"/>
      <c r="F293" s="7"/>
    </row>
    <row r="294" spans="2:6" ht="12.75">
      <c r="B294" s="7"/>
      <c r="F294" s="7"/>
    </row>
    <row r="295" spans="2:6" ht="12.75">
      <c r="B295" s="7"/>
      <c r="F295" s="7"/>
    </row>
    <row r="296" spans="2:6" ht="12.75">
      <c r="B296" s="7"/>
      <c r="F296" s="7"/>
    </row>
    <row r="297" spans="2:6" ht="12.75">
      <c r="B297" s="7"/>
      <c r="F297" s="7"/>
    </row>
    <row r="298" spans="2:6" ht="12.75">
      <c r="B298" s="7"/>
      <c r="F298" s="7"/>
    </row>
    <row r="299" spans="2:6" ht="12.75">
      <c r="B299" s="7"/>
      <c r="F299" s="7"/>
    </row>
    <row r="300" spans="2:6" ht="12.75">
      <c r="B300" s="7"/>
      <c r="F300" s="7"/>
    </row>
    <row r="301" spans="2:6" ht="12.75">
      <c r="B301" s="7"/>
      <c r="F301" s="7"/>
    </row>
    <row r="302" spans="2:6" ht="12.75">
      <c r="B302" s="7"/>
      <c r="F302" s="7"/>
    </row>
    <row r="303" spans="2:6" ht="12.75">
      <c r="B303" s="7"/>
      <c r="F303" s="7"/>
    </row>
    <row r="304" spans="2:6" ht="12.75">
      <c r="B304" s="7"/>
      <c r="F304" s="7"/>
    </row>
    <row r="305" spans="2:6" ht="12.75">
      <c r="B305" s="7"/>
      <c r="F305" s="7"/>
    </row>
    <row r="306" spans="2:6" ht="12.75">
      <c r="B306" s="7"/>
      <c r="F306" s="7"/>
    </row>
    <row r="307" spans="2:6" ht="12.75">
      <c r="B307" s="7"/>
      <c r="F307" s="7"/>
    </row>
    <row r="308" spans="2:6" ht="12.75">
      <c r="B308" s="7"/>
      <c r="F308" s="7"/>
    </row>
    <row r="309" spans="2:6" ht="12.75">
      <c r="B309" s="7"/>
      <c r="F309" s="7"/>
    </row>
    <row r="310" spans="2:6" ht="12.75">
      <c r="B310" s="7"/>
      <c r="F310" s="7"/>
    </row>
    <row r="311" spans="2:6" ht="12.75">
      <c r="B311" s="7"/>
      <c r="F311" s="7"/>
    </row>
    <row r="312" spans="2:6" ht="12.75">
      <c r="B312" s="7"/>
      <c r="F312" s="7"/>
    </row>
    <row r="313" spans="2:6" ht="12.75">
      <c r="B313" s="7"/>
      <c r="F313" s="7"/>
    </row>
    <row r="314" spans="2:6" ht="12.75">
      <c r="B314" s="7"/>
      <c r="F314" s="7"/>
    </row>
    <row r="315" spans="2:6" ht="12.75">
      <c r="B315" s="7"/>
      <c r="F315" s="7"/>
    </row>
    <row r="316" spans="2:6" ht="12.75">
      <c r="B316" s="7"/>
      <c r="F316" s="7"/>
    </row>
    <row r="317" spans="2:6" ht="12.75">
      <c r="B317" s="7"/>
      <c r="F317" s="7"/>
    </row>
    <row r="318" spans="2:6" ht="12.75">
      <c r="B318" s="7"/>
      <c r="F318" s="7"/>
    </row>
    <row r="319" spans="2:6" ht="12.75">
      <c r="B319" s="7"/>
      <c r="F319" s="7"/>
    </row>
    <row r="320" spans="2:6" ht="12.75">
      <c r="B320" s="7"/>
      <c r="F320" s="7"/>
    </row>
    <row r="321" spans="2:6" ht="12.75">
      <c r="B321" s="7"/>
      <c r="F321" s="7"/>
    </row>
    <row r="322" spans="2:6" ht="12.75">
      <c r="B322" s="7"/>
      <c r="F322" s="7"/>
    </row>
    <row r="323" spans="2:6" ht="12.75">
      <c r="B323" s="7"/>
      <c r="F323" s="7"/>
    </row>
    <row r="324" spans="2:6" ht="12.75">
      <c r="B324" s="7"/>
      <c r="F324" s="7"/>
    </row>
    <row r="325" spans="2:6" ht="12.75">
      <c r="B325" s="7"/>
      <c r="F325" s="7"/>
    </row>
    <row r="326" spans="2:6" ht="12.75">
      <c r="B326" s="7"/>
      <c r="F326" s="7"/>
    </row>
    <row r="327" spans="2:6" ht="12.75">
      <c r="B327" s="7"/>
      <c r="F327" s="7"/>
    </row>
    <row r="328" spans="2:6" ht="12.75">
      <c r="B328" s="7"/>
      <c r="F328" s="7"/>
    </row>
    <row r="329" spans="2:6" ht="12.75">
      <c r="B329" s="7"/>
      <c r="F329" s="7"/>
    </row>
    <row r="330" spans="2:6" ht="12.75">
      <c r="B330" s="7"/>
      <c r="F330" s="7"/>
    </row>
    <row r="331" spans="2:6" ht="12.75">
      <c r="B331" s="7"/>
      <c r="F331" s="7"/>
    </row>
    <row r="332" spans="2:6" ht="12.75">
      <c r="B332" s="7"/>
      <c r="F332" s="7"/>
    </row>
    <row r="333" spans="2:6" ht="12.75">
      <c r="B333" s="7"/>
      <c r="F333" s="7"/>
    </row>
    <row r="334" spans="2:6" ht="12.75">
      <c r="B334" s="7"/>
      <c r="F334" s="7"/>
    </row>
    <row r="335" spans="2:6" ht="12.75">
      <c r="B335" s="7"/>
      <c r="F335" s="7"/>
    </row>
    <row r="336" spans="2:6" ht="12.75">
      <c r="B336" s="7"/>
      <c r="F336" s="7"/>
    </row>
    <row r="337" spans="2:6" ht="12.75">
      <c r="B337" s="7"/>
      <c r="F337" s="7"/>
    </row>
    <row r="338" spans="2:6" ht="12.75">
      <c r="B338" s="7"/>
      <c r="F338" s="7"/>
    </row>
    <row r="339" spans="2:6" ht="12.75">
      <c r="B339" s="7"/>
      <c r="F339" s="7"/>
    </row>
    <row r="340" spans="2:6" ht="12.75">
      <c r="B340" s="7"/>
      <c r="F340" s="7"/>
    </row>
    <row r="341" spans="2:6" ht="12.75">
      <c r="B341" s="7"/>
      <c r="F341" s="7"/>
    </row>
    <row r="342" spans="2:6" ht="12.75">
      <c r="B342" s="7"/>
      <c r="F342" s="7"/>
    </row>
    <row r="343" spans="2:6" ht="12.75">
      <c r="B343" s="7"/>
      <c r="F343" s="7"/>
    </row>
    <row r="344" spans="2:6" ht="12.75">
      <c r="B344" s="7"/>
      <c r="F344" s="7"/>
    </row>
    <row r="345" spans="2:6" ht="12.75">
      <c r="B345" s="7"/>
      <c r="F345" s="7"/>
    </row>
    <row r="346" spans="2:6" ht="12.75">
      <c r="B346" s="7"/>
      <c r="F346" s="7"/>
    </row>
    <row r="347" spans="2:6" ht="12.75">
      <c r="B347" s="7"/>
      <c r="F347" s="7"/>
    </row>
    <row r="348" spans="2:6" ht="12.75">
      <c r="B348" s="7"/>
      <c r="F348" s="7"/>
    </row>
    <row r="349" spans="2:6" ht="12.75">
      <c r="B349" s="7"/>
      <c r="F349" s="7"/>
    </row>
    <row r="350" spans="2:6" ht="12.75">
      <c r="B350" s="7"/>
      <c r="F350" s="7"/>
    </row>
    <row r="351" spans="2:6" ht="12.75">
      <c r="B351" s="7"/>
      <c r="F351" s="7"/>
    </row>
    <row r="352" spans="2:6" ht="12.75">
      <c r="B352" s="7"/>
      <c r="F352" s="7"/>
    </row>
    <row r="353" spans="2:6" ht="12.75">
      <c r="B353" s="7"/>
      <c r="F353" s="7"/>
    </row>
    <row r="354" spans="2:6" ht="12.75">
      <c r="B354" s="7"/>
      <c r="F354" s="7"/>
    </row>
    <row r="355" spans="2:6" ht="12.75">
      <c r="B355" s="7"/>
      <c r="F355" s="7"/>
    </row>
    <row r="356" spans="2:6" ht="12.75">
      <c r="B356" s="7"/>
      <c r="F356" s="7"/>
    </row>
    <row r="357" spans="2:6" ht="12.75">
      <c r="B357" s="7"/>
      <c r="F357" s="7"/>
    </row>
    <row r="358" spans="2:6" ht="12.75">
      <c r="B358" s="7"/>
      <c r="F358" s="7"/>
    </row>
    <row r="359" spans="2:6" ht="12.75">
      <c r="B359" s="7"/>
      <c r="F359" s="7"/>
    </row>
    <row r="360" spans="2:6" ht="12.75">
      <c r="B360" s="7"/>
      <c r="F360" s="7"/>
    </row>
    <row r="361" spans="2:6" ht="12.75">
      <c r="B361" s="7"/>
      <c r="F361" s="7"/>
    </row>
    <row r="362" spans="2:6" ht="12.75">
      <c r="B362" s="7"/>
      <c r="F362" s="7"/>
    </row>
    <row r="363" spans="2:6" ht="12.75">
      <c r="B363" s="7"/>
      <c r="F363" s="7"/>
    </row>
    <row r="364" spans="2:6" ht="12.75">
      <c r="B364" s="7"/>
      <c r="F364" s="7"/>
    </row>
    <row r="365" spans="2:6" ht="12.75">
      <c r="B365" s="7"/>
      <c r="F365" s="7"/>
    </row>
    <row r="366" spans="2:6" ht="12.75">
      <c r="B366" s="7"/>
      <c r="F366" s="7"/>
    </row>
    <row r="367" spans="2:6" ht="12.75">
      <c r="B367" s="7"/>
      <c r="F367" s="7"/>
    </row>
    <row r="368" spans="2:6" ht="12.75">
      <c r="B368" s="7"/>
      <c r="F368" s="7"/>
    </row>
    <row r="369" spans="2:6" ht="12.75">
      <c r="B369" s="7"/>
      <c r="F369" s="7"/>
    </row>
    <row r="370" spans="2:6" ht="12.75">
      <c r="B370" s="7"/>
      <c r="F370" s="7"/>
    </row>
    <row r="371" spans="2:6" ht="12.75">
      <c r="B371" s="7"/>
      <c r="F371" s="7"/>
    </row>
    <row r="372" spans="2:6" ht="12.75">
      <c r="B372" s="7"/>
      <c r="F372" s="7"/>
    </row>
    <row r="373" spans="2:6" ht="12.75">
      <c r="B373" s="7"/>
      <c r="F373" s="7"/>
    </row>
    <row r="374" spans="2:6" ht="12.75">
      <c r="B374" s="7"/>
      <c r="F374" s="7"/>
    </row>
    <row r="375" spans="2:6" ht="12.75">
      <c r="B375" s="7"/>
      <c r="F375" s="7"/>
    </row>
    <row r="376" spans="2:6" ht="12.75">
      <c r="B376" s="7"/>
      <c r="F376" s="7"/>
    </row>
    <row r="377" spans="2:6" ht="12.75">
      <c r="B377" s="7"/>
      <c r="F377" s="7"/>
    </row>
    <row r="378" spans="2:6" ht="12.75">
      <c r="B378" s="7"/>
      <c r="F378" s="7"/>
    </row>
    <row r="379" spans="2:6" ht="12.75">
      <c r="B379" s="7"/>
      <c r="F379" s="7"/>
    </row>
    <row r="380" spans="2:6" ht="12.75">
      <c r="B380" s="7"/>
      <c r="F380" s="7"/>
    </row>
    <row r="381" spans="2:6" ht="12.75">
      <c r="B381" s="7"/>
      <c r="F381" s="7"/>
    </row>
    <row r="382" spans="2:6" ht="12.75">
      <c r="B382" s="7"/>
      <c r="F382" s="7"/>
    </row>
    <row r="383" spans="2:6" ht="12.75">
      <c r="B383" s="7"/>
      <c r="F383" s="7"/>
    </row>
    <row r="384" spans="2:6" ht="12.75">
      <c r="B384" s="7"/>
      <c r="F384" s="7"/>
    </row>
    <row r="385" spans="2:6" ht="12.75">
      <c r="B385" s="7"/>
      <c r="F385" s="7"/>
    </row>
    <row r="386" spans="2:6" ht="12.75">
      <c r="B386" s="7"/>
      <c r="F386" s="7"/>
    </row>
    <row r="387" spans="2:6" ht="12.75">
      <c r="B387" s="7"/>
      <c r="F387" s="7"/>
    </row>
    <row r="388" spans="2:6" ht="12.75">
      <c r="B388" s="7"/>
      <c r="F388" s="7"/>
    </row>
    <row r="389" spans="2:6" ht="12.75">
      <c r="B389" s="7"/>
      <c r="F389" s="7"/>
    </row>
    <row r="390" spans="2:6" ht="12.75">
      <c r="B390" s="7"/>
      <c r="F390" s="7"/>
    </row>
    <row r="391" spans="2:6" ht="12.75">
      <c r="B391" s="7"/>
      <c r="F391" s="7"/>
    </row>
    <row r="392" spans="2:6" ht="12.75">
      <c r="B392" s="7"/>
      <c r="F392" s="7"/>
    </row>
    <row r="393" spans="2:6" ht="12.75">
      <c r="B393" s="7"/>
      <c r="F393" s="7"/>
    </row>
    <row r="394" spans="2:6" ht="12.75">
      <c r="B394" s="7"/>
      <c r="F394" s="7"/>
    </row>
    <row r="395" spans="2:6" ht="12.75">
      <c r="B395" s="7"/>
      <c r="F395" s="7"/>
    </row>
    <row r="396" spans="2:6" ht="12.75">
      <c r="B396" s="7"/>
      <c r="F396" s="7"/>
    </row>
    <row r="397" spans="2:6" ht="12.75">
      <c r="B397" s="7"/>
      <c r="F397" s="7"/>
    </row>
    <row r="398" spans="2:6" ht="12.75">
      <c r="B398" s="7"/>
      <c r="F398" s="7"/>
    </row>
    <row r="399" spans="2:6" ht="12.75">
      <c r="B399" s="7"/>
      <c r="F399" s="7"/>
    </row>
    <row r="400" spans="2:6" ht="12.75">
      <c r="B400" s="7"/>
      <c r="F400" s="7"/>
    </row>
    <row r="401" spans="2:6" ht="12.75">
      <c r="B401" s="7"/>
      <c r="F401" s="7"/>
    </row>
    <row r="402" spans="2:6" ht="12.75">
      <c r="B402" s="7"/>
      <c r="F402" s="7"/>
    </row>
    <row r="403" spans="2:6" ht="12.75">
      <c r="B403" s="7"/>
      <c r="F403" s="7"/>
    </row>
    <row r="404" spans="2:6" ht="12.75">
      <c r="B404" s="7"/>
      <c r="F404" s="7"/>
    </row>
    <row r="405" spans="2:6" ht="12.75">
      <c r="B405" s="7"/>
      <c r="F405" s="7"/>
    </row>
    <row r="406" spans="2:6" ht="12.75">
      <c r="B406" s="7"/>
      <c r="F406" s="7"/>
    </row>
    <row r="407" spans="2:6" ht="12.75">
      <c r="B407" s="7"/>
      <c r="F407" s="7"/>
    </row>
    <row r="408" spans="2:6" ht="12.75">
      <c r="B408" s="7"/>
      <c r="F408" s="7"/>
    </row>
    <row r="409" spans="2:6" ht="12.75">
      <c r="B409" s="7"/>
      <c r="F409" s="7"/>
    </row>
    <row r="410" spans="2:6" ht="12.75">
      <c r="B410" s="7"/>
      <c r="F410" s="7"/>
    </row>
    <row r="411" spans="2:6" ht="12.75">
      <c r="B411" s="7"/>
      <c r="F411" s="7"/>
    </row>
    <row r="412" spans="2:6" ht="12.75">
      <c r="B412" s="7"/>
      <c r="F412" s="7"/>
    </row>
    <row r="413" spans="2:6" ht="12.75">
      <c r="B413" s="7"/>
      <c r="F413" s="7"/>
    </row>
    <row r="414" spans="2:6" ht="12.75">
      <c r="B414" s="7"/>
      <c r="F414" s="7"/>
    </row>
    <row r="415" spans="2:6" ht="12.75">
      <c r="B415" s="7"/>
      <c r="F415" s="7"/>
    </row>
    <row r="416" spans="2:6" ht="12.75">
      <c r="B416" s="7"/>
      <c r="F416" s="7"/>
    </row>
    <row r="417" spans="2:6" ht="12.75">
      <c r="B417" s="7"/>
      <c r="F417" s="7"/>
    </row>
    <row r="418" spans="2:6" ht="12.75">
      <c r="B418" s="7"/>
      <c r="F418" s="7"/>
    </row>
    <row r="419" spans="2:6" ht="12.75">
      <c r="B419" s="7"/>
      <c r="F419" s="7"/>
    </row>
    <row r="420" spans="2:6" ht="12.75">
      <c r="B420" s="7"/>
      <c r="F420" s="7"/>
    </row>
    <row r="421" spans="2:6" ht="12.75">
      <c r="B421" s="7"/>
      <c r="F421" s="7"/>
    </row>
    <row r="422" spans="2:6" ht="12.75">
      <c r="B422" s="7"/>
      <c r="F422" s="7"/>
    </row>
    <row r="423" spans="2:6" ht="12.75">
      <c r="B423" s="7"/>
      <c r="F423" s="7"/>
    </row>
    <row r="424" spans="2:6" ht="12.75">
      <c r="B424" s="7"/>
      <c r="F424" s="7"/>
    </row>
    <row r="425" spans="2:6" ht="12.75">
      <c r="B425" s="7"/>
      <c r="F425" s="7"/>
    </row>
    <row r="426" spans="2:6" ht="12.75">
      <c r="B426" s="7"/>
      <c r="F426" s="7"/>
    </row>
    <row r="427" spans="2:6" ht="12.75">
      <c r="B427" s="7"/>
      <c r="F427" s="7"/>
    </row>
    <row r="428" spans="2:6" ht="12.75">
      <c r="B428" s="7"/>
      <c r="F428" s="7"/>
    </row>
    <row r="429" spans="2:6" ht="12.75">
      <c r="B429" s="7"/>
      <c r="F429" s="7"/>
    </row>
    <row r="430" spans="2:6" ht="12.75">
      <c r="B430" s="7"/>
      <c r="F430" s="7"/>
    </row>
    <row r="431" spans="2:6" ht="12.75">
      <c r="B431" s="7"/>
      <c r="F431" s="7"/>
    </row>
    <row r="432" spans="2:6" ht="12.75">
      <c r="B432" s="7"/>
      <c r="F432" s="7"/>
    </row>
    <row r="433" spans="2:6" ht="12.75">
      <c r="B433" s="7"/>
      <c r="F433" s="7"/>
    </row>
    <row r="434" spans="2:6" ht="12.75">
      <c r="B434" s="7"/>
      <c r="F434" s="7"/>
    </row>
    <row r="435" spans="2:6" ht="12.75">
      <c r="B435" s="7"/>
      <c r="F435" s="7"/>
    </row>
    <row r="436" spans="2:6" ht="12.75">
      <c r="B436" s="7"/>
      <c r="F436" s="7"/>
    </row>
    <row r="437" spans="2:6" ht="12.75">
      <c r="B437" s="7"/>
      <c r="F437" s="7"/>
    </row>
    <row r="438" spans="2:6" ht="12.75">
      <c r="B438" s="7"/>
      <c r="F438" s="7"/>
    </row>
    <row r="439" spans="2:6" ht="12.75">
      <c r="B439" s="7"/>
      <c r="F439" s="7"/>
    </row>
    <row r="440" spans="2:6" ht="12.75">
      <c r="B440" s="7"/>
      <c r="F440" s="7"/>
    </row>
    <row r="441" spans="2:6" ht="12.75">
      <c r="B441" s="7"/>
      <c r="F441" s="7"/>
    </row>
    <row r="442" spans="2:6" ht="12.75">
      <c r="B442" s="7"/>
      <c r="F442" s="7"/>
    </row>
    <row r="443" spans="2:6" ht="12.75">
      <c r="B443" s="7"/>
      <c r="F443" s="7"/>
    </row>
    <row r="444" spans="2:6" ht="12.75">
      <c r="B444" s="7"/>
      <c r="F444" s="7"/>
    </row>
    <row r="445" spans="2:6" ht="12.75">
      <c r="B445" s="7"/>
      <c r="F445" s="7"/>
    </row>
    <row r="446" spans="2:6" ht="12.75">
      <c r="B446" s="7"/>
      <c r="F446" s="7"/>
    </row>
    <row r="447" spans="2:6" ht="12.75">
      <c r="B447" s="7"/>
      <c r="F447" s="7"/>
    </row>
    <row r="448" spans="2:6" ht="12.75">
      <c r="B448" s="7"/>
      <c r="F448" s="7"/>
    </row>
    <row r="449" spans="2:6" ht="12.75">
      <c r="B449" s="7"/>
      <c r="F449" s="7"/>
    </row>
    <row r="450" spans="2:6" ht="12.75">
      <c r="B450" s="7"/>
      <c r="F450" s="7"/>
    </row>
    <row r="451" spans="2:6" ht="12.75">
      <c r="B451" s="7"/>
      <c r="F451" s="7"/>
    </row>
    <row r="452" spans="2:6" ht="12.75">
      <c r="B452" s="7"/>
      <c r="F452" s="7"/>
    </row>
    <row r="453" spans="2:6" ht="12.75">
      <c r="B453" s="7"/>
      <c r="F453" s="7"/>
    </row>
    <row r="454" spans="2:6" ht="12.75">
      <c r="B454" s="7"/>
      <c r="F454" s="7"/>
    </row>
    <row r="455" spans="2:6" ht="12.75">
      <c r="B455" s="7"/>
      <c r="F455" s="7"/>
    </row>
    <row r="456" spans="2:6" ht="12.75">
      <c r="B456" s="7"/>
      <c r="F456" s="7"/>
    </row>
    <row r="457" spans="2:6" ht="12.75">
      <c r="B457" s="7"/>
      <c r="F457" s="7"/>
    </row>
    <row r="458" spans="2:6" ht="12.75">
      <c r="B458" s="7"/>
      <c r="F458" s="7"/>
    </row>
    <row r="459" spans="2:6" ht="12.75">
      <c r="B459" s="7"/>
      <c r="F459" s="7"/>
    </row>
    <row r="460" spans="2:6" ht="12.75">
      <c r="B460" s="7"/>
      <c r="F460" s="7"/>
    </row>
    <row r="461" spans="2:6" ht="12.75">
      <c r="B461" s="7"/>
      <c r="F461" s="7"/>
    </row>
    <row r="462" spans="2:6" ht="12.75">
      <c r="B462" s="7"/>
      <c r="F462" s="7"/>
    </row>
    <row r="463" spans="2:6" ht="12.75">
      <c r="B463" s="7"/>
      <c r="F463" s="7"/>
    </row>
    <row r="464" spans="2:6" ht="12.75">
      <c r="B464" s="7"/>
      <c r="F464" s="7"/>
    </row>
    <row r="465" spans="2:6" ht="12.75">
      <c r="B465" s="7"/>
      <c r="F465" s="7"/>
    </row>
    <row r="466" spans="2:6" ht="12.75">
      <c r="B466" s="7"/>
      <c r="F466" s="7"/>
    </row>
    <row r="467" spans="2:6" ht="12.75">
      <c r="B467" s="7"/>
      <c r="F467" s="7"/>
    </row>
    <row r="468" spans="2:6" ht="12.75">
      <c r="B468" s="7"/>
      <c r="F468" s="7"/>
    </row>
    <row r="469" spans="2:6" ht="12.75">
      <c r="B469" s="7"/>
      <c r="F469" s="7"/>
    </row>
    <row r="470" spans="2:6" ht="12.75">
      <c r="B470" s="7"/>
      <c r="F470" s="7"/>
    </row>
    <row r="471" spans="2:6" ht="12.75">
      <c r="B471" s="7"/>
      <c r="F471" s="7"/>
    </row>
    <row r="472" spans="2:6" ht="12.75">
      <c r="B472" s="7"/>
      <c r="F472" s="7"/>
    </row>
    <row r="473" spans="2:6" ht="12.75">
      <c r="B473" s="7"/>
      <c r="F473" s="7"/>
    </row>
    <row r="474" spans="2:6" ht="12.75">
      <c r="B474" s="7"/>
      <c r="F474" s="7"/>
    </row>
    <row r="475" spans="2:6" ht="12.75">
      <c r="B475" s="7"/>
      <c r="F475" s="7"/>
    </row>
    <row r="476" spans="2:6" ht="12.75">
      <c r="B476" s="7"/>
      <c r="F476" s="7"/>
    </row>
    <row r="477" spans="2:6" ht="12.75">
      <c r="B477" s="7"/>
      <c r="F477" s="7"/>
    </row>
    <row r="478" spans="2:6" ht="12.75">
      <c r="B478" s="7"/>
      <c r="F478" s="7"/>
    </row>
    <row r="479" spans="2:6" ht="12.75">
      <c r="B479" s="7"/>
      <c r="F479" s="7"/>
    </row>
    <row r="480" spans="2:6" ht="12.75">
      <c r="B480" s="7"/>
      <c r="F480" s="7"/>
    </row>
    <row r="481" spans="2:6" ht="12.75">
      <c r="B481" s="7"/>
      <c r="F481" s="7"/>
    </row>
    <row r="482" spans="2:6" ht="12.75">
      <c r="B482" s="7"/>
      <c r="F482" s="7"/>
    </row>
    <row r="483" spans="2:6" ht="12.75">
      <c r="B483" s="7"/>
      <c r="F483" s="7"/>
    </row>
    <row r="484" spans="2:6" ht="12.75">
      <c r="B484" s="7"/>
      <c r="F484" s="7"/>
    </row>
    <row r="485" spans="2:6" ht="12.75">
      <c r="B485" s="7"/>
      <c r="F485" s="7"/>
    </row>
    <row r="486" spans="2:6" ht="12.75">
      <c r="B486" s="7"/>
      <c r="F486" s="7"/>
    </row>
    <row r="487" spans="2:6" ht="12.75">
      <c r="B487" s="7"/>
      <c r="F487" s="7"/>
    </row>
    <row r="488" spans="2:6" ht="12.75">
      <c r="B488" s="7"/>
      <c r="F488" s="7"/>
    </row>
    <row r="489" spans="2:6" ht="12.75">
      <c r="B489" s="7"/>
      <c r="F489" s="7"/>
    </row>
    <row r="490" spans="2:6" ht="12.75">
      <c r="B490" s="7"/>
      <c r="F490" s="7"/>
    </row>
    <row r="491" spans="2:6" ht="12.75">
      <c r="B491" s="7"/>
      <c r="F491" s="7"/>
    </row>
    <row r="492" spans="2:6" ht="12.75">
      <c r="B492" s="7"/>
      <c r="F492" s="7"/>
    </row>
    <row r="493" spans="2:6" ht="12.75">
      <c r="B493" s="7"/>
      <c r="F493" s="7"/>
    </row>
    <row r="494" spans="2:6" ht="12.75">
      <c r="B494" s="7"/>
      <c r="F494" s="7"/>
    </row>
    <row r="495" spans="2:6" ht="12.75">
      <c r="B495" s="7"/>
      <c r="F495" s="7"/>
    </row>
    <row r="496" spans="2:6" ht="12.75">
      <c r="B496" s="7"/>
      <c r="F496" s="7"/>
    </row>
    <row r="497" spans="2:6" ht="12.75">
      <c r="B497" s="7"/>
      <c r="F497" s="7"/>
    </row>
    <row r="498" spans="2:6" ht="12.75">
      <c r="B498" s="7"/>
      <c r="F498" s="7"/>
    </row>
    <row r="499" spans="2:6" ht="12.75">
      <c r="B499" s="7"/>
      <c r="F499" s="7"/>
    </row>
    <row r="500" spans="2:6" ht="12.75">
      <c r="B500" s="7"/>
      <c r="F500" s="7"/>
    </row>
    <row r="501" spans="2:6" ht="12.75">
      <c r="B501" s="7"/>
      <c r="F501" s="7"/>
    </row>
    <row r="502" spans="2:6" ht="12.75">
      <c r="B502" s="7"/>
      <c r="F502" s="7"/>
    </row>
    <row r="503" spans="2:6" ht="12.75">
      <c r="B503" s="7"/>
      <c r="F503" s="7"/>
    </row>
    <row r="504" spans="2:6" ht="12.75">
      <c r="B504" s="7"/>
      <c r="F504" s="7"/>
    </row>
    <row r="505" spans="2:6" ht="12.75">
      <c r="B505" s="7"/>
      <c r="F505" s="7"/>
    </row>
    <row r="506" spans="2:6" ht="12.75">
      <c r="B506" s="7"/>
      <c r="F506" s="7"/>
    </row>
    <row r="507" spans="2:6" ht="12.75">
      <c r="B507" s="7"/>
      <c r="F507" s="7"/>
    </row>
    <row r="508" spans="2:6" ht="12.75">
      <c r="B508" s="7"/>
      <c r="F508" s="7"/>
    </row>
    <row r="509" spans="2:6" ht="12.75">
      <c r="B509" s="7"/>
      <c r="F509" s="7"/>
    </row>
    <row r="510" spans="2:6" ht="12.75">
      <c r="B510" s="7"/>
      <c r="F510" s="7"/>
    </row>
    <row r="511" spans="2:6" ht="12.75">
      <c r="B511" s="7"/>
      <c r="F511" s="7"/>
    </row>
    <row r="512" spans="2:6" ht="12.75">
      <c r="B512" s="7"/>
      <c r="F512" s="7"/>
    </row>
    <row r="513" spans="2:6" ht="12.75">
      <c r="B513" s="7"/>
      <c r="F513" s="7"/>
    </row>
    <row r="514" spans="2:6" ht="12.75">
      <c r="B514" s="7"/>
      <c r="F514" s="7"/>
    </row>
    <row r="515" spans="2:6" ht="12.75">
      <c r="B515" s="7"/>
      <c r="F515" s="7"/>
    </row>
    <row r="516" spans="2:6" ht="12.75">
      <c r="B516" s="7"/>
      <c r="F516" s="7"/>
    </row>
    <row r="517" spans="2:6" ht="12.75">
      <c r="B517" s="7"/>
      <c r="F517" s="7"/>
    </row>
    <row r="518" spans="2:6" ht="12.75">
      <c r="B518" s="7"/>
      <c r="F518" s="7"/>
    </row>
    <row r="519" spans="2:6" ht="12.75">
      <c r="B519" s="7"/>
      <c r="F519" s="7"/>
    </row>
    <row r="520" spans="2:6" ht="12.75">
      <c r="B520" s="7"/>
      <c r="F520" s="7"/>
    </row>
    <row r="521" spans="2:6" ht="12.75">
      <c r="B521" s="7"/>
      <c r="F521" s="7"/>
    </row>
    <row r="522" spans="2:6" ht="12.75">
      <c r="B522" s="7"/>
      <c r="F522" s="7"/>
    </row>
    <row r="523" spans="2:6" ht="12.75">
      <c r="B523" s="7"/>
      <c r="F523" s="7"/>
    </row>
    <row r="524" spans="2:6" ht="12.75">
      <c r="B524" s="7"/>
      <c r="F524" s="7"/>
    </row>
    <row r="525" spans="2:6" ht="12.75">
      <c r="B525" s="7"/>
      <c r="F525" s="7"/>
    </row>
    <row r="526" spans="2:6" ht="12.75">
      <c r="B526" s="7"/>
      <c r="F526" s="7"/>
    </row>
    <row r="527" spans="2:6" ht="12.75">
      <c r="B527" s="7"/>
      <c r="F527" s="7"/>
    </row>
    <row r="528" spans="2:6" ht="12.75">
      <c r="B528" s="7"/>
      <c r="F528" s="7"/>
    </row>
    <row r="529" spans="2:6" ht="12.75">
      <c r="B529" s="7"/>
      <c r="F529" s="7"/>
    </row>
    <row r="530" spans="2:6" ht="12.75">
      <c r="B530" s="7"/>
      <c r="F530" s="7"/>
    </row>
    <row r="531" spans="2:6" ht="12.75">
      <c r="B531" s="7"/>
      <c r="F531" s="7"/>
    </row>
    <row r="532" spans="2:6" ht="12.75">
      <c r="B532" s="7"/>
      <c r="F532" s="7"/>
    </row>
    <row r="533" spans="2:6" ht="12.75">
      <c r="B533" s="7"/>
      <c r="F533" s="7"/>
    </row>
    <row r="534" spans="2:6" ht="12.75">
      <c r="B534" s="7"/>
      <c r="F534" s="7"/>
    </row>
    <row r="535" spans="2:6" ht="12.75">
      <c r="B535" s="7"/>
      <c r="F535" s="7"/>
    </row>
    <row r="536" spans="2:6" ht="12.75">
      <c r="B536" s="7"/>
      <c r="F536" s="7"/>
    </row>
    <row r="537" spans="2:6" ht="12.75">
      <c r="B537" s="7"/>
      <c r="F537" s="7"/>
    </row>
    <row r="538" spans="2:6" ht="12.75">
      <c r="B538" s="7"/>
      <c r="F538" s="7"/>
    </row>
    <row r="539" spans="2:6" ht="12.75">
      <c r="B539" s="7"/>
      <c r="F539" s="7"/>
    </row>
    <row r="540" spans="2:6" ht="12.75">
      <c r="B540" s="7"/>
      <c r="F540" s="7"/>
    </row>
    <row r="541" spans="2:6" ht="12.75">
      <c r="B541" s="7"/>
      <c r="F541" s="7"/>
    </row>
    <row r="542" spans="2:6" ht="12.75">
      <c r="B542" s="7"/>
      <c r="F542" s="7"/>
    </row>
    <row r="543" spans="2:6" ht="12.75">
      <c r="B543" s="7"/>
      <c r="F543" s="7"/>
    </row>
    <row r="544" spans="2:6" ht="12.75">
      <c r="B544" s="7"/>
      <c r="F544" s="7"/>
    </row>
    <row r="545" spans="2:6" ht="12.75">
      <c r="B545" s="7"/>
      <c r="F545" s="7"/>
    </row>
    <row r="546" spans="2:6" ht="12.75">
      <c r="B546" s="7"/>
      <c r="F546" s="7"/>
    </row>
    <row r="547" spans="2:6" ht="12.75">
      <c r="B547" s="7"/>
      <c r="F547" s="7"/>
    </row>
    <row r="548" spans="2:6" ht="12.75">
      <c r="B548" s="7"/>
      <c r="F548" s="7"/>
    </row>
    <row r="549" spans="2:6" ht="12.75">
      <c r="B549" s="7"/>
      <c r="F549" s="7"/>
    </row>
    <row r="550" spans="2:6" ht="12.75">
      <c r="B550" s="7"/>
      <c r="F550" s="7"/>
    </row>
    <row r="551" spans="2:6" ht="12.75">
      <c r="B551" s="7"/>
      <c r="F551" s="7"/>
    </row>
    <row r="552" spans="2:6" ht="12.75">
      <c r="B552" s="7"/>
      <c r="F552" s="7"/>
    </row>
    <row r="553" spans="2:6" ht="12.75">
      <c r="B553" s="7"/>
      <c r="F553" s="7"/>
    </row>
    <row r="554" spans="2:6" ht="12.75">
      <c r="B554" s="7"/>
      <c r="F554" s="7"/>
    </row>
    <row r="555" spans="2:6" ht="12.75">
      <c r="B555" s="7"/>
      <c r="F555" s="7"/>
    </row>
    <row r="556" spans="2:6" ht="12.75">
      <c r="B556" s="7"/>
      <c r="F556" s="7"/>
    </row>
    <row r="557" spans="2:6" ht="12.75">
      <c r="B557" s="7"/>
      <c r="F557" s="7"/>
    </row>
    <row r="558" spans="2:6" ht="12.75">
      <c r="B558" s="7"/>
      <c r="F558" s="7"/>
    </row>
    <row r="559" spans="2:6" ht="12.75">
      <c r="B559" s="7"/>
      <c r="F559" s="7"/>
    </row>
    <row r="560" spans="2:6" ht="12.75">
      <c r="B560" s="7"/>
      <c r="F560" s="7"/>
    </row>
    <row r="561" spans="2:6" ht="12.75">
      <c r="B561" s="7"/>
      <c r="F561" s="7"/>
    </row>
    <row r="562" spans="2:6" ht="12.75">
      <c r="B562" s="7"/>
      <c r="F562" s="7"/>
    </row>
    <row r="563" spans="2:6" ht="12.75">
      <c r="B563" s="7"/>
      <c r="F563" s="7"/>
    </row>
    <row r="564" spans="2:6" ht="12.75">
      <c r="B564" s="7"/>
      <c r="F564" s="7"/>
    </row>
    <row r="565" spans="2:6" ht="12.75">
      <c r="B565" s="7"/>
      <c r="F565" s="7"/>
    </row>
    <row r="566" spans="2:6" ht="12.75">
      <c r="B566" s="7"/>
      <c r="F566" s="7"/>
    </row>
    <row r="567" spans="2:6" ht="12.75">
      <c r="B567" s="7"/>
      <c r="F567" s="7"/>
    </row>
    <row r="568" spans="2:6" ht="12.75">
      <c r="B568" s="7"/>
      <c r="F568" s="7"/>
    </row>
    <row r="569" spans="2:6" ht="12.75">
      <c r="B569" s="7"/>
      <c r="F569" s="7"/>
    </row>
    <row r="570" spans="2:6" ht="12.75">
      <c r="B570" s="7"/>
      <c r="F570" s="7"/>
    </row>
    <row r="571" spans="2:6" ht="12.75">
      <c r="B571" s="7"/>
      <c r="F571" s="7"/>
    </row>
    <row r="572" spans="2:6" ht="12.75">
      <c r="B572" s="7"/>
      <c r="F572" s="7"/>
    </row>
    <row r="573" spans="2:6" ht="12.75">
      <c r="B573" s="7"/>
      <c r="F573" s="7"/>
    </row>
    <row r="574" spans="2:6" ht="12.75">
      <c r="B574" s="7"/>
      <c r="F574" s="7"/>
    </row>
    <row r="575" spans="2:6" ht="12.75">
      <c r="B575" s="7"/>
      <c r="F575" s="7"/>
    </row>
    <row r="576" spans="2:6" ht="12.75">
      <c r="B576" s="7"/>
      <c r="F576" s="7"/>
    </row>
    <row r="577" spans="2:6" ht="12.75">
      <c r="B577" s="7"/>
      <c r="F577" s="7"/>
    </row>
    <row r="578" spans="2:6" ht="12.75">
      <c r="B578" s="7"/>
      <c r="F578" s="7"/>
    </row>
    <row r="579" spans="2:6" ht="12.75">
      <c r="B579" s="7"/>
      <c r="F579" s="7"/>
    </row>
    <row r="580" spans="2:6" ht="12.75">
      <c r="B580" s="7"/>
      <c r="F580" s="7"/>
    </row>
    <row r="581" spans="2:6" ht="12.75">
      <c r="B581" s="7"/>
      <c r="F581" s="7"/>
    </row>
    <row r="582" spans="2:6" ht="12.75">
      <c r="B582" s="7"/>
      <c r="F582" s="7"/>
    </row>
    <row r="583" spans="2:6" ht="12.75">
      <c r="B583" s="7"/>
      <c r="F583" s="7"/>
    </row>
    <row r="584" spans="2:6" ht="12.75">
      <c r="B584" s="7"/>
      <c r="F584" s="7"/>
    </row>
    <row r="585" spans="2:6" ht="12.75">
      <c r="B585" s="7"/>
      <c r="F585" s="7"/>
    </row>
    <row r="586" spans="2:6" ht="12.75">
      <c r="B586" s="7"/>
      <c r="F586" s="7"/>
    </row>
    <row r="587" spans="2:6" ht="12.75">
      <c r="B587" s="7"/>
      <c r="F587" s="7"/>
    </row>
    <row r="588" spans="2:6" ht="12.75">
      <c r="B588" s="7"/>
      <c r="F588" s="7"/>
    </row>
    <row r="589" spans="2:6" ht="12.75">
      <c r="B589" s="7"/>
      <c r="F589" s="7"/>
    </row>
    <row r="590" spans="2:6" ht="12.75">
      <c r="B590" s="7"/>
      <c r="F590" s="7"/>
    </row>
    <row r="591" spans="2:6" ht="12.75">
      <c r="B591" s="7"/>
      <c r="F591" s="7"/>
    </row>
    <row r="592" spans="2:6" ht="12.75">
      <c r="B592" s="7"/>
      <c r="F592" s="7"/>
    </row>
    <row r="593" spans="2:6" ht="12.75">
      <c r="B593" s="7"/>
      <c r="F593" s="7"/>
    </row>
    <row r="594" spans="2:6" ht="12.75">
      <c r="B594" s="7"/>
      <c r="F594" s="7"/>
    </row>
    <row r="595" spans="2:6" ht="12.75">
      <c r="B595" s="7"/>
      <c r="F595" s="7"/>
    </row>
    <row r="596" spans="2:6" ht="12.75">
      <c r="B596" s="7"/>
      <c r="F596" s="7"/>
    </row>
    <row r="597" spans="2:6" ht="12.75">
      <c r="B597" s="7"/>
      <c r="F597" s="7"/>
    </row>
    <row r="598" spans="2:6" ht="12.75">
      <c r="B598" s="7"/>
      <c r="F598" s="7"/>
    </row>
    <row r="599" spans="2:6" ht="12.75">
      <c r="B599" s="7"/>
      <c r="F599" s="7"/>
    </row>
    <row r="600" spans="2:6" ht="12.75">
      <c r="B600" s="7"/>
      <c r="F600" s="7"/>
    </row>
    <row r="601" spans="2:6" ht="12.75">
      <c r="B601" s="7"/>
      <c r="F601" s="7"/>
    </row>
    <row r="602" spans="2:6" ht="12.75">
      <c r="B602" s="7"/>
      <c r="F602" s="7"/>
    </row>
    <row r="603" spans="2:6" ht="12.75">
      <c r="B603" s="7"/>
      <c r="F603" s="7"/>
    </row>
    <row r="604" spans="2:6" ht="12.75">
      <c r="B604" s="7"/>
      <c r="F604" s="7"/>
    </row>
    <row r="605" spans="2:6" ht="12.75">
      <c r="B605" s="7"/>
      <c r="F605" s="7"/>
    </row>
    <row r="606" spans="2:6" ht="12.75">
      <c r="B606" s="7"/>
      <c r="F606" s="7"/>
    </row>
    <row r="607" spans="2:6" ht="12.75">
      <c r="B607" s="7"/>
      <c r="F607" s="7"/>
    </row>
    <row r="608" spans="2:6" ht="12.75">
      <c r="B608" s="7"/>
      <c r="F608" s="7"/>
    </row>
    <row r="609" spans="2:6" ht="12.75">
      <c r="B609" s="7"/>
      <c r="F609" s="7"/>
    </row>
    <row r="610" spans="2:6" ht="12.75">
      <c r="B610" s="7"/>
      <c r="F610" s="7"/>
    </row>
    <row r="611" spans="2:6" ht="12.75">
      <c r="B611" s="7"/>
      <c r="F611" s="7"/>
    </row>
    <row r="612" spans="2:6" ht="12.75">
      <c r="B612" s="7"/>
      <c r="F612" s="7"/>
    </row>
    <row r="613" spans="2:6" ht="12.75">
      <c r="B613" s="7"/>
      <c r="F613" s="7"/>
    </row>
    <row r="614" spans="2:6" ht="12.75">
      <c r="B614" s="7"/>
      <c r="F614" s="7"/>
    </row>
    <row r="615" spans="2:6" ht="12.75">
      <c r="B615" s="7"/>
      <c r="F615" s="7"/>
    </row>
    <row r="616" spans="2:6" ht="12.75">
      <c r="B616" s="7"/>
      <c r="F616" s="7"/>
    </row>
    <row r="617" spans="2:6" ht="12.75">
      <c r="B617" s="7"/>
      <c r="F617" s="7"/>
    </row>
    <row r="618" spans="2:6" ht="12.75">
      <c r="B618" s="7"/>
      <c r="F618" s="7"/>
    </row>
    <row r="619" spans="2:6" ht="12.75">
      <c r="B619" s="7"/>
      <c r="F619" s="7"/>
    </row>
    <row r="620" spans="2:6" ht="12.75">
      <c r="B620" s="7"/>
      <c r="F620" s="7"/>
    </row>
    <row r="621" spans="2:6" ht="12.75">
      <c r="B621" s="7"/>
      <c r="F621" s="7"/>
    </row>
    <row r="622" spans="2:6" ht="12.75">
      <c r="B622" s="7"/>
      <c r="F622" s="7"/>
    </row>
    <row r="623" spans="2:6" ht="12.75">
      <c r="B623" s="7"/>
      <c r="F623" s="7"/>
    </row>
    <row r="624" spans="2:6" ht="12.75">
      <c r="B624" s="7"/>
      <c r="F624" s="7"/>
    </row>
    <row r="625" spans="2:6" ht="12.75">
      <c r="B625" s="7"/>
      <c r="F625" s="7"/>
    </row>
    <row r="626" spans="2:6" ht="12.75">
      <c r="B626" s="7"/>
      <c r="F626" s="7"/>
    </row>
    <row r="627" spans="2:6" ht="12.75">
      <c r="B627" s="7"/>
      <c r="F627" s="7"/>
    </row>
    <row r="628" spans="2:6" ht="12.75">
      <c r="B628" s="7"/>
      <c r="F628" s="7"/>
    </row>
    <row r="629" spans="2:6" ht="12.75">
      <c r="B629" s="7"/>
      <c r="F629" s="7"/>
    </row>
    <row r="630" spans="2:6" ht="12.75">
      <c r="B630" s="7"/>
      <c r="F630" s="7"/>
    </row>
    <row r="631" spans="2:6" ht="12.75">
      <c r="B631" s="7"/>
      <c r="F631" s="7"/>
    </row>
    <row r="632" spans="2:6" ht="12.75">
      <c r="B632" s="7"/>
      <c r="F632" s="7"/>
    </row>
    <row r="633" spans="2:6" ht="12.75">
      <c r="B633" s="7"/>
      <c r="F633" s="7"/>
    </row>
    <row r="634" spans="2:6" ht="12.75">
      <c r="B634" s="7"/>
      <c r="F634" s="7"/>
    </row>
    <row r="635" spans="2:6" ht="12.75">
      <c r="B635" s="7"/>
      <c r="F635" s="7"/>
    </row>
    <row r="636" spans="2:6" ht="12.75">
      <c r="B636" s="7"/>
      <c r="F636" s="7"/>
    </row>
    <row r="637" spans="2:6" ht="12.75">
      <c r="B637" s="7"/>
      <c r="F637" s="7"/>
    </row>
    <row r="638" spans="2:6" ht="12.75">
      <c r="B638" s="7"/>
      <c r="F638" s="7"/>
    </row>
    <row r="639" spans="2:6" ht="12.75">
      <c r="B639" s="7"/>
      <c r="F639" s="7"/>
    </row>
    <row r="640" spans="2:6" ht="12.75">
      <c r="B640" s="7"/>
      <c r="F640" s="7"/>
    </row>
    <row r="641" spans="2:6" ht="12.75">
      <c r="B641" s="7"/>
      <c r="F641" s="7"/>
    </row>
    <row r="642" spans="2:6" ht="12.75">
      <c r="B642" s="7"/>
      <c r="F642" s="7"/>
    </row>
    <row r="643" spans="2:6" ht="12.75">
      <c r="B643" s="7"/>
      <c r="F643" s="7"/>
    </row>
    <row r="644" spans="2:6" ht="12.75">
      <c r="B644" s="7"/>
      <c r="F644" s="7"/>
    </row>
    <row r="645" spans="2:6" ht="12.75">
      <c r="B645" s="7"/>
      <c r="F645" s="7"/>
    </row>
    <row r="646" spans="2:6" ht="12.75">
      <c r="B646" s="7"/>
      <c r="F646" s="7"/>
    </row>
    <row r="647" spans="2:6" ht="12.75">
      <c r="B647" s="7"/>
      <c r="F647" s="7"/>
    </row>
    <row r="648" spans="2:6" ht="12.75">
      <c r="B648" s="7"/>
      <c r="F648" s="7"/>
    </row>
    <row r="649" spans="2:6" ht="12.75">
      <c r="B649" s="7"/>
      <c r="F649" s="7"/>
    </row>
    <row r="650" spans="2:6" ht="12.75">
      <c r="B650" s="7"/>
      <c r="F650" s="7"/>
    </row>
    <row r="651" spans="2:6" ht="12.75">
      <c r="B651" s="7"/>
      <c r="F651" s="7"/>
    </row>
    <row r="652" spans="2:6" ht="12.75">
      <c r="B652" s="7"/>
      <c r="F652" s="7"/>
    </row>
    <row r="653" spans="2:6" ht="12.75">
      <c r="B653" s="7"/>
      <c r="F653" s="7"/>
    </row>
    <row r="654" spans="2:6" ht="12.75">
      <c r="B654" s="7"/>
      <c r="F654" s="7"/>
    </row>
    <row r="655" spans="2:6" ht="12.75">
      <c r="B655" s="7"/>
      <c r="F655" s="7"/>
    </row>
    <row r="656" spans="2:6" ht="12.75">
      <c r="B656" s="7"/>
      <c r="F656" s="7"/>
    </row>
    <row r="657" spans="2:6" ht="12.75">
      <c r="B657" s="7"/>
      <c r="F657" s="7"/>
    </row>
    <row r="658" spans="2:6" ht="12.75">
      <c r="B658" s="7"/>
      <c r="F658" s="7"/>
    </row>
    <row r="659" spans="2:6" ht="12.75">
      <c r="B659" s="7"/>
      <c r="F659" s="7"/>
    </row>
    <row r="660" spans="2:6" ht="12.75">
      <c r="B660" s="7"/>
      <c r="F660" s="7"/>
    </row>
    <row r="661" spans="2:6" ht="12.75">
      <c r="B661" s="7"/>
      <c r="F661" s="7"/>
    </row>
    <row r="662" spans="2:6" ht="12.75">
      <c r="B662" s="7"/>
      <c r="F662" s="7"/>
    </row>
    <row r="663" spans="2:6" ht="12.75">
      <c r="B663" s="7"/>
      <c r="F663" s="7"/>
    </row>
    <row r="664" spans="2:6" ht="12.75">
      <c r="B664" s="7"/>
      <c r="F664" s="7"/>
    </row>
    <row r="665" spans="2:6" ht="12.75">
      <c r="B665" s="7"/>
      <c r="F665" s="7"/>
    </row>
    <row r="666" spans="2:6" ht="12.75">
      <c r="B666" s="7"/>
      <c r="F666" s="7"/>
    </row>
    <row r="667" spans="2:6" ht="12.75">
      <c r="B667" s="7"/>
      <c r="F667" s="7"/>
    </row>
    <row r="668" spans="2:6" ht="12.75">
      <c r="B668" s="7"/>
      <c r="F668" s="7"/>
    </row>
    <row r="669" spans="2:6" ht="12.75">
      <c r="B669" s="7"/>
      <c r="F669" s="7"/>
    </row>
    <row r="670" spans="2:6" ht="12.75">
      <c r="B670" s="7"/>
      <c r="F670" s="7"/>
    </row>
    <row r="671" spans="2:6" ht="12.75">
      <c r="B671" s="7"/>
      <c r="F671" s="7"/>
    </row>
    <row r="672" spans="2:6" ht="12.75">
      <c r="B672" s="7"/>
      <c r="F672" s="7"/>
    </row>
    <row r="673" spans="2:6" ht="12.75">
      <c r="B673" s="7"/>
      <c r="F673" s="7"/>
    </row>
    <row r="674" spans="2:6" ht="12.75">
      <c r="B674" s="7"/>
      <c r="F674" s="7"/>
    </row>
    <row r="675" spans="2:6" ht="12.75">
      <c r="B675" s="7"/>
      <c r="F675" s="7"/>
    </row>
    <row r="676" spans="2:6" ht="12.75">
      <c r="B676" s="7"/>
      <c r="F676" s="7"/>
    </row>
    <row r="677" spans="2:6" ht="12.75">
      <c r="B677" s="7"/>
      <c r="F677" s="7"/>
    </row>
    <row r="678" spans="2:6" ht="12.75">
      <c r="B678" s="7"/>
      <c r="F678" s="7"/>
    </row>
    <row r="679" spans="2:6" ht="12.75">
      <c r="B679" s="7"/>
      <c r="F679" s="7"/>
    </row>
    <row r="680" spans="2:6" ht="12.75">
      <c r="B680" s="7"/>
      <c r="F680" s="7"/>
    </row>
    <row r="681" spans="2:6" ht="12.75">
      <c r="B681" s="7"/>
      <c r="F681" s="7"/>
    </row>
    <row r="682" spans="2:6" ht="12.75">
      <c r="B682" s="7"/>
      <c r="F682" s="7"/>
    </row>
    <row r="683" spans="2:6" ht="12.75">
      <c r="B683" s="7"/>
      <c r="F683" s="7"/>
    </row>
    <row r="684" spans="2:6" ht="12.75">
      <c r="B684" s="7"/>
      <c r="F684" s="7"/>
    </row>
    <row r="685" spans="2:6" ht="12.75">
      <c r="B685" s="7"/>
      <c r="F685" s="7"/>
    </row>
    <row r="686" spans="2:6" ht="12.75">
      <c r="B686" s="7"/>
      <c r="F686" s="7"/>
    </row>
    <row r="687" spans="2:6" ht="12.75">
      <c r="B687" s="7"/>
      <c r="F687" s="7"/>
    </row>
    <row r="688" spans="2:6" ht="12.75">
      <c r="B688" s="7"/>
      <c r="F688" s="7"/>
    </row>
    <row r="689" spans="2:6" ht="12.75">
      <c r="B689" s="7"/>
      <c r="F689" s="7"/>
    </row>
    <row r="690" spans="2:6" ht="12.75">
      <c r="B690" s="7"/>
      <c r="F690" s="7"/>
    </row>
    <row r="691" spans="2:6" ht="12.75">
      <c r="B691" s="7"/>
      <c r="F691" s="7"/>
    </row>
    <row r="692" spans="2:6" ht="12.75">
      <c r="B692" s="7"/>
      <c r="F692" s="7"/>
    </row>
    <row r="693" spans="2:6" ht="12.75">
      <c r="B693" s="7"/>
      <c r="F693" s="7"/>
    </row>
    <row r="694" spans="2:6" ht="12.75">
      <c r="B694" s="7"/>
      <c r="F694" s="7"/>
    </row>
    <row r="695" spans="2:6" ht="12.75">
      <c r="B695" s="7"/>
      <c r="F695" s="7"/>
    </row>
    <row r="696" spans="2:6" ht="12.75">
      <c r="B696" s="7"/>
      <c r="F696" s="7"/>
    </row>
    <row r="697" spans="2:6" ht="12.75">
      <c r="B697" s="7"/>
      <c r="F697" s="7"/>
    </row>
    <row r="698" spans="2:6" ht="12.75">
      <c r="B698" s="7"/>
      <c r="F698" s="7"/>
    </row>
    <row r="699" spans="2:6" ht="12.75">
      <c r="B699" s="7"/>
      <c r="F699" s="7"/>
    </row>
    <row r="700" spans="2:6" ht="12.75">
      <c r="B700" s="7"/>
      <c r="F700" s="7"/>
    </row>
    <row r="701" spans="2:6" ht="12.75">
      <c r="B701" s="7"/>
      <c r="F701" s="7"/>
    </row>
    <row r="702" spans="2:6" ht="12.75">
      <c r="B702" s="7"/>
      <c r="F702" s="7"/>
    </row>
    <row r="703" spans="2:6" ht="12.75">
      <c r="B703" s="7"/>
      <c r="F703" s="7"/>
    </row>
    <row r="704" spans="2:6" ht="12.75">
      <c r="B704" s="7"/>
      <c r="F704" s="7"/>
    </row>
    <row r="705" spans="2:6" ht="12.75">
      <c r="B705" s="7"/>
      <c r="F705" s="7"/>
    </row>
    <row r="706" spans="2:6" ht="12.75">
      <c r="B706" s="7"/>
      <c r="F706" s="7"/>
    </row>
    <row r="707" spans="2:6" ht="12.75">
      <c r="B707" s="7"/>
      <c r="F707" s="7"/>
    </row>
    <row r="708" spans="2:6" ht="12.75">
      <c r="B708" s="7"/>
      <c r="F708" s="7"/>
    </row>
    <row r="709" spans="2:6" ht="12.75">
      <c r="B709" s="7"/>
      <c r="F709" s="7"/>
    </row>
    <row r="710" spans="2:6" ht="12.75">
      <c r="B710" s="7"/>
      <c r="F710" s="7"/>
    </row>
    <row r="711" spans="2:6" ht="12.75">
      <c r="B711" s="7"/>
      <c r="F711" s="7"/>
    </row>
    <row r="712" spans="2:6" ht="12.75">
      <c r="B712" s="7"/>
      <c r="F712" s="7"/>
    </row>
    <row r="713" spans="2:6" ht="12.75">
      <c r="B713" s="7"/>
      <c r="F713" s="7"/>
    </row>
    <row r="714" spans="2:6" ht="12.75">
      <c r="B714" s="7"/>
      <c r="F714" s="7"/>
    </row>
    <row r="715" spans="2:6" ht="12.75">
      <c r="B715" s="7"/>
      <c r="F715" s="7"/>
    </row>
    <row r="716" spans="2:6" ht="12.75">
      <c r="B716" s="7"/>
      <c r="F716" s="7"/>
    </row>
    <row r="717" spans="2:6" ht="12.75">
      <c r="B717" s="7"/>
      <c r="F717" s="7"/>
    </row>
    <row r="718" spans="2:6" ht="12.75">
      <c r="B718" s="7"/>
      <c r="F718" s="7"/>
    </row>
    <row r="719" spans="2:6" ht="12.75">
      <c r="B719" s="7"/>
      <c r="F719" s="7"/>
    </row>
    <row r="720" spans="2:6" ht="12.75">
      <c r="B720" s="7"/>
      <c r="F720" s="7"/>
    </row>
    <row r="721" spans="2:6" ht="12.75">
      <c r="B721" s="7"/>
      <c r="F721" s="7"/>
    </row>
    <row r="722" spans="2:6" ht="12.75">
      <c r="B722" s="7"/>
      <c r="F722" s="7"/>
    </row>
    <row r="723" spans="2:6" ht="12.75">
      <c r="B723" s="7"/>
      <c r="F723" s="7"/>
    </row>
    <row r="724" spans="2:6" ht="12.75">
      <c r="B724" s="7"/>
      <c r="F724" s="7"/>
    </row>
    <row r="725" spans="2:6" ht="12.75">
      <c r="B725" s="7"/>
      <c r="F725" s="7"/>
    </row>
    <row r="726" spans="2:6" ht="12.75">
      <c r="B726" s="7"/>
      <c r="F726" s="7"/>
    </row>
    <row r="727" spans="2:6" ht="12.75">
      <c r="B727" s="7"/>
      <c r="F727" s="7"/>
    </row>
    <row r="728" spans="2:6" ht="12.75">
      <c r="B728" s="7"/>
      <c r="F728" s="7"/>
    </row>
    <row r="729" spans="2:6" ht="12.75">
      <c r="B729" s="7"/>
      <c r="F729" s="7"/>
    </row>
    <row r="730" spans="2:6" ht="12.75">
      <c r="B730" s="7"/>
      <c r="F730" s="7"/>
    </row>
    <row r="731" spans="2:6" ht="12.75">
      <c r="B731" s="7"/>
      <c r="F731" s="7"/>
    </row>
    <row r="732" spans="2:6" ht="12.75">
      <c r="B732" s="7"/>
      <c r="F732" s="7"/>
    </row>
    <row r="733" spans="2:6" ht="12.75">
      <c r="B733" s="7"/>
      <c r="F733" s="7"/>
    </row>
    <row r="734" spans="2:6" ht="12.75">
      <c r="B734" s="7"/>
      <c r="F734" s="7"/>
    </row>
    <row r="735" spans="2:6" ht="12.75">
      <c r="B735" s="7"/>
      <c r="F735" s="7"/>
    </row>
    <row r="736" spans="2:6" ht="12.75">
      <c r="B736" s="7"/>
      <c r="F736" s="7"/>
    </row>
    <row r="737" spans="2:6" ht="12.75">
      <c r="B737" s="7"/>
      <c r="F737" s="7"/>
    </row>
    <row r="738" spans="2:6" ht="12.75">
      <c r="B738" s="7"/>
      <c r="F738" s="7"/>
    </row>
    <row r="739" spans="2:6" ht="12.75">
      <c r="B739" s="7"/>
      <c r="F739" s="7"/>
    </row>
    <row r="740" spans="2:6" ht="12.75">
      <c r="B740" s="7"/>
      <c r="F740" s="7"/>
    </row>
    <row r="741" spans="2:6" ht="12.75">
      <c r="B741" s="7"/>
      <c r="F741" s="7"/>
    </row>
    <row r="742" spans="2:6" ht="12.75">
      <c r="B742" s="7"/>
      <c r="F742" s="7"/>
    </row>
    <row r="743" spans="2:6" ht="12.75">
      <c r="B743" s="7"/>
      <c r="F743" s="7"/>
    </row>
    <row r="744" spans="2:6" ht="12.75">
      <c r="B744" s="7"/>
      <c r="F744" s="7"/>
    </row>
    <row r="745" spans="2:6" ht="12.75">
      <c r="B745" s="7"/>
      <c r="F745" s="7"/>
    </row>
    <row r="746" spans="2:6" ht="12.75">
      <c r="B746" s="7"/>
      <c r="F746" s="7"/>
    </row>
    <row r="747" spans="2:6" ht="12.75">
      <c r="B747" s="7"/>
      <c r="F747" s="7"/>
    </row>
    <row r="748" spans="2:6" ht="12.75">
      <c r="B748" s="7"/>
      <c r="F748" s="7"/>
    </row>
    <row r="749" spans="2:6" ht="12.75">
      <c r="B749" s="7"/>
      <c r="F749" s="7"/>
    </row>
    <row r="750" spans="2:6" ht="12.75">
      <c r="B750" s="7"/>
      <c r="F750" s="7"/>
    </row>
    <row r="751" spans="2:6" ht="12.75">
      <c r="B751" s="7"/>
      <c r="F751" s="7"/>
    </row>
    <row r="752" spans="2:6" ht="12.75">
      <c r="B752" s="7"/>
      <c r="F752" s="7"/>
    </row>
    <row r="753" spans="2:6" ht="12.75">
      <c r="B753" s="7"/>
      <c r="F753" s="7"/>
    </row>
    <row r="754" spans="2:6" ht="12.75">
      <c r="B754" s="7"/>
      <c r="F754" s="7"/>
    </row>
    <row r="755" spans="2:6" ht="12.75">
      <c r="B755" s="7"/>
      <c r="F755" s="7"/>
    </row>
    <row r="756" spans="2:6" ht="12.75">
      <c r="B756" s="7"/>
      <c r="F756" s="7"/>
    </row>
    <row r="757" spans="2:6" ht="12.75">
      <c r="B757" s="7"/>
      <c r="F757" s="7"/>
    </row>
    <row r="758" spans="2:6" ht="12.75">
      <c r="B758" s="7"/>
      <c r="F758" s="7"/>
    </row>
    <row r="759" spans="2:6" ht="12.75">
      <c r="B759" s="7"/>
      <c r="F759" s="7"/>
    </row>
    <row r="760" spans="2:6" ht="12.75">
      <c r="B760" s="7"/>
      <c r="F760" s="7"/>
    </row>
    <row r="761" spans="2:6" ht="12.75">
      <c r="B761" s="7"/>
      <c r="F761" s="7"/>
    </row>
    <row r="762" spans="2:6" ht="12.75">
      <c r="B762" s="7"/>
      <c r="F762" s="7"/>
    </row>
    <row r="763" spans="2:6" ht="12.75">
      <c r="B763" s="7"/>
      <c r="F763" s="7"/>
    </row>
    <row r="764" spans="2:6" ht="12.75">
      <c r="B764" s="7"/>
      <c r="F764" s="7"/>
    </row>
    <row r="765" spans="2:6" ht="12.75">
      <c r="B765" s="7"/>
      <c r="F765" s="7"/>
    </row>
    <row r="766" spans="2:6" ht="12.75">
      <c r="B766" s="7"/>
      <c r="F766" s="7"/>
    </row>
    <row r="767" spans="2:6" ht="12.75">
      <c r="B767" s="7"/>
      <c r="F767" s="7"/>
    </row>
    <row r="768" spans="2:6" ht="12.75">
      <c r="B768" s="7"/>
      <c r="F768" s="7"/>
    </row>
    <row r="769" spans="2:6" ht="12.75">
      <c r="B769" s="7"/>
      <c r="F769" s="7"/>
    </row>
    <row r="770" spans="2:6" ht="12.75">
      <c r="B770" s="7"/>
      <c r="F770" s="7"/>
    </row>
    <row r="771" spans="2:6" ht="12.75">
      <c r="B771" s="7"/>
      <c r="F771" s="7"/>
    </row>
    <row r="772" spans="2:6" ht="12.75">
      <c r="B772" s="7"/>
      <c r="F772" s="7"/>
    </row>
    <row r="773" spans="2:6" ht="12.75">
      <c r="B773" s="7"/>
      <c r="F773" s="7"/>
    </row>
    <row r="774" spans="2:6" ht="12.75">
      <c r="B774" s="7"/>
      <c r="F774" s="7"/>
    </row>
    <row r="775" spans="2:6" ht="12.75">
      <c r="B775" s="7"/>
      <c r="F775" s="7"/>
    </row>
    <row r="776" spans="2:6" ht="12.75">
      <c r="B776" s="7"/>
      <c r="F776" s="7"/>
    </row>
    <row r="777" spans="2:6" ht="12.75">
      <c r="B777" s="7"/>
      <c r="F777" s="7"/>
    </row>
    <row r="778" spans="2:6" ht="12.75">
      <c r="B778" s="7"/>
      <c r="F778" s="7"/>
    </row>
    <row r="779" spans="2:6" ht="12.75">
      <c r="B779" s="7"/>
      <c r="F779" s="7"/>
    </row>
    <row r="780" spans="2:6" ht="12.75">
      <c r="B780" s="7"/>
      <c r="F780" s="7"/>
    </row>
    <row r="781" spans="2:6" ht="12.75">
      <c r="B781" s="7"/>
      <c r="F781" s="7"/>
    </row>
    <row r="782" spans="2:6" ht="12.75">
      <c r="B782" s="7"/>
      <c r="F782" s="7"/>
    </row>
    <row r="783" spans="2:6" ht="12.75">
      <c r="B783" s="7"/>
      <c r="F783" s="7"/>
    </row>
    <row r="784" spans="2:6" ht="12.75">
      <c r="B784" s="7"/>
      <c r="F784" s="7"/>
    </row>
    <row r="785" spans="2:6" ht="12.75">
      <c r="B785" s="7"/>
      <c r="F785" s="7"/>
    </row>
    <row r="786" spans="2:6" ht="12.75">
      <c r="B786" s="7"/>
      <c r="F786" s="7"/>
    </row>
    <row r="787" spans="2:6" ht="12.75">
      <c r="B787" s="7"/>
      <c r="F787" s="7"/>
    </row>
    <row r="788" spans="2:6" ht="12.75">
      <c r="B788" s="7"/>
      <c r="F788" s="7"/>
    </row>
    <row r="789" spans="2:6" ht="12.75">
      <c r="B789" s="7"/>
      <c r="F789" s="7"/>
    </row>
    <row r="790" spans="2:6" ht="12.75">
      <c r="B790" s="7"/>
      <c r="F790" s="7"/>
    </row>
    <row r="791" spans="2:6" ht="12.75">
      <c r="B791" s="7"/>
      <c r="F791" s="7"/>
    </row>
    <row r="792" spans="2:6" ht="12.75">
      <c r="B792" s="7"/>
      <c r="F792" s="7"/>
    </row>
    <row r="793" spans="2:6" ht="12.75">
      <c r="B793" s="7"/>
      <c r="F793" s="7"/>
    </row>
    <row r="794" spans="2:6" ht="12.75">
      <c r="B794" s="7"/>
      <c r="F794" s="7"/>
    </row>
    <row r="795" spans="2:6" ht="12.75">
      <c r="B795" s="7"/>
      <c r="F795" s="7"/>
    </row>
    <row r="796" spans="2:6" ht="12.75">
      <c r="B796" s="7"/>
      <c r="F796" s="7"/>
    </row>
    <row r="797" spans="2:6" ht="12.75">
      <c r="B797" s="7"/>
      <c r="F797" s="7"/>
    </row>
    <row r="798" spans="2:6" ht="12.75">
      <c r="B798" s="7"/>
      <c r="F798" s="7"/>
    </row>
    <row r="799" spans="2:6" ht="12.75">
      <c r="B799" s="7"/>
      <c r="F799" s="7"/>
    </row>
    <row r="800" spans="2:6" ht="12.75">
      <c r="B800" s="7"/>
      <c r="F800" s="7"/>
    </row>
    <row r="801" spans="2:6" ht="12.75">
      <c r="B801" s="7"/>
      <c r="F801" s="7"/>
    </row>
    <row r="802" spans="2:6" ht="12.75">
      <c r="B802" s="7"/>
      <c r="F802" s="7"/>
    </row>
    <row r="803" spans="2:6" ht="12.75">
      <c r="B803" s="7"/>
      <c r="F803" s="7"/>
    </row>
    <row r="804" spans="2:6" ht="12.75">
      <c r="B804" s="7"/>
      <c r="F804" s="7"/>
    </row>
    <row r="805" spans="2:6" ht="12.75">
      <c r="B805" s="7"/>
      <c r="F805" s="7"/>
    </row>
    <row r="806" spans="2:6" ht="12.75">
      <c r="B806" s="7"/>
      <c r="F806" s="7"/>
    </row>
    <row r="807" spans="2:6" ht="12.75">
      <c r="B807" s="7"/>
      <c r="F807" s="7"/>
    </row>
    <row r="808" spans="2:6" ht="12.75">
      <c r="B808" s="7"/>
      <c r="F808" s="7"/>
    </row>
    <row r="809" spans="2:6" ht="12.75">
      <c r="B809" s="7"/>
      <c r="F809" s="7"/>
    </row>
    <row r="810" spans="2:6" ht="12.75">
      <c r="B810" s="7"/>
      <c r="F810" s="7"/>
    </row>
    <row r="811" spans="2:6" ht="12.75">
      <c r="B811" s="7"/>
      <c r="F811" s="7"/>
    </row>
    <row r="812" spans="2:6" ht="12.75">
      <c r="B812" s="7"/>
      <c r="F812" s="7"/>
    </row>
    <row r="813" spans="2:6" ht="12.75">
      <c r="B813" s="7"/>
      <c r="F813" s="7"/>
    </row>
    <row r="814" spans="2:6" ht="12.75">
      <c r="B814" s="7"/>
      <c r="F814" s="7"/>
    </row>
    <row r="815" spans="2:6" ht="12.75">
      <c r="B815" s="7"/>
      <c r="F815" s="7"/>
    </row>
    <row r="816" spans="2:6" ht="12.75">
      <c r="B816" s="7"/>
      <c r="F816" s="7"/>
    </row>
    <row r="817" spans="2:6" ht="12.75">
      <c r="B817" s="7"/>
      <c r="F817" s="7"/>
    </row>
    <row r="818" spans="2:6" ht="12.75">
      <c r="B818" s="7"/>
      <c r="F818" s="7"/>
    </row>
    <row r="819" spans="2:6" ht="12.75">
      <c r="B819" s="7"/>
      <c r="F819" s="7"/>
    </row>
    <row r="820" spans="2:6" ht="12.75">
      <c r="B820" s="7"/>
      <c r="F820" s="7"/>
    </row>
    <row r="821" spans="2:6" ht="12.75">
      <c r="B821" s="7"/>
      <c r="F821" s="7"/>
    </row>
    <row r="822" spans="2:6" ht="12.75">
      <c r="B822" s="7"/>
      <c r="F822" s="7"/>
    </row>
    <row r="823" spans="2:6" ht="12.75">
      <c r="B823" s="7"/>
      <c r="F823" s="7"/>
    </row>
    <row r="824" spans="2:6" ht="12.75">
      <c r="B824" s="7"/>
      <c r="F824" s="7"/>
    </row>
    <row r="825" spans="2:6" ht="12.75">
      <c r="B825" s="7"/>
      <c r="F825" s="7"/>
    </row>
    <row r="826" spans="2:6" ht="12.75">
      <c r="B826" s="7"/>
      <c r="F826" s="7"/>
    </row>
    <row r="827" spans="2:6" ht="12.75">
      <c r="B827" s="7"/>
      <c r="F827" s="7"/>
    </row>
    <row r="828" spans="2:6" ht="12.75">
      <c r="B828" s="7"/>
      <c r="F828" s="7"/>
    </row>
    <row r="829" spans="2:6" ht="12.75">
      <c r="B829" s="7"/>
      <c r="F829" s="7"/>
    </row>
    <row r="830" spans="2:6" ht="12.75">
      <c r="B830" s="7"/>
      <c r="F830" s="7"/>
    </row>
    <row r="831" spans="2:6" ht="12.75">
      <c r="B831" s="7"/>
      <c r="F831" s="7"/>
    </row>
    <row r="832" spans="2:6" ht="12.75">
      <c r="B832" s="7"/>
      <c r="F832" s="7"/>
    </row>
    <row r="833" spans="2:6" ht="12.75">
      <c r="B833" s="7"/>
      <c r="F833" s="7"/>
    </row>
    <row r="834" spans="2:6" ht="12.75">
      <c r="B834" s="7"/>
      <c r="F834" s="7"/>
    </row>
    <row r="835" spans="2:6" ht="12.75">
      <c r="B835" s="7"/>
      <c r="F835" s="7"/>
    </row>
    <row r="836" spans="2:6" ht="12.75">
      <c r="B836" s="7"/>
      <c r="F836" s="7"/>
    </row>
    <row r="837" spans="2:6" ht="12.75">
      <c r="B837" s="7"/>
      <c r="F837" s="7"/>
    </row>
    <row r="838" spans="2:6" ht="12.75">
      <c r="B838" s="7"/>
      <c r="F838" s="7"/>
    </row>
    <row r="839" spans="2:6" ht="12.75">
      <c r="B839" s="7"/>
      <c r="F839" s="7"/>
    </row>
    <row r="840" spans="2:6" ht="12.75">
      <c r="B840" s="7"/>
      <c r="F840" s="7"/>
    </row>
    <row r="841" spans="2:6" ht="12.75">
      <c r="B841" s="7"/>
      <c r="F841" s="7"/>
    </row>
    <row r="842" spans="2:6" ht="12.75">
      <c r="B842" s="7"/>
      <c r="F842" s="7"/>
    </row>
    <row r="843" spans="2:6" ht="12.75">
      <c r="B843" s="7"/>
      <c r="F843" s="7"/>
    </row>
    <row r="844" spans="2:6" ht="12.75">
      <c r="B844" s="7"/>
      <c r="F844" s="7"/>
    </row>
    <row r="845" spans="2:6" ht="12.75">
      <c r="B845" s="7"/>
      <c r="F845" s="7"/>
    </row>
    <row r="846" spans="2:6" ht="12.75">
      <c r="B846" s="7"/>
      <c r="F846" s="7"/>
    </row>
    <row r="847" spans="2:6" ht="12.75">
      <c r="B847" s="7"/>
      <c r="F847" s="7"/>
    </row>
    <row r="848" spans="2:6" ht="12.75">
      <c r="B848" s="7"/>
      <c r="F848" s="7"/>
    </row>
    <row r="849" spans="2:6" ht="12.75">
      <c r="B849" s="7"/>
      <c r="F849" s="7"/>
    </row>
    <row r="850" spans="2:6" ht="12.75">
      <c r="B850" s="7"/>
      <c r="F850" s="7"/>
    </row>
    <row r="851" spans="2:6" ht="12.75">
      <c r="B851" s="7"/>
      <c r="F851" s="7"/>
    </row>
    <row r="852" spans="2:6" ht="12.75">
      <c r="B852" s="7"/>
      <c r="F852" s="7"/>
    </row>
    <row r="853" spans="2:6" ht="12.75">
      <c r="B853" s="7"/>
      <c r="F853" s="7"/>
    </row>
    <row r="854" spans="2:6" ht="12.75">
      <c r="B854" s="7"/>
      <c r="F854" s="7"/>
    </row>
    <row r="855" spans="2:6" ht="12.75">
      <c r="B855" s="7"/>
      <c r="F855" s="7"/>
    </row>
    <row r="856" spans="2:6" ht="12.75">
      <c r="B856" s="7"/>
      <c r="F856" s="7"/>
    </row>
    <row r="857" spans="2:6" ht="12.75">
      <c r="B857" s="7"/>
      <c r="F857" s="7"/>
    </row>
    <row r="858" spans="2:6" ht="12.75">
      <c r="B858" s="7"/>
      <c r="F858" s="7"/>
    </row>
    <row r="859" spans="2:6" ht="12.75">
      <c r="B859" s="7"/>
      <c r="F859" s="7"/>
    </row>
    <row r="860" spans="2:6" ht="12.75">
      <c r="B860" s="7"/>
      <c r="F860" s="7"/>
    </row>
    <row r="861" spans="2:6" ht="12.75">
      <c r="B861" s="7"/>
      <c r="F861" s="7"/>
    </row>
    <row r="862" spans="2:6" ht="12.75">
      <c r="B862" s="7"/>
      <c r="F862" s="7"/>
    </row>
  </sheetData>
  <sheetProtection/>
  <hyperlinks>
    <hyperlink ref="P11" r:id="rId1" display="http://www.bav-astro.de/sfs/BAVM_link.php?BAVMnr=158"/>
    <hyperlink ref="P12" r:id="rId2" display="http://www.bav-astro.de/sfs/BAVM_link.php?BAVMnr=117"/>
    <hyperlink ref="P13" r:id="rId3" display="http://www.bav-astro.de/sfs/BAVM_link.php?BAVMnr=117"/>
    <hyperlink ref="P14" r:id="rId4" display="http://www.bav-astro.de/sfs/BAVM_link.php?BAVMnr=158"/>
    <hyperlink ref="P15" r:id="rId5" display="http://www.bav-astro.de/sfs/BAVM_link.php?BAVMnr=158"/>
    <hyperlink ref="P16" r:id="rId6" display="http://www.bav-astro.de/sfs/BAVM_link.php?BAVMnr=158"/>
    <hyperlink ref="P17" r:id="rId7" display="http://www.bav-astro.de/sfs/BAVM_link.php?BAVMnr=158"/>
    <hyperlink ref="P18" r:id="rId8" display="http://www.bav-astro.de/sfs/BAVM_link.php?BAVMnr=158"/>
    <hyperlink ref="P19" r:id="rId9" display="http://www.bav-astro.de/sfs/BAVM_link.php?BAVMnr=158"/>
    <hyperlink ref="P20" r:id="rId10" display="http://www.bav-astro.de/sfs/BAVM_link.php?BAVMnr=172"/>
    <hyperlink ref="P21" r:id="rId11" display="http://www.bav-astro.de/sfs/BAVM_link.php?BAVMnr=173"/>
    <hyperlink ref="P22" r:id="rId12" display="http://www.bav-astro.de/sfs/BAVM_link.php?BAVMnr=173"/>
    <hyperlink ref="P23" r:id="rId13" display="http://www.bav-astro.de/sfs/BAVM_link.php?BAVMnr=173"/>
    <hyperlink ref="P24" r:id="rId14" display="http://www.bav-astro.de/sfs/BAVM_link.php?BAVMnr=173"/>
    <hyperlink ref="P25" r:id="rId15" display="http://www.bav-astro.de/sfs/BAVM_link.php?BAVMnr=173"/>
    <hyperlink ref="P26" r:id="rId16" display="http://www.konkoly.hu/cgi-bin/IBVS?5653"/>
    <hyperlink ref="P27" r:id="rId17" display="http://www.konkoly.hu/cgi-bin/IBVS?5672"/>
    <hyperlink ref="P28" r:id="rId18" display="http://www.bav-astro.de/sfs/BAVM_link.php?BAVMnr=183"/>
    <hyperlink ref="P44" r:id="rId19" display="http://www.bav-astro.de/sfs/BAVM_link.php?BAVMnr=212"/>
    <hyperlink ref="P45" r:id="rId20" display="http://www.bav-astro.de/sfs/BAVM_link.php?BAVMnr=212"/>
    <hyperlink ref="P29" r:id="rId21" display="http://www.bav-astro.de/sfs/BAVM_link.php?BAVMnr=215"/>
    <hyperlink ref="P30" r:id="rId22" display="http://www.bav-astro.de/sfs/BAVM_link.php?BAVMnr=215"/>
    <hyperlink ref="P31" r:id="rId23" display="http://www.bav-astro.de/sfs/BAVM_link.php?BAVMnr=215"/>
    <hyperlink ref="P46" r:id="rId24" display="http://www.bav-astro.de/sfs/BAVM_link.php?BAVMnr=225"/>
    <hyperlink ref="P47" r:id="rId25" display="http://www.bav-astro.de/sfs/BAVM_link.php?BAVMnr=225"/>
    <hyperlink ref="P32" r:id="rId26" display="http://var.astro.cz/oejv/issues/oejv0160.pdf"/>
    <hyperlink ref="P33" r:id="rId27" display="http://www.bav-astro.de/sfs/BAVM_link.php?BAVMnr=231"/>
    <hyperlink ref="P34" r:id="rId28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