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5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<sst xmlns="http://schemas.openxmlformats.org/spreadsheetml/2006/main" count="108" uniqueCount="83">
  <si>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</si>
  <si>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</si>
  <si>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</si>
  <si>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</si>
  <si>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</si>
  <si>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</si>
  <si>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</si>
  <si>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</si>
  <si>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</si>
  <si>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</si>
  <si>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</si>
  <si>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</si>
  <si>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</si>
  <si>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</si>
  <si>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</si>
  <si>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</si>
  <si>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</si>
  <si>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</si>
  <si>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</si>
  <si>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</si>
  <si>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</si>
  <si>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</si>
  <si>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</si>
  <si>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</si>
  <si>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</si>
  <si>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</si>
  <si>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</si>
  <si>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</si>
  <si>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</si>
  <si>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</si>
  <si>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</si>
  <si>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</si>
  <si>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EA/SD</t>
  </si>
  <si>
    <t>IBVS 5263</t>
  </si>
  <si>
    <t>I</t>
  </si>
  <si>
    <t>IBVS 5287</t>
  </si>
  <si>
    <t># of data points:</t>
  </si>
  <si>
    <t>KO Lac / na</t>
  </si>
  <si>
    <t>22 14 30.87 +53 28 59.7</t>
  </si>
  <si>
    <t>OEJV 0160</t>
  </si>
  <si>
    <t>Add cycle</t>
  </si>
  <si>
    <t>JD today</t>
  </si>
  <si>
    <t>Old Cycle</t>
  </si>
  <si>
    <t>New Cycle</t>
  </si>
  <si>
    <t>Next ToM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</si>
  <si>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</si>
  <si>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</si>
  <si>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</si>
  <si>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</si>
  <si>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</si>
  <si>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</si>
  <si>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</si>
  <si>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</si>
  <si>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</si>
  <si>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</si>
  <si>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</si>
  <si>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</si>
  <si>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</si>
  <si>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</si>
  <si>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2451535.3059 </t>
  </si>
  <si>
    <t> 22.12.1999 19:20 </t>
  </si>
  <si>
    <t> 0.1225 </t>
  </si>
  <si>
    <t>E </t>
  </si>
  <si>
    <t>?</t>
  </si>
  <si>
    <t> M.Zejda </t>
  </si>
  <si>
    <t>IBVS 5263 </t>
  </si>
  <si>
    <t>2451697.4261 </t>
  </si>
  <si>
    <t> 01.06.2000 22:13 </t>
  </si>
  <si>
    <t> 0.1232 </t>
  </si>
  <si>
    <t>IBVS 5287 </t>
  </si>
  <si>
    <t>2451778.4849 </t>
  </si>
  <si>
    <t> 21.08.2000 23:38 </t>
  </si>
  <si>
    <t> 0.1222 </t>
  </si>
  <si>
    <t>2456105.47701 </t>
  </si>
  <si>
    <t> 26.06.2012 23:26 </t>
  </si>
  <si>
    <t> 0.16533 </t>
  </si>
  <si>
    <t>C </t>
  </si>
  <si>
    <t> M.Lehky </t>
  </si>
  <si>
    <t>OEJV 0160 </t>
  </si>
  <si>
    <t>2456105.47733 </t>
  </si>
  <si>
    <t> 26.06.2012 23:27 </t>
  </si>
  <si>
    <t> 0.16565 </t>
  </si>
  <si>
    <t>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</si>
</sst>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0.0137</c:v>
                  </c:pt>
                  <c:pt idx="2">
                    <c:v>0.0106</c:v>
                  </c:pt>
                  <c:pt idx="3">
                    <c:v>0.0068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8238383"/>
        <c:axId val="29927720"/>
      </c:scatterChart>
      <c:val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crossBetween val="midCat"/>
        <c:dispUnits/>
      </c:valAx>
      <c:valAx>
        <c:axId val="2992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15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6240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var.astro.cz/oejv/issues/oejv0160.pdf" TargetMode="External" /><Relationship Id="rId5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1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37</v>
      </c>
      <c r="C1" s="18" t="s">
        <v>38</v>
      </c>
    </row>
    <row r="2" spans="1:2" ht="12.75">
      <c r="A2" t="s">
        <v>26</v>
      </c>
      <c r="B2" t="s">
        <v>32</v>
      </c>
    </row>
    <row r="3" ht="13.5" thickBot="1"/>
    <row r="4" spans="1:4" ht="14.25" thickBot="1" thickTop="1">
      <c r="A4" s="8" t="s">
        <v>0</v>
      </c>
      <c r="C4" s="3">
        <v>33206.445</v>
      </c>
      <c r="D4" s="4">
        <v>1.0260728</v>
      </c>
    </row>
    <row r="5" ht="13.5" thickTop="1"/>
    <row r="6" ht="12.75">
      <c r="A6" s="8" t="s">
        <v>1</v>
      </c>
    </row>
    <row r="7" spans="1:3" ht="12.75">
      <c r="A7" t="s">
        <v>2</v>
      </c>
      <c r="C7">
        <f>+C4</f>
        <v>33206.445</v>
      </c>
    </row>
    <row r="8" spans="1:3" ht="12.75">
      <c r="A8" t="s">
        <v>3</v>
      </c>
      <c r="C8">
        <f>+D4</f>
        <v>1.0260728</v>
      </c>
    </row>
    <row r="9" spans="1:4" ht="12.75">
      <c r="A9" s="27" t="s">
        <v>45</v>
      </c>
      <c r="B9" s="28"/>
      <c r="C9" s="23">
        <v>-9.5</v>
      </c>
      <c r="D9" s="28" t="s">
        <v>46</v>
      </c>
    </row>
    <row r="10" spans="3:4" ht="13.5" thickBot="1">
      <c r="C10" s="7" t="s">
        <v>21</v>
      </c>
      <c r="D10" s="7" t="s">
        <v>22</v>
      </c>
    </row>
    <row r="11" spans="1:7" ht="12.75">
      <c r="A11" t="s">
        <v>16</v>
      </c>
      <c r="C11" s="32">
        <f ca="1">INTERCEPT(INDIRECT($G$11):G992,INDIRECT($F$11):F992)</f>
        <v>-0.003000388378112964</v>
      </c>
      <c r="D11" s="6"/>
      <c r="F11" s="29" t="str">
        <f>"F"&amp;E19</f>
        <v>F21</v>
      </c>
      <c r="G11" s="25" t="str">
        <f>"G"&amp;E19</f>
        <v>G21</v>
      </c>
    </row>
    <row r="12" spans="1:4" ht="12.75">
      <c r="A12" t="s">
        <v>17</v>
      </c>
      <c r="C12" s="32">
        <f ca="1">SLOPE(INDIRECT($G$11):G992,INDIRECT($F$11):F992)</f>
        <v>7.268976558925705E-06</v>
      </c>
      <c r="D12" s="6"/>
    </row>
    <row r="13" spans="1:5" ht="12.75">
      <c r="A13" t="s">
        <v>20</v>
      </c>
      <c r="C13" s="6" t="s">
        <v>14</v>
      </c>
      <c r="D13" s="22" t="s">
        <v>40</v>
      </c>
      <c r="E13" s="23">
        <v>1</v>
      </c>
    </row>
    <row r="14" spans="1:5" ht="12.75">
      <c r="A14" t="s">
        <v>25</v>
      </c>
      <c r="D14" s="22" t="s">
        <v>41</v>
      </c>
      <c r="E14" s="24">
        <f ca="1">NOW()+15018.5+$C$9/24</f>
        <v>59902.68490462963</v>
      </c>
    </row>
    <row r="15" spans="1:5" ht="12.75">
      <c r="A15" s="5" t="s">
        <v>18</v>
      </c>
      <c r="C15" s="13">
        <f>(C7+C11)+(C8+C12)*INT(MAX(F21:F3533))</f>
        <v>56105.47089896148</v>
      </c>
      <c r="D15" s="22" t="s">
        <v>42</v>
      </c>
      <c r="E15" s="24">
        <f>ROUND(2*(E14-$C$7)/$C$8,0)/2+E13</f>
        <v>26019</v>
      </c>
    </row>
    <row r="16" spans="1:5" ht="12.75">
      <c r="A16" s="8" t="s">
        <v>4</v>
      </c>
      <c r="C16" s="14">
        <f>+C8+C12</f>
        <v>1.0260800689765588</v>
      </c>
      <c r="D16" s="22" t="s">
        <v>43</v>
      </c>
      <c r="E16" s="25">
        <f>ROUND(2*(E14-$C$15)/$C$16,0)/2+E13</f>
        <v>3701.5</v>
      </c>
    </row>
    <row r="17" spans="1:5" ht="13.5" thickBot="1">
      <c r="A17" s="15" t="s">
        <v>36</v>
      </c>
      <c r="C17">
        <f>COUNT(C21:C2191)</f>
        <v>6</v>
      </c>
      <c r="D17" s="22" t="s">
        <v>44</v>
      </c>
      <c r="E17" s="26">
        <f>+$C$15+$C$16*E16-15018.5-$C$9/24</f>
        <v>44885.402107611546</v>
      </c>
    </row>
    <row r="18" spans="1:4" ht="12.75">
      <c r="A18" s="8" t="s">
        <v>5</v>
      </c>
      <c r="C18" s="3">
        <f>+C15</f>
        <v>56105.47089896148</v>
      </c>
      <c r="D18" s="4">
        <f>+C16</f>
        <v>1.0260800689765588</v>
      </c>
    </row>
    <row r="19" spans="1:5" ht="13.5" thickTop="1">
      <c r="A19" s="30" t="s">
        <v>47</v>
      </c>
      <c r="E19" s="31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6">
        <f>+C4</f>
        <v>33206.445</v>
      </c>
      <c r="D21" s="16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-0.003000388378112964</v>
      </c>
      <c r="Q21" s="2">
        <f aca="true" t="shared" si="4" ref="Q21:Q26">+C21-15018.5</f>
        <v>18187.945</v>
      </c>
    </row>
    <row r="22" spans="1:17" ht="12.75">
      <c r="A22" s="11" t="s">
        <v>33</v>
      </c>
      <c r="B22" s="12" t="s">
        <v>34</v>
      </c>
      <c r="C22" s="17">
        <v>51535.3059</v>
      </c>
      <c r="D22" s="17">
        <v>0.0137</v>
      </c>
      <c r="E22">
        <f t="shared" si="0"/>
        <v>17863.11936151119</v>
      </c>
      <c r="F22">
        <f t="shared" si="1"/>
        <v>17863</v>
      </c>
      <c r="G22">
        <f t="shared" si="2"/>
        <v>0.12247360000037588</v>
      </c>
      <c r="I22">
        <f>+G22</f>
        <v>0.12247360000037588</v>
      </c>
      <c r="O22">
        <f t="shared" si="3"/>
        <v>0.1268453398939769</v>
      </c>
      <c r="Q22" s="2">
        <f t="shared" si="4"/>
        <v>36516.8059</v>
      </c>
    </row>
    <row r="23" spans="1:17" ht="12.75">
      <c r="A23" s="11" t="s">
        <v>35</v>
      </c>
      <c r="B23" s="12" t="s">
        <v>34</v>
      </c>
      <c r="C23" s="17">
        <v>51697.4261</v>
      </c>
      <c r="D23" s="17">
        <v>0.0106</v>
      </c>
      <c r="E23">
        <f t="shared" si="0"/>
        <v>18021.120041384977</v>
      </c>
      <c r="F23">
        <f t="shared" si="1"/>
        <v>18021</v>
      </c>
      <c r="G23">
        <f t="shared" si="2"/>
        <v>0.1231712000007974</v>
      </c>
      <c r="I23">
        <f>+G23</f>
        <v>0.1231712000007974</v>
      </c>
      <c r="O23">
        <f t="shared" si="3"/>
        <v>0.12799383819028715</v>
      </c>
      <c r="Q23" s="2">
        <f t="shared" si="4"/>
        <v>36678.9261</v>
      </c>
    </row>
    <row r="24" spans="1:17" ht="12.75">
      <c r="A24" s="11" t="s">
        <v>35</v>
      </c>
      <c r="B24" s="12" t="s">
        <v>34</v>
      </c>
      <c r="C24" s="17">
        <v>51778.4849</v>
      </c>
      <c r="D24" s="17">
        <v>0.0068</v>
      </c>
      <c r="E24">
        <f t="shared" si="0"/>
        <v>18100.119114355242</v>
      </c>
      <c r="F24">
        <f t="shared" si="1"/>
        <v>18100</v>
      </c>
      <c r="G24">
        <f t="shared" si="2"/>
        <v>0.12222000000474509</v>
      </c>
      <c r="I24">
        <f>+G24</f>
        <v>0.12222000000474509</v>
      </c>
      <c r="O24">
        <f t="shared" si="3"/>
        <v>0.12856808733844227</v>
      </c>
      <c r="Q24" s="2">
        <f t="shared" si="4"/>
        <v>36759.9849</v>
      </c>
    </row>
    <row r="25" spans="1:17" ht="12.75">
      <c r="A25" s="19" t="s">
        <v>39</v>
      </c>
      <c r="B25" s="20" t="s">
        <v>34</v>
      </c>
      <c r="C25" s="21">
        <v>56105.47701</v>
      </c>
      <c r="D25" s="21">
        <v>0.0008</v>
      </c>
      <c r="E25">
        <f t="shared" si="0"/>
        <v>22317.16113125697</v>
      </c>
      <c r="F25">
        <f t="shared" si="1"/>
        <v>22317</v>
      </c>
      <c r="G25">
        <f t="shared" si="2"/>
        <v>0.16533240000717342</v>
      </c>
      <c r="I25">
        <f>+G25</f>
        <v>0.16533240000717342</v>
      </c>
      <c r="O25">
        <f t="shared" si="3"/>
        <v>0.159221361487432</v>
      </c>
      <c r="Q25" s="2">
        <f t="shared" si="4"/>
        <v>41086.97701</v>
      </c>
    </row>
    <row r="26" spans="1:17" ht="12.75">
      <c r="A26" s="19" t="s">
        <v>39</v>
      </c>
      <c r="B26" s="20" t="s">
        <v>34</v>
      </c>
      <c r="C26" s="21">
        <v>56105.47733</v>
      </c>
      <c r="D26" s="21">
        <v>0.0004</v>
      </c>
      <c r="E26">
        <f t="shared" si="0"/>
        <v>22317.16144312568</v>
      </c>
      <c r="F26">
        <f t="shared" si="1"/>
        <v>22317</v>
      </c>
      <c r="G26">
        <f t="shared" si="2"/>
        <v>0.1656524000063655</v>
      </c>
      <c r="I26">
        <f>+G26</f>
        <v>0.1656524000063655</v>
      </c>
      <c r="O26">
        <f t="shared" si="3"/>
        <v>0.159221361487432</v>
      </c>
      <c r="Q26" s="2">
        <f t="shared" si="4"/>
        <v>41086.97733</v>
      </c>
    </row>
    <row r="27" spans="3:17" ht="12.75">
      <c r="C27" s="16"/>
      <c r="D27" s="16"/>
      <c r="Q27" s="2"/>
    </row>
    <row r="28" spans="3:17" ht="12.75">
      <c r="C28" s="16"/>
      <c r="D28" s="16"/>
      <c r="Q28" s="2"/>
    </row>
    <row r="29" spans="3:17" ht="12.75">
      <c r="C29" s="16"/>
      <c r="D29" s="16"/>
      <c r="Q29" s="2"/>
    </row>
    <row r="30" spans="3:17" ht="12.75">
      <c r="C30" s="16"/>
      <c r="D30" s="16"/>
      <c r="Q30" s="2"/>
    </row>
    <row r="31" spans="3:17" ht="12.75">
      <c r="C31" s="16"/>
      <c r="D31" s="16"/>
      <c r="Q31" s="2"/>
    </row>
    <row r="32" spans="3:17" ht="12.75">
      <c r="C32" s="16"/>
      <c r="D32" s="16"/>
      <c r="Q32" s="2"/>
    </row>
    <row r="33" spans="3:17" ht="12.75">
      <c r="C33" s="16"/>
      <c r="D33" s="16"/>
      <c r="Q33" s="2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  <row r="2561" spans="3:4" ht="12.75">
      <c r="C2561" s="16"/>
      <c r="D2561" s="16"/>
    </row>
    <row r="2562" spans="3:4" ht="12.75">
      <c r="C2562" s="16"/>
      <c r="D2562" s="16"/>
    </row>
    <row r="2563" spans="3:4" ht="12.75">
      <c r="C2563" s="16"/>
      <c r="D2563" s="16"/>
    </row>
    <row r="2564" spans="3:4" ht="12.75">
      <c r="C2564" s="16"/>
      <c r="D2564" s="16"/>
    </row>
    <row r="2565" spans="3:4" ht="12.75">
      <c r="C2565" s="16"/>
      <c r="D2565" s="16"/>
    </row>
    <row r="2566" spans="3:4" ht="12.75">
      <c r="C2566" s="16"/>
      <c r="D2566" s="16"/>
    </row>
    <row r="2567" spans="3:4" ht="12.75">
      <c r="C2567" s="16"/>
      <c r="D2567" s="16"/>
    </row>
    <row r="2568" spans="3:4" ht="12.75">
      <c r="C2568" s="16"/>
      <c r="D2568" s="16"/>
    </row>
    <row r="2569" spans="3:4" ht="12.75">
      <c r="C2569" s="16"/>
      <c r="D2569" s="16"/>
    </row>
    <row r="2570" spans="3:4" ht="12.75">
      <c r="C2570" s="16"/>
      <c r="D2570" s="16"/>
    </row>
    <row r="2571" spans="3:4" ht="12.75">
      <c r="C2571" s="16"/>
      <c r="D2571" s="16"/>
    </row>
    <row r="2572" spans="3:4" ht="12.75">
      <c r="C2572" s="16"/>
      <c r="D2572" s="16"/>
    </row>
    <row r="2573" spans="3:4" ht="12.75">
      <c r="C2573" s="16"/>
      <c r="D2573" s="16"/>
    </row>
    <row r="2574" spans="3:4" ht="12.75">
      <c r="C2574" s="16"/>
      <c r="D2574" s="16"/>
    </row>
    <row r="2575" spans="3:4" ht="12.75">
      <c r="C2575" s="16"/>
      <c r="D2575" s="16"/>
    </row>
    <row r="2576" spans="3:4" ht="12.75">
      <c r="C2576" s="16"/>
      <c r="D2576" s="16"/>
    </row>
    <row r="2577" spans="3:4" ht="12.75">
      <c r="C2577" s="16"/>
      <c r="D2577" s="16"/>
    </row>
    <row r="2578" spans="3:4" ht="12.75">
      <c r="C2578" s="16"/>
      <c r="D2578" s="16"/>
    </row>
    <row r="2579" spans="3:4" ht="12.75">
      <c r="C2579" s="16"/>
      <c r="D2579" s="16"/>
    </row>
    <row r="2580" spans="3:4" ht="12.75">
      <c r="C2580" s="16"/>
      <c r="D2580" s="16"/>
    </row>
    <row r="2581" spans="3:4" ht="12.75">
      <c r="C2581" s="16"/>
      <c r="D2581" s="16"/>
    </row>
    <row r="2582" spans="3:4" ht="12.75">
      <c r="C2582" s="16"/>
      <c r="D2582" s="16"/>
    </row>
    <row r="2583" spans="3:4" ht="12.75">
      <c r="C2583" s="16"/>
      <c r="D2583" s="16"/>
    </row>
    <row r="2584" spans="3:4" ht="12.75">
      <c r="C2584" s="16"/>
      <c r="D2584" s="16"/>
    </row>
    <row r="2585" spans="3:4" ht="12.75">
      <c r="C2585" s="16"/>
      <c r="D2585" s="16"/>
    </row>
    <row r="2586" spans="3:4" ht="12.75">
      <c r="C2586" s="16"/>
      <c r="D2586" s="16"/>
    </row>
    <row r="2587" spans="3:4" ht="12.75">
      <c r="C2587" s="16"/>
      <c r="D2587" s="16"/>
    </row>
    <row r="2588" spans="3:4" ht="12.75">
      <c r="C2588" s="16"/>
      <c r="D2588" s="16"/>
    </row>
    <row r="2589" spans="3:4" ht="12.75">
      <c r="C2589" s="16"/>
      <c r="D2589" s="16"/>
    </row>
    <row r="2590" spans="3:4" ht="12.75">
      <c r="C2590" s="16"/>
      <c r="D2590" s="16"/>
    </row>
    <row r="2591" spans="3:4" ht="12.75">
      <c r="C2591" s="16"/>
      <c r="D2591" s="16"/>
    </row>
    <row r="2592" spans="3:4" ht="12.75">
      <c r="C2592" s="16"/>
      <c r="D2592" s="16"/>
    </row>
    <row r="2593" spans="3:4" ht="12.75">
      <c r="C2593" s="16"/>
      <c r="D2593" s="16"/>
    </row>
    <row r="2594" spans="3:4" ht="12.75">
      <c r="C2594" s="16"/>
      <c r="D2594" s="16"/>
    </row>
    <row r="2595" spans="3:4" ht="12.75">
      <c r="C2595" s="16"/>
      <c r="D2595" s="16"/>
    </row>
    <row r="2596" spans="3:4" ht="12.75">
      <c r="C2596" s="16"/>
      <c r="D2596" s="16"/>
    </row>
    <row r="2597" spans="3:4" ht="12.75">
      <c r="C2597" s="16"/>
      <c r="D2597" s="16"/>
    </row>
    <row r="2598" spans="3:4" ht="12.75">
      <c r="C2598" s="16"/>
      <c r="D2598" s="16"/>
    </row>
    <row r="2599" spans="3:4" ht="12.75">
      <c r="C2599" s="16"/>
      <c r="D2599" s="16"/>
    </row>
    <row r="2600" spans="3:4" ht="12.75">
      <c r="C2600" s="16"/>
      <c r="D2600" s="16"/>
    </row>
    <row r="2601" spans="3:4" ht="12.75">
      <c r="C2601" s="16"/>
      <c r="D2601" s="16"/>
    </row>
    <row r="2602" spans="3:4" ht="12.75">
      <c r="C2602" s="16"/>
      <c r="D2602" s="16"/>
    </row>
    <row r="2603" spans="3:4" ht="12.75">
      <c r="C2603" s="16"/>
      <c r="D2603" s="16"/>
    </row>
    <row r="2604" spans="3:4" ht="12.75">
      <c r="C2604" s="16"/>
      <c r="D2604" s="16"/>
    </row>
    <row r="2605" spans="3:4" ht="12.75">
      <c r="C2605" s="16"/>
      <c r="D2605" s="16"/>
    </row>
    <row r="2606" spans="3:4" ht="12.75">
      <c r="C2606" s="16"/>
      <c r="D2606" s="16"/>
    </row>
    <row r="2607" spans="3:4" ht="12.75">
      <c r="C2607" s="16"/>
      <c r="D2607" s="16"/>
    </row>
    <row r="2608" spans="3:4" ht="12.75">
      <c r="C2608" s="16"/>
      <c r="D2608" s="16"/>
    </row>
    <row r="2609" spans="3:4" ht="12.75">
      <c r="C2609" s="16"/>
      <c r="D2609" s="16"/>
    </row>
    <row r="2610" spans="3:4" ht="12.75">
      <c r="C2610" s="16"/>
      <c r="D2610" s="16"/>
    </row>
    <row r="2611" spans="3:4" ht="12.75">
      <c r="C2611" s="16"/>
      <c r="D2611" s="16"/>
    </row>
    <row r="2612" spans="3:4" ht="12.75">
      <c r="C2612" s="16"/>
      <c r="D2612" s="16"/>
    </row>
    <row r="2613" spans="3:4" ht="12.75">
      <c r="C2613" s="16"/>
      <c r="D2613" s="16"/>
    </row>
    <row r="2614" spans="3:4" ht="12.75">
      <c r="C2614" s="16"/>
      <c r="D2614" s="16"/>
    </row>
    <row r="2615" spans="3:4" ht="12.75">
      <c r="C2615" s="16"/>
      <c r="D2615" s="16"/>
    </row>
    <row r="2616" spans="3:4" ht="12.75">
      <c r="C2616" s="16"/>
      <c r="D2616" s="16"/>
    </row>
    <row r="2617" spans="3:4" ht="12.75">
      <c r="C2617" s="16"/>
      <c r="D2617" s="16"/>
    </row>
    <row r="2618" spans="3:4" ht="12.75">
      <c r="C2618" s="16"/>
      <c r="D2618" s="16"/>
    </row>
    <row r="2619" spans="3:4" ht="12.75">
      <c r="C2619" s="16"/>
      <c r="D2619" s="16"/>
    </row>
    <row r="2620" spans="3:4" ht="12.75">
      <c r="C2620" s="16"/>
      <c r="D2620" s="16"/>
    </row>
    <row r="2621" spans="3:4" ht="12.75">
      <c r="C2621" s="16"/>
      <c r="D2621" s="16"/>
    </row>
    <row r="2622" spans="3:4" ht="12.75">
      <c r="C2622" s="16"/>
      <c r="D2622" s="16"/>
    </row>
    <row r="2623" spans="3:4" ht="12.75">
      <c r="C2623" s="16"/>
      <c r="D2623" s="16"/>
    </row>
    <row r="2624" spans="3:4" ht="12.75">
      <c r="C2624" s="16"/>
      <c r="D2624" s="16"/>
    </row>
    <row r="2625" spans="3:4" ht="12.75">
      <c r="C2625" s="16"/>
      <c r="D2625" s="16"/>
    </row>
    <row r="2626" spans="3:4" ht="12.75">
      <c r="C2626" s="16"/>
      <c r="D2626" s="16"/>
    </row>
    <row r="2627" spans="3:4" ht="12.75">
      <c r="C2627" s="16"/>
      <c r="D2627" s="16"/>
    </row>
    <row r="2628" spans="3:4" ht="12.75">
      <c r="C2628" s="16"/>
      <c r="D2628" s="16"/>
    </row>
    <row r="2629" spans="3:4" ht="12.75">
      <c r="C2629" s="16"/>
      <c r="D2629" s="16"/>
    </row>
    <row r="2630" spans="3:4" ht="12.75">
      <c r="C2630" s="16"/>
      <c r="D2630" s="16"/>
    </row>
    <row r="2631" spans="3:4" ht="12.75">
      <c r="C2631" s="16"/>
      <c r="D2631" s="16"/>
    </row>
    <row r="2632" spans="3:4" ht="12.75">
      <c r="C2632" s="16"/>
      <c r="D2632" s="16"/>
    </row>
    <row r="2633" spans="3:4" ht="12.75">
      <c r="C2633" s="16"/>
      <c r="D2633" s="16"/>
    </row>
    <row r="2634" spans="3:4" ht="12.75">
      <c r="C2634" s="16"/>
      <c r="D2634" s="16"/>
    </row>
    <row r="2635" spans="3:4" ht="12.75">
      <c r="C2635" s="16"/>
      <c r="D2635" s="16"/>
    </row>
    <row r="2636" spans="3:4" ht="12.75">
      <c r="C2636" s="16"/>
      <c r="D2636" s="16"/>
    </row>
    <row r="2637" spans="3:4" ht="12.75">
      <c r="C2637" s="16"/>
      <c r="D2637" s="16"/>
    </row>
    <row r="2638" spans="3:4" ht="12.75">
      <c r="C2638" s="16"/>
      <c r="D2638" s="16"/>
    </row>
    <row r="2639" spans="3:4" ht="12.75">
      <c r="C2639" s="16"/>
      <c r="D2639" s="16"/>
    </row>
    <row r="2640" spans="3:4" ht="12.75">
      <c r="C2640" s="16"/>
      <c r="D2640" s="16"/>
    </row>
    <row r="2641" spans="3:4" ht="12.75">
      <c r="C2641" s="16"/>
      <c r="D2641" s="16"/>
    </row>
    <row r="2642" spans="3:4" ht="12.75">
      <c r="C2642" s="16"/>
      <c r="D2642" s="16"/>
    </row>
    <row r="2643" spans="3:4" ht="12.75">
      <c r="C2643" s="16"/>
      <c r="D2643" s="16"/>
    </row>
    <row r="2644" spans="3:4" ht="12.75">
      <c r="C2644" s="16"/>
      <c r="D2644" s="16"/>
    </row>
    <row r="2645" spans="3:4" ht="12.75">
      <c r="C2645" s="16"/>
      <c r="D2645" s="16"/>
    </row>
    <row r="2646" spans="3:4" ht="12.75">
      <c r="C2646" s="16"/>
      <c r="D2646" s="16"/>
    </row>
    <row r="2647" spans="3:4" ht="12.75">
      <c r="C2647" s="16"/>
      <c r="D2647" s="16"/>
    </row>
    <row r="2648" spans="3:4" ht="12.75">
      <c r="C2648" s="16"/>
      <c r="D2648" s="16"/>
    </row>
    <row r="2649" spans="3:4" ht="12.75">
      <c r="C2649" s="16"/>
      <c r="D2649" s="16"/>
    </row>
    <row r="2650" spans="3:4" ht="12.75">
      <c r="C2650" s="16"/>
      <c r="D2650" s="16"/>
    </row>
    <row r="2651" spans="3:4" ht="12.75">
      <c r="C2651" s="16"/>
      <c r="D2651" s="16"/>
    </row>
    <row r="2652" spans="3:4" ht="12.75">
      <c r="C2652" s="16"/>
      <c r="D2652" s="16"/>
    </row>
    <row r="2653" spans="3:4" ht="12.75">
      <c r="C2653" s="16"/>
      <c r="D2653" s="16"/>
    </row>
    <row r="2654" spans="3:4" ht="12.75">
      <c r="C2654" s="16"/>
      <c r="D2654" s="16"/>
    </row>
    <row r="2655" spans="3:4" ht="12.75">
      <c r="C2655" s="16"/>
      <c r="D2655" s="16"/>
    </row>
    <row r="2656" spans="3:4" ht="12.75">
      <c r="C2656" s="16"/>
      <c r="D2656" s="16"/>
    </row>
    <row r="2657" spans="3:4" ht="12.75">
      <c r="C2657" s="16"/>
      <c r="D2657" s="16"/>
    </row>
    <row r="2658" spans="3:4" ht="12.75">
      <c r="C2658" s="16"/>
      <c r="D2658" s="16"/>
    </row>
    <row r="2659" spans="3:4" ht="12.75">
      <c r="C2659" s="16"/>
      <c r="D2659" s="16"/>
    </row>
    <row r="2660" spans="3:4" ht="12.75">
      <c r="C2660" s="16"/>
      <c r="D2660" s="16"/>
    </row>
    <row r="2661" spans="3:4" ht="12.75">
      <c r="C2661" s="16"/>
      <c r="D2661" s="16"/>
    </row>
    <row r="2662" spans="3:4" ht="12.75">
      <c r="C2662" s="16"/>
      <c r="D2662" s="16"/>
    </row>
    <row r="2663" spans="3:4" ht="12.75">
      <c r="C2663" s="16"/>
      <c r="D2663" s="16"/>
    </row>
    <row r="2664" spans="3:4" ht="12.75">
      <c r="C2664" s="16"/>
      <c r="D2664" s="16"/>
    </row>
    <row r="2665" spans="3:4" ht="12.75">
      <c r="C2665" s="16"/>
      <c r="D2665" s="16"/>
    </row>
    <row r="2666" spans="3:4" ht="12.75">
      <c r="C2666" s="16"/>
      <c r="D2666" s="16"/>
    </row>
    <row r="2667" spans="3:4" ht="12.75">
      <c r="C2667" s="16"/>
      <c r="D2667" s="16"/>
    </row>
    <row r="2668" spans="3:4" ht="12.75">
      <c r="C2668" s="16"/>
      <c r="D2668" s="16"/>
    </row>
    <row r="2669" spans="3:4" ht="12.75">
      <c r="C2669" s="16"/>
      <c r="D2669" s="16"/>
    </row>
    <row r="2670" spans="3:4" ht="12.75">
      <c r="C2670" s="16"/>
      <c r="D2670" s="16"/>
    </row>
    <row r="2671" spans="3:4" ht="12.75">
      <c r="C2671" s="16"/>
      <c r="D2671" s="16"/>
    </row>
    <row r="2672" spans="3:4" ht="12.75">
      <c r="C2672" s="16"/>
      <c r="D2672" s="16"/>
    </row>
    <row r="2673" spans="3:4" ht="12.75">
      <c r="C2673" s="16"/>
      <c r="D2673" s="16"/>
    </row>
    <row r="2674" spans="3:4" ht="12.75">
      <c r="C2674" s="16"/>
      <c r="D2674" s="16"/>
    </row>
    <row r="2675" spans="3:4" ht="12.75">
      <c r="C2675" s="16"/>
      <c r="D2675" s="16"/>
    </row>
    <row r="2676" spans="3:4" ht="12.75">
      <c r="C2676" s="16"/>
      <c r="D2676" s="16"/>
    </row>
    <row r="2677" spans="3:4" ht="12.75">
      <c r="C2677" s="16"/>
      <c r="D2677" s="16"/>
    </row>
    <row r="2678" spans="3:4" ht="12.75">
      <c r="C2678" s="16"/>
      <c r="D2678" s="16"/>
    </row>
    <row r="2679" spans="3:4" ht="12.75">
      <c r="C2679" s="16"/>
      <c r="D2679" s="16"/>
    </row>
    <row r="2680" spans="3:4" ht="12.75">
      <c r="C2680" s="16"/>
      <c r="D2680" s="16"/>
    </row>
    <row r="2681" spans="3:4" ht="12.75">
      <c r="C2681" s="16"/>
      <c r="D2681" s="16"/>
    </row>
    <row r="2682" spans="3:4" ht="12.75">
      <c r="C2682" s="16"/>
      <c r="D2682" s="16"/>
    </row>
    <row r="2683" spans="3:4" ht="12.75">
      <c r="C2683" s="16"/>
      <c r="D2683" s="16"/>
    </row>
    <row r="2684" spans="3:4" ht="12.75">
      <c r="C2684" s="16"/>
      <c r="D2684" s="16"/>
    </row>
    <row r="2685" spans="3:4" ht="12.75">
      <c r="C2685" s="16"/>
      <c r="D2685" s="16"/>
    </row>
    <row r="2686" spans="3:4" ht="12.75">
      <c r="C2686" s="16"/>
      <c r="D2686" s="16"/>
    </row>
    <row r="2687" spans="3:4" ht="12.75">
      <c r="C2687" s="16"/>
      <c r="D2687" s="16"/>
    </row>
    <row r="2688" spans="3:4" ht="12.75">
      <c r="C2688" s="16"/>
      <c r="D2688" s="16"/>
    </row>
    <row r="2689" spans="3:4" ht="12.75">
      <c r="C2689" s="16"/>
      <c r="D2689" s="16"/>
    </row>
    <row r="2690" spans="3:4" ht="12.75">
      <c r="C2690" s="16"/>
      <c r="D2690" s="16"/>
    </row>
    <row r="2691" spans="3:4" ht="12.75">
      <c r="C2691" s="16"/>
      <c r="D2691" s="16"/>
    </row>
    <row r="2692" spans="3:4" ht="12.75">
      <c r="C2692" s="16"/>
      <c r="D2692" s="16"/>
    </row>
    <row r="2693" spans="3:4" ht="12.75">
      <c r="C2693" s="16"/>
      <c r="D2693" s="16"/>
    </row>
    <row r="2694" spans="3:4" ht="12.75">
      <c r="C2694" s="16"/>
      <c r="D2694" s="16"/>
    </row>
    <row r="2695" spans="3:4" ht="12.75">
      <c r="C2695" s="16"/>
      <c r="D2695" s="16"/>
    </row>
    <row r="2696" spans="3:4" ht="12.75">
      <c r="C2696" s="16"/>
      <c r="D2696" s="16"/>
    </row>
    <row r="2697" spans="3:4" ht="12.75">
      <c r="C2697" s="16"/>
      <c r="D2697" s="16"/>
    </row>
    <row r="2698" spans="3:4" ht="12.75">
      <c r="C2698" s="16"/>
      <c r="D2698" s="16"/>
    </row>
    <row r="2699" spans="3:4" ht="12.75">
      <c r="C2699" s="16"/>
      <c r="D2699" s="16"/>
    </row>
    <row r="2700" spans="3:4" ht="12.75">
      <c r="C2700" s="16"/>
      <c r="D2700" s="16"/>
    </row>
    <row r="2701" spans="3:4" ht="12.75">
      <c r="C2701" s="16"/>
      <c r="D2701" s="16"/>
    </row>
    <row r="2702" spans="3:4" ht="12.75">
      <c r="C2702" s="16"/>
      <c r="D2702" s="16"/>
    </row>
    <row r="2703" spans="3:4" ht="12.75">
      <c r="C2703" s="16"/>
      <c r="D2703" s="16"/>
    </row>
    <row r="2704" spans="3:4" ht="12.75">
      <c r="C2704" s="16"/>
      <c r="D2704" s="16"/>
    </row>
    <row r="2705" spans="3:4" ht="12.75">
      <c r="C2705" s="16"/>
      <c r="D2705" s="16"/>
    </row>
    <row r="2706" spans="3:4" ht="12.75">
      <c r="C2706" s="16"/>
      <c r="D2706" s="16"/>
    </row>
    <row r="2707" spans="3:4" ht="12.75">
      <c r="C2707" s="16"/>
      <c r="D2707" s="16"/>
    </row>
    <row r="2708" spans="3:4" ht="12.75">
      <c r="C2708" s="16"/>
      <c r="D2708" s="16"/>
    </row>
    <row r="2709" spans="3:4" ht="12.75">
      <c r="C2709" s="16"/>
      <c r="D2709" s="16"/>
    </row>
    <row r="2710" spans="3:4" ht="12.75">
      <c r="C2710" s="16"/>
      <c r="D2710" s="16"/>
    </row>
    <row r="2711" spans="3:4" ht="12.75">
      <c r="C2711" s="16"/>
      <c r="D2711" s="16"/>
    </row>
    <row r="2712" spans="3:4" ht="12.75">
      <c r="C2712" s="16"/>
      <c r="D2712" s="16"/>
    </row>
    <row r="2713" spans="3:4" ht="12.75">
      <c r="C2713" s="16"/>
      <c r="D2713" s="16"/>
    </row>
    <row r="2714" spans="3:4" ht="12.75">
      <c r="C2714" s="16"/>
      <c r="D2714" s="16"/>
    </row>
    <row r="2715" spans="3:4" ht="12.75">
      <c r="C2715" s="16"/>
      <c r="D2715" s="16"/>
    </row>
    <row r="2716" spans="3:4" ht="12.75">
      <c r="C2716" s="16"/>
      <c r="D2716" s="16"/>
    </row>
    <row r="2717" spans="3:4" ht="12.75">
      <c r="C2717" s="16"/>
      <c r="D2717" s="16"/>
    </row>
    <row r="2718" spans="3:4" ht="12.75">
      <c r="C2718" s="16"/>
      <c r="D2718" s="16"/>
    </row>
    <row r="2719" spans="3:4" ht="12.75">
      <c r="C2719" s="16"/>
      <c r="D2719" s="16"/>
    </row>
    <row r="2720" spans="3:4" ht="12.75">
      <c r="C2720" s="16"/>
      <c r="D2720" s="16"/>
    </row>
    <row r="2721" spans="3:4" ht="12.75">
      <c r="C2721" s="16"/>
      <c r="D2721" s="16"/>
    </row>
    <row r="2722" spans="3:4" ht="12.75">
      <c r="C2722" s="16"/>
      <c r="D2722" s="16"/>
    </row>
    <row r="2723" spans="3:4" ht="12.75">
      <c r="C2723" s="16"/>
      <c r="D2723" s="16"/>
    </row>
    <row r="2724" spans="3:4" ht="12.75">
      <c r="C2724" s="16"/>
      <c r="D2724" s="16"/>
    </row>
    <row r="2725" spans="3:4" ht="12.75">
      <c r="C2725" s="16"/>
      <c r="D2725" s="16"/>
    </row>
    <row r="2726" spans="3:4" ht="12.75">
      <c r="C2726" s="16"/>
      <c r="D2726" s="16"/>
    </row>
    <row r="2727" spans="3:4" ht="12.75">
      <c r="C2727" s="16"/>
      <c r="D2727" s="16"/>
    </row>
    <row r="2728" spans="3:4" ht="12.75">
      <c r="C2728" s="16"/>
      <c r="D2728" s="16"/>
    </row>
    <row r="2729" spans="3:4" ht="12.75">
      <c r="C2729" s="16"/>
      <c r="D2729" s="16"/>
    </row>
    <row r="2730" spans="3:4" ht="12.75">
      <c r="C2730" s="16"/>
      <c r="D2730" s="16"/>
    </row>
    <row r="2731" spans="3:4" ht="12.75">
      <c r="C2731" s="16"/>
      <c r="D2731" s="16"/>
    </row>
    <row r="2732" spans="3:4" ht="12.75">
      <c r="C2732" s="16"/>
      <c r="D2732" s="16"/>
    </row>
    <row r="2733" spans="3:4" ht="12.75">
      <c r="C2733" s="16"/>
      <c r="D2733" s="16"/>
    </row>
    <row r="2734" spans="3:4" ht="12.75">
      <c r="C2734" s="16"/>
      <c r="D2734" s="16"/>
    </row>
    <row r="2735" spans="3:4" ht="12.75">
      <c r="C2735" s="16"/>
      <c r="D2735" s="16"/>
    </row>
    <row r="2736" spans="3:4" ht="12.75">
      <c r="C2736" s="16"/>
      <c r="D2736" s="16"/>
    </row>
    <row r="2737" spans="3:4" ht="12.75">
      <c r="C2737" s="16"/>
      <c r="D2737" s="16"/>
    </row>
    <row r="2738" spans="3:4" ht="12.75">
      <c r="C2738" s="16"/>
      <c r="D2738" s="16"/>
    </row>
    <row r="2739" spans="3:4" ht="12.75">
      <c r="C2739" s="16"/>
      <c r="D2739" s="16"/>
    </row>
    <row r="2740" spans="3:4" ht="12.75">
      <c r="C2740" s="16"/>
      <c r="D2740" s="16"/>
    </row>
    <row r="2741" spans="3:4" ht="12.75">
      <c r="C2741" s="16"/>
      <c r="D2741" s="16"/>
    </row>
    <row r="2742" spans="3:4" ht="12.75">
      <c r="C2742" s="16"/>
      <c r="D2742" s="16"/>
    </row>
    <row r="2743" spans="3:4" ht="12.75">
      <c r="C2743" s="16"/>
      <c r="D2743" s="16"/>
    </row>
    <row r="2744" spans="3:4" ht="12.75">
      <c r="C2744" s="16"/>
      <c r="D2744" s="16"/>
    </row>
    <row r="2745" spans="3:4" ht="12.75">
      <c r="C2745" s="16"/>
      <c r="D2745" s="16"/>
    </row>
    <row r="2746" spans="3:4" ht="12.75">
      <c r="C2746" s="16"/>
      <c r="D2746" s="16"/>
    </row>
    <row r="2747" spans="3:4" ht="12.75">
      <c r="C2747" s="16"/>
      <c r="D2747" s="16"/>
    </row>
    <row r="2748" spans="3:4" ht="12.75">
      <c r="C2748" s="16"/>
      <c r="D2748" s="16"/>
    </row>
    <row r="2749" spans="3:4" ht="12.75">
      <c r="C2749" s="16"/>
      <c r="D2749" s="16"/>
    </row>
    <row r="2750" spans="3:4" ht="12.75">
      <c r="C2750" s="16"/>
      <c r="D2750" s="16"/>
    </row>
    <row r="2751" spans="3:4" ht="12.75">
      <c r="C2751" s="16"/>
      <c r="D2751" s="16"/>
    </row>
    <row r="2752" spans="3:4" ht="12.75">
      <c r="C2752" s="16"/>
      <c r="D2752" s="16"/>
    </row>
    <row r="2753" spans="3:4" ht="12.75">
      <c r="C2753" s="16"/>
      <c r="D2753" s="16"/>
    </row>
    <row r="2754" spans="3:4" ht="12.75">
      <c r="C2754" s="16"/>
      <c r="D2754" s="16"/>
    </row>
    <row r="2755" spans="3:4" ht="12.75">
      <c r="C2755" s="16"/>
      <c r="D2755" s="16"/>
    </row>
    <row r="2756" spans="3:4" ht="12.75">
      <c r="C2756" s="16"/>
      <c r="D2756" s="16"/>
    </row>
    <row r="2757" spans="3:4" ht="12.75">
      <c r="C2757" s="16"/>
      <c r="D2757" s="16"/>
    </row>
    <row r="2758" spans="3:4" ht="12.75">
      <c r="C2758" s="16"/>
      <c r="D2758" s="16"/>
    </row>
    <row r="2759" spans="3:4" ht="12.75">
      <c r="C2759" s="16"/>
      <c r="D2759" s="16"/>
    </row>
    <row r="2760" spans="3:4" ht="12.75">
      <c r="C2760" s="16"/>
      <c r="D2760" s="16"/>
    </row>
    <row r="2761" spans="3:4" ht="12.75">
      <c r="C2761" s="16"/>
      <c r="D2761" s="16"/>
    </row>
    <row r="2762" spans="3:4" ht="12.75">
      <c r="C2762" s="16"/>
      <c r="D2762" s="16"/>
    </row>
    <row r="2763" spans="3:4" ht="12.75">
      <c r="C2763" s="16"/>
      <c r="D2763" s="16"/>
    </row>
    <row r="2764" spans="3:4" ht="12.75">
      <c r="C2764" s="16"/>
      <c r="D2764" s="16"/>
    </row>
    <row r="2765" spans="3:4" ht="12.75">
      <c r="C2765" s="16"/>
      <c r="D2765" s="16"/>
    </row>
    <row r="2766" spans="3:4" ht="12.75">
      <c r="C2766" s="16"/>
      <c r="D2766" s="16"/>
    </row>
    <row r="2767" spans="3:4" ht="12.75">
      <c r="C2767" s="16"/>
      <c r="D2767" s="16"/>
    </row>
    <row r="2768" spans="3:4" ht="12.75">
      <c r="C2768" s="16"/>
      <c r="D2768" s="16"/>
    </row>
    <row r="2769" spans="3:4" ht="12.75">
      <c r="C2769" s="16"/>
      <c r="D2769" s="16"/>
    </row>
    <row r="2770" spans="3:4" ht="12.75">
      <c r="C2770" s="16"/>
      <c r="D2770" s="16"/>
    </row>
    <row r="2771" spans="3:4" ht="12.75">
      <c r="C2771" s="16"/>
      <c r="D2771" s="16"/>
    </row>
    <row r="2772" spans="3:4" ht="12.75">
      <c r="C2772" s="16"/>
      <c r="D2772" s="16"/>
    </row>
    <row r="2773" spans="3:4" ht="12.75">
      <c r="C2773" s="16"/>
      <c r="D2773" s="16"/>
    </row>
    <row r="2774" spans="3:4" ht="12.75">
      <c r="C2774" s="16"/>
      <c r="D2774" s="16"/>
    </row>
    <row r="2775" spans="3:4" ht="12.75">
      <c r="C2775" s="16"/>
      <c r="D2775" s="16"/>
    </row>
    <row r="2776" spans="3:4" ht="12.75">
      <c r="C2776" s="16"/>
      <c r="D2776" s="16"/>
    </row>
    <row r="2777" spans="3:4" ht="12.75">
      <c r="C2777" s="16"/>
      <c r="D2777" s="16"/>
    </row>
    <row r="2778" spans="3:4" ht="12.75">
      <c r="C2778" s="16"/>
      <c r="D2778" s="16"/>
    </row>
    <row r="2779" spans="3:4" ht="12.75">
      <c r="C2779" s="16"/>
      <c r="D2779" s="16"/>
    </row>
    <row r="2780" spans="3:4" ht="12.75">
      <c r="C2780" s="16"/>
      <c r="D2780" s="16"/>
    </row>
    <row r="2781" spans="3:4" ht="12.75">
      <c r="C2781" s="16"/>
      <c r="D2781" s="16"/>
    </row>
    <row r="2782" spans="3:4" ht="12.75">
      <c r="C2782" s="16"/>
      <c r="D2782" s="16"/>
    </row>
    <row r="2783" spans="3:4" ht="12.75">
      <c r="C2783" s="16"/>
      <c r="D2783" s="16"/>
    </row>
    <row r="2784" spans="3:4" ht="12.75">
      <c r="C2784" s="16"/>
      <c r="D2784" s="16"/>
    </row>
    <row r="2785" spans="3:4" ht="12.75">
      <c r="C2785" s="16"/>
      <c r="D2785" s="16"/>
    </row>
    <row r="2786" spans="3:4" ht="12.75">
      <c r="C2786" s="16"/>
      <c r="D2786" s="16"/>
    </row>
    <row r="2787" spans="3:4" ht="12.75">
      <c r="C2787" s="16"/>
      <c r="D2787" s="16"/>
    </row>
    <row r="2788" spans="3:4" ht="12.75">
      <c r="C2788" s="16"/>
      <c r="D2788" s="16"/>
    </row>
    <row r="2789" spans="3:4" ht="12.75">
      <c r="C2789" s="16"/>
      <c r="D2789" s="16"/>
    </row>
    <row r="2790" spans="3:4" ht="12.75">
      <c r="C2790" s="16"/>
      <c r="D2790" s="16"/>
    </row>
    <row r="2791" spans="3:4" ht="12.75">
      <c r="C2791" s="16"/>
      <c r="D2791" s="16"/>
    </row>
    <row r="2792" spans="3:4" ht="12.75">
      <c r="C2792" s="16"/>
      <c r="D2792" s="16"/>
    </row>
    <row r="2793" spans="3:4" ht="12.75">
      <c r="C2793" s="16"/>
      <c r="D2793" s="16"/>
    </row>
    <row r="2794" spans="3:4" ht="12.75">
      <c r="C2794" s="16"/>
      <c r="D2794" s="16"/>
    </row>
    <row r="2795" spans="3:4" ht="12.75">
      <c r="C2795" s="16"/>
      <c r="D2795" s="16"/>
    </row>
    <row r="2796" spans="3:4" ht="12.75">
      <c r="C2796" s="16"/>
      <c r="D2796" s="16"/>
    </row>
    <row r="2797" spans="3:4" ht="12.75">
      <c r="C2797" s="16"/>
      <c r="D2797" s="16"/>
    </row>
    <row r="2798" spans="3:4" ht="12.75">
      <c r="C2798" s="16"/>
      <c r="D2798" s="16"/>
    </row>
    <row r="2799" spans="3:4" ht="12.75">
      <c r="C2799" s="16"/>
      <c r="D2799" s="16"/>
    </row>
    <row r="2800" spans="3:4" ht="12.75">
      <c r="C2800" s="16"/>
      <c r="D2800" s="16"/>
    </row>
    <row r="2801" spans="3:4" ht="12.75">
      <c r="C2801" s="16"/>
      <c r="D2801" s="16"/>
    </row>
    <row r="2802" spans="3:4" ht="12.75">
      <c r="C2802" s="16"/>
      <c r="D2802" s="16"/>
    </row>
    <row r="2803" spans="3:4" ht="12.75">
      <c r="C2803" s="16"/>
      <c r="D2803" s="16"/>
    </row>
    <row r="2804" spans="3:4" ht="12.75">
      <c r="C2804" s="16"/>
      <c r="D2804" s="16"/>
    </row>
    <row r="2805" spans="3:4" ht="12.75">
      <c r="C2805" s="16"/>
      <c r="D2805" s="16"/>
    </row>
    <row r="2806" spans="3:4" ht="12.75">
      <c r="C2806" s="16"/>
      <c r="D2806" s="16"/>
    </row>
    <row r="2807" spans="3:4" ht="12.75">
      <c r="C2807" s="16"/>
      <c r="D2807" s="16"/>
    </row>
    <row r="2808" spans="3:4" ht="12.75">
      <c r="C2808" s="16"/>
      <c r="D2808" s="16"/>
    </row>
    <row r="2809" spans="3:4" ht="12.75">
      <c r="C2809" s="16"/>
      <c r="D2809" s="16"/>
    </row>
    <row r="2810" spans="3:4" ht="12.75">
      <c r="C2810" s="16"/>
      <c r="D2810" s="16"/>
    </row>
    <row r="2811" spans="3:4" ht="12.75">
      <c r="C2811" s="16"/>
      <c r="D2811" s="16"/>
    </row>
    <row r="2812" spans="3:4" ht="12.75">
      <c r="C2812" s="16"/>
      <c r="D2812" s="16"/>
    </row>
    <row r="2813" spans="3:4" ht="12.75">
      <c r="C2813" s="16"/>
      <c r="D2813" s="16"/>
    </row>
    <row r="2814" spans="3:4" ht="12.75">
      <c r="C2814" s="16"/>
      <c r="D2814" s="16"/>
    </row>
    <row r="2815" spans="3:4" ht="12.75">
      <c r="C2815" s="16"/>
      <c r="D2815" s="16"/>
    </row>
    <row r="2816" spans="3:4" ht="12.75">
      <c r="C2816" s="16"/>
      <c r="D2816" s="16"/>
    </row>
    <row r="2817" spans="3:4" ht="12.75">
      <c r="C2817" s="16"/>
      <c r="D2817" s="16"/>
    </row>
    <row r="2818" spans="3:4" ht="12.75">
      <c r="C2818" s="16"/>
      <c r="D2818" s="16"/>
    </row>
    <row r="2819" spans="3:4" ht="12.75">
      <c r="C2819" s="16"/>
      <c r="D2819" s="16"/>
    </row>
    <row r="2820" spans="3:4" ht="12.75">
      <c r="C2820" s="16"/>
      <c r="D2820" s="16"/>
    </row>
    <row r="2821" spans="3:4" ht="12.75">
      <c r="C2821" s="16"/>
      <c r="D2821" s="16"/>
    </row>
    <row r="2822" spans="3:4" ht="12.75">
      <c r="C2822" s="16"/>
      <c r="D2822" s="16"/>
    </row>
    <row r="2823" spans="3:4" ht="12.75">
      <c r="C2823" s="16"/>
      <c r="D2823" s="16"/>
    </row>
    <row r="2824" spans="3:4" ht="12.75">
      <c r="C2824" s="16"/>
      <c r="D2824" s="16"/>
    </row>
    <row r="2825" spans="3:4" ht="12.75">
      <c r="C2825" s="16"/>
      <c r="D2825" s="16"/>
    </row>
    <row r="2826" spans="3:4" ht="12.75">
      <c r="C2826" s="16"/>
      <c r="D2826" s="16"/>
    </row>
    <row r="2827" spans="3:4" ht="12.75">
      <c r="C2827" s="16"/>
      <c r="D2827" s="16"/>
    </row>
    <row r="2828" spans="3:4" ht="12.75">
      <c r="C2828" s="16"/>
      <c r="D2828" s="16"/>
    </row>
    <row r="2829" spans="3:4" ht="12.75">
      <c r="C2829" s="16"/>
      <c r="D2829" s="16"/>
    </row>
    <row r="2830" spans="3:4" ht="12.75">
      <c r="C2830" s="16"/>
      <c r="D2830" s="16"/>
    </row>
    <row r="2831" spans="3:4" ht="12.75">
      <c r="C2831" s="16"/>
      <c r="D2831" s="16"/>
    </row>
    <row r="2832" spans="3:4" ht="12.75">
      <c r="C2832" s="16"/>
      <c r="D2832" s="16"/>
    </row>
    <row r="2833" spans="3:4" ht="12.75">
      <c r="C2833" s="16"/>
      <c r="D2833" s="16"/>
    </row>
    <row r="2834" spans="3:4" ht="12.75">
      <c r="C2834" s="16"/>
      <c r="D2834" s="16"/>
    </row>
    <row r="2835" spans="3:4" ht="12.75">
      <c r="C2835" s="16"/>
      <c r="D2835" s="16"/>
    </row>
    <row r="2836" spans="3:4" ht="12.75">
      <c r="C2836" s="16"/>
      <c r="D2836" s="16"/>
    </row>
    <row r="2837" spans="3:4" ht="12.75">
      <c r="C2837" s="16"/>
      <c r="D2837" s="16"/>
    </row>
    <row r="2838" spans="3:4" ht="12.75">
      <c r="C2838" s="16"/>
      <c r="D2838" s="16"/>
    </row>
    <row r="2839" spans="3:4" ht="12.75">
      <c r="C2839" s="16"/>
      <c r="D2839" s="16"/>
    </row>
    <row r="2840" spans="3:4" ht="12.75">
      <c r="C2840" s="16"/>
      <c r="D2840" s="16"/>
    </row>
    <row r="2841" spans="3:4" ht="12.75">
      <c r="C2841" s="16"/>
      <c r="D2841" s="16"/>
    </row>
    <row r="2842" spans="3:4" ht="12.75">
      <c r="C2842" s="16"/>
      <c r="D2842" s="16"/>
    </row>
    <row r="2843" spans="3:4" ht="12.75">
      <c r="C2843" s="16"/>
      <c r="D2843" s="16"/>
    </row>
    <row r="2844" spans="3:4" ht="12.75">
      <c r="C2844" s="16"/>
      <c r="D2844" s="16"/>
    </row>
    <row r="2845" spans="3:4" ht="12.75">
      <c r="C2845" s="16"/>
      <c r="D2845" s="16"/>
    </row>
    <row r="2846" spans="3:4" ht="12.75">
      <c r="C2846" s="16"/>
      <c r="D2846" s="16"/>
    </row>
    <row r="2847" spans="3:4" ht="12.75">
      <c r="C2847" s="16"/>
      <c r="D2847" s="16"/>
    </row>
    <row r="2848" spans="3:4" ht="12.75">
      <c r="C2848" s="16"/>
      <c r="D2848" s="16"/>
    </row>
    <row r="2849" spans="3:4" ht="12.75">
      <c r="C2849" s="16"/>
      <c r="D2849" s="16"/>
    </row>
    <row r="2850" spans="3:4" ht="12.75">
      <c r="C2850" s="16"/>
      <c r="D2850" s="16"/>
    </row>
    <row r="2851" spans="3:4" ht="12.75">
      <c r="C2851" s="16"/>
      <c r="D2851" s="16"/>
    </row>
    <row r="2852" spans="3:4" ht="12.75">
      <c r="C2852" s="16"/>
      <c r="D2852" s="16"/>
    </row>
    <row r="2853" spans="3:4" ht="12.75">
      <c r="C2853" s="16"/>
      <c r="D2853" s="16"/>
    </row>
    <row r="2854" spans="3:4" ht="12.75">
      <c r="C2854" s="16"/>
      <c r="D2854" s="16"/>
    </row>
    <row r="2855" spans="3:4" ht="12.75">
      <c r="C2855" s="16"/>
      <c r="D2855" s="16"/>
    </row>
    <row r="2856" spans="3:4" ht="12.75">
      <c r="C2856" s="16"/>
      <c r="D2856" s="16"/>
    </row>
    <row r="2857" spans="3:4" ht="12.75">
      <c r="C2857" s="16"/>
      <c r="D2857" s="16"/>
    </row>
    <row r="2858" spans="3:4" ht="12.75">
      <c r="C2858" s="16"/>
      <c r="D2858" s="16"/>
    </row>
    <row r="2859" spans="3:4" ht="12.75">
      <c r="C2859" s="16"/>
      <c r="D2859" s="16"/>
    </row>
    <row r="2860" spans="3:4" ht="12.75">
      <c r="C2860" s="16"/>
      <c r="D2860" s="16"/>
    </row>
    <row r="2861" spans="3:4" ht="12.75">
      <c r="C2861" s="16"/>
      <c r="D2861" s="16"/>
    </row>
    <row r="2862" spans="3:4" ht="12.75">
      <c r="C2862" s="16"/>
      <c r="D2862" s="16"/>
    </row>
    <row r="2863" spans="3:4" ht="12.75">
      <c r="C2863" s="16"/>
      <c r="D2863" s="16"/>
    </row>
    <row r="2864" spans="3:4" ht="12.75">
      <c r="C2864" s="16"/>
      <c r="D2864" s="16"/>
    </row>
    <row r="2865" spans="3:4" ht="12.75">
      <c r="C2865" s="16"/>
      <c r="D2865" s="16"/>
    </row>
    <row r="2866" spans="3:4" ht="12.75">
      <c r="C2866" s="16"/>
      <c r="D2866" s="16"/>
    </row>
    <row r="2867" spans="3:4" ht="12.75">
      <c r="C2867" s="16"/>
      <c r="D2867" s="16"/>
    </row>
    <row r="2868" spans="3:4" ht="12.75">
      <c r="C2868" s="16"/>
      <c r="D2868" s="16"/>
    </row>
    <row r="2869" spans="3:4" ht="12.75">
      <c r="C2869" s="16"/>
      <c r="D2869" s="16"/>
    </row>
    <row r="2870" spans="3:4" ht="12.75">
      <c r="C2870" s="16"/>
      <c r="D2870" s="16"/>
    </row>
    <row r="2871" spans="3:4" ht="12.75">
      <c r="C2871" s="16"/>
      <c r="D2871" s="16"/>
    </row>
    <row r="2872" spans="3:4" ht="12.75">
      <c r="C2872" s="16"/>
      <c r="D2872" s="16"/>
    </row>
    <row r="2873" spans="3:4" ht="12.75">
      <c r="C2873" s="16"/>
      <c r="D2873" s="16"/>
    </row>
    <row r="2874" spans="3:4" ht="12.75">
      <c r="C2874" s="16"/>
      <c r="D2874" s="16"/>
    </row>
    <row r="2875" spans="3:4" ht="12.75">
      <c r="C2875" s="16"/>
      <c r="D2875" s="16"/>
    </row>
    <row r="2876" spans="3:4" ht="12.75">
      <c r="C2876" s="16"/>
      <c r="D2876" s="16"/>
    </row>
    <row r="2877" spans="3:4" ht="12.75">
      <c r="C2877" s="16"/>
      <c r="D2877" s="16"/>
    </row>
    <row r="2878" spans="3:4" ht="12.75">
      <c r="C2878" s="16"/>
      <c r="D2878" s="16"/>
    </row>
    <row r="2879" spans="3:4" ht="12.75">
      <c r="C2879" s="16"/>
      <c r="D2879" s="16"/>
    </row>
    <row r="2880" spans="3:4" ht="12.75">
      <c r="C2880" s="16"/>
      <c r="D2880" s="16"/>
    </row>
    <row r="2881" spans="3:4" ht="12.75">
      <c r="C2881" s="16"/>
      <c r="D2881" s="16"/>
    </row>
    <row r="2882" spans="3:4" ht="12.75">
      <c r="C2882" s="16"/>
      <c r="D2882" s="16"/>
    </row>
    <row r="2883" spans="3:4" ht="12.75">
      <c r="C2883" s="16"/>
      <c r="D2883" s="16"/>
    </row>
    <row r="2884" spans="3:4" ht="12.75">
      <c r="C2884" s="16"/>
      <c r="D2884" s="16"/>
    </row>
    <row r="2885" spans="3:4" ht="12.75">
      <c r="C2885" s="16"/>
      <c r="D2885" s="16"/>
    </row>
    <row r="2886" spans="3:4" ht="12.75">
      <c r="C2886" s="16"/>
      <c r="D2886" s="16"/>
    </row>
    <row r="2887" spans="3:4" ht="12.75">
      <c r="C2887" s="16"/>
      <c r="D2887" s="16"/>
    </row>
    <row r="2888" spans="3:4" ht="12.75">
      <c r="C2888" s="16"/>
      <c r="D2888" s="16"/>
    </row>
    <row r="2889" spans="3:4" ht="12.75">
      <c r="C2889" s="16"/>
      <c r="D2889" s="16"/>
    </row>
    <row r="2890" spans="3:4" ht="12.75">
      <c r="C2890" s="16"/>
      <c r="D2890" s="16"/>
    </row>
    <row r="2891" spans="3:4" ht="12.75">
      <c r="C2891" s="16"/>
      <c r="D2891" s="16"/>
    </row>
    <row r="2892" spans="3:4" ht="12.75">
      <c r="C2892" s="16"/>
      <c r="D2892" s="16"/>
    </row>
    <row r="2893" spans="3:4" ht="12.75">
      <c r="C2893" s="16"/>
      <c r="D2893" s="16"/>
    </row>
    <row r="2894" spans="3:4" ht="12.75">
      <c r="C2894" s="16"/>
      <c r="D2894" s="16"/>
    </row>
    <row r="2895" spans="3:4" ht="12.75">
      <c r="C2895" s="16"/>
      <c r="D2895" s="16"/>
    </row>
    <row r="2896" spans="3:4" ht="12.75">
      <c r="C2896" s="16"/>
      <c r="D2896" s="16"/>
    </row>
    <row r="2897" spans="3:4" ht="12.75">
      <c r="C2897" s="16"/>
      <c r="D2897" s="16"/>
    </row>
    <row r="2898" spans="3:4" ht="12.75">
      <c r="C2898" s="16"/>
      <c r="D2898" s="16"/>
    </row>
    <row r="2899" spans="3:4" ht="12.75">
      <c r="C2899" s="16"/>
      <c r="D2899" s="16"/>
    </row>
    <row r="2900" spans="3:4" ht="12.75">
      <c r="C2900" s="16"/>
      <c r="D2900" s="16"/>
    </row>
    <row r="2901" spans="3:4" ht="12.75">
      <c r="C2901" s="16"/>
      <c r="D2901" s="16"/>
    </row>
    <row r="2902" spans="3:4" ht="12.75">
      <c r="C2902" s="16"/>
      <c r="D2902" s="16"/>
    </row>
    <row r="2903" spans="3:4" ht="12.75">
      <c r="C2903" s="16"/>
      <c r="D2903" s="16"/>
    </row>
    <row r="2904" spans="3:4" ht="12.75">
      <c r="C2904" s="16"/>
      <c r="D2904" s="16"/>
    </row>
    <row r="2905" spans="3:4" ht="12.75">
      <c r="C2905" s="16"/>
      <c r="D2905" s="16"/>
    </row>
    <row r="2906" spans="3:4" ht="12.75">
      <c r="C2906" s="16"/>
      <c r="D2906" s="16"/>
    </row>
    <row r="2907" spans="3:4" ht="12.75">
      <c r="C2907" s="16"/>
      <c r="D2907" s="16"/>
    </row>
    <row r="2908" spans="3:4" ht="12.75">
      <c r="C2908" s="16"/>
      <c r="D2908" s="16"/>
    </row>
    <row r="2909" spans="3:4" ht="12.75">
      <c r="C2909" s="16"/>
      <c r="D2909" s="16"/>
    </row>
    <row r="2910" spans="3:4" ht="12.75">
      <c r="C2910" s="16"/>
      <c r="D2910" s="16"/>
    </row>
    <row r="2911" spans="3:4" ht="12.75">
      <c r="C2911" s="16"/>
      <c r="D2911" s="16"/>
    </row>
    <row r="2912" spans="3:4" ht="12.75">
      <c r="C2912" s="16"/>
      <c r="D2912" s="16"/>
    </row>
    <row r="2913" spans="3:4" ht="12.75">
      <c r="C2913" s="16"/>
      <c r="D2913" s="16"/>
    </row>
    <row r="2914" spans="3:4" ht="12.75">
      <c r="C2914" s="16"/>
      <c r="D2914" s="16"/>
    </row>
    <row r="2915" spans="3:4" ht="12.75">
      <c r="C2915" s="16"/>
      <c r="D2915" s="16"/>
    </row>
    <row r="2916" spans="3:4" ht="12.75">
      <c r="C2916" s="16"/>
      <c r="D2916" s="16"/>
    </row>
    <row r="2917" spans="3:4" ht="12.75">
      <c r="C2917" s="16"/>
      <c r="D2917" s="16"/>
    </row>
    <row r="2918" spans="3:4" ht="12.75">
      <c r="C2918" s="16"/>
      <c r="D2918" s="16"/>
    </row>
    <row r="2919" spans="3:4" ht="12.75">
      <c r="C2919" s="16"/>
      <c r="D2919" s="16"/>
    </row>
    <row r="2920" spans="3:4" ht="12.75">
      <c r="C2920" s="16"/>
      <c r="D2920" s="16"/>
    </row>
    <row r="2921" spans="3:4" ht="12.75">
      <c r="C2921" s="16"/>
      <c r="D2921" s="16"/>
    </row>
    <row r="2922" spans="3:4" ht="12.75">
      <c r="C2922" s="16"/>
      <c r="D2922" s="16"/>
    </row>
    <row r="2923" spans="3:4" ht="12.75">
      <c r="C2923" s="16"/>
      <c r="D2923" s="16"/>
    </row>
    <row r="2924" spans="3:4" ht="12.75">
      <c r="C2924" s="16"/>
      <c r="D2924" s="16"/>
    </row>
    <row r="2925" spans="3:4" ht="12.75">
      <c r="C2925" s="16"/>
      <c r="D2925" s="16"/>
    </row>
    <row r="2926" spans="3:4" ht="12.75">
      <c r="C2926" s="16"/>
      <c r="D2926" s="16"/>
    </row>
    <row r="2927" spans="3:4" ht="12.75">
      <c r="C2927" s="16"/>
      <c r="D2927" s="16"/>
    </row>
    <row r="2928" spans="3:4" ht="12.75">
      <c r="C2928" s="16"/>
      <c r="D2928" s="16"/>
    </row>
    <row r="2929" spans="3:4" ht="12.75">
      <c r="C2929" s="16"/>
      <c r="D2929" s="16"/>
    </row>
    <row r="2930" spans="3:4" ht="12.75">
      <c r="C2930" s="16"/>
      <c r="D2930" s="16"/>
    </row>
    <row r="2931" spans="3:4" ht="12.75">
      <c r="C2931" s="16"/>
      <c r="D2931" s="16"/>
    </row>
    <row r="2932" spans="3:4" ht="12.75">
      <c r="C2932" s="16"/>
      <c r="D2932" s="16"/>
    </row>
    <row r="2933" spans="3:4" ht="12.75">
      <c r="C2933" s="16"/>
      <c r="D2933" s="16"/>
    </row>
    <row r="2934" spans="3:4" ht="12.75">
      <c r="C2934" s="16"/>
      <c r="D2934" s="16"/>
    </row>
    <row r="2935" spans="3:4" ht="12.75">
      <c r="C2935" s="16"/>
      <c r="D2935" s="16"/>
    </row>
    <row r="2936" spans="3:4" ht="12.75">
      <c r="C2936" s="16"/>
      <c r="D2936" s="16"/>
    </row>
    <row r="2937" spans="3:4" ht="12.75">
      <c r="C2937" s="16"/>
      <c r="D2937" s="16"/>
    </row>
    <row r="2938" spans="3:4" ht="12.75">
      <c r="C2938" s="16"/>
      <c r="D2938" s="16"/>
    </row>
    <row r="2939" spans="3:4" ht="12.75">
      <c r="C2939" s="16"/>
      <c r="D2939" s="16"/>
    </row>
    <row r="2940" spans="3:4" ht="12.75">
      <c r="C2940" s="16"/>
      <c r="D2940" s="16"/>
    </row>
    <row r="2941" spans="3:4" ht="12.75">
      <c r="C2941" s="16"/>
      <c r="D2941" s="16"/>
    </row>
    <row r="2942" spans="3:4" ht="12.75">
      <c r="C2942" s="16"/>
      <c r="D2942" s="16"/>
    </row>
    <row r="2943" spans="3:4" ht="12.75">
      <c r="C2943" s="16"/>
      <c r="D2943" s="16"/>
    </row>
    <row r="2944" spans="3:4" ht="12.75">
      <c r="C2944" s="16"/>
      <c r="D2944" s="16"/>
    </row>
    <row r="2945" spans="3:4" ht="12.75">
      <c r="C2945" s="16"/>
      <c r="D2945" s="16"/>
    </row>
    <row r="2946" spans="3:4" ht="12.75">
      <c r="C2946" s="16"/>
      <c r="D2946" s="16"/>
    </row>
    <row r="2947" spans="3:4" ht="12.75">
      <c r="C2947" s="16"/>
      <c r="D2947" s="16"/>
    </row>
    <row r="2948" spans="3:4" ht="12.75">
      <c r="C2948" s="16"/>
      <c r="D2948" s="16"/>
    </row>
    <row r="2949" spans="3:4" ht="12.75">
      <c r="C2949" s="16"/>
      <c r="D2949" s="16"/>
    </row>
    <row r="2950" spans="3:4" ht="12.75">
      <c r="C2950" s="16"/>
      <c r="D2950" s="16"/>
    </row>
    <row r="2951" spans="3:4" ht="12.75">
      <c r="C2951" s="16"/>
      <c r="D2951" s="16"/>
    </row>
    <row r="2952" spans="3:4" ht="12.75">
      <c r="C2952" s="16"/>
      <c r="D2952" s="16"/>
    </row>
    <row r="2953" spans="3:4" ht="12.75">
      <c r="C2953" s="16"/>
      <c r="D2953" s="16"/>
    </row>
    <row r="2954" spans="3:4" ht="12.75">
      <c r="C2954" s="16"/>
      <c r="D2954" s="16"/>
    </row>
    <row r="2955" spans="3:4" ht="12.75">
      <c r="C2955" s="16"/>
      <c r="D2955" s="16"/>
    </row>
    <row r="2956" spans="3:4" ht="12.75">
      <c r="C2956" s="16"/>
      <c r="D2956" s="16"/>
    </row>
    <row r="2957" spans="3:4" ht="12.75">
      <c r="C2957" s="16"/>
      <c r="D2957" s="16"/>
    </row>
    <row r="2958" spans="3:4" ht="12.75">
      <c r="C2958" s="16"/>
      <c r="D2958" s="16"/>
    </row>
    <row r="2959" spans="3:4" ht="12.75">
      <c r="C2959" s="16"/>
      <c r="D2959" s="16"/>
    </row>
    <row r="2960" spans="3:4" ht="12.75">
      <c r="C2960" s="16"/>
      <c r="D2960" s="16"/>
    </row>
    <row r="2961" spans="3:4" ht="12.75">
      <c r="C2961" s="16"/>
      <c r="D2961" s="16"/>
    </row>
    <row r="2962" spans="3:4" ht="12.75">
      <c r="C2962" s="16"/>
      <c r="D2962" s="16"/>
    </row>
    <row r="2963" spans="3:4" ht="12.75">
      <c r="C2963" s="16"/>
      <c r="D2963" s="16"/>
    </row>
    <row r="2964" spans="3:4" ht="12.75">
      <c r="C2964" s="16"/>
      <c r="D2964" s="16"/>
    </row>
    <row r="2965" spans="3:4" ht="12.75">
      <c r="C2965" s="16"/>
      <c r="D2965" s="16"/>
    </row>
    <row r="2966" spans="3:4" ht="12.75">
      <c r="C2966" s="16"/>
      <c r="D2966" s="16"/>
    </row>
    <row r="2967" spans="3:4" ht="12.75">
      <c r="C2967" s="16"/>
      <c r="D2967" s="16"/>
    </row>
    <row r="2968" spans="3:4" ht="12.75">
      <c r="C2968" s="16"/>
      <c r="D2968" s="16"/>
    </row>
    <row r="2969" spans="3:4" ht="12.75">
      <c r="C2969" s="16"/>
      <c r="D2969" s="16"/>
    </row>
    <row r="2970" spans="3:4" ht="12.75">
      <c r="C2970" s="16"/>
      <c r="D2970" s="16"/>
    </row>
    <row r="2971" spans="3:4" ht="12.75">
      <c r="C2971" s="16"/>
      <c r="D2971" s="16"/>
    </row>
    <row r="2972" spans="3:4" ht="12.75">
      <c r="C2972" s="16"/>
      <c r="D2972" s="16"/>
    </row>
    <row r="2973" spans="3:4" ht="12.75">
      <c r="C2973" s="16"/>
      <c r="D2973" s="16"/>
    </row>
    <row r="2974" spans="3:4" ht="12.75">
      <c r="C2974" s="16"/>
      <c r="D2974" s="16"/>
    </row>
    <row r="2975" spans="3:4" ht="12.75">
      <c r="C2975" s="16"/>
      <c r="D2975" s="16"/>
    </row>
    <row r="2976" spans="3:4" ht="12.75">
      <c r="C2976" s="16"/>
      <c r="D2976" s="16"/>
    </row>
    <row r="2977" spans="3:4" ht="12.75">
      <c r="C2977" s="16"/>
      <c r="D2977" s="16"/>
    </row>
    <row r="2978" spans="3:4" ht="12.75">
      <c r="C2978" s="16"/>
      <c r="D2978" s="16"/>
    </row>
    <row r="2979" spans="3:4" ht="12.75">
      <c r="C2979" s="16"/>
      <c r="D2979" s="16"/>
    </row>
    <row r="2980" spans="3:4" ht="12.75">
      <c r="C2980" s="16"/>
      <c r="D2980" s="16"/>
    </row>
    <row r="2981" spans="3:4" ht="12.75">
      <c r="C2981" s="16"/>
      <c r="D2981" s="16"/>
    </row>
    <row r="2982" spans="3:4" ht="12.75">
      <c r="C2982" s="16"/>
      <c r="D2982" s="16"/>
    </row>
    <row r="2983" spans="3:4" ht="12.75">
      <c r="C2983" s="16"/>
      <c r="D2983" s="16"/>
    </row>
    <row r="2984" spans="3:4" ht="12.75">
      <c r="C2984" s="16"/>
      <c r="D2984" s="16"/>
    </row>
    <row r="2985" spans="3:4" ht="12.75">
      <c r="C2985" s="16"/>
      <c r="D2985" s="16"/>
    </row>
    <row r="2986" spans="3:4" ht="12.75">
      <c r="C2986" s="16"/>
      <c r="D2986" s="16"/>
    </row>
    <row r="2987" spans="3:4" ht="12.75">
      <c r="C2987" s="16"/>
      <c r="D2987" s="16"/>
    </row>
    <row r="2988" spans="3:4" ht="12.75">
      <c r="C2988" s="16"/>
      <c r="D2988" s="16"/>
    </row>
    <row r="2989" spans="3:4" ht="12.75">
      <c r="C2989" s="16"/>
      <c r="D2989" s="16"/>
    </row>
    <row r="2990" spans="3:4" ht="12.75">
      <c r="C2990" s="16"/>
      <c r="D2990" s="16"/>
    </row>
    <row r="2991" spans="3:4" ht="12.75">
      <c r="C2991" s="16"/>
      <c r="D2991" s="16"/>
    </row>
    <row r="2992" spans="3:4" ht="12.75">
      <c r="C2992" s="16"/>
      <c r="D2992" s="16"/>
    </row>
    <row r="2993" spans="3:4" ht="12.75">
      <c r="C2993" s="16"/>
      <c r="D2993" s="16"/>
    </row>
    <row r="2994" spans="3:4" ht="12.75">
      <c r="C2994" s="16"/>
      <c r="D2994" s="16"/>
    </row>
    <row r="2995" spans="3:4" ht="12.75">
      <c r="C2995" s="16"/>
      <c r="D2995" s="16"/>
    </row>
    <row r="2996" spans="3:4" ht="12.75">
      <c r="C2996" s="16"/>
      <c r="D2996" s="16"/>
    </row>
    <row r="2997" spans="3:4" ht="12.75">
      <c r="C2997" s="16"/>
      <c r="D2997" s="16"/>
    </row>
    <row r="2998" spans="3:4" ht="12.75">
      <c r="C2998" s="16"/>
      <c r="D2998" s="16"/>
    </row>
    <row r="2999" spans="3:4" ht="12.75">
      <c r="C2999" s="16"/>
      <c r="D2999" s="16"/>
    </row>
    <row r="3000" spans="3:4" ht="12.75">
      <c r="C3000" s="16"/>
      <c r="D3000" s="16"/>
    </row>
    <row r="3001" spans="3:4" ht="12.75">
      <c r="C3001" s="16"/>
      <c r="D3001" s="16"/>
    </row>
    <row r="3002" spans="3:4" ht="12.75">
      <c r="C3002" s="16"/>
      <c r="D3002" s="16"/>
    </row>
    <row r="3003" spans="3:4" ht="12.75">
      <c r="C3003" s="16"/>
      <c r="D3003" s="16"/>
    </row>
    <row r="3004" spans="3:4" ht="12.75">
      <c r="C3004" s="16"/>
      <c r="D3004" s="16"/>
    </row>
    <row r="3005" spans="3:4" ht="12.75">
      <c r="C3005" s="16"/>
      <c r="D3005" s="16"/>
    </row>
    <row r="3006" spans="3:4" ht="12.75">
      <c r="C3006" s="16"/>
      <c r="D3006" s="16"/>
    </row>
    <row r="3007" spans="3:4" ht="12.75">
      <c r="C3007" s="16"/>
      <c r="D3007" s="16"/>
    </row>
    <row r="3008" spans="3:4" ht="12.75">
      <c r="C3008" s="16"/>
      <c r="D3008" s="16"/>
    </row>
    <row r="3009" spans="3:4" ht="12.75">
      <c r="C3009" s="16"/>
      <c r="D3009" s="16"/>
    </row>
    <row r="3010" spans="3:4" ht="12.75">
      <c r="C3010" s="16"/>
      <c r="D3010" s="16"/>
    </row>
    <row r="3011" spans="3:4" ht="12.75">
      <c r="C3011" s="16"/>
      <c r="D3011" s="16"/>
    </row>
    <row r="3012" spans="3:4" ht="12.75">
      <c r="C3012" s="16"/>
      <c r="D3012" s="16"/>
    </row>
    <row r="3013" spans="3:4" ht="12.75">
      <c r="C3013" s="16"/>
      <c r="D3013" s="16"/>
    </row>
    <row r="3014" spans="3:4" ht="12.75">
      <c r="C3014" s="16"/>
      <c r="D3014" s="16"/>
    </row>
    <row r="3015" spans="3:4" ht="12.75">
      <c r="C3015" s="16"/>
      <c r="D3015" s="16"/>
    </row>
    <row r="3016" spans="3:4" ht="12.75">
      <c r="C3016" s="16"/>
      <c r="D3016" s="16"/>
    </row>
    <row r="3017" spans="3:4" ht="12.75">
      <c r="C3017" s="16"/>
      <c r="D3017" s="16"/>
    </row>
    <row r="3018" spans="3:4" ht="12.75">
      <c r="C3018" s="16"/>
      <c r="D3018" s="16"/>
    </row>
    <row r="3019" spans="3:4" ht="12.75">
      <c r="C3019" s="16"/>
      <c r="D3019" s="16"/>
    </row>
    <row r="3020" spans="3:4" ht="12.75">
      <c r="C3020" s="16"/>
      <c r="D3020" s="16"/>
    </row>
    <row r="3021" spans="3:4" ht="12.75">
      <c r="C3021" s="16"/>
      <c r="D3021" s="16"/>
    </row>
    <row r="3022" spans="3:4" ht="12.75">
      <c r="C3022" s="16"/>
      <c r="D3022" s="16"/>
    </row>
    <row r="3023" spans="3:4" ht="12.75">
      <c r="C3023" s="16"/>
      <c r="D3023" s="16"/>
    </row>
    <row r="3024" spans="3:4" ht="12.75">
      <c r="C3024" s="16"/>
      <c r="D3024" s="16"/>
    </row>
    <row r="3025" spans="3:4" ht="12.75">
      <c r="C3025" s="16"/>
      <c r="D3025" s="16"/>
    </row>
    <row r="3026" spans="3:4" ht="12.75">
      <c r="C3026" s="16"/>
      <c r="D3026" s="16"/>
    </row>
    <row r="3027" spans="3:4" ht="12.75">
      <c r="C3027" s="16"/>
      <c r="D3027" s="16"/>
    </row>
    <row r="3028" spans="3:4" ht="12.75">
      <c r="C3028" s="16"/>
      <c r="D3028" s="16"/>
    </row>
    <row r="3029" spans="3:4" ht="12.75">
      <c r="C3029" s="16"/>
      <c r="D3029" s="16"/>
    </row>
    <row r="3030" spans="3:4" ht="12.75">
      <c r="C3030" s="16"/>
      <c r="D3030" s="16"/>
    </row>
    <row r="3031" spans="3:4" ht="12.75">
      <c r="C3031" s="16"/>
      <c r="D3031" s="16"/>
    </row>
    <row r="3032" spans="3:4" ht="12.75">
      <c r="C3032" s="16"/>
      <c r="D3032" s="16"/>
    </row>
    <row r="3033" spans="3:4" ht="12.75">
      <c r="C3033" s="16"/>
      <c r="D3033" s="16"/>
    </row>
    <row r="3034" spans="3:4" ht="12.75">
      <c r="C3034" s="16"/>
      <c r="D3034" s="16"/>
    </row>
    <row r="3035" spans="3:4" ht="12.75">
      <c r="C3035" s="16"/>
      <c r="D3035" s="16"/>
    </row>
    <row r="3036" spans="3:4" ht="12.75">
      <c r="C3036" s="16"/>
      <c r="D3036" s="16"/>
    </row>
    <row r="3037" spans="3:4" ht="12.75">
      <c r="C3037" s="16"/>
      <c r="D3037" s="16"/>
    </row>
    <row r="3038" spans="3:4" ht="12.75">
      <c r="C3038" s="16"/>
      <c r="D3038" s="16"/>
    </row>
    <row r="3039" spans="3:4" ht="12.75">
      <c r="C3039" s="16"/>
      <c r="D3039" s="16"/>
    </row>
    <row r="3040" spans="3:4" ht="12.75">
      <c r="C3040" s="16"/>
      <c r="D3040" s="16"/>
    </row>
    <row r="3041" spans="3:4" ht="12.75">
      <c r="C3041" s="16"/>
      <c r="D3041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9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6" customWidth="1"/>
    <col min="2" max="2" width="4.421875" style="28" customWidth="1"/>
    <col min="3" max="3" width="12.7109375" style="16" customWidth="1"/>
    <col min="4" max="4" width="5.421875" style="28" customWidth="1"/>
    <col min="5" max="5" width="14.8515625" style="28" customWidth="1"/>
    <col min="6" max="6" width="9.140625" style="28" customWidth="1"/>
    <col min="7" max="7" width="12.00390625" style="28" customWidth="1"/>
    <col min="8" max="8" width="14.140625" style="16" customWidth="1"/>
    <col min="9" max="9" width="22.57421875" style="28" customWidth="1"/>
    <col min="10" max="10" width="25.140625" style="28" customWidth="1"/>
    <col min="11" max="11" width="15.7109375" style="28" customWidth="1"/>
    <col min="12" max="12" width="14.140625" style="28" customWidth="1"/>
    <col min="13" max="13" width="9.57421875" style="28" customWidth="1"/>
    <col min="14" max="14" width="14.140625" style="28" customWidth="1"/>
    <col min="15" max="15" width="23.421875" style="28" customWidth="1"/>
    <col min="16" max="16" width="16.57421875" style="28" customWidth="1"/>
    <col min="17" max="17" width="41.00390625" style="28" customWidth="1"/>
    <col min="18" max="16384" width="9.140625" style="28" customWidth="1"/>
  </cols>
  <sheetData>
    <row r="1" spans="1:10" ht="15.75">
      <c r="A1" s="33" t="s">
        <v>48</v>
      </c>
      <c r="I1" s="34" t="s">
        <v>49</v>
      </c>
      <c r="J1" s="35" t="s">
        <v>50</v>
      </c>
    </row>
    <row r="2" spans="9:10" ht="12.75">
      <c r="I2" s="36" t="s">
        <v>51</v>
      </c>
      <c r="J2" s="37" t="s">
        <v>52</v>
      </c>
    </row>
    <row r="3" spans="1:10" ht="12.75">
      <c r="A3" s="38" t="s">
        <v>53</v>
      </c>
      <c r="I3" s="36" t="s">
        <v>54</v>
      </c>
      <c r="J3" s="37" t="s">
        <v>55</v>
      </c>
    </row>
    <row r="4" spans="9:10" ht="12.75">
      <c r="I4" s="36" t="s">
        <v>56</v>
      </c>
      <c r="J4" s="37" t="s">
        <v>55</v>
      </c>
    </row>
    <row r="5" spans="9:10" ht="13.5" thickBot="1">
      <c r="I5" s="39" t="s">
        <v>57</v>
      </c>
      <c r="J5" s="40" t="s">
        <v>58</v>
      </c>
    </row>
    <row r="10" ht="13.5" thickBot="1"/>
    <row r="11" spans="1:16" ht="12.75" customHeight="1" thickBot="1">
      <c r="A11" s="16" t="str">
        <f>P11</f>
        <v>IBVS 5263 </v>
      </c>
      <c r="B11" s="6" t="str">
        <f>IF(H11=INT(H11),"I","II")</f>
        <v>I</v>
      </c>
      <c r="C11" s="16">
        <f>1*G11</f>
        <v>51535.3059</v>
      </c>
      <c r="D11" s="28" t="str">
        <f>VLOOKUP(F11,I$1:J$5,2,FALSE)</f>
        <v>vis</v>
      </c>
      <c r="E11" s="41">
        <f>VLOOKUP(C11,A!C$21:E$973,3,FALSE)</f>
        <v>17863.11936151119</v>
      </c>
      <c r="F11" s="6" t="s">
        <v>57</v>
      </c>
      <c r="G11" s="28" t="str">
        <f>MID(I11,3,LEN(I11)-3)</f>
        <v>51535.3059</v>
      </c>
      <c r="H11" s="16">
        <f>1*K11</f>
        <v>17863</v>
      </c>
      <c r="I11" s="42" t="s">
        <v>59</v>
      </c>
      <c r="J11" s="43" t="s">
        <v>60</v>
      </c>
      <c r="K11" s="42">
        <v>17863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>
      <c r="A12" s="16" t="str">
        <f>P12</f>
        <v>IBVS 5287 </v>
      </c>
      <c r="B12" s="6" t="str">
        <f>IF(H12=INT(H12),"I","II")</f>
        <v>I</v>
      </c>
      <c r="C12" s="16">
        <f>1*G12</f>
        <v>51697.4261</v>
      </c>
      <c r="D12" s="28" t="str">
        <f>VLOOKUP(F12,I$1:J$5,2,FALSE)</f>
        <v>vis</v>
      </c>
      <c r="E12" s="41">
        <f>VLOOKUP(C12,A!C$21:E$973,3,FALSE)</f>
        <v>18021.120041384977</v>
      </c>
      <c r="F12" s="6" t="s">
        <v>57</v>
      </c>
      <c r="G12" s="28" t="str">
        <f>MID(I12,3,LEN(I12)-3)</f>
        <v>51697.4261</v>
      </c>
      <c r="H12" s="16">
        <f>1*K12</f>
        <v>18021</v>
      </c>
      <c r="I12" s="42" t="s">
        <v>66</v>
      </c>
      <c r="J12" s="43" t="s">
        <v>67</v>
      </c>
      <c r="K12" s="42">
        <v>18021</v>
      </c>
      <c r="L12" s="42" t="s">
        <v>68</v>
      </c>
      <c r="M12" s="43" t="s">
        <v>62</v>
      </c>
      <c r="N12" s="43" t="s">
        <v>63</v>
      </c>
      <c r="O12" s="44" t="s">
        <v>64</v>
      </c>
      <c r="P12" s="45" t="s">
        <v>69</v>
      </c>
    </row>
    <row r="13" spans="1:16" ht="12.75" customHeight="1" thickBot="1">
      <c r="A13" s="16" t="str">
        <f>P13</f>
        <v>IBVS 5287 </v>
      </c>
      <c r="B13" s="6" t="str">
        <f>IF(H13=INT(H13),"I","II")</f>
        <v>I</v>
      </c>
      <c r="C13" s="16">
        <f>1*G13</f>
        <v>51778.4849</v>
      </c>
      <c r="D13" s="28" t="str">
        <f>VLOOKUP(F13,I$1:J$5,2,FALSE)</f>
        <v>vis</v>
      </c>
      <c r="E13" s="41">
        <f>VLOOKUP(C13,A!C$21:E$973,3,FALSE)</f>
        <v>18100.119114355242</v>
      </c>
      <c r="F13" s="6" t="s">
        <v>57</v>
      </c>
      <c r="G13" s="28" t="str">
        <f>MID(I13,3,LEN(I13)-3)</f>
        <v>51778.4849</v>
      </c>
      <c r="H13" s="16">
        <f>1*K13</f>
        <v>18100</v>
      </c>
      <c r="I13" s="42" t="s">
        <v>70</v>
      </c>
      <c r="J13" s="43" t="s">
        <v>71</v>
      </c>
      <c r="K13" s="42">
        <v>18100</v>
      </c>
      <c r="L13" s="42" t="s">
        <v>72</v>
      </c>
      <c r="M13" s="43" t="s">
        <v>62</v>
      </c>
      <c r="N13" s="43" t="s">
        <v>63</v>
      </c>
      <c r="O13" s="44" t="s">
        <v>64</v>
      </c>
      <c r="P13" s="45" t="s">
        <v>69</v>
      </c>
    </row>
    <row r="14" spans="1:16" ht="12.75" customHeight="1" thickBot="1">
      <c r="A14" s="16" t="str">
        <f>P14</f>
        <v>OEJV 0160 </v>
      </c>
      <c r="B14" s="6" t="str">
        <f>IF(H14=INT(H14),"I","II")</f>
        <v>I</v>
      </c>
      <c r="C14" s="16">
        <f>1*G14</f>
        <v>56105.47701</v>
      </c>
      <c r="D14" s="28" t="str">
        <f>VLOOKUP(F14,I$1:J$5,2,FALSE)</f>
        <v>vis</v>
      </c>
      <c r="E14" s="41">
        <f>VLOOKUP(C14,A!C$21:E$973,3,FALSE)</f>
        <v>22317.16113125697</v>
      </c>
      <c r="F14" s="6" t="s">
        <v>57</v>
      </c>
      <c r="G14" s="28" t="str">
        <f>MID(I14,3,LEN(I14)-3)</f>
        <v>56105.47701</v>
      </c>
      <c r="H14" s="16">
        <f>1*K14</f>
        <v>22317</v>
      </c>
      <c r="I14" s="42" t="s">
        <v>73</v>
      </c>
      <c r="J14" s="43" t="s">
        <v>74</v>
      </c>
      <c r="K14" s="42">
        <v>22317</v>
      </c>
      <c r="L14" s="42" t="s">
        <v>75</v>
      </c>
      <c r="M14" s="43" t="s">
        <v>76</v>
      </c>
      <c r="N14" s="43" t="s">
        <v>57</v>
      </c>
      <c r="O14" s="44" t="s">
        <v>77</v>
      </c>
      <c r="P14" s="45" t="s">
        <v>78</v>
      </c>
    </row>
    <row r="15" spans="1:16" ht="12.75" customHeight="1" thickBot="1">
      <c r="A15" s="16" t="str">
        <f>P15</f>
        <v>OEJV 0160 </v>
      </c>
      <c r="B15" s="6" t="str">
        <f>IF(H15=INT(H15),"I","II")</f>
        <v>I</v>
      </c>
      <c r="C15" s="16">
        <f>1*G15</f>
        <v>56105.47733</v>
      </c>
      <c r="D15" s="28" t="str">
        <f>VLOOKUP(F15,I$1:J$5,2,FALSE)</f>
        <v>vis</v>
      </c>
      <c r="E15" s="41">
        <f>VLOOKUP(C15,A!C$21:E$973,3,FALSE)</f>
        <v>22317.16144312568</v>
      </c>
      <c r="F15" s="6" t="s">
        <v>57</v>
      </c>
      <c r="G15" s="28" t="str">
        <f>MID(I15,3,LEN(I15)-3)</f>
        <v>56105.47733</v>
      </c>
      <c r="H15" s="16">
        <f>1*K15</f>
        <v>22317</v>
      </c>
      <c r="I15" s="42" t="s">
        <v>79</v>
      </c>
      <c r="J15" s="43" t="s">
        <v>80</v>
      </c>
      <c r="K15" s="42">
        <v>22317</v>
      </c>
      <c r="L15" s="42" t="s">
        <v>81</v>
      </c>
      <c r="M15" s="43" t="s">
        <v>76</v>
      </c>
      <c r="N15" s="43" t="s">
        <v>82</v>
      </c>
      <c r="O15" s="44" t="s">
        <v>77</v>
      </c>
      <c r="P15" s="45" t="s">
        <v>78</v>
      </c>
    </row>
    <row r="16" spans="2:6" ht="12.75">
      <c r="B16" s="6"/>
      <c r="E16" s="41"/>
      <c r="F16" s="6"/>
    </row>
    <row r="17" spans="2:6" ht="12.75">
      <c r="B17" s="6"/>
      <c r="E17" s="41"/>
      <c r="F17" s="6"/>
    </row>
    <row r="18" spans="2:6" ht="12.75">
      <c r="B18" s="6"/>
      <c r="E18" s="41"/>
      <c r="F18" s="6"/>
    </row>
    <row r="19" spans="2:6" ht="12.75">
      <c r="B19" s="6"/>
      <c r="E19" s="41"/>
      <c r="F19" s="6"/>
    </row>
    <row r="20" spans="2:6" ht="12.75">
      <c r="B20" s="6"/>
      <c r="E20" s="41"/>
      <c r="F20" s="6"/>
    </row>
    <row r="21" spans="2:6" ht="12.75">
      <c r="B21" s="6"/>
      <c r="E21" s="41"/>
      <c r="F21" s="6"/>
    </row>
    <row r="22" spans="2:6" ht="12.75">
      <c r="B22" s="6"/>
      <c r="E22" s="41"/>
      <c r="F22" s="6"/>
    </row>
    <row r="23" spans="2:6" ht="12.75">
      <c r="B23" s="6"/>
      <c r="E23" s="41"/>
      <c r="F23" s="6"/>
    </row>
    <row r="24" spans="2:6" ht="12.75">
      <c r="B24" s="6"/>
      <c r="E24" s="41"/>
      <c r="F24" s="6"/>
    </row>
    <row r="25" spans="2:6" ht="12.75">
      <c r="B25" s="6"/>
      <c r="E25" s="41"/>
      <c r="F25" s="6"/>
    </row>
    <row r="26" spans="2:6" ht="12.75">
      <c r="B26" s="6"/>
      <c r="E26" s="41"/>
      <c r="F26" s="6"/>
    </row>
    <row r="27" spans="2:6" ht="12.75">
      <c r="B27" s="6"/>
      <c r="E27" s="41"/>
      <c r="F27" s="6"/>
    </row>
    <row r="28" spans="2:6" ht="12.75">
      <c r="B28" s="6"/>
      <c r="E28" s="41"/>
      <c r="F28" s="6"/>
    </row>
    <row r="29" spans="2:6" ht="12.75">
      <c r="B29" s="6"/>
      <c r="E29" s="41"/>
      <c r="F29" s="6"/>
    </row>
    <row r="30" spans="2:6" ht="12.75">
      <c r="B30" s="6"/>
      <c r="E30" s="41"/>
      <c r="F30" s="6"/>
    </row>
    <row r="31" spans="2:6" ht="12.75">
      <c r="B31" s="6"/>
      <c r="E31" s="41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</sheetData>
  <sheetProtection/>
  <hyperlinks>
    <hyperlink ref="P11" r:id="rId1" display="http://www.konkoly.hu/cgi-bin/IBVS?5263"/>
    <hyperlink ref="P12" r:id="rId2" display="http://www.konkoly.hu/cgi-bin/IBVS?5287"/>
    <hyperlink ref="P13" r:id="rId3" display="http://www.konkoly.hu/cgi-bin/IBVS?5287"/>
    <hyperlink ref="P14" r:id="rId4" display="http://var.astro.cz/oejv/issues/oejv0160.pdf"/>
    <hyperlink ref="P15" r:id="rId5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