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<sst xmlns="http://schemas.openxmlformats.org/spreadsheetml/2006/main" count="62" uniqueCount="54">
  <si>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</si>
  <si>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</si>
  <si>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</si>
  <si>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</si>
  <si>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</si>
  <si>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</si>
  <si>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</si>
  <si>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</si>
  <si>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</si>
  <si>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</si>
  <si>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</si>
  <si>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</si>
  <si>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</si>
  <si>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</si>
  <si>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</si>
  <si>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</si>
  <si>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</si>
  <si>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</si>
  <si>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</si>
  <si>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</si>
  <si>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</si>
  <si>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</si>
  <si>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</si>
  <si>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</si>
  <si>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</si>
  <si>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</si>
  <si>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</si>
  <si>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</si>
  <si>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</si>
  <si>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</si>
  <si>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</si>
  <si>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</si>
  <si>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</si>
  <si>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</si>
  <si>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</si>
  <si>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</si>
  <si>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</si>
  <si>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</si>
  <si>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</si>
  <si>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</si>
  <si>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</si>
  <si>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</si>
  <si>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</si>
  <si>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G0270-0593</t>
  </si>
  <si>
    <t>IBVS 5945</t>
  </si>
  <si>
    <t>II</t>
  </si>
  <si>
    <t>IBVS 5992</t>
  </si>
  <si>
    <t>I</t>
  </si>
  <si>
    <t>IBVS 6029</t>
  </si>
  <si>
    <t>GSC 0270-0593</t>
  </si>
  <si>
    <t>G0270-0593_Leo.xls</t>
  </si>
  <si>
    <t>EB / EW</t>
  </si>
  <si>
    <t>Leo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</si>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</sst>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0270-0593 -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0.0008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0740618"/>
        <c:axId val="9794651"/>
      </c:scatterChart>
      <c:valAx>
        <c:axId val="6074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94651"/>
        <c:crosses val="autoZero"/>
        <c:crossBetween val="midCat"/>
        <c:dispUnits/>
      </c:valAx>
      <c:valAx>
        <c:axId val="97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53800.731</v>
      </c>
      <c r="D7" s="30" t="s">
        <v>53</v>
      </c>
    </row>
    <row r="8" spans="1:4" ht="12.75">
      <c r="A8" t="s">
        <v>3</v>
      </c>
      <c r="C8" s="8">
        <v>0.276671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0.00018161091348423359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2.75551781909896E-07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59902.76097928241</v>
      </c>
    </row>
    <row r="15" spans="1:5" ht="12.75">
      <c r="A15" s="12" t="s">
        <v>17</v>
      </c>
      <c r="B15" s="10"/>
      <c r="C15" s="13">
        <f>(C7+C11)+(C8+C12)*INT(MAX(F21:F3533))</f>
        <v>56017.698112607344</v>
      </c>
      <c r="D15" s="14" t="s">
        <v>39</v>
      </c>
      <c r="E15" s="15">
        <f>ROUND(2*(E14-$C$7)/$C$8,0)/2+E13</f>
        <v>22056</v>
      </c>
    </row>
    <row r="16" spans="1:5" ht="12.75">
      <c r="A16" s="16" t="s">
        <v>4</v>
      </c>
      <c r="B16" s="10"/>
      <c r="C16" s="17">
        <f>+C8+C12</f>
        <v>0.2766712755517819</v>
      </c>
      <c r="D16" s="14" t="s">
        <v>40</v>
      </c>
      <c r="E16" s="24">
        <f>ROUND(2*(E14-$C$15)/$C$16,0)/2+E13</f>
        <v>14043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44884.88866851435</v>
      </c>
    </row>
    <row r="18" spans="1:5" ht="14.25" thickBot="1" thickTop="1">
      <c r="A18" s="16" t="s">
        <v>5</v>
      </c>
      <c r="B18" s="10"/>
      <c r="C18" s="19">
        <f>+C15</f>
        <v>56017.698112607344</v>
      </c>
      <c r="D18" s="20">
        <f>+C16</f>
        <v>0.2766712755517819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0.0008399160990327234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53800.731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0.00018161091348423359</v>
      </c>
      <c r="Q21" s="2">
        <f aca="true" t="shared" si="4" ref="Q21:Q26">+C21-15018.5</f>
        <v>38782.231</v>
      </c>
      <c r="S21">
        <f aca="true" t="shared" si="5" ref="S21:S26">+(O21-G21)^2</f>
        <v>3.298252389657778E-08</v>
      </c>
    </row>
    <row r="22" spans="1:19" ht="12.75">
      <c r="A22" s="33" t="s">
        <v>44</v>
      </c>
      <c r="B22" s="34" t="s">
        <v>45</v>
      </c>
      <c r="C22" s="33">
        <v>55273.8669</v>
      </c>
      <c r="D22" s="33">
        <v>0.0006</v>
      </c>
      <c r="E22">
        <f t="shared" si="0"/>
        <v>5324.50419451262</v>
      </c>
      <c r="F22">
        <f t="shared" si="1"/>
        <v>5324.5</v>
      </c>
      <c r="G22">
        <f t="shared" si="2"/>
        <v>0.0011605000036070123</v>
      </c>
      <c r="I22">
        <f>+G22</f>
        <v>0.0011605000036070123</v>
      </c>
      <c r="O22">
        <f t="shared" si="3"/>
        <v>0.0016487863762634748</v>
      </c>
      <c r="Q22" s="2">
        <f t="shared" si="4"/>
        <v>40255.3669</v>
      </c>
      <c r="S22">
        <f t="shared" si="5"/>
        <v>2.384235817220057E-07</v>
      </c>
    </row>
    <row r="23" spans="1:19" ht="12.75">
      <c r="A23" s="33" t="s">
        <v>46</v>
      </c>
      <c r="B23" s="34" t="s">
        <v>45</v>
      </c>
      <c r="C23" s="33">
        <v>55600.894</v>
      </c>
      <c r="D23" s="33">
        <v>0.0008</v>
      </c>
      <c r="E23">
        <f t="shared" si="0"/>
        <v>6506.511343798232</v>
      </c>
      <c r="F23">
        <f t="shared" si="1"/>
        <v>6506.5</v>
      </c>
      <c r="G23">
        <f t="shared" si="2"/>
        <v>0.003138500003842637</v>
      </c>
      <c r="I23">
        <f>+G23</f>
        <v>0.003138500003842637</v>
      </c>
      <c r="O23">
        <f t="shared" si="3"/>
        <v>0.001974488582480972</v>
      </c>
      <c r="Q23" s="2">
        <f t="shared" si="4"/>
        <v>40582.394</v>
      </c>
      <c r="S23">
        <f t="shared" si="5"/>
        <v>1.3549225890604039E-06</v>
      </c>
    </row>
    <row r="24" spans="1:19" ht="12.75">
      <c r="A24" s="33" t="s">
        <v>46</v>
      </c>
      <c r="B24" s="34" t="s">
        <v>47</v>
      </c>
      <c r="C24" s="33">
        <v>55672.6899</v>
      </c>
      <c r="D24" s="33">
        <v>0.0002</v>
      </c>
      <c r="E24">
        <f t="shared" si="0"/>
        <v>6766.010532365148</v>
      </c>
      <c r="F24">
        <f t="shared" si="1"/>
        <v>6766</v>
      </c>
      <c r="G24">
        <f t="shared" si="2"/>
        <v>0.002913999996962957</v>
      </c>
      <c r="I24">
        <f>+G24</f>
        <v>0.002913999996962957</v>
      </c>
      <c r="O24">
        <f t="shared" si="3"/>
        <v>0.00204599426988659</v>
      </c>
      <c r="Q24" s="2">
        <f t="shared" si="4"/>
        <v>40654.1899</v>
      </c>
      <c r="S24">
        <f t="shared" si="5"/>
        <v>7.53433942237373E-07</v>
      </c>
    </row>
    <row r="25" spans="1:19" ht="12.75">
      <c r="A25" s="35" t="s">
        <v>48</v>
      </c>
      <c r="B25" s="36" t="s">
        <v>45</v>
      </c>
      <c r="C25" s="35">
        <v>55963.8852</v>
      </c>
      <c r="D25" s="35">
        <v>0.0002</v>
      </c>
      <c r="E25">
        <f t="shared" si="0"/>
        <v>7818.507180008014</v>
      </c>
      <c r="F25">
        <f t="shared" si="1"/>
        <v>7818.5</v>
      </c>
      <c r="G25">
        <f t="shared" si="2"/>
        <v>0.0019864999994751997</v>
      </c>
      <c r="I25">
        <f>+G25</f>
        <v>0.0019864999994751997</v>
      </c>
      <c r="O25">
        <f t="shared" si="3"/>
        <v>0.0023360125203467554</v>
      </c>
      <c r="Q25" s="2">
        <f t="shared" si="4"/>
        <v>40945.3852</v>
      </c>
      <c r="S25">
        <f t="shared" si="5"/>
        <v>1.2215900224598965E-07</v>
      </c>
    </row>
    <row r="26" spans="1:19" ht="12.75">
      <c r="A26" s="35" t="s">
        <v>48</v>
      </c>
      <c r="B26" s="36" t="s">
        <v>47</v>
      </c>
      <c r="C26" s="35">
        <v>56017.6971</v>
      </c>
      <c r="D26" s="35">
        <v>0.0007</v>
      </c>
      <c r="E26">
        <f t="shared" si="0"/>
        <v>8013.004977030472</v>
      </c>
      <c r="F26">
        <f t="shared" si="1"/>
        <v>8013</v>
      </c>
      <c r="G26">
        <f t="shared" si="2"/>
        <v>0.0013770000005024485</v>
      </c>
      <c r="I26">
        <f>+G26</f>
        <v>0.0013770000005024485</v>
      </c>
      <c r="O26">
        <f t="shared" si="3"/>
        <v>0.00238960734192823</v>
      </c>
      <c r="Q26" s="2">
        <f t="shared" si="4"/>
        <v>40999.1971</v>
      </c>
      <c r="S26">
        <f t="shared" si="5"/>
        <v>1.0253736279093889E-06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2022-11-19T05:15:48Z</dcterms:modified>
  <cp:category/>
  <cp:version/>
  <cp:contentType/>
  <cp:contentStatus/>
</cp:coreProperties>
</file>