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<sst xmlns="http://schemas.openxmlformats.org/spreadsheetml/2006/main" count="47" uniqueCount="43">
  <si>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</si>
  <si>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</si>
  <si>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</si>
  <si>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</si>
  <si>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</si>
  <si>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</si>
  <si>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</si>
  <si>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</si>
  <si>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</si>
  <si>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</si>
  <si>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</si>
  <si>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</si>
  <si>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</si>
  <si>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</si>
  <si>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</si>
  <si>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</si>
  <si>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</si>
  <si>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</si>
  <si>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</si>
  <si>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</si>
  <si>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</si>
  <si>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</si>
  <si>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</si>
  <si>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</si>
  <si>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</si>
  <si>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</si>
  <si>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</si>
  <si>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</si>
  <si>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</si>
  <si>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</si>
  <si>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</si>
  <si>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</si>
  <si>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</si>
  <si>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</si>
  <si>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</si>
  <si>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</si>
  <si>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</si>
  <si>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</si>
  <si>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</si>
  <si>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IY Lyr / GSC 2624-0524</t>
  </si>
  <si>
    <t>OEJV 0094</t>
  </si>
  <si>
    <t>I</t>
  </si>
  <si>
    <t>EW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</si>
</sst>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IY Lyr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1185453"/>
        <c:axId val="13798166"/>
      </c:scatterChart>
      <c:val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crossBetween val="midCat"/>
        <c:dispUnits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3375"/>
          <c:w val="0.683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8">
        <v>29670.68</v>
      </c>
      <c r="D4" s="9">
        <v>0.6531646</v>
      </c>
    </row>
    <row r="6" ht="12.75">
      <c r="A6" s="5" t="s">
        <v>1</v>
      </c>
    </row>
    <row r="7" spans="1:3" ht="12.75">
      <c r="A7" t="s">
        <v>2</v>
      </c>
      <c r="C7">
        <f>+C4</f>
        <v>29670.68</v>
      </c>
    </row>
    <row r="8" spans="1:3" ht="12.75">
      <c r="A8" t="s">
        <v>3</v>
      </c>
      <c r="C8">
        <f>+D4</f>
        <v>0.6531646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4.746034409405797E-06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-3.4409619546512472E-06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54593.350350160734</v>
      </c>
      <c r="D15" s="16" t="s">
        <v>34</v>
      </c>
      <c r="E15" s="17">
        <f ca="1">TODAY()+15018.5-B9/24</f>
        <v>59903.5</v>
      </c>
    </row>
    <row r="16" spans="1:5" ht="12.75">
      <c r="A16" s="18" t="s">
        <v>4</v>
      </c>
      <c r="B16" s="12"/>
      <c r="C16" s="19">
        <f>+C8+C12</f>
        <v>0.6531611590380453</v>
      </c>
      <c r="D16" s="16" t="s">
        <v>35</v>
      </c>
      <c r="E16" s="17">
        <f>ROUND(2*(E15-C15)/C16,0)/2+1</f>
        <v>8131</v>
      </c>
    </row>
    <row r="17" spans="1:5" ht="13.5" thickBot="1">
      <c r="A17" s="16" t="s">
        <v>31</v>
      </c>
      <c r="B17" s="12"/>
      <c r="C17" s="12">
        <f>COUNT(C21:C2191)</f>
        <v>3</v>
      </c>
      <c r="D17" s="16" t="s">
        <v>36</v>
      </c>
      <c r="E17" s="20">
        <f>+C15+C16*E16-15018.5-C9/24</f>
        <v>44886.09956763242</v>
      </c>
    </row>
    <row r="18" spans="1:5" ht="14.25" thickBot="1" thickTop="1">
      <c r="A18" s="18" t="s">
        <v>5</v>
      </c>
      <c r="B18" s="12"/>
      <c r="C18" s="21">
        <f>+C15</f>
        <v>54593.350350160734</v>
      </c>
      <c r="D18" s="22">
        <f>+C16</f>
        <v>0.6531611590380453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v>29670.68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4.746034409405797E-06</v>
      </c>
      <c r="Q21" s="2">
        <f>+C21-15018.5</f>
        <v>14652.18</v>
      </c>
    </row>
    <row r="22" spans="1:17" ht="12.75">
      <c r="A22" s="29" t="s">
        <v>40</v>
      </c>
      <c r="B22" s="30" t="s">
        <v>41</v>
      </c>
      <c r="C22" s="29">
        <v>54584.54561</v>
      </c>
      <c r="D22" s="29">
        <v>0.0003</v>
      </c>
      <c r="E22">
        <f>+(C22-C$7)/C$8</f>
        <v>38143.318866331705</v>
      </c>
      <c r="F22">
        <f>ROUND(2*E22,0)/2</f>
        <v>38143.5</v>
      </c>
      <c r="G22">
        <f>+C22-(C$7+F22*C$8)</f>
        <v>-0.11831009999878006</v>
      </c>
      <c r="I22">
        <f>+G22</f>
        <v>-0.11831009999878006</v>
      </c>
      <c r="O22">
        <f>+C$11+C$12*$F22</f>
        <v>-0.13124558628283045</v>
      </c>
      <c r="Q22" s="2">
        <f>+C22-15018.5</f>
        <v>39566.04561</v>
      </c>
    </row>
    <row r="23" spans="1:17" ht="12.75">
      <c r="A23" s="29" t="s">
        <v>40</v>
      </c>
      <c r="B23" s="30" t="s">
        <v>41</v>
      </c>
      <c r="C23" s="29">
        <v>54593.664</v>
      </c>
      <c r="D23" s="29">
        <v>0.0006</v>
      </c>
      <c r="E23">
        <f>+(C23-C$7)/C$8</f>
        <v>38157.27919118702</v>
      </c>
      <c r="F23">
        <f>ROUND(2*E23,0)/2</f>
        <v>38157.5</v>
      </c>
      <c r="G23">
        <f>+C23-(C$7+F23*C$8)</f>
        <v>-0.14422449999983655</v>
      </c>
      <c r="I23">
        <f>+G23</f>
        <v>-0.14422449999983655</v>
      </c>
      <c r="O23">
        <f>+C$11+C$12*$F23</f>
        <v>-0.13129375975019558</v>
      </c>
      <c r="Q23" s="2">
        <f>+C23-15018.5</f>
        <v>39575.164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2022-11-20T03:17:32Z</dcterms:modified>
  <cp:category/>
  <cp:version/>
  <cp:contentType/>
  <cp:contentStatus/>
</cp:coreProperties>
</file>