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25DEC865-E1DC-44C9-9130-C0BB37479BCB}" xr6:coauthVersionLast="47" xr6:coauthVersionMax="47" xr10:uidLastSave="{00000000-0000-0000-0000-000000000000}"/>
  <bookViews>
    <workbookView xWindow="13785" yWindow="390" windowWidth="13380" windowHeight="1449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480" i="1" l="1"/>
  <c r="F480" i="1" s="1"/>
  <c r="G480" i="1" s="1"/>
  <c r="K480" i="1" s="1"/>
  <c r="Q480" i="1"/>
  <c r="E481" i="1"/>
  <c r="F481" i="1"/>
  <c r="G481" i="1" s="1"/>
  <c r="K481" i="1" s="1"/>
  <c r="Q481" i="1"/>
  <c r="Q478" i="1"/>
  <c r="Q479" i="1"/>
  <c r="Q475" i="1"/>
  <c r="E476" i="1"/>
  <c r="F476" i="1"/>
  <c r="G476" i="1" s="1"/>
  <c r="K476" i="1" s="1"/>
  <c r="Q476" i="1"/>
  <c r="Q473" i="1"/>
  <c r="Q477" i="1"/>
  <c r="C7" i="1"/>
  <c r="E475" i="1"/>
  <c r="F475" i="1" s="1"/>
  <c r="C8" i="1"/>
  <c r="E136" i="1"/>
  <c r="F136" i="1" s="1"/>
  <c r="G136" i="1" s="1"/>
  <c r="I136" i="1" s="1"/>
  <c r="E414" i="1"/>
  <c r="F414" i="1" s="1"/>
  <c r="G414" i="1" s="1"/>
  <c r="K414" i="1" s="1"/>
  <c r="E430" i="1"/>
  <c r="F430" i="1" s="1"/>
  <c r="G430" i="1" s="1"/>
  <c r="K430" i="1" s="1"/>
  <c r="E438" i="1"/>
  <c r="E289" i="2" s="1"/>
  <c r="F438" i="1"/>
  <c r="G438" i="1" s="1"/>
  <c r="K438" i="1" s="1"/>
  <c r="E439" i="1"/>
  <c r="F439" i="1" s="1"/>
  <c r="E447" i="1"/>
  <c r="F447" i="1" s="1"/>
  <c r="G447" i="1" s="1"/>
  <c r="K447" i="1" s="1"/>
  <c r="E448" i="1"/>
  <c r="F448" i="1"/>
  <c r="G448" i="1" s="1"/>
  <c r="K448" i="1" s="1"/>
  <c r="D9" i="1"/>
  <c r="C9" i="1"/>
  <c r="E227" i="1"/>
  <c r="F227" i="1" s="1"/>
  <c r="G227" i="1" s="1"/>
  <c r="I227" i="1" s="1"/>
  <c r="E236" i="1"/>
  <c r="F236" i="1" s="1"/>
  <c r="G236" i="1" s="1"/>
  <c r="I236" i="1" s="1"/>
  <c r="E238" i="1"/>
  <c r="F238" i="1" s="1"/>
  <c r="G238" i="1" s="1"/>
  <c r="I238" i="1" s="1"/>
  <c r="E243" i="1"/>
  <c r="F243" i="1" s="1"/>
  <c r="G243" i="1" s="1"/>
  <c r="E248" i="1"/>
  <c r="F248" i="1"/>
  <c r="G248" i="1" s="1"/>
  <c r="I248" i="1" s="1"/>
  <c r="E261" i="1"/>
  <c r="F261" i="1" s="1"/>
  <c r="G261" i="1" s="1"/>
  <c r="I261" i="1" s="1"/>
  <c r="E262" i="1"/>
  <c r="F262" i="1" s="1"/>
  <c r="G262" i="1" s="1"/>
  <c r="I262" i="1" s="1"/>
  <c r="E266" i="1"/>
  <c r="F266" i="1" s="1"/>
  <c r="G266" i="1" s="1"/>
  <c r="E269" i="1"/>
  <c r="F269" i="1" s="1"/>
  <c r="G269" i="1" s="1"/>
  <c r="E272" i="1"/>
  <c r="F272" i="1" s="1"/>
  <c r="G272" i="1" s="1"/>
  <c r="I272" i="1" s="1"/>
  <c r="E281" i="1"/>
  <c r="F281" i="1" s="1"/>
  <c r="G281" i="1" s="1"/>
  <c r="I281" i="1" s="1"/>
  <c r="E282" i="1"/>
  <c r="E163" i="2" s="1"/>
  <c r="E293" i="1"/>
  <c r="F293" i="1"/>
  <c r="G293" i="1" s="1"/>
  <c r="I293" i="1" s="1"/>
  <c r="E294" i="1"/>
  <c r="F294" i="1" s="1"/>
  <c r="G294" i="1" s="1"/>
  <c r="E300" i="1"/>
  <c r="F300" i="1"/>
  <c r="G300" i="1" s="1"/>
  <c r="I300" i="1" s="1"/>
  <c r="E310" i="1"/>
  <c r="F310" i="1" s="1"/>
  <c r="G310" i="1" s="1"/>
  <c r="I310" i="1" s="1"/>
  <c r="E312" i="1"/>
  <c r="F312" i="1"/>
  <c r="G312" i="1" s="1"/>
  <c r="E318" i="1"/>
  <c r="F318" i="1" s="1"/>
  <c r="G318" i="1" s="1"/>
  <c r="I318" i="1" s="1"/>
  <c r="E320" i="1"/>
  <c r="F320" i="1" s="1"/>
  <c r="G320" i="1" s="1"/>
  <c r="I320" i="1" s="1"/>
  <c r="E328" i="1"/>
  <c r="F328" i="1" s="1"/>
  <c r="G328" i="1" s="1"/>
  <c r="I328" i="1" s="1"/>
  <c r="E329" i="1"/>
  <c r="F329" i="1" s="1"/>
  <c r="G329" i="1" s="1"/>
  <c r="I329" i="1" s="1"/>
  <c r="E332" i="1"/>
  <c r="F332" i="1" s="1"/>
  <c r="G332" i="1" s="1"/>
  <c r="I332" i="1" s="1"/>
  <c r="E333" i="1"/>
  <c r="F333" i="1" s="1"/>
  <c r="G333" i="1" s="1"/>
  <c r="I333" i="1" s="1"/>
  <c r="E339" i="1"/>
  <c r="F339" i="1" s="1"/>
  <c r="G339" i="1" s="1"/>
  <c r="I339" i="1" s="1"/>
  <c r="E340" i="1"/>
  <c r="F340" i="1" s="1"/>
  <c r="G340" i="1" s="1"/>
  <c r="I340" i="1" s="1"/>
  <c r="E347" i="1"/>
  <c r="F347" i="1" s="1"/>
  <c r="G347" i="1" s="1"/>
  <c r="I347" i="1" s="1"/>
  <c r="E352" i="1"/>
  <c r="F352" i="1"/>
  <c r="G352" i="1" s="1"/>
  <c r="I352" i="1" s="1"/>
  <c r="E116" i="1"/>
  <c r="F116" i="1" s="1"/>
  <c r="G116" i="1" s="1"/>
  <c r="I116" i="1" s="1"/>
  <c r="E221" i="1"/>
  <c r="F221" i="1" s="1"/>
  <c r="G221" i="1" s="1"/>
  <c r="I221" i="1" s="1"/>
  <c r="E222" i="1"/>
  <c r="F222" i="1" s="1"/>
  <c r="G222" i="1" s="1"/>
  <c r="E237" i="1"/>
  <c r="F237" i="1" s="1"/>
  <c r="G237" i="1" s="1"/>
  <c r="I237" i="1" s="1"/>
  <c r="E244" i="1"/>
  <c r="F244" i="1" s="1"/>
  <c r="G244" i="1" s="1"/>
  <c r="I244" i="1" s="1"/>
  <c r="E255" i="1"/>
  <c r="F255" i="1" s="1"/>
  <c r="G255" i="1" s="1"/>
  <c r="I255" i="1" s="1"/>
  <c r="E257" i="1"/>
  <c r="F257" i="1"/>
  <c r="G257" i="1" s="1"/>
  <c r="I257" i="1" s="1"/>
  <c r="E275" i="1"/>
  <c r="F275" i="1"/>
  <c r="G275" i="1" s="1"/>
  <c r="I275" i="1" s="1"/>
  <c r="E278" i="1"/>
  <c r="F278" i="1" s="1"/>
  <c r="G278" i="1" s="1"/>
  <c r="I278" i="1" s="1"/>
  <c r="E311" i="1"/>
  <c r="F311" i="1"/>
  <c r="G311" i="1" s="1"/>
  <c r="E314" i="1"/>
  <c r="F314" i="1" s="1"/>
  <c r="G314" i="1" s="1"/>
  <c r="I314" i="1" s="1"/>
  <c r="E357" i="1"/>
  <c r="F357" i="1" s="1"/>
  <c r="G357" i="1" s="1"/>
  <c r="I357" i="1" s="1"/>
  <c r="E361" i="1"/>
  <c r="F361" i="1" s="1"/>
  <c r="G361" i="1" s="1"/>
  <c r="I361" i="1" s="1"/>
  <c r="E365" i="1"/>
  <c r="F365" i="1"/>
  <c r="G365" i="1" s="1"/>
  <c r="E370" i="1"/>
  <c r="F370" i="1" s="1"/>
  <c r="G370" i="1" s="1"/>
  <c r="I370" i="1" s="1"/>
  <c r="E376" i="1"/>
  <c r="F376" i="1"/>
  <c r="G376" i="1" s="1"/>
  <c r="I376" i="1" s="1"/>
  <c r="E377" i="1"/>
  <c r="F377" i="1" s="1"/>
  <c r="G377" i="1" s="1"/>
  <c r="I377" i="1" s="1"/>
  <c r="E409" i="1"/>
  <c r="F409" i="1" s="1"/>
  <c r="G409" i="1" s="1"/>
  <c r="K409" i="1" s="1"/>
  <c r="E420" i="1"/>
  <c r="F420" i="1" s="1"/>
  <c r="G420" i="1" s="1"/>
  <c r="K420" i="1" s="1"/>
  <c r="E425" i="1"/>
  <c r="F425" i="1" s="1"/>
  <c r="G425" i="1" s="1"/>
  <c r="K425" i="1" s="1"/>
  <c r="E437" i="1"/>
  <c r="F437" i="1"/>
  <c r="G437" i="1" s="1"/>
  <c r="K437" i="1" s="1"/>
  <c r="E450" i="1"/>
  <c r="F450" i="1" s="1"/>
  <c r="G450" i="1" s="1"/>
  <c r="K450" i="1" s="1"/>
  <c r="E451" i="1"/>
  <c r="F451" i="1" s="1"/>
  <c r="G451" i="1" s="1"/>
  <c r="K451" i="1" s="1"/>
  <c r="E453" i="1"/>
  <c r="F453" i="1" s="1"/>
  <c r="G453" i="1" s="1"/>
  <c r="K453" i="1" s="1"/>
  <c r="E461" i="1"/>
  <c r="F461" i="1"/>
  <c r="G461" i="1" s="1"/>
  <c r="K461" i="1" s="1"/>
  <c r="E468" i="1"/>
  <c r="F468" i="1"/>
  <c r="G468" i="1" s="1"/>
  <c r="K468" i="1" s="1"/>
  <c r="E115" i="1"/>
  <c r="F115" i="1" s="1"/>
  <c r="E145" i="1"/>
  <c r="F145" i="1" s="1"/>
  <c r="G145" i="1" s="1"/>
  <c r="J145" i="1" s="1"/>
  <c r="E177" i="1"/>
  <c r="F177" i="1" s="1"/>
  <c r="G177" i="1" s="1"/>
  <c r="J177" i="1" s="1"/>
  <c r="E229" i="1"/>
  <c r="F229" i="1" s="1"/>
  <c r="G229" i="1"/>
  <c r="J229" i="1" s="1"/>
  <c r="E117" i="1"/>
  <c r="F117" i="1" s="1"/>
  <c r="G117" i="1" s="1"/>
  <c r="J117" i="1" s="1"/>
  <c r="E411" i="1"/>
  <c r="E270" i="2" s="1"/>
  <c r="E394" i="1"/>
  <c r="F394" i="1" s="1"/>
  <c r="G394" i="1" s="1"/>
  <c r="J394" i="1" s="1"/>
  <c r="E417" i="1"/>
  <c r="F417" i="1" s="1"/>
  <c r="G417" i="1" s="1"/>
  <c r="J417" i="1" s="1"/>
  <c r="E455" i="1"/>
  <c r="F455" i="1" s="1"/>
  <c r="G455" i="1" s="1"/>
  <c r="J455" i="1" s="1"/>
  <c r="E456" i="1"/>
  <c r="F456" i="1"/>
  <c r="G456" i="1" s="1"/>
  <c r="J456" i="1" s="1"/>
  <c r="E171" i="1"/>
  <c r="F171" i="1" s="1"/>
  <c r="G171" i="1" s="1"/>
  <c r="H171" i="1" s="1"/>
  <c r="E174" i="1"/>
  <c r="F174" i="1" s="1"/>
  <c r="G174" i="1" s="1"/>
  <c r="H174" i="1" s="1"/>
  <c r="E131" i="1"/>
  <c r="F131" i="1" s="1"/>
  <c r="G131" i="1" s="1"/>
  <c r="I131" i="1" s="1"/>
  <c r="E148" i="1"/>
  <c r="F148" i="1" s="1"/>
  <c r="G148" i="1" s="1"/>
  <c r="I148" i="1" s="1"/>
  <c r="E149" i="1"/>
  <c r="F149" i="1" s="1"/>
  <c r="G149" i="1" s="1"/>
  <c r="I149" i="1" s="1"/>
  <c r="E419" i="1"/>
  <c r="F419" i="1" s="1"/>
  <c r="G419" i="1" s="1"/>
  <c r="K419" i="1" s="1"/>
  <c r="E251" i="1"/>
  <c r="F251" i="1" s="1"/>
  <c r="E423" i="1"/>
  <c r="F423" i="1" s="1"/>
  <c r="G423" i="1" s="1"/>
  <c r="I423" i="1" s="1"/>
  <c r="E410" i="1"/>
  <c r="F410" i="1" s="1"/>
  <c r="G410" i="1" s="1"/>
  <c r="K410" i="1" s="1"/>
  <c r="Q469" i="1"/>
  <c r="Q471" i="1"/>
  <c r="Q472" i="1"/>
  <c r="Q474" i="1"/>
  <c r="E284" i="1"/>
  <c r="F284" i="1"/>
  <c r="G284" i="1" s="1"/>
  <c r="I284" i="1" s="1"/>
  <c r="E286" i="1"/>
  <c r="F286" i="1" s="1"/>
  <c r="G286" i="1" s="1"/>
  <c r="I286" i="1" s="1"/>
  <c r="I303" i="1"/>
  <c r="E247" i="1"/>
  <c r="F247" i="1" s="1"/>
  <c r="G247" i="1" s="1"/>
  <c r="I247" i="1" s="1"/>
  <c r="E280" i="1"/>
  <c r="F280" i="1" s="1"/>
  <c r="G280" i="1" s="1"/>
  <c r="I280" i="1" s="1"/>
  <c r="E119" i="1"/>
  <c r="F119" i="1" s="1"/>
  <c r="G119" i="1" s="1"/>
  <c r="I119" i="1" s="1"/>
  <c r="E121" i="1"/>
  <c r="F121" i="1"/>
  <c r="G121" i="1" s="1"/>
  <c r="I121" i="1" s="1"/>
  <c r="E133" i="1"/>
  <c r="F133" i="1" s="1"/>
  <c r="G133" i="1" s="1"/>
  <c r="I133" i="1" s="1"/>
  <c r="E355" i="1"/>
  <c r="F355" i="1"/>
  <c r="G355" i="1" s="1"/>
  <c r="I355" i="1" s="1"/>
  <c r="E360" i="1"/>
  <c r="F360" i="1"/>
  <c r="G360" i="1" s="1"/>
  <c r="I360" i="1" s="1"/>
  <c r="E372" i="1"/>
  <c r="F372" i="1" s="1"/>
  <c r="G372" i="1" s="1"/>
  <c r="I372" i="1" s="1"/>
  <c r="E380" i="1"/>
  <c r="F380" i="1" s="1"/>
  <c r="G380" i="1" s="1"/>
  <c r="I380" i="1" s="1"/>
  <c r="E384" i="1"/>
  <c r="F384" i="1" s="1"/>
  <c r="G384" i="1" s="1"/>
  <c r="I384" i="1" s="1"/>
  <c r="E388" i="1"/>
  <c r="F388" i="1"/>
  <c r="G388" i="1" s="1"/>
  <c r="I388" i="1" s="1"/>
  <c r="E395" i="1"/>
  <c r="F395" i="1"/>
  <c r="G395" i="1" s="1"/>
  <c r="I395" i="1" s="1"/>
  <c r="E151" i="1"/>
  <c r="F151" i="1" s="1"/>
  <c r="G151" i="1" s="1"/>
  <c r="I151" i="1" s="1"/>
  <c r="E155" i="1"/>
  <c r="F155" i="1"/>
  <c r="G155" i="1" s="1"/>
  <c r="I155" i="1" s="1"/>
  <c r="E160" i="1"/>
  <c r="F160" i="1"/>
  <c r="G160" i="1" s="1"/>
  <c r="I160" i="1" s="1"/>
  <c r="E164" i="1"/>
  <c r="F164" i="1" s="1"/>
  <c r="G164" i="1" s="1"/>
  <c r="I164" i="1" s="1"/>
  <c r="E169" i="1"/>
  <c r="E65" i="2" s="1"/>
  <c r="E178" i="1"/>
  <c r="F178" i="1" s="1"/>
  <c r="G178" i="1" s="1"/>
  <c r="I178" i="1" s="1"/>
  <c r="E183" i="1"/>
  <c r="F183" i="1"/>
  <c r="G183" i="1" s="1"/>
  <c r="I183" i="1" s="1"/>
  <c r="E189" i="1"/>
  <c r="F189" i="1"/>
  <c r="G189" i="1" s="1"/>
  <c r="I189" i="1" s="1"/>
  <c r="E194" i="1"/>
  <c r="F194" i="1" s="1"/>
  <c r="G194" i="1" s="1"/>
  <c r="I194" i="1" s="1"/>
  <c r="E202" i="1"/>
  <c r="F202" i="1"/>
  <c r="G202" i="1" s="1"/>
  <c r="I202" i="1" s="1"/>
  <c r="E206" i="1"/>
  <c r="F206" i="1"/>
  <c r="G206" i="1" s="1"/>
  <c r="I206" i="1" s="1"/>
  <c r="E210" i="1"/>
  <c r="F210" i="1" s="1"/>
  <c r="G210" i="1" s="1"/>
  <c r="I210" i="1" s="1"/>
  <c r="E214" i="1"/>
  <c r="E103" i="2" s="1"/>
  <c r="E218" i="1"/>
  <c r="F218" i="1" s="1"/>
  <c r="G218" i="1" s="1"/>
  <c r="I218" i="1" s="1"/>
  <c r="E226" i="1"/>
  <c r="F226" i="1"/>
  <c r="G226" i="1" s="1"/>
  <c r="I226" i="1" s="1"/>
  <c r="I243" i="1"/>
  <c r="I266" i="1"/>
  <c r="I269" i="1"/>
  <c r="I294" i="1"/>
  <c r="I312" i="1"/>
  <c r="I222" i="1"/>
  <c r="I311" i="1"/>
  <c r="I365" i="1"/>
  <c r="E400" i="1"/>
  <c r="F400" i="1" s="1"/>
  <c r="G400" i="1" s="1"/>
  <c r="J400" i="1" s="1"/>
  <c r="E406" i="1"/>
  <c r="F406" i="1" s="1"/>
  <c r="G406" i="1" s="1"/>
  <c r="I406" i="1" s="1"/>
  <c r="E271" i="1"/>
  <c r="E404" i="2" s="1"/>
  <c r="E288" i="1"/>
  <c r="F288" i="1" s="1"/>
  <c r="G288" i="1" s="1"/>
  <c r="I288" i="1" s="1"/>
  <c r="E298" i="1"/>
  <c r="F298" i="1" s="1"/>
  <c r="G298" i="1" s="1"/>
  <c r="I298" i="1" s="1"/>
  <c r="E337" i="1"/>
  <c r="F337" i="1"/>
  <c r="E176" i="1"/>
  <c r="F176" i="1"/>
  <c r="G176" i="1" s="1"/>
  <c r="I176" i="1"/>
  <c r="E181" i="1"/>
  <c r="F181" i="1" s="1"/>
  <c r="G181" i="1" s="1"/>
  <c r="I181" i="1" s="1"/>
  <c r="E188" i="1"/>
  <c r="F188" i="1"/>
  <c r="G188" i="1" s="1"/>
  <c r="I188" i="1" s="1"/>
  <c r="E192" i="1"/>
  <c r="E398" i="2" s="1"/>
  <c r="E195" i="1"/>
  <c r="F195" i="1" s="1"/>
  <c r="G195" i="1" s="1"/>
  <c r="I195" i="1" s="1"/>
  <c r="E196" i="1"/>
  <c r="F196" i="1"/>
  <c r="G196" i="1" s="1"/>
  <c r="I196" i="1" s="1"/>
  <c r="E197" i="1"/>
  <c r="F197" i="1" s="1"/>
  <c r="G197" i="1" s="1"/>
  <c r="I197" i="1" s="1"/>
  <c r="E274" i="1"/>
  <c r="F274" i="1"/>
  <c r="G274" i="1" s="1"/>
  <c r="I274" i="1" s="1"/>
  <c r="E302" i="1"/>
  <c r="F302" i="1" s="1"/>
  <c r="G302" i="1" s="1"/>
  <c r="I302" i="1" s="1"/>
  <c r="I381" i="1"/>
  <c r="E390" i="1"/>
  <c r="F390" i="1" s="1"/>
  <c r="G390" i="1" s="1"/>
  <c r="J390" i="1" s="1"/>
  <c r="E392" i="1"/>
  <c r="F392" i="1" s="1"/>
  <c r="G392" i="1"/>
  <c r="J392" i="1" s="1"/>
  <c r="E398" i="1"/>
  <c r="F398" i="1" s="1"/>
  <c r="G398" i="1" s="1"/>
  <c r="J398" i="1" s="1"/>
  <c r="E224" i="1"/>
  <c r="F224" i="1" s="1"/>
  <c r="G224" i="1" s="1"/>
  <c r="I224" i="1" s="1"/>
  <c r="E105" i="1"/>
  <c r="F105" i="1"/>
  <c r="G105" i="1" s="1"/>
  <c r="I105" i="1" s="1"/>
  <c r="E106" i="1"/>
  <c r="F106" i="1" s="1"/>
  <c r="G106" i="1" s="1"/>
  <c r="I106" i="1" s="1"/>
  <c r="E107" i="1"/>
  <c r="F107" i="1"/>
  <c r="G107" i="1" s="1"/>
  <c r="I107" i="1" s="1"/>
  <c r="E108" i="1"/>
  <c r="F108" i="1" s="1"/>
  <c r="G108" i="1" s="1"/>
  <c r="I108" i="1" s="1"/>
  <c r="E109" i="1"/>
  <c r="F109" i="1" s="1"/>
  <c r="G109" i="1" s="1"/>
  <c r="I109" i="1" s="1"/>
  <c r="E110" i="1"/>
  <c r="F110" i="1" s="1"/>
  <c r="G110" i="1" s="1"/>
  <c r="I110" i="1" s="1"/>
  <c r="E111" i="1"/>
  <c r="F111" i="1" s="1"/>
  <c r="G111" i="1" s="1"/>
  <c r="I111" i="1" s="1"/>
  <c r="Q457" i="1"/>
  <c r="Q465" i="1"/>
  <c r="Q466" i="1"/>
  <c r="Q467" i="1"/>
  <c r="Q468" i="1"/>
  <c r="Q470" i="1"/>
  <c r="E303" i="1"/>
  <c r="F303" i="1" s="1"/>
  <c r="U303" i="1" s="1"/>
  <c r="E381" i="1"/>
  <c r="F381" i="1" s="1"/>
  <c r="U381" i="1" s="1"/>
  <c r="E44" i="1"/>
  <c r="F44" i="1" s="1"/>
  <c r="G44" i="1" s="1"/>
  <c r="H44" i="1" s="1"/>
  <c r="E45" i="1"/>
  <c r="F45" i="1" s="1"/>
  <c r="G45" i="1" s="1"/>
  <c r="H45" i="1" s="1"/>
  <c r="E46" i="1"/>
  <c r="F46" i="1" s="1"/>
  <c r="G46" i="1" s="1"/>
  <c r="H46" i="1" s="1"/>
  <c r="E47" i="1"/>
  <c r="F47" i="1" s="1"/>
  <c r="G47" i="1" s="1"/>
  <c r="H47" i="1" s="1"/>
  <c r="E48" i="1"/>
  <c r="F48" i="1"/>
  <c r="G48" i="1" s="1"/>
  <c r="H48" i="1" s="1"/>
  <c r="E49" i="1"/>
  <c r="F49" i="1" s="1"/>
  <c r="G49" i="1" s="1"/>
  <c r="H49" i="1" s="1"/>
  <c r="E50" i="1"/>
  <c r="F50" i="1" s="1"/>
  <c r="E51" i="1"/>
  <c r="F51" i="1" s="1"/>
  <c r="G51" i="1" s="1"/>
  <c r="H51" i="1" s="1"/>
  <c r="E52" i="1"/>
  <c r="F52" i="1"/>
  <c r="G52" i="1" s="1"/>
  <c r="H52" i="1" s="1"/>
  <c r="E53" i="1"/>
  <c r="F53" i="1" s="1"/>
  <c r="G53" i="1" s="1"/>
  <c r="H53" i="1" s="1"/>
  <c r="E54" i="1"/>
  <c r="F54" i="1" s="1"/>
  <c r="E55" i="1"/>
  <c r="F55" i="1" s="1"/>
  <c r="G55" i="1" s="1"/>
  <c r="H55" i="1" s="1"/>
  <c r="E56" i="1"/>
  <c r="F56" i="1" s="1"/>
  <c r="G56" i="1" s="1"/>
  <c r="H56" i="1" s="1"/>
  <c r="E57" i="1"/>
  <c r="F57" i="1" s="1"/>
  <c r="E58" i="1"/>
  <c r="F58" i="1"/>
  <c r="G58" i="1" s="1"/>
  <c r="H58" i="1" s="1"/>
  <c r="E59" i="1"/>
  <c r="F59" i="1" s="1"/>
  <c r="G59" i="1" s="1"/>
  <c r="H59" i="1" s="1"/>
  <c r="E60" i="1"/>
  <c r="F60" i="1"/>
  <c r="G60" i="1" s="1"/>
  <c r="H60" i="1" s="1"/>
  <c r="E61" i="1"/>
  <c r="F61" i="1" s="1"/>
  <c r="G61" i="1" s="1"/>
  <c r="H61" i="1" s="1"/>
  <c r="E62" i="1"/>
  <c r="F62" i="1" s="1"/>
  <c r="G62" i="1" s="1"/>
  <c r="H62" i="1" s="1"/>
  <c r="E63" i="1"/>
  <c r="F63" i="1"/>
  <c r="E64" i="1"/>
  <c r="F64" i="1" s="1"/>
  <c r="G64" i="1" s="1"/>
  <c r="H64" i="1" s="1"/>
  <c r="E65" i="1"/>
  <c r="F65" i="1" s="1"/>
  <c r="G65" i="1" s="1"/>
  <c r="H65" i="1" s="1"/>
  <c r="E66" i="1"/>
  <c r="F66" i="1"/>
  <c r="G66" i="1" s="1"/>
  <c r="H66" i="1" s="1"/>
  <c r="E67" i="1"/>
  <c r="F67" i="1" s="1"/>
  <c r="G67" i="1" s="1"/>
  <c r="H67" i="1" s="1"/>
  <c r="E68" i="1"/>
  <c r="F68" i="1" s="1"/>
  <c r="G68" i="1" s="1"/>
  <c r="H68" i="1" s="1"/>
  <c r="E69" i="1"/>
  <c r="F69" i="1" s="1"/>
  <c r="E70" i="1"/>
  <c r="F70" i="1" s="1"/>
  <c r="G70" i="1" s="1"/>
  <c r="H70" i="1" s="1"/>
  <c r="E71" i="1"/>
  <c r="E360" i="2" s="1"/>
  <c r="E72" i="1"/>
  <c r="F72" i="1"/>
  <c r="G72" i="1" s="1"/>
  <c r="H72" i="1" s="1"/>
  <c r="E73" i="1"/>
  <c r="F73" i="1" s="1"/>
  <c r="G73" i="1" s="1"/>
  <c r="H73" i="1" s="1"/>
  <c r="E74" i="1"/>
  <c r="F74" i="1" s="1"/>
  <c r="G74" i="1" s="1"/>
  <c r="H74" i="1" s="1"/>
  <c r="E75" i="1"/>
  <c r="F75" i="1"/>
  <c r="G75" i="1" s="1"/>
  <c r="H75" i="1" s="1"/>
  <c r="E76" i="1"/>
  <c r="F76" i="1" s="1"/>
  <c r="G76" i="1" s="1"/>
  <c r="H76" i="1" s="1"/>
  <c r="E77" i="1"/>
  <c r="F77" i="1"/>
  <c r="G77" i="1" s="1"/>
  <c r="H77" i="1" s="1"/>
  <c r="E78" i="1"/>
  <c r="F78" i="1" s="1"/>
  <c r="G78" i="1" s="1"/>
  <c r="H78" i="1" s="1"/>
  <c r="E79" i="1"/>
  <c r="F79" i="1"/>
  <c r="G79" i="1" s="1"/>
  <c r="H79" i="1" s="1"/>
  <c r="E80" i="1"/>
  <c r="F80" i="1"/>
  <c r="G80" i="1" s="1"/>
  <c r="H80" i="1" s="1"/>
  <c r="E81" i="1"/>
  <c r="F81" i="1" s="1"/>
  <c r="G81" i="1" s="1"/>
  <c r="H81" i="1" s="1"/>
  <c r="E82" i="1"/>
  <c r="F82" i="1" s="1"/>
  <c r="G82" i="1" s="1"/>
  <c r="H82" i="1" s="1"/>
  <c r="E83" i="1"/>
  <c r="F83" i="1"/>
  <c r="G83" i="1" s="1"/>
  <c r="H83" i="1" s="1"/>
  <c r="E84" i="1"/>
  <c r="F84" i="1"/>
  <c r="G84" i="1" s="1"/>
  <c r="H84" i="1" s="1"/>
  <c r="E85" i="1"/>
  <c r="F85" i="1" s="1"/>
  <c r="G85" i="1" s="1"/>
  <c r="H85" i="1" s="1"/>
  <c r="E86" i="1"/>
  <c r="F86" i="1" s="1"/>
  <c r="G86" i="1" s="1"/>
  <c r="H86" i="1" s="1"/>
  <c r="E87" i="1"/>
  <c r="F87" i="1" s="1"/>
  <c r="G87" i="1" s="1"/>
  <c r="H87" i="1" s="1"/>
  <c r="E88" i="1"/>
  <c r="F88" i="1" s="1"/>
  <c r="G88" i="1" s="1"/>
  <c r="H88" i="1" s="1"/>
  <c r="E89" i="1"/>
  <c r="F89" i="1"/>
  <c r="G89" i="1" s="1"/>
  <c r="H89" i="1" s="1"/>
  <c r="E90" i="1"/>
  <c r="F90" i="1"/>
  <c r="G90" i="1" s="1"/>
  <c r="I90" i="1" s="1"/>
  <c r="E91" i="1"/>
  <c r="F91" i="1" s="1"/>
  <c r="G91" i="1" s="1"/>
  <c r="I91" i="1" s="1"/>
  <c r="E92" i="1"/>
  <c r="F92" i="1" s="1"/>
  <c r="G92" i="1" s="1"/>
  <c r="I92" i="1" s="1"/>
  <c r="E93" i="1"/>
  <c r="F93" i="1" s="1"/>
  <c r="G93" i="1" s="1"/>
  <c r="I93" i="1" s="1"/>
  <c r="E94" i="1"/>
  <c r="F94" i="1" s="1"/>
  <c r="G94" i="1" s="1"/>
  <c r="I94" i="1" s="1"/>
  <c r="E95" i="1"/>
  <c r="F95" i="1" s="1"/>
  <c r="G95" i="1" s="1"/>
  <c r="I95" i="1" s="1"/>
  <c r="E96" i="1"/>
  <c r="F96" i="1" s="1"/>
  <c r="G96" i="1" s="1"/>
  <c r="I96" i="1" s="1"/>
  <c r="E97" i="1"/>
  <c r="F97" i="1" s="1"/>
  <c r="G97" i="1" s="1"/>
  <c r="I97" i="1" s="1"/>
  <c r="E98" i="1"/>
  <c r="F98" i="1" s="1"/>
  <c r="G98" i="1" s="1"/>
  <c r="I98" i="1" s="1"/>
  <c r="E99" i="1"/>
  <c r="F99" i="1" s="1"/>
  <c r="G99" i="1" s="1"/>
  <c r="I99" i="1" s="1"/>
  <c r="E100" i="1"/>
  <c r="F100" i="1" s="1"/>
  <c r="G100" i="1" s="1"/>
  <c r="I100" i="1" s="1"/>
  <c r="E101" i="1"/>
  <c r="F101" i="1" s="1"/>
  <c r="G101" i="1" s="1"/>
  <c r="I101" i="1" s="1"/>
  <c r="E102" i="1"/>
  <c r="F102" i="1"/>
  <c r="G102" i="1" s="1"/>
  <c r="I102" i="1" s="1"/>
  <c r="E103" i="1"/>
  <c r="F103" i="1"/>
  <c r="E104" i="1"/>
  <c r="F104" i="1" s="1"/>
  <c r="G104" i="1" s="1"/>
  <c r="I104" i="1" s="1"/>
  <c r="E112" i="1"/>
  <c r="F112" i="1" s="1"/>
  <c r="G112" i="1" s="1"/>
  <c r="J112" i="1" s="1"/>
  <c r="E113" i="1"/>
  <c r="F113" i="1" s="1"/>
  <c r="G113" i="1" s="1"/>
  <c r="J113" i="1" s="1"/>
  <c r="Q464" i="1"/>
  <c r="E21" i="1"/>
  <c r="F21" i="1" s="1"/>
  <c r="G21" i="1" s="1"/>
  <c r="H21" i="1" s="1"/>
  <c r="E22" i="1"/>
  <c r="F22" i="1" s="1"/>
  <c r="G22" i="1" s="1"/>
  <c r="H22" i="1" s="1"/>
  <c r="E23" i="1"/>
  <c r="F23" i="1" s="1"/>
  <c r="G23" i="1" s="1"/>
  <c r="H23" i="1" s="1"/>
  <c r="E24" i="1"/>
  <c r="F24" i="1" s="1"/>
  <c r="G24" i="1" s="1"/>
  <c r="H24" i="1" s="1"/>
  <c r="E25" i="1"/>
  <c r="F25" i="1" s="1"/>
  <c r="G25" i="1" s="1"/>
  <c r="H25" i="1" s="1"/>
  <c r="E26" i="1"/>
  <c r="F26" i="1" s="1"/>
  <c r="G26" i="1" s="1"/>
  <c r="H26" i="1" s="1"/>
  <c r="E27" i="1"/>
  <c r="F27" i="1" s="1"/>
  <c r="G27" i="1" s="1"/>
  <c r="H27" i="1" s="1"/>
  <c r="E28" i="1"/>
  <c r="F28" i="1" s="1"/>
  <c r="G28" i="1" s="1"/>
  <c r="H28" i="1" s="1"/>
  <c r="E29" i="1"/>
  <c r="F29" i="1" s="1"/>
  <c r="G29" i="1" s="1"/>
  <c r="H29" i="1" s="1"/>
  <c r="E30" i="1"/>
  <c r="F30" i="1" s="1"/>
  <c r="G30" i="1" s="1"/>
  <c r="H30" i="1" s="1"/>
  <c r="E31" i="1"/>
  <c r="F31" i="1" s="1"/>
  <c r="G31" i="1" s="1"/>
  <c r="H31" i="1" s="1"/>
  <c r="E32" i="1"/>
  <c r="F32" i="1" s="1"/>
  <c r="G32" i="1" s="1"/>
  <c r="H32" i="1" s="1"/>
  <c r="E33" i="1"/>
  <c r="F33" i="1" s="1"/>
  <c r="G33" i="1" s="1"/>
  <c r="H33" i="1" s="1"/>
  <c r="E34" i="1"/>
  <c r="F34" i="1" s="1"/>
  <c r="G34" i="1" s="1"/>
  <c r="H34" i="1" s="1"/>
  <c r="E35" i="1"/>
  <c r="F35" i="1" s="1"/>
  <c r="G35" i="1" s="1"/>
  <c r="H35" i="1" s="1"/>
  <c r="E36" i="1"/>
  <c r="F36" i="1" s="1"/>
  <c r="G36" i="1" s="1"/>
  <c r="H36" i="1" s="1"/>
  <c r="E37" i="1"/>
  <c r="F37" i="1" s="1"/>
  <c r="G37" i="1" s="1"/>
  <c r="H37" i="1" s="1"/>
  <c r="E38" i="1"/>
  <c r="F38" i="1" s="1"/>
  <c r="G38" i="1" s="1"/>
  <c r="H38" i="1" s="1"/>
  <c r="E39" i="1"/>
  <c r="F39" i="1" s="1"/>
  <c r="G39" i="1" s="1"/>
  <c r="H39" i="1" s="1"/>
  <c r="E40" i="1"/>
  <c r="F40" i="1" s="1"/>
  <c r="G40" i="1" s="1"/>
  <c r="H40" i="1" s="1"/>
  <c r="E41" i="1"/>
  <c r="F41" i="1" s="1"/>
  <c r="G41" i="1" s="1"/>
  <c r="H41" i="1" s="1"/>
  <c r="E42" i="1"/>
  <c r="F42" i="1" s="1"/>
  <c r="G42" i="1" s="1"/>
  <c r="H42" i="1" s="1"/>
  <c r="E43" i="1"/>
  <c r="F43" i="1" s="1"/>
  <c r="G43" i="1" s="1"/>
  <c r="H43" i="1" s="1"/>
  <c r="G50" i="1"/>
  <c r="H50" i="1" s="1"/>
  <c r="G54" i="1"/>
  <c r="H54" i="1" s="1"/>
  <c r="G57" i="1"/>
  <c r="H57" i="1" s="1"/>
  <c r="G63" i="1"/>
  <c r="H63" i="1" s="1"/>
  <c r="G69" i="1"/>
  <c r="H69" i="1" s="1"/>
  <c r="G103" i="1"/>
  <c r="I103" i="1" s="1"/>
  <c r="Q449" i="1"/>
  <c r="Q447" i="1"/>
  <c r="Q430" i="1"/>
  <c r="Q425" i="1"/>
  <c r="Q419" i="1"/>
  <c r="Q416" i="1"/>
  <c r="Q414" i="1"/>
  <c r="Q408" i="1"/>
  <c r="Q407" i="1"/>
  <c r="Q406" i="1"/>
  <c r="Q402" i="1"/>
  <c r="Q401" i="1"/>
  <c r="Q400" i="1"/>
  <c r="Q398" i="1"/>
  <c r="Q392" i="1"/>
  <c r="Q390" i="1"/>
  <c r="Q381" i="1"/>
  <c r="Q337" i="1"/>
  <c r="Q302" i="1"/>
  <c r="Q298" i="1"/>
  <c r="Q295" i="1"/>
  <c r="Q288" i="1"/>
  <c r="Q274" i="1"/>
  <c r="Q271" i="1"/>
  <c r="Q247" i="1"/>
  <c r="Q224" i="1"/>
  <c r="Q197" i="1"/>
  <c r="Q196" i="1"/>
  <c r="Q195" i="1"/>
  <c r="Q192" i="1"/>
  <c r="Q188" i="1"/>
  <c r="Q181" i="1"/>
  <c r="Q176" i="1"/>
  <c r="Q123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G431" i="2"/>
  <c r="C431" i="2"/>
  <c r="G309" i="2"/>
  <c r="C309" i="2"/>
  <c r="G308" i="2"/>
  <c r="C308" i="2"/>
  <c r="G307" i="2"/>
  <c r="C307" i="2"/>
  <c r="E307" i="2"/>
  <c r="G306" i="2"/>
  <c r="C306" i="2"/>
  <c r="G305" i="2"/>
  <c r="C305" i="2"/>
  <c r="G304" i="2"/>
  <c r="C304" i="2"/>
  <c r="G303" i="2"/>
  <c r="C303" i="2"/>
  <c r="E303" i="2"/>
  <c r="G302" i="2"/>
  <c r="C302" i="2"/>
  <c r="E302" i="2"/>
  <c r="G301" i="2"/>
  <c r="C301" i="2"/>
  <c r="G300" i="2"/>
  <c r="C300" i="2"/>
  <c r="G299" i="2"/>
  <c r="C299" i="2"/>
  <c r="G298" i="2"/>
  <c r="C298" i="2"/>
  <c r="E298" i="2"/>
  <c r="G297" i="2"/>
  <c r="C297" i="2"/>
  <c r="G430" i="2"/>
  <c r="C430" i="2"/>
  <c r="G296" i="2"/>
  <c r="C296" i="2"/>
  <c r="E296" i="2"/>
  <c r="G429" i="2"/>
  <c r="C429" i="2"/>
  <c r="E429" i="2"/>
  <c r="G295" i="2"/>
  <c r="C295" i="2"/>
  <c r="G294" i="2"/>
  <c r="C294" i="2"/>
  <c r="G428" i="2"/>
  <c r="C428" i="2"/>
  <c r="E428" i="2"/>
  <c r="G427" i="2"/>
  <c r="C427" i="2"/>
  <c r="E427" i="2"/>
  <c r="G293" i="2"/>
  <c r="C293" i="2"/>
  <c r="G292" i="2"/>
  <c r="C292" i="2"/>
  <c r="G291" i="2"/>
  <c r="C291" i="2"/>
  <c r="G290" i="2"/>
  <c r="C290" i="2"/>
  <c r="E290" i="2"/>
  <c r="G289" i="2"/>
  <c r="C289" i="2"/>
  <c r="G288" i="2"/>
  <c r="C288" i="2"/>
  <c r="E288" i="2"/>
  <c r="G287" i="2"/>
  <c r="C287" i="2"/>
  <c r="G286" i="2"/>
  <c r="C286" i="2"/>
  <c r="G285" i="2"/>
  <c r="C285" i="2"/>
  <c r="G284" i="2"/>
  <c r="C284" i="2"/>
  <c r="G283" i="2"/>
  <c r="C283" i="2"/>
  <c r="G282" i="2"/>
  <c r="C282" i="2"/>
  <c r="G426" i="2"/>
  <c r="C426" i="2"/>
  <c r="E426" i="2"/>
  <c r="G281" i="2"/>
  <c r="C281" i="2"/>
  <c r="G280" i="2"/>
  <c r="C280" i="2"/>
  <c r="G279" i="2"/>
  <c r="C279" i="2"/>
  <c r="G278" i="2"/>
  <c r="C278" i="2"/>
  <c r="G425" i="2"/>
  <c r="C425" i="2"/>
  <c r="G277" i="2"/>
  <c r="C277" i="2"/>
  <c r="G276" i="2"/>
  <c r="C276" i="2"/>
  <c r="G275" i="2"/>
  <c r="C275" i="2"/>
  <c r="G274" i="2"/>
  <c r="C274" i="2"/>
  <c r="E274" i="2"/>
  <c r="G424" i="2"/>
  <c r="C424" i="2"/>
  <c r="E424" i="2"/>
  <c r="G423" i="2"/>
  <c r="C423" i="2"/>
  <c r="G273" i="2"/>
  <c r="C273" i="2"/>
  <c r="G422" i="2"/>
  <c r="C422" i="2"/>
  <c r="G272" i="2"/>
  <c r="C272" i="2"/>
  <c r="G271" i="2"/>
  <c r="C271" i="2"/>
  <c r="G270" i="2"/>
  <c r="C270" i="2"/>
  <c r="G421" i="2"/>
  <c r="C421" i="2"/>
  <c r="E421" i="2"/>
  <c r="G420" i="2"/>
  <c r="C420" i="2"/>
  <c r="G419" i="2"/>
  <c r="C419" i="2"/>
  <c r="G418" i="2"/>
  <c r="C418" i="2"/>
  <c r="E418" i="2"/>
  <c r="G269" i="2"/>
  <c r="C269" i="2"/>
  <c r="G268" i="2"/>
  <c r="C268" i="2"/>
  <c r="G267" i="2"/>
  <c r="C267" i="2"/>
  <c r="G417" i="2"/>
  <c r="C417" i="2"/>
  <c r="G416" i="2"/>
  <c r="C416" i="2"/>
  <c r="G415" i="2"/>
  <c r="C415" i="2"/>
  <c r="E415" i="2"/>
  <c r="G266" i="2"/>
  <c r="C266" i="2"/>
  <c r="G414" i="2"/>
  <c r="C414" i="2"/>
  <c r="G265" i="2"/>
  <c r="C265" i="2"/>
  <c r="G264" i="2"/>
  <c r="C264" i="2"/>
  <c r="G263" i="2"/>
  <c r="C263" i="2"/>
  <c r="E263" i="2"/>
  <c r="G262" i="2"/>
  <c r="C262" i="2"/>
  <c r="G413" i="2"/>
  <c r="C413" i="2"/>
  <c r="E413" i="2"/>
  <c r="G261" i="2"/>
  <c r="C261" i="2"/>
  <c r="G412" i="2"/>
  <c r="C412" i="2"/>
  <c r="G260" i="2"/>
  <c r="C260" i="2"/>
  <c r="G259" i="2"/>
  <c r="C259" i="2"/>
  <c r="E259" i="2"/>
  <c r="G258" i="2"/>
  <c r="C258" i="2"/>
  <c r="G257" i="2"/>
  <c r="C257" i="2"/>
  <c r="G256" i="2"/>
  <c r="C256" i="2"/>
  <c r="G255" i="2"/>
  <c r="C255" i="2"/>
  <c r="G254" i="2"/>
  <c r="C254" i="2"/>
  <c r="G253" i="2"/>
  <c r="C253" i="2"/>
  <c r="G411" i="2"/>
  <c r="C411" i="2"/>
  <c r="E411" i="2"/>
  <c r="G252" i="2"/>
  <c r="C252" i="2"/>
  <c r="E252" i="2"/>
  <c r="G251" i="2"/>
  <c r="C251" i="2"/>
  <c r="G250" i="2"/>
  <c r="C250" i="2"/>
  <c r="G249" i="2"/>
  <c r="C249" i="2"/>
  <c r="E249" i="2"/>
  <c r="G248" i="2"/>
  <c r="C248" i="2"/>
  <c r="E248" i="2"/>
  <c r="G247" i="2"/>
  <c r="C247" i="2"/>
  <c r="G246" i="2"/>
  <c r="C246" i="2"/>
  <c r="G245" i="2"/>
  <c r="C245" i="2"/>
  <c r="E245" i="2"/>
  <c r="G244" i="2"/>
  <c r="C244" i="2"/>
  <c r="E244" i="2"/>
  <c r="G243" i="2"/>
  <c r="C243" i="2"/>
  <c r="G242" i="2"/>
  <c r="C242" i="2"/>
  <c r="E242" i="2"/>
  <c r="G241" i="2"/>
  <c r="C241" i="2"/>
  <c r="G240" i="2"/>
  <c r="C240" i="2"/>
  <c r="G239" i="2"/>
  <c r="C239" i="2"/>
  <c r="G238" i="2"/>
  <c r="C238" i="2"/>
  <c r="G237" i="2"/>
  <c r="C237" i="2"/>
  <c r="E237" i="2"/>
  <c r="G236" i="2"/>
  <c r="C236" i="2"/>
  <c r="G235" i="2"/>
  <c r="C235" i="2"/>
  <c r="G234" i="2"/>
  <c r="C234" i="2"/>
  <c r="G233" i="2"/>
  <c r="C233" i="2"/>
  <c r="E233" i="2"/>
  <c r="G232" i="2"/>
  <c r="C232" i="2"/>
  <c r="E232" i="2"/>
  <c r="G231" i="2"/>
  <c r="C231" i="2"/>
  <c r="G230" i="2"/>
  <c r="C230" i="2"/>
  <c r="G229" i="2"/>
  <c r="C229" i="2"/>
  <c r="E229" i="2"/>
  <c r="G228" i="2"/>
  <c r="C228" i="2"/>
  <c r="G227" i="2"/>
  <c r="C227" i="2"/>
  <c r="E227" i="2"/>
  <c r="G226" i="2"/>
  <c r="C226" i="2"/>
  <c r="G225" i="2"/>
  <c r="C225" i="2"/>
  <c r="G224" i="2"/>
  <c r="C224" i="2"/>
  <c r="E224" i="2"/>
  <c r="G223" i="2"/>
  <c r="C223" i="2"/>
  <c r="G222" i="2"/>
  <c r="C222" i="2"/>
  <c r="G221" i="2"/>
  <c r="C221" i="2"/>
  <c r="G220" i="2"/>
  <c r="C220" i="2"/>
  <c r="G219" i="2"/>
  <c r="C219" i="2"/>
  <c r="G218" i="2"/>
  <c r="C218" i="2"/>
  <c r="G217" i="2"/>
  <c r="C217" i="2"/>
  <c r="G216" i="2"/>
  <c r="C216" i="2"/>
  <c r="G215" i="2"/>
  <c r="C215" i="2"/>
  <c r="G214" i="2"/>
  <c r="C214" i="2"/>
  <c r="G213" i="2"/>
  <c r="C213" i="2"/>
  <c r="G212" i="2"/>
  <c r="C212" i="2"/>
  <c r="E212" i="2"/>
  <c r="G211" i="2"/>
  <c r="C211" i="2"/>
  <c r="E211" i="2"/>
  <c r="G210" i="2"/>
  <c r="C210" i="2"/>
  <c r="G410" i="2"/>
  <c r="C410" i="2"/>
  <c r="E410" i="2"/>
  <c r="G209" i="2"/>
  <c r="C209" i="2"/>
  <c r="G208" i="2"/>
  <c r="C208" i="2"/>
  <c r="G207" i="2"/>
  <c r="C207" i="2"/>
  <c r="G206" i="2"/>
  <c r="C206" i="2"/>
  <c r="E206" i="2"/>
  <c r="G205" i="2"/>
  <c r="C205" i="2"/>
  <c r="E205" i="2"/>
  <c r="G204" i="2"/>
  <c r="C204" i="2"/>
  <c r="G203" i="2"/>
  <c r="C203" i="2"/>
  <c r="G202" i="2"/>
  <c r="C202" i="2"/>
  <c r="G201" i="2"/>
  <c r="C201" i="2"/>
  <c r="E201" i="2"/>
  <c r="G200" i="2"/>
  <c r="C200" i="2"/>
  <c r="G199" i="2"/>
  <c r="C199" i="2"/>
  <c r="G198" i="2"/>
  <c r="C198" i="2"/>
  <c r="G197" i="2"/>
  <c r="C197" i="2"/>
  <c r="G196" i="2"/>
  <c r="C196" i="2"/>
  <c r="G195" i="2"/>
  <c r="C195" i="2"/>
  <c r="G194" i="2"/>
  <c r="C194" i="2"/>
  <c r="G193" i="2"/>
  <c r="C193" i="2"/>
  <c r="E193" i="2"/>
  <c r="G192" i="2"/>
  <c r="C192" i="2"/>
  <c r="G191" i="2"/>
  <c r="C191" i="2"/>
  <c r="G190" i="2"/>
  <c r="C190" i="2"/>
  <c r="G189" i="2"/>
  <c r="C189" i="2"/>
  <c r="G188" i="2"/>
  <c r="C188" i="2"/>
  <c r="G187" i="2"/>
  <c r="C187" i="2"/>
  <c r="G186" i="2"/>
  <c r="C186" i="2"/>
  <c r="E186" i="2"/>
  <c r="G185" i="2"/>
  <c r="C185" i="2"/>
  <c r="E185" i="2"/>
  <c r="G184" i="2"/>
  <c r="C184" i="2"/>
  <c r="G183" i="2"/>
  <c r="C183" i="2"/>
  <c r="G182" i="2"/>
  <c r="C182" i="2"/>
  <c r="G181" i="2"/>
  <c r="C181" i="2"/>
  <c r="G180" i="2"/>
  <c r="C180" i="2"/>
  <c r="G179" i="2"/>
  <c r="C179" i="2"/>
  <c r="G178" i="2"/>
  <c r="C178" i="2"/>
  <c r="G409" i="2"/>
  <c r="C409" i="2"/>
  <c r="E409" i="2"/>
  <c r="G177" i="2"/>
  <c r="C177" i="2"/>
  <c r="G176" i="2"/>
  <c r="C176" i="2"/>
  <c r="E176" i="2"/>
  <c r="G175" i="2"/>
  <c r="C175" i="2"/>
  <c r="G408" i="2"/>
  <c r="C408" i="2"/>
  <c r="E408" i="2"/>
  <c r="G174" i="2"/>
  <c r="C174" i="2"/>
  <c r="G407" i="2"/>
  <c r="C407" i="2"/>
  <c r="G173" i="2"/>
  <c r="C173" i="2"/>
  <c r="E173" i="2"/>
  <c r="G172" i="2"/>
  <c r="C172" i="2"/>
  <c r="E172" i="2"/>
  <c r="G171" i="2"/>
  <c r="C171" i="2"/>
  <c r="G170" i="2"/>
  <c r="C170" i="2"/>
  <c r="G169" i="2"/>
  <c r="C169" i="2"/>
  <c r="G168" i="2"/>
  <c r="C168" i="2"/>
  <c r="G406" i="2"/>
  <c r="C406" i="2"/>
  <c r="G167" i="2"/>
  <c r="C167" i="2"/>
  <c r="G166" i="2"/>
  <c r="C166" i="2"/>
  <c r="G165" i="2"/>
  <c r="C165" i="2"/>
  <c r="E165" i="2"/>
  <c r="G164" i="2"/>
  <c r="C164" i="2"/>
  <c r="G163" i="2"/>
  <c r="C163" i="2"/>
  <c r="G162" i="2"/>
  <c r="C162" i="2"/>
  <c r="E162" i="2"/>
  <c r="G161" i="2"/>
  <c r="C161" i="2"/>
  <c r="E161" i="2"/>
  <c r="G160" i="2"/>
  <c r="C160" i="2"/>
  <c r="G159" i="2"/>
  <c r="C159" i="2"/>
  <c r="G158" i="2"/>
  <c r="C158" i="2"/>
  <c r="G157" i="2"/>
  <c r="C157" i="2"/>
  <c r="G156" i="2"/>
  <c r="C156" i="2"/>
  <c r="E156" i="2"/>
  <c r="G405" i="2"/>
  <c r="C405" i="2"/>
  <c r="E405" i="2"/>
  <c r="G155" i="2"/>
  <c r="C155" i="2"/>
  <c r="G154" i="2"/>
  <c r="C154" i="2"/>
  <c r="E154" i="2"/>
  <c r="G404" i="2"/>
  <c r="C404" i="2"/>
  <c r="G153" i="2"/>
  <c r="C153" i="2"/>
  <c r="G152" i="2"/>
  <c r="C152" i="2"/>
  <c r="E152" i="2"/>
  <c r="G151" i="2"/>
  <c r="C151" i="2"/>
  <c r="G150" i="2"/>
  <c r="C150" i="2"/>
  <c r="G149" i="2"/>
  <c r="C149" i="2"/>
  <c r="E149" i="2"/>
  <c r="G148" i="2"/>
  <c r="C148" i="2"/>
  <c r="G147" i="2"/>
  <c r="C147" i="2"/>
  <c r="G146" i="2"/>
  <c r="C146" i="2"/>
  <c r="G145" i="2"/>
  <c r="C145" i="2"/>
  <c r="G144" i="2"/>
  <c r="C144" i="2"/>
  <c r="E144" i="2"/>
  <c r="G143" i="2"/>
  <c r="C143" i="2"/>
  <c r="G142" i="2"/>
  <c r="C142" i="2"/>
  <c r="G141" i="2"/>
  <c r="C141" i="2"/>
  <c r="G140" i="2"/>
  <c r="C140" i="2"/>
  <c r="E140" i="2"/>
  <c r="G139" i="2"/>
  <c r="C139" i="2"/>
  <c r="G138" i="2"/>
  <c r="C138" i="2"/>
  <c r="G137" i="2"/>
  <c r="C137" i="2"/>
  <c r="G136" i="2"/>
  <c r="C136" i="2"/>
  <c r="G135" i="2"/>
  <c r="C135" i="2"/>
  <c r="G134" i="2"/>
  <c r="C134" i="2"/>
  <c r="E134" i="2"/>
  <c r="G133" i="2"/>
  <c r="C133" i="2"/>
  <c r="G132" i="2"/>
  <c r="C132" i="2"/>
  <c r="G131" i="2"/>
  <c r="C131" i="2"/>
  <c r="E131" i="2"/>
  <c r="G403" i="2"/>
  <c r="C403" i="2"/>
  <c r="E403" i="2"/>
  <c r="G130" i="2"/>
  <c r="C130" i="2"/>
  <c r="G129" i="2"/>
  <c r="C129" i="2"/>
  <c r="E129" i="2"/>
  <c r="G128" i="2"/>
  <c r="C128" i="2"/>
  <c r="E128" i="2"/>
  <c r="G127" i="2"/>
  <c r="C127" i="2"/>
  <c r="G126" i="2"/>
  <c r="C126" i="2"/>
  <c r="G125" i="2"/>
  <c r="C125" i="2"/>
  <c r="G124" i="2"/>
  <c r="C124" i="2"/>
  <c r="G123" i="2"/>
  <c r="C123" i="2"/>
  <c r="E123" i="2"/>
  <c r="G122" i="2"/>
  <c r="C122" i="2"/>
  <c r="G121" i="2"/>
  <c r="C121" i="2"/>
  <c r="E121" i="2"/>
  <c r="G120" i="2"/>
  <c r="C120" i="2"/>
  <c r="G119" i="2"/>
  <c r="C119" i="2"/>
  <c r="G118" i="2"/>
  <c r="C118" i="2"/>
  <c r="G117" i="2"/>
  <c r="C117" i="2"/>
  <c r="G116" i="2"/>
  <c r="C116" i="2"/>
  <c r="E116" i="2"/>
  <c r="G115" i="2"/>
  <c r="C115" i="2"/>
  <c r="G114" i="2"/>
  <c r="C114" i="2"/>
  <c r="E114" i="2"/>
  <c r="G113" i="2"/>
  <c r="C113" i="2"/>
  <c r="E113" i="2"/>
  <c r="G402" i="2"/>
  <c r="C402" i="2"/>
  <c r="E402" i="2"/>
  <c r="G112" i="2"/>
  <c r="C112" i="2"/>
  <c r="G111" i="2"/>
  <c r="C111" i="2"/>
  <c r="E111" i="2"/>
  <c r="G110" i="2"/>
  <c r="C110" i="2"/>
  <c r="E110" i="2"/>
  <c r="G109" i="2"/>
  <c r="C109" i="2"/>
  <c r="G108" i="2"/>
  <c r="C108" i="2"/>
  <c r="G107" i="2"/>
  <c r="C107" i="2"/>
  <c r="G106" i="2"/>
  <c r="C106" i="2"/>
  <c r="G105" i="2"/>
  <c r="C105" i="2"/>
  <c r="G104" i="2"/>
  <c r="C104" i="2"/>
  <c r="G103" i="2"/>
  <c r="C103" i="2"/>
  <c r="G102" i="2"/>
  <c r="C102" i="2"/>
  <c r="G101" i="2"/>
  <c r="C101" i="2"/>
  <c r="G100" i="2"/>
  <c r="C100" i="2"/>
  <c r="G99" i="2"/>
  <c r="C99" i="2"/>
  <c r="E99" i="2"/>
  <c r="G98" i="2"/>
  <c r="C98" i="2"/>
  <c r="G97" i="2"/>
  <c r="C97" i="2"/>
  <c r="G96" i="2"/>
  <c r="C96" i="2"/>
  <c r="G95" i="2"/>
  <c r="C95" i="2"/>
  <c r="E95" i="2"/>
  <c r="G94" i="2"/>
  <c r="C94" i="2"/>
  <c r="G93" i="2"/>
  <c r="C93" i="2"/>
  <c r="G92" i="2"/>
  <c r="C92" i="2"/>
  <c r="G91" i="2"/>
  <c r="C91" i="2"/>
  <c r="E91" i="2"/>
  <c r="G90" i="2"/>
  <c r="C90" i="2"/>
  <c r="G89" i="2"/>
  <c r="C89" i="2"/>
  <c r="G88" i="2"/>
  <c r="C88" i="2"/>
  <c r="G87" i="2"/>
  <c r="C87" i="2"/>
  <c r="G401" i="2"/>
  <c r="C401" i="2"/>
  <c r="E401" i="2"/>
  <c r="G400" i="2"/>
  <c r="C400" i="2"/>
  <c r="E400" i="2"/>
  <c r="G399" i="2"/>
  <c r="C399" i="2"/>
  <c r="G86" i="2"/>
  <c r="C86" i="2"/>
  <c r="E86" i="2"/>
  <c r="G85" i="2"/>
  <c r="C85" i="2"/>
  <c r="G398" i="2"/>
  <c r="C398" i="2"/>
  <c r="G84" i="2"/>
  <c r="C84" i="2"/>
  <c r="G83" i="2"/>
  <c r="C83" i="2"/>
  <c r="G82" i="2"/>
  <c r="C82" i="2"/>
  <c r="E82" i="2"/>
  <c r="G397" i="2"/>
  <c r="C397" i="2"/>
  <c r="E397" i="2"/>
  <c r="G81" i="2"/>
  <c r="C81" i="2"/>
  <c r="G80" i="2"/>
  <c r="C80" i="2"/>
  <c r="G79" i="2"/>
  <c r="C79" i="2"/>
  <c r="G78" i="2"/>
  <c r="C78" i="2"/>
  <c r="G77" i="2"/>
  <c r="C77" i="2"/>
  <c r="E77" i="2"/>
  <c r="G76" i="2"/>
  <c r="C76" i="2"/>
  <c r="G396" i="2"/>
  <c r="C396" i="2"/>
  <c r="E396" i="2"/>
  <c r="G75" i="2"/>
  <c r="C75" i="2"/>
  <c r="G74" i="2"/>
  <c r="C74" i="2"/>
  <c r="G73" i="2"/>
  <c r="C73" i="2"/>
  <c r="G72" i="2"/>
  <c r="C72" i="2"/>
  <c r="E72" i="2"/>
  <c r="G395" i="2"/>
  <c r="C395" i="2"/>
  <c r="E395" i="2"/>
  <c r="G71" i="2"/>
  <c r="C71" i="2"/>
  <c r="G70" i="2"/>
  <c r="C70" i="2"/>
  <c r="E70" i="2"/>
  <c r="G69" i="2"/>
  <c r="C69" i="2"/>
  <c r="G68" i="2"/>
  <c r="C68" i="2"/>
  <c r="G67" i="2"/>
  <c r="C67" i="2"/>
  <c r="E67" i="2"/>
  <c r="G66" i="2"/>
  <c r="C66" i="2"/>
  <c r="G65" i="2"/>
  <c r="C65" i="2"/>
  <c r="G64" i="2"/>
  <c r="C64" i="2"/>
  <c r="G63" i="2"/>
  <c r="C63" i="2"/>
  <c r="G62" i="2"/>
  <c r="C62" i="2"/>
  <c r="G61" i="2"/>
  <c r="C61" i="2"/>
  <c r="G60" i="2"/>
  <c r="C60" i="2"/>
  <c r="E60" i="2"/>
  <c r="G59" i="2"/>
  <c r="C59" i="2"/>
  <c r="G58" i="2"/>
  <c r="C58" i="2"/>
  <c r="G57" i="2"/>
  <c r="C57" i="2"/>
  <c r="G56" i="2"/>
  <c r="C56" i="2"/>
  <c r="E56" i="2"/>
  <c r="G55" i="2"/>
  <c r="C55" i="2"/>
  <c r="G54" i="2"/>
  <c r="C54" i="2"/>
  <c r="G53" i="2"/>
  <c r="C53" i="2"/>
  <c r="G52" i="2"/>
  <c r="C52" i="2"/>
  <c r="G51" i="2"/>
  <c r="C51" i="2"/>
  <c r="E51" i="2"/>
  <c r="G50" i="2"/>
  <c r="C50" i="2"/>
  <c r="G49" i="2"/>
  <c r="C49" i="2"/>
  <c r="G48" i="2"/>
  <c r="C48" i="2"/>
  <c r="G47" i="2"/>
  <c r="C47" i="2"/>
  <c r="E47" i="2"/>
  <c r="G46" i="2"/>
  <c r="C46" i="2"/>
  <c r="G45" i="2"/>
  <c r="C45" i="2"/>
  <c r="E45" i="2"/>
  <c r="G44" i="2"/>
  <c r="C44" i="2"/>
  <c r="E44" i="2"/>
  <c r="G43" i="2"/>
  <c r="C43" i="2"/>
  <c r="G42" i="2"/>
  <c r="C42" i="2"/>
  <c r="G41" i="2"/>
  <c r="C41" i="2"/>
  <c r="G40" i="2"/>
  <c r="C40" i="2"/>
  <c r="G39" i="2"/>
  <c r="C39" i="2"/>
  <c r="G38" i="2"/>
  <c r="C38" i="2"/>
  <c r="G37" i="2"/>
  <c r="C37" i="2"/>
  <c r="G36" i="2"/>
  <c r="C36" i="2"/>
  <c r="G35" i="2"/>
  <c r="C35" i="2"/>
  <c r="G34" i="2"/>
  <c r="C34" i="2"/>
  <c r="G33" i="2"/>
  <c r="C33" i="2"/>
  <c r="G32" i="2"/>
  <c r="C32" i="2"/>
  <c r="E32" i="2"/>
  <c r="G31" i="2"/>
  <c r="C31" i="2"/>
  <c r="G30" i="2"/>
  <c r="C30" i="2"/>
  <c r="G29" i="2"/>
  <c r="C29" i="2"/>
  <c r="G28" i="2"/>
  <c r="C28" i="2"/>
  <c r="G27" i="2"/>
  <c r="C27" i="2"/>
  <c r="G26" i="2"/>
  <c r="C26" i="2"/>
  <c r="G394" i="2"/>
  <c r="C394" i="2"/>
  <c r="G25" i="2"/>
  <c r="C25" i="2"/>
  <c r="G24" i="2"/>
  <c r="C24" i="2"/>
  <c r="E24" i="2"/>
  <c r="G23" i="2"/>
  <c r="C23" i="2"/>
  <c r="G22" i="2"/>
  <c r="C22" i="2"/>
  <c r="E22" i="2"/>
  <c r="G21" i="2"/>
  <c r="C21" i="2"/>
  <c r="G20" i="2"/>
  <c r="C20" i="2"/>
  <c r="E20" i="2"/>
  <c r="G19" i="2"/>
  <c r="C19" i="2"/>
  <c r="G18" i="2"/>
  <c r="C18" i="2"/>
  <c r="G17" i="2"/>
  <c r="C17" i="2"/>
  <c r="G16" i="2"/>
  <c r="C16" i="2"/>
  <c r="E16" i="2"/>
  <c r="G15" i="2"/>
  <c r="C15" i="2"/>
  <c r="E15" i="2"/>
  <c r="G14" i="2"/>
  <c r="C14" i="2"/>
  <c r="E14" i="2"/>
  <c r="G13" i="2"/>
  <c r="C13" i="2"/>
  <c r="E13" i="2"/>
  <c r="G12" i="2"/>
  <c r="C12" i="2"/>
  <c r="G11" i="2"/>
  <c r="C11" i="2"/>
  <c r="E11" i="2"/>
  <c r="G393" i="2"/>
  <c r="C393" i="2"/>
  <c r="G392" i="2"/>
  <c r="C392" i="2"/>
  <c r="E392" i="2"/>
  <c r="G391" i="2"/>
  <c r="C391" i="2"/>
  <c r="E391" i="2"/>
  <c r="G390" i="2"/>
  <c r="C390" i="2"/>
  <c r="E390" i="2"/>
  <c r="G389" i="2"/>
  <c r="C389" i="2"/>
  <c r="E389" i="2"/>
  <c r="G388" i="2"/>
  <c r="C388" i="2"/>
  <c r="E388" i="2"/>
  <c r="G387" i="2"/>
  <c r="C387" i="2"/>
  <c r="G386" i="2"/>
  <c r="C386" i="2"/>
  <c r="E386" i="2"/>
  <c r="G385" i="2"/>
  <c r="C385" i="2"/>
  <c r="E385" i="2"/>
  <c r="G384" i="2"/>
  <c r="C384" i="2"/>
  <c r="G383" i="2"/>
  <c r="C383" i="2"/>
  <c r="E383" i="2"/>
  <c r="G382" i="2"/>
  <c r="C382" i="2"/>
  <c r="E382" i="2"/>
  <c r="G381" i="2"/>
  <c r="C381" i="2"/>
  <c r="E381" i="2"/>
  <c r="G380" i="2"/>
  <c r="C380" i="2"/>
  <c r="E380" i="2"/>
  <c r="G379" i="2"/>
  <c r="C379" i="2"/>
  <c r="E379" i="2"/>
  <c r="G378" i="2"/>
  <c r="C378" i="2"/>
  <c r="E378" i="2"/>
  <c r="G377" i="2"/>
  <c r="C377" i="2"/>
  <c r="E377" i="2"/>
  <c r="G376" i="2"/>
  <c r="C376" i="2"/>
  <c r="E376" i="2"/>
  <c r="G375" i="2"/>
  <c r="C375" i="2"/>
  <c r="E375" i="2"/>
  <c r="G374" i="2"/>
  <c r="C374" i="2"/>
  <c r="G373" i="2"/>
  <c r="C373" i="2"/>
  <c r="E373" i="2"/>
  <c r="G372" i="2"/>
  <c r="C372" i="2"/>
  <c r="E372" i="2"/>
  <c r="G371" i="2"/>
  <c r="C371" i="2"/>
  <c r="E371" i="2"/>
  <c r="G370" i="2"/>
  <c r="C370" i="2"/>
  <c r="G369" i="2"/>
  <c r="C369" i="2"/>
  <c r="E369" i="2"/>
  <c r="G368" i="2"/>
  <c r="C368" i="2"/>
  <c r="E368" i="2"/>
  <c r="G367" i="2"/>
  <c r="C367" i="2"/>
  <c r="G366" i="2"/>
  <c r="C366" i="2"/>
  <c r="E366" i="2"/>
  <c r="G365" i="2"/>
  <c r="C365" i="2"/>
  <c r="E365" i="2"/>
  <c r="G364" i="2"/>
  <c r="C364" i="2"/>
  <c r="E364" i="2"/>
  <c r="G363" i="2"/>
  <c r="C363" i="2"/>
  <c r="E363" i="2"/>
  <c r="G362" i="2"/>
  <c r="C362" i="2"/>
  <c r="E362" i="2"/>
  <c r="G361" i="2"/>
  <c r="C361" i="2"/>
  <c r="E361" i="2"/>
  <c r="G360" i="2"/>
  <c r="C360" i="2"/>
  <c r="G359" i="2"/>
  <c r="C359" i="2"/>
  <c r="E359" i="2"/>
  <c r="G358" i="2"/>
  <c r="C358" i="2"/>
  <c r="E358" i="2"/>
  <c r="G357" i="2"/>
  <c r="C357" i="2"/>
  <c r="E357" i="2"/>
  <c r="G356" i="2"/>
  <c r="C356" i="2"/>
  <c r="E356" i="2"/>
  <c r="G355" i="2"/>
  <c r="C355" i="2"/>
  <c r="E355" i="2"/>
  <c r="G354" i="2"/>
  <c r="C354" i="2"/>
  <c r="E354" i="2"/>
  <c r="G353" i="2"/>
  <c r="C353" i="2"/>
  <c r="G352" i="2"/>
  <c r="C352" i="2"/>
  <c r="E352" i="2"/>
  <c r="G351" i="2"/>
  <c r="C351" i="2"/>
  <c r="E351" i="2"/>
  <c r="G350" i="2"/>
  <c r="C350" i="2"/>
  <c r="E350" i="2"/>
  <c r="G349" i="2"/>
  <c r="C349" i="2"/>
  <c r="E349" i="2"/>
  <c r="G348" i="2"/>
  <c r="C348" i="2"/>
  <c r="E348" i="2"/>
  <c r="G347" i="2"/>
  <c r="C347" i="2"/>
  <c r="E347" i="2"/>
  <c r="G346" i="2"/>
  <c r="C346" i="2"/>
  <c r="E346" i="2"/>
  <c r="G345" i="2"/>
  <c r="C345" i="2"/>
  <c r="G344" i="2"/>
  <c r="C344" i="2"/>
  <c r="E344" i="2"/>
  <c r="G343" i="2"/>
  <c r="C343" i="2"/>
  <c r="E343" i="2"/>
  <c r="G342" i="2"/>
  <c r="C342" i="2"/>
  <c r="G341" i="2"/>
  <c r="C341" i="2"/>
  <c r="E341" i="2"/>
  <c r="G340" i="2"/>
  <c r="C340" i="2"/>
  <c r="E340" i="2"/>
  <c r="G339" i="2"/>
  <c r="C339" i="2"/>
  <c r="E339" i="2"/>
  <c r="G338" i="2"/>
  <c r="C338" i="2"/>
  <c r="G337" i="2"/>
  <c r="C337" i="2"/>
  <c r="E337" i="2"/>
  <c r="G336" i="2"/>
  <c r="C336" i="2"/>
  <c r="G335" i="2"/>
  <c r="C335" i="2"/>
  <c r="E335" i="2"/>
  <c r="G334" i="2"/>
  <c r="C334" i="2"/>
  <c r="G333" i="2"/>
  <c r="C333" i="2"/>
  <c r="E333" i="2"/>
  <c r="G332" i="2"/>
  <c r="C332" i="2"/>
  <c r="E332" i="2"/>
  <c r="G331" i="2"/>
  <c r="C331" i="2"/>
  <c r="E331" i="2"/>
  <c r="G330" i="2"/>
  <c r="C330" i="2"/>
  <c r="G329" i="2"/>
  <c r="C329" i="2"/>
  <c r="E329" i="2"/>
  <c r="G328" i="2"/>
  <c r="C328" i="2"/>
  <c r="E328" i="2"/>
  <c r="G327" i="2"/>
  <c r="C327" i="2"/>
  <c r="G326" i="2"/>
  <c r="C326" i="2"/>
  <c r="E326" i="2"/>
  <c r="G325" i="2"/>
  <c r="C325" i="2"/>
  <c r="E325" i="2"/>
  <c r="G324" i="2"/>
  <c r="C324" i="2"/>
  <c r="E324" i="2"/>
  <c r="G323" i="2"/>
  <c r="C323" i="2"/>
  <c r="E323" i="2"/>
  <c r="G322" i="2"/>
  <c r="C322" i="2"/>
  <c r="G321" i="2"/>
  <c r="C321" i="2"/>
  <c r="E321" i="2"/>
  <c r="G320" i="2"/>
  <c r="C320" i="2"/>
  <c r="E320" i="2"/>
  <c r="G319" i="2"/>
  <c r="C319" i="2"/>
  <c r="G318" i="2"/>
  <c r="C318" i="2"/>
  <c r="E318" i="2"/>
  <c r="G317" i="2"/>
  <c r="C317" i="2"/>
  <c r="G316" i="2"/>
  <c r="C316" i="2"/>
  <c r="E316" i="2"/>
  <c r="G315" i="2"/>
  <c r="C315" i="2"/>
  <c r="E315" i="2"/>
  <c r="G314" i="2"/>
  <c r="C314" i="2"/>
  <c r="E314" i="2"/>
  <c r="G313" i="2"/>
  <c r="C313" i="2"/>
  <c r="E313" i="2"/>
  <c r="G312" i="2"/>
  <c r="C312" i="2"/>
  <c r="E312" i="2"/>
  <c r="G311" i="2"/>
  <c r="C311" i="2"/>
  <c r="G310" i="2"/>
  <c r="C310" i="2"/>
  <c r="E310" i="2"/>
  <c r="A97" i="2"/>
  <c r="H97" i="2"/>
  <c r="B97" i="2"/>
  <c r="D97" i="2"/>
  <c r="A98" i="2"/>
  <c r="H98" i="2"/>
  <c r="B98" i="2"/>
  <c r="D98" i="2"/>
  <c r="A99" i="2"/>
  <c r="H99" i="2"/>
  <c r="B99" i="2"/>
  <c r="D99" i="2"/>
  <c r="A100" i="2"/>
  <c r="H100" i="2"/>
  <c r="B100" i="2"/>
  <c r="D100" i="2"/>
  <c r="A101" i="2"/>
  <c r="H101" i="2"/>
  <c r="B101" i="2"/>
  <c r="D101" i="2"/>
  <c r="A102" i="2"/>
  <c r="H102" i="2"/>
  <c r="B102" i="2"/>
  <c r="D102" i="2"/>
  <c r="A103" i="2"/>
  <c r="H103" i="2"/>
  <c r="B103" i="2"/>
  <c r="D103" i="2"/>
  <c r="A104" i="2"/>
  <c r="H104" i="2"/>
  <c r="B104" i="2"/>
  <c r="D104" i="2"/>
  <c r="A105" i="2"/>
  <c r="H105" i="2"/>
  <c r="B105" i="2"/>
  <c r="D105" i="2"/>
  <c r="A106" i="2"/>
  <c r="H106" i="2"/>
  <c r="B106" i="2"/>
  <c r="D106" i="2"/>
  <c r="A107" i="2"/>
  <c r="H107" i="2"/>
  <c r="B107" i="2"/>
  <c r="D107" i="2"/>
  <c r="A108" i="2"/>
  <c r="H108" i="2"/>
  <c r="B108" i="2"/>
  <c r="D108" i="2"/>
  <c r="A109" i="2"/>
  <c r="H109" i="2"/>
  <c r="B109" i="2"/>
  <c r="D109" i="2"/>
  <c r="A110" i="2"/>
  <c r="H110" i="2"/>
  <c r="B110" i="2"/>
  <c r="D110" i="2"/>
  <c r="A111" i="2"/>
  <c r="H111" i="2"/>
  <c r="B111" i="2"/>
  <c r="D111" i="2"/>
  <c r="A112" i="2"/>
  <c r="H112" i="2"/>
  <c r="B112" i="2"/>
  <c r="D112" i="2"/>
  <c r="A402" i="2"/>
  <c r="H402" i="2"/>
  <c r="B402" i="2"/>
  <c r="D402" i="2"/>
  <c r="A113" i="2"/>
  <c r="H113" i="2"/>
  <c r="B113" i="2"/>
  <c r="D113" i="2"/>
  <c r="A114" i="2"/>
  <c r="H114" i="2"/>
  <c r="B114" i="2"/>
  <c r="D114" i="2"/>
  <c r="A115" i="2"/>
  <c r="H115" i="2"/>
  <c r="B115" i="2"/>
  <c r="D115" i="2"/>
  <c r="A116" i="2"/>
  <c r="H116" i="2"/>
  <c r="B116" i="2"/>
  <c r="D116" i="2"/>
  <c r="A117" i="2"/>
  <c r="H117" i="2"/>
  <c r="B117" i="2"/>
  <c r="D117" i="2"/>
  <c r="A118" i="2"/>
  <c r="H118" i="2"/>
  <c r="B118" i="2"/>
  <c r="D118" i="2"/>
  <c r="A119" i="2"/>
  <c r="H119" i="2"/>
  <c r="B119" i="2"/>
  <c r="D119" i="2"/>
  <c r="A120" i="2"/>
  <c r="H120" i="2"/>
  <c r="B120" i="2"/>
  <c r="D120" i="2"/>
  <c r="A121" i="2"/>
  <c r="H121" i="2"/>
  <c r="B121" i="2"/>
  <c r="D121" i="2"/>
  <c r="A122" i="2"/>
  <c r="H122" i="2"/>
  <c r="B122" i="2"/>
  <c r="D122" i="2"/>
  <c r="A123" i="2"/>
  <c r="H123" i="2"/>
  <c r="B123" i="2"/>
  <c r="D123" i="2"/>
  <c r="A124" i="2"/>
  <c r="H124" i="2"/>
  <c r="B124" i="2"/>
  <c r="D124" i="2"/>
  <c r="A125" i="2"/>
  <c r="H125" i="2"/>
  <c r="B125" i="2"/>
  <c r="D125" i="2"/>
  <c r="A126" i="2"/>
  <c r="H126" i="2"/>
  <c r="B126" i="2"/>
  <c r="D126" i="2"/>
  <c r="A127" i="2"/>
  <c r="H127" i="2"/>
  <c r="B127" i="2"/>
  <c r="D127" i="2"/>
  <c r="A128" i="2"/>
  <c r="H128" i="2"/>
  <c r="B128" i="2"/>
  <c r="D128" i="2"/>
  <c r="A129" i="2"/>
  <c r="H129" i="2"/>
  <c r="B129" i="2"/>
  <c r="D129" i="2"/>
  <c r="A130" i="2"/>
  <c r="H130" i="2"/>
  <c r="B130" i="2"/>
  <c r="D130" i="2"/>
  <c r="A403" i="2"/>
  <c r="H403" i="2"/>
  <c r="B403" i="2"/>
  <c r="D403" i="2"/>
  <c r="A131" i="2"/>
  <c r="H131" i="2"/>
  <c r="B131" i="2"/>
  <c r="D131" i="2"/>
  <c r="A132" i="2"/>
  <c r="H132" i="2"/>
  <c r="B132" i="2"/>
  <c r="D132" i="2"/>
  <c r="A133" i="2"/>
  <c r="H133" i="2"/>
  <c r="B133" i="2"/>
  <c r="D133" i="2"/>
  <c r="A134" i="2"/>
  <c r="H134" i="2"/>
  <c r="B134" i="2"/>
  <c r="D134" i="2"/>
  <c r="A135" i="2"/>
  <c r="H135" i="2"/>
  <c r="B135" i="2"/>
  <c r="D135" i="2"/>
  <c r="A136" i="2"/>
  <c r="H136" i="2"/>
  <c r="B136" i="2"/>
  <c r="D136" i="2"/>
  <c r="A137" i="2"/>
  <c r="H137" i="2"/>
  <c r="B137" i="2"/>
  <c r="D137" i="2"/>
  <c r="A138" i="2"/>
  <c r="H138" i="2"/>
  <c r="B138" i="2"/>
  <c r="D138" i="2"/>
  <c r="A139" i="2"/>
  <c r="H139" i="2"/>
  <c r="B139" i="2"/>
  <c r="D139" i="2"/>
  <c r="A140" i="2"/>
  <c r="H140" i="2"/>
  <c r="B140" i="2"/>
  <c r="D140" i="2"/>
  <c r="A141" i="2"/>
  <c r="H141" i="2"/>
  <c r="B141" i="2"/>
  <c r="D141" i="2"/>
  <c r="A142" i="2"/>
  <c r="H142" i="2"/>
  <c r="B142" i="2"/>
  <c r="D142" i="2"/>
  <c r="A143" i="2"/>
  <c r="H143" i="2"/>
  <c r="B143" i="2"/>
  <c r="D143" i="2"/>
  <c r="A144" i="2"/>
  <c r="H144" i="2"/>
  <c r="B144" i="2"/>
  <c r="D144" i="2"/>
  <c r="A145" i="2"/>
  <c r="H145" i="2"/>
  <c r="B145" i="2"/>
  <c r="D145" i="2"/>
  <c r="A146" i="2"/>
  <c r="H146" i="2"/>
  <c r="B146" i="2"/>
  <c r="D146" i="2"/>
  <c r="A147" i="2"/>
  <c r="H147" i="2"/>
  <c r="B147" i="2"/>
  <c r="D147" i="2"/>
  <c r="A148" i="2"/>
  <c r="H148" i="2"/>
  <c r="B148" i="2"/>
  <c r="D148" i="2"/>
  <c r="A149" i="2"/>
  <c r="H149" i="2"/>
  <c r="B149" i="2"/>
  <c r="D149" i="2"/>
  <c r="A150" i="2"/>
  <c r="H150" i="2"/>
  <c r="B150" i="2"/>
  <c r="D150" i="2"/>
  <c r="A151" i="2"/>
  <c r="H151" i="2"/>
  <c r="B151" i="2"/>
  <c r="D151" i="2"/>
  <c r="A152" i="2"/>
  <c r="H152" i="2"/>
  <c r="B152" i="2"/>
  <c r="D152" i="2"/>
  <c r="A153" i="2"/>
  <c r="H153" i="2"/>
  <c r="B153" i="2"/>
  <c r="D153" i="2"/>
  <c r="A404" i="2"/>
  <c r="H404" i="2"/>
  <c r="B404" i="2"/>
  <c r="D404" i="2"/>
  <c r="A154" i="2"/>
  <c r="H154" i="2"/>
  <c r="B154" i="2"/>
  <c r="D154" i="2"/>
  <c r="A155" i="2"/>
  <c r="H155" i="2"/>
  <c r="B155" i="2"/>
  <c r="D155" i="2"/>
  <c r="A405" i="2"/>
  <c r="H405" i="2"/>
  <c r="B405" i="2"/>
  <c r="D405" i="2"/>
  <c r="A156" i="2"/>
  <c r="H156" i="2"/>
  <c r="B156" i="2"/>
  <c r="D156" i="2"/>
  <c r="A157" i="2"/>
  <c r="H157" i="2"/>
  <c r="B157" i="2"/>
  <c r="D157" i="2"/>
  <c r="A158" i="2"/>
  <c r="H158" i="2"/>
  <c r="B158" i="2"/>
  <c r="D158" i="2"/>
  <c r="A159" i="2"/>
  <c r="H159" i="2"/>
  <c r="B159" i="2"/>
  <c r="D159" i="2"/>
  <c r="A160" i="2"/>
  <c r="H160" i="2"/>
  <c r="B160" i="2"/>
  <c r="D160" i="2"/>
  <c r="A161" i="2"/>
  <c r="H161" i="2"/>
  <c r="B161" i="2"/>
  <c r="D161" i="2"/>
  <c r="A162" i="2"/>
  <c r="H162" i="2"/>
  <c r="B162" i="2"/>
  <c r="D162" i="2"/>
  <c r="A163" i="2"/>
  <c r="H163" i="2"/>
  <c r="B163" i="2"/>
  <c r="D163" i="2"/>
  <c r="A164" i="2"/>
  <c r="H164" i="2"/>
  <c r="B164" i="2"/>
  <c r="D164" i="2"/>
  <c r="A165" i="2"/>
  <c r="H165" i="2"/>
  <c r="B165" i="2"/>
  <c r="D165" i="2"/>
  <c r="A166" i="2"/>
  <c r="H166" i="2"/>
  <c r="B166" i="2"/>
  <c r="D166" i="2"/>
  <c r="A167" i="2"/>
  <c r="H167" i="2"/>
  <c r="B167" i="2"/>
  <c r="D167" i="2"/>
  <c r="A406" i="2"/>
  <c r="H406" i="2"/>
  <c r="B406" i="2"/>
  <c r="D406" i="2"/>
  <c r="A168" i="2"/>
  <c r="H168" i="2"/>
  <c r="B168" i="2"/>
  <c r="D168" i="2"/>
  <c r="A169" i="2"/>
  <c r="H169" i="2"/>
  <c r="B169" i="2"/>
  <c r="D169" i="2"/>
  <c r="A170" i="2"/>
  <c r="H170" i="2"/>
  <c r="B170" i="2"/>
  <c r="D170" i="2"/>
  <c r="A171" i="2"/>
  <c r="H171" i="2"/>
  <c r="B171" i="2"/>
  <c r="D171" i="2"/>
  <c r="A172" i="2"/>
  <c r="H172" i="2"/>
  <c r="B172" i="2"/>
  <c r="D172" i="2"/>
  <c r="A173" i="2"/>
  <c r="H173" i="2"/>
  <c r="B173" i="2"/>
  <c r="D173" i="2"/>
  <c r="A407" i="2"/>
  <c r="H407" i="2"/>
  <c r="B407" i="2"/>
  <c r="D407" i="2"/>
  <c r="A174" i="2"/>
  <c r="H174" i="2"/>
  <c r="B174" i="2"/>
  <c r="D174" i="2"/>
  <c r="A408" i="2"/>
  <c r="H408" i="2"/>
  <c r="B408" i="2"/>
  <c r="D408" i="2"/>
  <c r="A175" i="2"/>
  <c r="H175" i="2"/>
  <c r="B175" i="2"/>
  <c r="D175" i="2"/>
  <c r="A176" i="2"/>
  <c r="H176" i="2"/>
  <c r="B176" i="2"/>
  <c r="D176" i="2"/>
  <c r="A177" i="2"/>
  <c r="H177" i="2"/>
  <c r="B177" i="2"/>
  <c r="D177" i="2"/>
  <c r="A409" i="2"/>
  <c r="H409" i="2"/>
  <c r="B409" i="2"/>
  <c r="D409" i="2"/>
  <c r="A178" i="2"/>
  <c r="H178" i="2"/>
  <c r="B178" i="2"/>
  <c r="D178" i="2"/>
  <c r="A179" i="2"/>
  <c r="H179" i="2"/>
  <c r="B179" i="2"/>
  <c r="D179" i="2"/>
  <c r="A180" i="2"/>
  <c r="H180" i="2"/>
  <c r="B180" i="2"/>
  <c r="D180" i="2"/>
  <c r="A181" i="2"/>
  <c r="H181" i="2"/>
  <c r="B181" i="2"/>
  <c r="D181" i="2"/>
  <c r="A182" i="2"/>
  <c r="H182" i="2"/>
  <c r="B182" i="2"/>
  <c r="D182" i="2"/>
  <c r="A183" i="2"/>
  <c r="H183" i="2"/>
  <c r="B183" i="2"/>
  <c r="D183" i="2"/>
  <c r="A184" i="2"/>
  <c r="H184" i="2"/>
  <c r="B184" i="2"/>
  <c r="D184" i="2"/>
  <c r="A185" i="2"/>
  <c r="H185" i="2"/>
  <c r="B185" i="2"/>
  <c r="D185" i="2"/>
  <c r="A186" i="2"/>
  <c r="H186" i="2"/>
  <c r="B186" i="2"/>
  <c r="D186" i="2"/>
  <c r="A187" i="2"/>
  <c r="H187" i="2"/>
  <c r="B187" i="2"/>
  <c r="D187" i="2"/>
  <c r="A188" i="2"/>
  <c r="H188" i="2"/>
  <c r="B188" i="2"/>
  <c r="D188" i="2"/>
  <c r="A189" i="2"/>
  <c r="H189" i="2"/>
  <c r="B189" i="2"/>
  <c r="D189" i="2"/>
  <c r="A190" i="2"/>
  <c r="H190" i="2"/>
  <c r="B190" i="2"/>
  <c r="D190" i="2"/>
  <c r="A191" i="2"/>
  <c r="H191" i="2"/>
  <c r="B191" i="2"/>
  <c r="D191" i="2"/>
  <c r="A192" i="2"/>
  <c r="H192" i="2"/>
  <c r="B192" i="2"/>
  <c r="D192" i="2"/>
  <c r="A193" i="2"/>
  <c r="H193" i="2"/>
  <c r="B193" i="2"/>
  <c r="D193" i="2"/>
  <c r="A194" i="2"/>
  <c r="H194" i="2"/>
  <c r="B194" i="2"/>
  <c r="D194" i="2"/>
  <c r="A195" i="2"/>
  <c r="H195" i="2"/>
  <c r="B195" i="2"/>
  <c r="D195" i="2"/>
  <c r="A196" i="2"/>
  <c r="H196" i="2"/>
  <c r="B196" i="2"/>
  <c r="D196" i="2"/>
  <c r="A197" i="2"/>
  <c r="H197" i="2"/>
  <c r="B197" i="2"/>
  <c r="D197" i="2"/>
  <c r="A198" i="2"/>
  <c r="H198" i="2"/>
  <c r="B198" i="2"/>
  <c r="D198" i="2"/>
  <c r="A199" i="2"/>
  <c r="H199" i="2"/>
  <c r="B199" i="2"/>
  <c r="D199" i="2"/>
  <c r="A200" i="2"/>
  <c r="H200" i="2"/>
  <c r="B200" i="2"/>
  <c r="D200" i="2"/>
  <c r="A201" i="2"/>
  <c r="H201" i="2"/>
  <c r="B201" i="2"/>
  <c r="D201" i="2"/>
  <c r="A202" i="2"/>
  <c r="H202" i="2"/>
  <c r="B202" i="2"/>
  <c r="D202" i="2"/>
  <c r="A203" i="2"/>
  <c r="H203" i="2"/>
  <c r="B203" i="2"/>
  <c r="D203" i="2"/>
  <c r="A204" i="2"/>
  <c r="H204" i="2"/>
  <c r="B204" i="2"/>
  <c r="D204" i="2"/>
  <c r="A205" i="2"/>
  <c r="H205" i="2"/>
  <c r="B205" i="2"/>
  <c r="D205" i="2"/>
  <c r="A206" i="2"/>
  <c r="H206" i="2"/>
  <c r="B206" i="2"/>
  <c r="D206" i="2"/>
  <c r="A207" i="2"/>
  <c r="H207" i="2"/>
  <c r="B207" i="2"/>
  <c r="D207" i="2"/>
  <c r="A208" i="2"/>
  <c r="H208" i="2"/>
  <c r="B208" i="2"/>
  <c r="D208" i="2"/>
  <c r="A209" i="2"/>
  <c r="H209" i="2"/>
  <c r="B209" i="2"/>
  <c r="D209" i="2"/>
  <c r="A410" i="2"/>
  <c r="H410" i="2"/>
  <c r="B410" i="2"/>
  <c r="D410" i="2"/>
  <c r="A210" i="2"/>
  <c r="H210" i="2"/>
  <c r="B210" i="2"/>
  <c r="D210" i="2"/>
  <c r="A211" i="2"/>
  <c r="H211" i="2"/>
  <c r="B211" i="2"/>
  <c r="D211" i="2"/>
  <c r="A212" i="2"/>
  <c r="H212" i="2"/>
  <c r="B212" i="2"/>
  <c r="D212" i="2"/>
  <c r="A213" i="2"/>
  <c r="H213" i="2"/>
  <c r="B213" i="2"/>
  <c r="D213" i="2"/>
  <c r="A214" i="2"/>
  <c r="H214" i="2"/>
  <c r="B214" i="2"/>
  <c r="D214" i="2"/>
  <c r="A215" i="2"/>
  <c r="H215" i="2"/>
  <c r="B215" i="2"/>
  <c r="D215" i="2"/>
  <c r="A216" i="2"/>
  <c r="H216" i="2"/>
  <c r="B216" i="2"/>
  <c r="D216" i="2"/>
  <c r="A217" i="2"/>
  <c r="H217" i="2"/>
  <c r="B217" i="2"/>
  <c r="D217" i="2"/>
  <c r="A218" i="2"/>
  <c r="H218" i="2"/>
  <c r="B218" i="2"/>
  <c r="D218" i="2"/>
  <c r="A219" i="2"/>
  <c r="H219" i="2"/>
  <c r="B219" i="2"/>
  <c r="D219" i="2"/>
  <c r="A220" i="2"/>
  <c r="H220" i="2"/>
  <c r="B220" i="2"/>
  <c r="D220" i="2"/>
  <c r="A221" i="2"/>
  <c r="H221" i="2"/>
  <c r="B221" i="2"/>
  <c r="D221" i="2"/>
  <c r="A222" i="2"/>
  <c r="H222" i="2"/>
  <c r="B222" i="2"/>
  <c r="D222" i="2"/>
  <c r="A223" i="2"/>
  <c r="H223" i="2"/>
  <c r="B223" i="2"/>
  <c r="D223" i="2"/>
  <c r="A224" i="2"/>
  <c r="H224" i="2"/>
  <c r="B224" i="2"/>
  <c r="D224" i="2"/>
  <c r="A225" i="2"/>
  <c r="H225" i="2"/>
  <c r="B225" i="2"/>
  <c r="D225" i="2"/>
  <c r="A226" i="2"/>
  <c r="H226" i="2"/>
  <c r="B226" i="2"/>
  <c r="D226" i="2"/>
  <c r="A227" i="2"/>
  <c r="H227" i="2"/>
  <c r="B227" i="2"/>
  <c r="D227" i="2"/>
  <c r="A228" i="2"/>
  <c r="H228" i="2"/>
  <c r="B228" i="2"/>
  <c r="D228" i="2"/>
  <c r="A229" i="2"/>
  <c r="H229" i="2"/>
  <c r="B229" i="2"/>
  <c r="D229" i="2"/>
  <c r="A230" i="2"/>
  <c r="H230" i="2"/>
  <c r="B230" i="2"/>
  <c r="D230" i="2"/>
  <c r="A231" i="2"/>
  <c r="H231" i="2"/>
  <c r="B231" i="2"/>
  <c r="D231" i="2"/>
  <c r="A232" i="2"/>
  <c r="H232" i="2"/>
  <c r="B232" i="2"/>
  <c r="D232" i="2"/>
  <c r="A233" i="2"/>
  <c r="H233" i="2"/>
  <c r="B233" i="2"/>
  <c r="D233" i="2"/>
  <c r="A234" i="2"/>
  <c r="H234" i="2"/>
  <c r="B234" i="2"/>
  <c r="D234" i="2"/>
  <c r="A235" i="2"/>
  <c r="H235" i="2"/>
  <c r="B235" i="2"/>
  <c r="D235" i="2"/>
  <c r="A236" i="2"/>
  <c r="H236" i="2"/>
  <c r="B236" i="2"/>
  <c r="D236" i="2"/>
  <c r="A237" i="2"/>
  <c r="H237" i="2"/>
  <c r="B237" i="2"/>
  <c r="D237" i="2"/>
  <c r="A238" i="2"/>
  <c r="H238" i="2"/>
  <c r="B238" i="2"/>
  <c r="D238" i="2"/>
  <c r="A239" i="2"/>
  <c r="H239" i="2"/>
  <c r="B239" i="2"/>
  <c r="D239" i="2"/>
  <c r="A240" i="2"/>
  <c r="H240" i="2"/>
  <c r="B240" i="2"/>
  <c r="D240" i="2"/>
  <c r="A241" i="2"/>
  <c r="H241" i="2"/>
  <c r="B241" i="2"/>
  <c r="D241" i="2"/>
  <c r="A242" i="2"/>
  <c r="H242" i="2"/>
  <c r="B242" i="2"/>
  <c r="D242" i="2"/>
  <c r="A243" i="2"/>
  <c r="H243" i="2"/>
  <c r="B243" i="2"/>
  <c r="D243" i="2"/>
  <c r="A244" i="2"/>
  <c r="H244" i="2"/>
  <c r="B244" i="2"/>
  <c r="D244" i="2"/>
  <c r="A245" i="2"/>
  <c r="H245" i="2"/>
  <c r="B245" i="2"/>
  <c r="D245" i="2"/>
  <c r="A246" i="2"/>
  <c r="H246" i="2"/>
  <c r="B246" i="2"/>
  <c r="D246" i="2"/>
  <c r="A247" i="2"/>
  <c r="H247" i="2"/>
  <c r="B247" i="2"/>
  <c r="D247" i="2"/>
  <c r="A248" i="2"/>
  <c r="H248" i="2"/>
  <c r="B248" i="2"/>
  <c r="D248" i="2"/>
  <c r="A249" i="2"/>
  <c r="H249" i="2"/>
  <c r="B249" i="2"/>
  <c r="D249" i="2"/>
  <c r="A250" i="2"/>
  <c r="H250" i="2"/>
  <c r="B250" i="2"/>
  <c r="D250" i="2"/>
  <c r="A251" i="2"/>
  <c r="H251" i="2"/>
  <c r="B251" i="2"/>
  <c r="D251" i="2"/>
  <c r="A252" i="2"/>
  <c r="H252" i="2"/>
  <c r="B252" i="2"/>
  <c r="D252" i="2"/>
  <c r="A411" i="2"/>
  <c r="H411" i="2"/>
  <c r="B411" i="2"/>
  <c r="D411" i="2"/>
  <c r="A253" i="2"/>
  <c r="H253" i="2"/>
  <c r="B253" i="2"/>
  <c r="D253" i="2"/>
  <c r="A254" i="2"/>
  <c r="H254" i="2"/>
  <c r="B254" i="2"/>
  <c r="D254" i="2"/>
  <c r="A255" i="2"/>
  <c r="H255" i="2"/>
  <c r="B255" i="2"/>
  <c r="D255" i="2"/>
  <c r="A256" i="2"/>
  <c r="H256" i="2"/>
  <c r="B256" i="2"/>
  <c r="D256" i="2"/>
  <c r="A257" i="2"/>
  <c r="H257" i="2"/>
  <c r="B257" i="2"/>
  <c r="D257" i="2"/>
  <c r="A258" i="2"/>
  <c r="H258" i="2"/>
  <c r="B258" i="2"/>
  <c r="D258" i="2"/>
  <c r="A259" i="2"/>
  <c r="H259" i="2"/>
  <c r="B259" i="2"/>
  <c r="D259" i="2"/>
  <c r="A260" i="2"/>
  <c r="H260" i="2"/>
  <c r="B260" i="2"/>
  <c r="D260" i="2"/>
  <c r="A412" i="2"/>
  <c r="H412" i="2"/>
  <c r="B412" i="2"/>
  <c r="D412" i="2"/>
  <c r="A261" i="2"/>
  <c r="H261" i="2"/>
  <c r="B261" i="2"/>
  <c r="D261" i="2"/>
  <c r="A413" i="2"/>
  <c r="H413" i="2"/>
  <c r="B413" i="2"/>
  <c r="D413" i="2"/>
  <c r="A262" i="2"/>
  <c r="H262" i="2"/>
  <c r="B262" i="2"/>
  <c r="D262" i="2"/>
  <c r="A263" i="2"/>
  <c r="H263" i="2"/>
  <c r="B263" i="2"/>
  <c r="D263" i="2"/>
  <c r="A264" i="2"/>
  <c r="H264" i="2"/>
  <c r="B264" i="2"/>
  <c r="D264" i="2"/>
  <c r="A265" i="2"/>
  <c r="H265" i="2"/>
  <c r="B265" i="2"/>
  <c r="D265" i="2"/>
  <c r="A414" i="2"/>
  <c r="H414" i="2"/>
  <c r="B414" i="2"/>
  <c r="D414" i="2"/>
  <c r="A266" i="2"/>
  <c r="H266" i="2"/>
  <c r="B266" i="2"/>
  <c r="D266" i="2"/>
  <c r="A415" i="2"/>
  <c r="H415" i="2"/>
  <c r="B415" i="2"/>
  <c r="D415" i="2"/>
  <c r="A416" i="2"/>
  <c r="H416" i="2"/>
  <c r="B416" i="2"/>
  <c r="D416" i="2"/>
  <c r="A417" i="2"/>
  <c r="H417" i="2"/>
  <c r="B417" i="2"/>
  <c r="D417" i="2"/>
  <c r="A267" i="2"/>
  <c r="H267" i="2"/>
  <c r="B267" i="2"/>
  <c r="D267" i="2"/>
  <c r="A268" i="2"/>
  <c r="H268" i="2"/>
  <c r="B268" i="2"/>
  <c r="D268" i="2"/>
  <c r="A269" i="2"/>
  <c r="H269" i="2"/>
  <c r="B269" i="2"/>
  <c r="D269" i="2"/>
  <c r="A418" i="2"/>
  <c r="H418" i="2"/>
  <c r="B418" i="2"/>
  <c r="D418" i="2"/>
  <c r="A419" i="2"/>
  <c r="H419" i="2"/>
  <c r="B419" i="2"/>
  <c r="D419" i="2"/>
  <c r="A420" i="2"/>
  <c r="H420" i="2"/>
  <c r="B420" i="2"/>
  <c r="D420" i="2"/>
  <c r="A421" i="2"/>
  <c r="H421" i="2"/>
  <c r="B421" i="2"/>
  <c r="D421" i="2"/>
  <c r="A270" i="2"/>
  <c r="H270" i="2"/>
  <c r="B270" i="2"/>
  <c r="D270" i="2"/>
  <c r="A271" i="2"/>
  <c r="H271" i="2"/>
  <c r="B271" i="2"/>
  <c r="D271" i="2"/>
  <c r="A272" i="2"/>
  <c r="H272" i="2"/>
  <c r="B272" i="2"/>
  <c r="D272" i="2"/>
  <c r="A422" i="2"/>
  <c r="H422" i="2"/>
  <c r="B422" i="2"/>
  <c r="D422" i="2"/>
  <c r="A273" i="2"/>
  <c r="H273" i="2"/>
  <c r="B273" i="2"/>
  <c r="D273" i="2"/>
  <c r="A423" i="2"/>
  <c r="H423" i="2"/>
  <c r="B423" i="2"/>
  <c r="D423" i="2"/>
  <c r="A424" i="2"/>
  <c r="H424" i="2"/>
  <c r="B424" i="2"/>
  <c r="D424" i="2"/>
  <c r="A274" i="2"/>
  <c r="H274" i="2"/>
  <c r="B274" i="2"/>
  <c r="D274" i="2"/>
  <c r="A275" i="2"/>
  <c r="H275" i="2"/>
  <c r="B275" i="2"/>
  <c r="D275" i="2"/>
  <c r="A276" i="2"/>
  <c r="H276" i="2"/>
  <c r="B276" i="2"/>
  <c r="D276" i="2"/>
  <c r="A277" i="2"/>
  <c r="H277" i="2"/>
  <c r="B277" i="2"/>
  <c r="D277" i="2"/>
  <c r="A425" i="2"/>
  <c r="H425" i="2"/>
  <c r="B425" i="2"/>
  <c r="D425" i="2"/>
  <c r="A278" i="2"/>
  <c r="H278" i="2"/>
  <c r="B278" i="2"/>
  <c r="D278" i="2"/>
  <c r="A279" i="2"/>
  <c r="H279" i="2"/>
  <c r="B279" i="2"/>
  <c r="D279" i="2"/>
  <c r="A280" i="2"/>
  <c r="H280" i="2"/>
  <c r="B280" i="2"/>
  <c r="D280" i="2"/>
  <c r="A281" i="2"/>
  <c r="H281" i="2"/>
  <c r="B281" i="2"/>
  <c r="D281" i="2"/>
  <c r="A426" i="2"/>
  <c r="H426" i="2"/>
  <c r="B426" i="2"/>
  <c r="D426" i="2"/>
  <c r="A282" i="2"/>
  <c r="H282" i="2"/>
  <c r="B282" i="2"/>
  <c r="D282" i="2"/>
  <c r="A283" i="2"/>
  <c r="H283" i="2"/>
  <c r="B283" i="2"/>
  <c r="D283" i="2"/>
  <c r="A284" i="2"/>
  <c r="H284" i="2"/>
  <c r="B284" i="2"/>
  <c r="D284" i="2"/>
  <c r="A285" i="2"/>
  <c r="H285" i="2"/>
  <c r="B285" i="2"/>
  <c r="D285" i="2"/>
  <c r="A286" i="2"/>
  <c r="H286" i="2"/>
  <c r="B286" i="2"/>
  <c r="D286" i="2"/>
  <c r="A287" i="2"/>
  <c r="H287" i="2"/>
  <c r="B287" i="2"/>
  <c r="D287" i="2"/>
  <c r="A288" i="2"/>
  <c r="H288" i="2"/>
  <c r="B288" i="2"/>
  <c r="D288" i="2"/>
  <c r="A289" i="2"/>
  <c r="H289" i="2"/>
  <c r="B289" i="2"/>
  <c r="D289" i="2"/>
  <c r="A290" i="2"/>
  <c r="H290" i="2"/>
  <c r="B290" i="2"/>
  <c r="D290" i="2"/>
  <c r="A291" i="2"/>
  <c r="H291" i="2"/>
  <c r="B291" i="2"/>
  <c r="D291" i="2"/>
  <c r="A292" i="2"/>
  <c r="H292" i="2"/>
  <c r="B292" i="2"/>
  <c r="D292" i="2"/>
  <c r="A293" i="2"/>
  <c r="H293" i="2"/>
  <c r="B293" i="2"/>
  <c r="D293" i="2"/>
  <c r="A427" i="2"/>
  <c r="H427" i="2"/>
  <c r="B427" i="2"/>
  <c r="D427" i="2"/>
  <c r="A428" i="2"/>
  <c r="H428" i="2"/>
  <c r="B428" i="2"/>
  <c r="D428" i="2"/>
  <c r="A294" i="2"/>
  <c r="H294" i="2"/>
  <c r="B294" i="2"/>
  <c r="D294" i="2"/>
  <c r="A295" i="2"/>
  <c r="H295" i="2"/>
  <c r="B295" i="2"/>
  <c r="D295" i="2"/>
  <c r="A429" i="2"/>
  <c r="H429" i="2"/>
  <c r="B429" i="2"/>
  <c r="D429" i="2"/>
  <c r="A296" i="2"/>
  <c r="H296" i="2"/>
  <c r="B296" i="2"/>
  <c r="D296" i="2"/>
  <c r="A430" i="2"/>
  <c r="H430" i="2"/>
  <c r="B430" i="2"/>
  <c r="D430" i="2"/>
  <c r="A297" i="2"/>
  <c r="H297" i="2"/>
  <c r="B297" i="2"/>
  <c r="D297" i="2"/>
  <c r="A298" i="2"/>
  <c r="H298" i="2"/>
  <c r="B298" i="2"/>
  <c r="D298" i="2"/>
  <c r="A299" i="2"/>
  <c r="H299" i="2"/>
  <c r="B299" i="2"/>
  <c r="D299" i="2"/>
  <c r="A300" i="2"/>
  <c r="H300" i="2"/>
  <c r="B300" i="2"/>
  <c r="D300" i="2"/>
  <c r="A301" i="2"/>
  <c r="H301" i="2"/>
  <c r="B301" i="2"/>
  <c r="D301" i="2"/>
  <c r="A302" i="2"/>
  <c r="H302" i="2"/>
  <c r="B302" i="2"/>
  <c r="D302" i="2"/>
  <c r="A303" i="2"/>
  <c r="H303" i="2"/>
  <c r="B303" i="2"/>
  <c r="D303" i="2"/>
  <c r="A304" i="2"/>
  <c r="H304" i="2"/>
  <c r="B304" i="2"/>
  <c r="D304" i="2"/>
  <c r="A305" i="2"/>
  <c r="H305" i="2"/>
  <c r="B305" i="2"/>
  <c r="D305" i="2"/>
  <c r="A306" i="2"/>
  <c r="H306" i="2"/>
  <c r="B306" i="2"/>
  <c r="D306" i="2"/>
  <c r="A307" i="2"/>
  <c r="H307" i="2"/>
  <c r="B307" i="2"/>
  <c r="D307" i="2"/>
  <c r="A308" i="2"/>
  <c r="H308" i="2"/>
  <c r="B308" i="2"/>
  <c r="D308" i="2"/>
  <c r="A309" i="2"/>
  <c r="H309" i="2"/>
  <c r="B309" i="2"/>
  <c r="D309" i="2"/>
  <c r="A431" i="2"/>
  <c r="H431" i="2"/>
  <c r="B431" i="2"/>
  <c r="D431" i="2"/>
  <c r="H96" i="2"/>
  <c r="B96" i="2"/>
  <c r="D96" i="2"/>
  <c r="A96" i="2"/>
  <c r="H95" i="2"/>
  <c r="B95" i="2"/>
  <c r="D95" i="2"/>
  <c r="A95" i="2"/>
  <c r="H94" i="2"/>
  <c r="B94" i="2"/>
  <c r="D94" i="2"/>
  <c r="A94" i="2"/>
  <c r="H93" i="2"/>
  <c r="B93" i="2"/>
  <c r="D93" i="2"/>
  <c r="A93" i="2"/>
  <c r="H92" i="2"/>
  <c r="B92" i="2"/>
  <c r="D92" i="2"/>
  <c r="A92" i="2"/>
  <c r="H91" i="2"/>
  <c r="D91" i="2"/>
  <c r="B91" i="2"/>
  <c r="A91" i="2"/>
  <c r="H90" i="2"/>
  <c r="B90" i="2"/>
  <c r="D90" i="2"/>
  <c r="A90" i="2"/>
  <c r="H89" i="2"/>
  <c r="D89" i="2"/>
  <c r="B89" i="2"/>
  <c r="A89" i="2"/>
  <c r="H88" i="2"/>
  <c r="B88" i="2"/>
  <c r="D88" i="2"/>
  <c r="A88" i="2"/>
  <c r="H87" i="2"/>
  <c r="D87" i="2"/>
  <c r="B87" i="2"/>
  <c r="A87" i="2"/>
  <c r="H401" i="2"/>
  <c r="B401" i="2"/>
  <c r="D401" i="2"/>
  <c r="A401" i="2"/>
  <c r="H400" i="2"/>
  <c r="B400" i="2"/>
  <c r="D400" i="2"/>
  <c r="A400" i="2"/>
  <c r="H399" i="2"/>
  <c r="B399" i="2"/>
  <c r="D399" i="2"/>
  <c r="A399" i="2"/>
  <c r="H86" i="2"/>
  <c r="B86" i="2"/>
  <c r="D86" i="2"/>
  <c r="A86" i="2"/>
  <c r="H85" i="2"/>
  <c r="B85" i="2"/>
  <c r="D85" i="2"/>
  <c r="A85" i="2"/>
  <c r="H398" i="2"/>
  <c r="D398" i="2"/>
  <c r="B398" i="2"/>
  <c r="A398" i="2"/>
  <c r="H84" i="2"/>
  <c r="B84" i="2"/>
  <c r="D84" i="2"/>
  <c r="A84" i="2"/>
  <c r="H83" i="2"/>
  <c r="D83" i="2"/>
  <c r="B83" i="2"/>
  <c r="A83" i="2"/>
  <c r="H82" i="2"/>
  <c r="B82" i="2"/>
  <c r="D82" i="2"/>
  <c r="A82" i="2"/>
  <c r="H397" i="2"/>
  <c r="B397" i="2"/>
  <c r="D397" i="2"/>
  <c r="A397" i="2"/>
  <c r="H81" i="2"/>
  <c r="B81" i="2"/>
  <c r="D81" i="2"/>
  <c r="A81" i="2"/>
  <c r="H80" i="2"/>
  <c r="B80" i="2"/>
  <c r="D80" i="2"/>
  <c r="A80" i="2"/>
  <c r="H79" i="2"/>
  <c r="B79" i="2"/>
  <c r="D79" i="2"/>
  <c r="A79" i="2"/>
  <c r="H78" i="2"/>
  <c r="D78" i="2"/>
  <c r="B78" i="2"/>
  <c r="A78" i="2"/>
  <c r="H77" i="2"/>
  <c r="B77" i="2"/>
  <c r="D77" i="2"/>
  <c r="A77" i="2"/>
  <c r="H76" i="2"/>
  <c r="D76" i="2"/>
  <c r="B76" i="2"/>
  <c r="A76" i="2"/>
  <c r="H396" i="2"/>
  <c r="B396" i="2"/>
  <c r="D396" i="2"/>
  <c r="A396" i="2"/>
  <c r="H75" i="2"/>
  <c r="B75" i="2"/>
  <c r="D75" i="2"/>
  <c r="A75" i="2"/>
  <c r="H74" i="2"/>
  <c r="B74" i="2"/>
  <c r="D74" i="2"/>
  <c r="A74" i="2"/>
  <c r="H73" i="2"/>
  <c r="B73" i="2"/>
  <c r="D73" i="2"/>
  <c r="A73" i="2"/>
  <c r="H72" i="2"/>
  <c r="B72" i="2"/>
  <c r="D72" i="2"/>
  <c r="A72" i="2"/>
  <c r="H395" i="2"/>
  <c r="D395" i="2"/>
  <c r="B395" i="2"/>
  <c r="A395" i="2"/>
  <c r="H71" i="2"/>
  <c r="B71" i="2"/>
  <c r="D71" i="2"/>
  <c r="A71" i="2"/>
  <c r="H70" i="2"/>
  <c r="B70" i="2"/>
  <c r="D70" i="2"/>
  <c r="A70" i="2"/>
  <c r="H69" i="2"/>
  <c r="B69" i="2"/>
  <c r="D69" i="2"/>
  <c r="A69" i="2"/>
  <c r="H68" i="2"/>
  <c r="B68" i="2"/>
  <c r="D68" i="2"/>
  <c r="A68" i="2"/>
  <c r="H67" i="2"/>
  <c r="B67" i="2"/>
  <c r="D67" i="2"/>
  <c r="A67" i="2"/>
  <c r="H66" i="2"/>
  <c r="B66" i="2"/>
  <c r="D66" i="2"/>
  <c r="A66" i="2"/>
  <c r="H65" i="2"/>
  <c r="B65" i="2"/>
  <c r="D65" i="2"/>
  <c r="A65" i="2"/>
  <c r="H64" i="2"/>
  <c r="D64" i="2"/>
  <c r="B64" i="2"/>
  <c r="A64" i="2"/>
  <c r="H63" i="2"/>
  <c r="B63" i="2"/>
  <c r="D63" i="2"/>
  <c r="A63" i="2"/>
  <c r="H62" i="2"/>
  <c r="D62" i="2"/>
  <c r="B62" i="2"/>
  <c r="A62" i="2"/>
  <c r="H61" i="2"/>
  <c r="B61" i="2"/>
  <c r="D61" i="2"/>
  <c r="A61" i="2"/>
  <c r="H60" i="2"/>
  <c r="B60" i="2"/>
  <c r="D60" i="2"/>
  <c r="A60" i="2"/>
  <c r="H59" i="2"/>
  <c r="B59" i="2"/>
  <c r="D59" i="2"/>
  <c r="A59" i="2"/>
  <c r="H58" i="2"/>
  <c r="B58" i="2"/>
  <c r="D58" i="2"/>
  <c r="A58" i="2"/>
  <c r="H57" i="2"/>
  <c r="B57" i="2"/>
  <c r="D57" i="2"/>
  <c r="A57" i="2"/>
  <c r="H56" i="2"/>
  <c r="D56" i="2"/>
  <c r="B56" i="2"/>
  <c r="A56" i="2"/>
  <c r="H55" i="2"/>
  <c r="B55" i="2"/>
  <c r="D55" i="2"/>
  <c r="A55" i="2"/>
  <c r="H54" i="2"/>
  <c r="B54" i="2"/>
  <c r="D54" i="2"/>
  <c r="A54" i="2"/>
  <c r="H53" i="2"/>
  <c r="B53" i="2"/>
  <c r="D53" i="2"/>
  <c r="A53" i="2"/>
  <c r="H52" i="2"/>
  <c r="B52" i="2"/>
  <c r="D52" i="2"/>
  <c r="A52" i="2"/>
  <c r="H51" i="2"/>
  <c r="B51" i="2"/>
  <c r="D51" i="2"/>
  <c r="A51" i="2"/>
  <c r="H50" i="2"/>
  <c r="B50" i="2"/>
  <c r="D50" i="2"/>
  <c r="A50" i="2"/>
  <c r="H49" i="2"/>
  <c r="B49" i="2"/>
  <c r="D49" i="2"/>
  <c r="A49" i="2"/>
  <c r="H48" i="2"/>
  <c r="D48" i="2"/>
  <c r="B48" i="2"/>
  <c r="A48" i="2"/>
  <c r="H47" i="2"/>
  <c r="B47" i="2"/>
  <c r="D47" i="2"/>
  <c r="A47" i="2"/>
  <c r="H46" i="2"/>
  <c r="D46" i="2"/>
  <c r="B46" i="2"/>
  <c r="A46" i="2"/>
  <c r="H45" i="2"/>
  <c r="B45" i="2"/>
  <c r="D45" i="2"/>
  <c r="A45" i="2"/>
  <c r="H44" i="2"/>
  <c r="B44" i="2"/>
  <c r="D44" i="2"/>
  <c r="A44" i="2"/>
  <c r="H43" i="2"/>
  <c r="B43" i="2"/>
  <c r="D43" i="2"/>
  <c r="A43" i="2"/>
  <c r="H42" i="2"/>
  <c r="B42" i="2"/>
  <c r="D42" i="2"/>
  <c r="A42" i="2"/>
  <c r="H41" i="2"/>
  <c r="B41" i="2"/>
  <c r="D41" i="2"/>
  <c r="A41" i="2"/>
  <c r="H40" i="2"/>
  <c r="D40" i="2"/>
  <c r="B40" i="2"/>
  <c r="A40" i="2"/>
  <c r="H39" i="2"/>
  <c r="B39" i="2"/>
  <c r="D39" i="2"/>
  <c r="A39" i="2"/>
  <c r="H38" i="2"/>
  <c r="B38" i="2"/>
  <c r="D38" i="2"/>
  <c r="A38" i="2"/>
  <c r="H37" i="2"/>
  <c r="B37" i="2"/>
  <c r="D37" i="2"/>
  <c r="A37" i="2"/>
  <c r="H36" i="2"/>
  <c r="B36" i="2"/>
  <c r="D36" i="2"/>
  <c r="A36" i="2"/>
  <c r="H35" i="2"/>
  <c r="B35" i="2"/>
  <c r="D35" i="2"/>
  <c r="A35" i="2"/>
  <c r="H34" i="2"/>
  <c r="B34" i="2"/>
  <c r="D34" i="2"/>
  <c r="A34" i="2"/>
  <c r="H33" i="2"/>
  <c r="B33" i="2"/>
  <c r="D33" i="2"/>
  <c r="A33" i="2"/>
  <c r="H32" i="2"/>
  <c r="D32" i="2"/>
  <c r="B32" i="2"/>
  <c r="A32" i="2"/>
  <c r="H31" i="2"/>
  <c r="B31" i="2"/>
  <c r="D31" i="2"/>
  <c r="A31" i="2"/>
  <c r="H30" i="2"/>
  <c r="D30" i="2"/>
  <c r="B30" i="2"/>
  <c r="A30" i="2"/>
  <c r="H29" i="2"/>
  <c r="B29" i="2"/>
  <c r="D29" i="2"/>
  <c r="A29" i="2"/>
  <c r="H28" i="2"/>
  <c r="B28" i="2"/>
  <c r="D28" i="2"/>
  <c r="A28" i="2"/>
  <c r="H27" i="2"/>
  <c r="B27" i="2"/>
  <c r="D27" i="2"/>
  <c r="A27" i="2"/>
  <c r="H26" i="2"/>
  <c r="B26" i="2"/>
  <c r="D26" i="2"/>
  <c r="A26" i="2"/>
  <c r="H394" i="2"/>
  <c r="B394" i="2"/>
  <c r="D394" i="2"/>
  <c r="A394" i="2"/>
  <c r="H25" i="2"/>
  <c r="D25" i="2"/>
  <c r="B25" i="2"/>
  <c r="A25" i="2"/>
  <c r="H24" i="2"/>
  <c r="B24" i="2"/>
  <c r="D24" i="2"/>
  <c r="A24" i="2"/>
  <c r="H23" i="2"/>
  <c r="B23" i="2"/>
  <c r="D23" i="2"/>
  <c r="A23" i="2"/>
  <c r="H22" i="2"/>
  <c r="B22" i="2"/>
  <c r="D22" i="2"/>
  <c r="A22" i="2"/>
  <c r="H21" i="2"/>
  <c r="B21" i="2"/>
  <c r="D21" i="2"/>
  <c r="A21" i="2"/>
  <c r="H20" i="2"/>
  <c r="B20" i="2"/>
  <c r="D20" i="2"/>
  <c r="A20" i="2"/>
  <c r="H19" i="2"/>
  <c r="D19" i="2"/>
  <c r="B19" i="2"/>
  <c r="A19" i="2"/>
  <c r="H18" i="2"/>
  <c r="B18" i="2"/>
  <c r="D18" i="2"/>
  <c r="A18" i="2"/>
  <c r="H17" i="2"/>
  <c r="D17" i="2"/>
  <c r="B17" i="2"/>
  <c r="A17" i="2"/>
  <c r="H16" i="2"/>
  <c r="B16" i="2"/>
  <c r="D16" i="2"/>
  <c r="A16" i="2"/>
  <c r="H15" i="2"/>
  <c r="D15" i="2"/>
  <c r="B15" i="2"/>
  <c r="A15" i="2"/>
  <c r="H14" i="2"/>
  <c r="B14" i="2"/>
  <c r="D14" i="2"/>
  <c r="A14" i="2"/>
  <c r="H13" i="2"/>
  <c r="B13" i="2"/>
  <c r="D13" i="2"/>
  <c r="A13" i="2"/>
  <c r="H12" i="2"/>
  <c r="B12" i="2"/>
  <c r="D12" i="2"/>
  <c r="A12" i="2"/>
  <c r="H11" i="2"/>
  <c r="B11" i="2"/>
  <c r="D11" i="2"/>
  <c r="A11" i="2"/>
  <c r="H393" i="2"/>
  <c r="B393" i="2"/>
  <c r="D393" i="2"/>
  <c r="A393" i="2"/>
  <c r="H392" i="2"/>
  <c r="D392" i="2"/>
  <c r="B392" i="2"/>
  <c r="A392" i="2"/>
  <c r="H391" i="2"/>
  <c r="B391" i="2"/>
  <c r="D391" i="2"/>
  <c r="A391" i="2"/>
  <c r="H390" i="2"/>
  <c r="D390" i="2"/>
  <c r="B390" i="2"/>
  <c r="A390" i="2"/>
  <c r="H389" i="2"/>
  <c r="B389" i="2"/>
  <c r="D389" i="2"/>
  <c r="A389" i="2"/>
  <c r="H388" i="2"/>
  <c r="B388" i="2"/>
  <c r="D388" i="2"/>
  <c r="A388" i="2"/>
  <c r="H387" i="2"/>
  <c r="B387" i="2"/>
  <c r="D387" i="2"/>
  <c r="A387" i="2"/>
  <c r="H386" i="2"/>
  <c r="B386" i="2"/>
  <c r="D386" i="2"/>
  <c r="A386" i="2"/>
  <c r="H385" i="2"/>
  <c r="B385" i="2"/>
  <c r="D385" i="2"/>
  <c r="A385" i="2"/>
  <c r="H384" i="2"/>
  <c r="B384" i="2"/>
  <c r="D384" i="2"/>
  <c r="A384" i="2"/>
  <c r="H383" i="2"/>
  <c r="B383" i="2"/>
  <c r="D383" i="2"/>
  <c r="A383" i="2"/>
  <c r="H382" i="2"/>
  <c r="B382" i="2"/>
  <c r="D382" i="2"/>
  <c r="A382" i="2"/>
  <c r="H381" i="2"/>
  <c r="F381" i="2"/>
  <c r="D381" i="2"/>
  <c r="B381" i="2"/>
  <c r="A381" i="2"/>
  <c r="H380" i="2"/>
  <c r="B380" i="2"/>
  <c r="F380" i="2"/>
  <c r="D380" i="2"/>
  <c r="A380" i="2"/>
  <c r="H379" i="2"/>
  <c r="B379" i="2"/>
  <c r="F379" i="2"/>
  <c r="D379" i="2"/>
  <c r="A379" i="2"/>
  <c r="H378" i="2"/>
  <c r="B378" i="2"/>
  <c r="F378" i="2"/>
  <c r="D378" i="2"/>
  <c r="A378" i="2"/>
  <c r="H377" i="2"/>
  <c r="B377" i="2"/>
  <c r="F377" i="2"/>
  <c r="D377" i="2"/>
  <c r="A377" i="2"/>
  <c r="H376" i="2"/>
  <c r="B376" i="2"/>
  <c r="D376" i="2"/>
  <c r="A376" i="2"/>
  <c r="H375" i="2"/>
  <c r="B375" i="2"/>
  <c r="D375" i="2"/>
  <c r="A375" i="2"/>
  <c r="H374" i="2"/>
  <c r="B374" i="2"/>
  <c r="D374" i="2"/>
  <c r="A374" i="2"/>
  <c r="H373" i="2"/>
  <c r="B373" i="2"/>
  <c r="D373" i="2"/>
  <c r="A373" i="2"/>
  <c r="H372" i="2"/>
  <c r="B372" i="2"/>
  <c r="D372" i="2"/>
  <c r="A372" i="2"/>
  <c r="H371" i="2"/>
  <c r="B371" i="2"/>
  <c r="D371" i="2"/>
  <c r="A371" i="2"/>
  <c r="H370" i="2"/>
  <c r="B370" i="2"/>
  <c r="D370" i="2"/>
  <c r="A370" i="2"/>
  <c r="H369" i="2"/>
  <c r="B369" i="2"/>
  <c r="D369" i="2"/>
  <c r="A369" i="2"/>
  <c r="H368" i="2"/>
  <c r="B368" i="2"/>
  <c r="D368" i="2"/>
  <c r="A368" i="2"/>
  <c r="H367" i="2"/>
  <c r="B367" i="2"/>
  <c r="D367" i="2"/>
  <c r="A367" i="2"/>
  <c r="H366" i="2"/>
  <c r="B366" i="2"/>
  <c r="D366" i="2"/>
  <c r="A366" i="2"/>
  <c r="H365" i="2"/>
  <c r="B365" i="2"/>
  <c r="D365" i="2"/>
  <c r="A365" i="2"/>
  <c r="H364" i="2"/>
  <c r="B364" i="2"/>
  <c r="D364" i="2"/>
  <c r="A364" i="2"/>
  <c r="H363" i="2"/>
  <c r="B363" i="2"/>
  <c r="D363" i="2"/>
  <c r="A363" i="2"/>
  <c r="H362" i="2"/>
  <c r="B362" i="2"/>
  <c r="D362" i="2"/>
  <c r="A362" i="2"/>
  <c r="H361" i="2"/>
  <c r="B361" i="2"/>
  <c r="D361" i="2"/>
  <c r="A361" i="2"/>
  <c r="H360" i="2"/>
  <c r="B360" i="2"/>
  <c r="D360" i="2"/>
  <c r="A360" i="2"/>
  <c r="H359" i="2"/>
  <c r="B359" i="2"/>
  <c r="D359" i="2"/>
  <c r="A359" i="2"/>
  <c r="H358" i="2"/>
  <c r="B358" i="2"/>
  <c r="D358" i="2"/>
  <c r="A358" i="2"/>
  <c r="H357" i="2"/>
  <c r="B357" i="2"/>
  <c r="D357" i="2"/>
  <c r="A357" i="2"/>
  <c r="H356" i="2"/>
  <c r="B356" i="2"/>
  <c r="D356" i="2"/>
  <c r="A356" i="2"/>
  <c r="H355" i="2"/>
  <c r="B355" i="2"/>
  <c r="D355" i="2"/>
  <c r="A355" i="2"/>
  <c r="H354" i="2"/>
  <c r="B354" i="2"/>
  <c r="D354" i="2"/>
  <c r="A354" i="2"/>
  <c r="H353" i="2"/>
  <c r="B353" i="2"/>
  <c r="D353" i="2"/>
  <c r="A353" i="2"/>
  <c r="H352" i="2"/>
  <c r="B352" i="2"/>
  <c r="D352" i="2"/>
  <c r="A352" i="2"/>
  <c r="H351" i="2"/>
  <c r="B351" i="2"/>
  <c r="D351" i="2"/>
  <c r="A351" i="2"/>
  <c r="H350" i="2"/>
  <c r="B350" i="2"/>
  <c r="D350" i="2"/>
  <c r="A350" i="2"/>
  <c r="H349" i="2"/>
  <c r="B349" i="2"/>
  <c r="D349" i="2"/>
  <c r="A349" i="2"/>
  <c r="H348" i="2"/>
  <c r="B348" i="2"/>
  <c r="D348" i="2"/>
  <c r="A348" i="2"/>
  <c r="H347" i="2"/>
  <c r="B347" i="2"/>
  <c r="D347" i="2"/>
  <c r="A347" i="2"/>
  <c r="H346" i="2"/>
  <c r="B346" i="2"/>
  <c r="D346" i="2"/>
  <c r="A346" i="2"/>
  <c r="H345" i="2"/>
  <c r="B345" i="2"/>
  <c r="D345" i="2"/>
  <c r="A345" i="2"/>
  <c r="H344" i="2"/>
  <c r="B344" i="2"/>
  <c r="D344" i="2"/>
  <c r="A344" i="2"/>
  <c r="H343" i="2"/>
  <c r="B343" i="2"/>
  <c r="D343" i="2"/>
  <c r="A343" i="2"/>
  <c r="H342" i="2"/>
  <c r="B342" i="2"/>
  <c r="D342" i="2"/>
  <c r="A342" i="2"/>
  <c r="H341" i="2"/>
  <c r="B341" i="2"/>
  <c r="D341" i="2"/>
  <c r="A341" i="2"/>
  <c r="H340" i="2"/>
  <c r="B340" i="2"/>
  <c r="D340" i="2"/>
  <c r="A340" i="2"/>
  <c r="H339" i="2"/>
  <c r="B339" i="2"/>
  <c r="D339" i="2"/>
  <c r="A339" i="2"/>
  <c r="H338" i="2"/>
  <c r="B338" i="2"/>
  <c r="D338" i="2"/>
  <c r="A338" i="2"/>
  <c r="H337" i="2"/>
  <c r="B337" i="2"/>
  <c r="D337" i="2"/>
  <c r="A337" i="2"/>
  <c r="H336" i="2"/>
  <c r="B336" i="2"/>
  <c r="D336" i="2"/>
  <c r="A336" i="2"/>
  <c r="H335" i="2"/>
  <c r="B335" i="2"/>
  <c r="D335" i="2"/>
  <c r="A335" i="2"/>
  <c r="H334" i="2"/>
  <c r="B334" i="2"/>
  <c r="D334" i="2"/>
  <c r="A334" i="2"/>
  <c r="H333" i="2"/>
  <c r="B333" i="2"/>
  <c r="D333" i="2"/>
  <c r="A333" i="2"/>
  <c r="H332" i="2"/>
  <c r="B332" i="2"/>
  <c r="D332" i="2"/>
  <c r="A332" i="2"/>
  <c r="H331" i="2"/>
  <c r="B331" i="2"/>
  <c r="D331" i="2"/>
  <c r="A331" i="2"/>
  <c r="H330" i="2"/>
  <c r="B330" i="2"/>
  <c r="D330" i="2"/>
  <c r="A330" i="2"/>
  <c r="H329" i="2"/>
  <c r="B329" i="2"/>
  <c r="D329" i="2"/>
  <c r="A329" i="2"/>
  <c r="H328" i="2"/>
  <c r="B328" i="2"/>
  <c r="D328" i="2"/>
  <c r="A328" i="2"/>
  <c r="H327" i="2"/>
  <c r="B327" i="2"/>
  <c r="D327" i="2"/>
  <c r="A327" i="2"/>
  <c r="H326" i="2"/>
  <c r="B326" i="2"/>
  <c r="D326" i="2"/>
  <c r="A326" i="2"/>
  <c r="H325" i="2"/>
  <c r="B325" i="2"/>
  <c r="D325" i="2"/>
  <c r="A325" i="2"/>
  <c r="H324" i="2"/>
  <c r="B324" i="2"/>
  <c r="D324" i="2"/>
  <c r="A324" i="2"/>
  <c r="H323" i="2"/>
  <c r="B323" i="2"/>
  <c r="D323" i="2"/>
  <c r="A323" i="2"/>
  <c r="H322" i="2"/>
  <c r="B322" i="2"/>
  <c r="D322" i="2"/>
  <c r="A322" i="2"/>
  <c r="H321" i="2"/>
  <c r="B321" i="2"/>
  <c r="D321" i="2"/>
  <c r="A321" i="2"/>
  <c r="H320" i="2"/>
  <c r="B320" i="2"/>
  <c r="D320" i="2"/>
  <c r="A320" i="2"/>
  <c r="H319" i="2"/>
  <c r="B319" i="2"/>
  <c r="D319" i="2"/>
  <c r="A319" i="2"/>
  <c r="H318" i="2"/>
  <c r="B318" i="2"/>
  <c r="D318" i="2"/>
  <c r="A318" i="2"/>
  <c r="H317" i="2"/>
  <c r="B317" i="2"/>
  <c r="D317" i="2"/>
  <c r="A317" i="2"/>
  <c r="H316" i="2"/>
  <c r="B316" i="2"/>
  <c r="D316" i="2"/>
  <c r="A316" i="2"/>
  <c r="H315" i="2"/>
  <c r="B315" i="2"/>
  <c r="D315" i="2"/>
  <c r="A315" i="2"/>
  <c r="H314" i="2"/>
  <c r="B314" i="2"/>
  <c r="D314" i="2"/>
  <c r="A314" i="2"/>
  <c r="H313" i="2"/>
  <c r="B313" i="2"/>
  <c r="D313" i="2"/>
  <c r="A313" i="2"/>
  <c r="H312" i="2"/>
  <c r="B312" i="2"/>
  <c r="D312" i="2"/>
  <c r="A312" i="2"/>
  <c r="H311" i="2"/>
  <c r="B311" i="2"/>
  <c r="D311" i="2"/>
  <c r="A311" i="2"/>
  <c r="H310" i="2"/>
  <c r="B310" i="2"/>
  <c r="D310" i="2"/>
  <c r="A310" i="2"/>
  <c r="Q456" i="1"/>
  <c r="Q459" i="1"/>
  <c r="Q462" i="1"/>
  <c r="Q463" i="1"/>
  <c r="Q451" i="1"/>
  <c r="Q453" i="1"/>
  <c r="Q458" i="1"/>
  <c r="Q460" i="1"/>
  <c r="Q461" i="1"/>
  <c r="Q448" i="1"/>
  <c r="Q452" i="1"/>
  <c r="Q454" i="1"/>
  <c r="Q455" i="1"/>
  <c r="Q450" i="1"/>
  <c r="Q423" i="1"/>
  <c r="F16" i="1"/>
  <c r="F17" i="1" s="1"/>
  <c r="C17" i="1"/>
  <c r="Q446" i="1"/>
  <c r="Q410" i="1"/>
  <c r="Q422" i="1"/>
  <c r="Q426" i="1"/>
  <c r="Q427" i="1"/>
  <c r="Q429" i="1"/>
  <c r="Q431" i="1"/>
  <c r="Q432" i="1"/>
  <c r="Q434" i="1"/>
  <c r="Q435" i="1"/>
  <c r="Q436" i="1"/>
  <c r="Q438" i="1"/>
  <c r="Q439" i="1"/>
  <c r="Q440" i="1"/>
  <c r="Q443" i="1"/>
  <c r="Q444" i="1"/>
  <c r="Q445" i="1"/>
  <c r="Q418" i="1"/>
  <c r="Q442" i="1"/>
  <c r="Q437" i="1"/>
  <c r="Q441" i="1"/>
  <c r="Q428" i="1"/>
  <c r="Q433" i="1"/>
  <c r="Q424" i="1"/>
  <c r="Q421" i="1"/>
  <c r="Q411" i="1"/>
  <c r="Q394" i="1"/>
  <c r="Q330" i="1"/>
  <c r="Q174" i="1"/>
  <c r="Q171" i="1"/>
  <c r="Q150" i="1"/>
  <c r="Q149" i="1"/>
  <c r="Q148" i="1"/>
  <c r="Q147" i="1"/>
  <c r="Q146" i="1"/>
  <c r="Q145" i="1"/>
  <c r="Q137" i="1"/>
  <c r="Q132" i="1"/>
  <c r="Q131" i="1"/>
  <c r="Q128" i="1"/>
  <c r="Q118" i="1"/>
  <c r="Q113" i="1"/>
  <c r="Q112" i="1"/>
  <c r="Q117" i="1"/>
  <c r="Q106" i="1"/>
  <c r="Q107" i="1"/>
  <c r="Q108" i="1"/>
  <c r="Q109" i="1"/>
  <c r="Q110" i="1"/>
  <c r="Q111" i="1"/>
  <c r="Q114" i="1"/>
  <c r="Q115" i="1"/>
  <c r="Q116" i="1"/>
  <c r="Q119" i="1"/>
  <c r="Q120" i="1"/>
  <c r="Q121" i="1"/>
  <c r="Q122" i="1"/>
  <c r="Q124" i="1"/>
  <c r="Q125" i="1"/>
  <c r="Q126" i="1"/>
  <c r="Q127" i="1"/>
  <c r="Q129" i="1"/>
  <c r="Q130" i="1"/>
  <c r="Q133" i="1"/>
  <c r="Q134" i="1"/>
  <c r="Q135" i="1"/>
  <c r="Q136" i="1"/>
  <c r="Q138" i="1"/>
  <c r="Q139" i="1"/>
  <c r="Q140" i="1"/>
  <c r="Q141" i="1"/>
  <c r="Q142" i="1"/>
  <c r="Q143" i="1"/>
  <c r="Q144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2" i="1"/>
  <c r="Q173" i="1"/>
  <c r="Q175" i="1"/>
  <c r="Q177" i="1"/>
  <c r="Q178" i="1"/>
  <c r="Q179" i="1"/>
  <c r="Q180" i="1"/>
  <c r="Q182" i="1"/>
  <c r="Q183" i="1"/>
  <c r="Q184" i="1"/>
  <c r="Q185" i="1"/>
  <c r="Q186" i="1"/>
  <c r="Q187" i="1"/>
  <c r="Q189" i="1"/>
  <c r="Q190" i="1"/>
  <c r="Q191" i="1"/>
  <c r="Q193" i="1"/>
  <c r="Q194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2" i="1"/>
  <c r="Q273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9" i="1"/>
  <c r="Q290" i="1"/>
  <c r="Q291" i="1"/>
  <c r="Q292" i="1"/>
  <c r="Q293" i="1"/>
  <c r="Q294" i="1"/>
  <c r="Q296" i="1"/>
  <c r="Q297" i="1"/>
  <c r="Q299" i="1"/>
  <c r="Q300" i="1"/>
  <c r="Q301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1" i="1"/>
  <c r="Q332" i="1"/>
  <c r="Q333" i="1"/>
  <c r="Q334" i="1"/>
  <c r="Q335" i="1"/>
  <c r="Q336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2" i="1"/>
  <c r="Q383" i="1"/>
  <c r="Q384" i="1"/>
  <c r="Q385" i="1"/>
  <c r="Q386" i="1"/>
  <c r="Q387" i="1"/>
  <c r="Q388" i="1"/>
  <c r="Q389" i="1"/>
  <c r="Q391" i="1"/>
  <c r="Q393" i="1"/>
  <c r="Q395" i="1"/>
  <c r="Q396" i="1"/>
  <c r="Q397" i="1"/>
  <c r="Q399" i="1"/>
  <c r="Q403" i="1"/>
  <c r="Q404" i="1"/>
  <c r="Q405" i="1"/>
  <c r="Q409" i="1"/>
  <c r="Q412" i="1"/>
  <c r="Q413" i="1"/>
  <c r="Q415" i="1"/>
  <c r="Q417" i="1"/>
  <c r="Q420" i="1"/>
  <c r="Q105" i="1"/>
  <c r="E317" i="2"/>
  <c r="E281" i="2"/>
  <c r="E300" i="2"/>
  <c r="E440" i="1"/>
  <c r="E291" i="2" s="1"/>
  <c r="E429" i="1"/>
  <c r="F429" i="1" s="1"/>
  <c r="G429" i="1" s="1"/>
  <c r="K429" i="1" s="1"/>
  <c r="E127" i="1"/>
  <c r="F127" i="1"/>
  <c r="G127" i="1" s="1"/>
  <c r="I127" i="1" s="1"/>
  <c r="E471" i="1"/>
  <c r="F471" i="1"/>
  <c r="G471" i="1" s="1"/>
  <c r="K471" i="1" s="1"/>
  <c r="E473" i="1"/>
  <c r="F473" i="1" s="1"/>
  <c r="G473" i="1" s="1"/>
  <c r="K473" i="1" s="1"/>
  <c r="G475" i="1"/>
  <c r="K475" i="1"/>
  <c r="G439" i="1"/>
  <c r="K439" i="1" s="1"/>
  <c r="E434" i="1"/>
  <c r="E134" i="1"/>
  <c r="F134" i="1" s="1"/>
  <c r="G134" i="1" s="1"/>
  <c r="I134" i="1" s="1"/>
  <c r="F440" i="1"/>
  <c r="G440" i="1" s="1"/>
  <c r="K440" i="1" s="1"/>
  <c r="F434" i="1" l="1"/>
  <c r="G434" i="1" s="1"/>
  <c r="K434" i="1" s="1"/>
  <c r="E285" i="2"/>
  <c r="E319" i="2"/>
  <c r="E327" i="2"/>
  <c r="E367" i="2"/>
  <c r="E184" i="2"/>
  <c r="E192" i="2"/>
  <c r="E311" i="2"/>
  <c r="E322" i="2"/>
  <c r="E330" i="2"/>
  <c r="E338" i="2"/>
  <c r="E370" i="2"/>
  <c r="E19" i="2"/>
  <c r="E73" i="2"/>
  <c r="E107" i="2"/>
  <c r="E122" i="2"/>
  <c r="E145" i="2"/>
  <c r="E159" i="2"/>
  <c r="E167" i="2"/>
  <c r="E414" i="2"/>
  <c r="F71" i="1"/>
  <c r="G71" i="1" s="1"/>
  <c r="H71" i="1" s="1"/>
  <c r="F192" i="1"/>
  <c r="G192" i="1" s="1"/>
  <c r="I192" i="1" s="1"/>
  <c r="F271" i="1"/>
  <c r="G271" i="1" s="1"/>
  <c r="I271" i="1" s="1"/>
  <c r="F214" i="1"/>
  <c r="G214" i="1" s="1"/>
  <c r="I214" i="1" s="1"/>
  <c r="F169" i="1"/>
  <c r="G169" i="1" s="1"/>
  <c r="I169" i="1" s="1"/>
  <c r="F411" i="1"/>
  <c r="G411" i="1" s="1"/>
  <c r="J411" i="1" s="1"/>
  <c r="F282" i="1"/>
  <c r="G282" i="1" s="1"/>
  <c r="I282" i="1" s="1"/>
  <c r="E336" i="2"/>
  <c r="E384" i="2"/>
  <c r="E17" i="2"/>
  <c r="E255" i="2"/>
  <c r="E277" i="2"/>
  <c r="E387" i="2"/>
  <c r="E12" i="2"/>
  <c r="E399" i="2"/>
  <c r="E406" i="2"/>
  <c r="E188" i="2"/>
  <c r="E219" i="2"/>
  <c r="E412" i="2"/>
  <c r="E334" i="2"/>
  <c r="E342" i="2"/>
  <c r="E374" i="2"/>
  <c r="E30" i="2"/>
  <c r="E345" i="2"/>
  <c r="E353" i="2"/>
  <c r="E393" i="2"/>
  <c r="E202" i="2"/>
  <c r="E422" i="2"/>
  <c r="E425" i="2"/>
  <c r="E297" i="2"/>
  <c r="E478" i="1"/>
  <c r="F478" i="1" s="1"/>
  <c r="G478" i="1" s="1"/>
  <c r="K478" i="1" s="1"/>
  <c r="E431" i="1"/>
  <c r="E464" i="1"/>
  <c r="E139" i="1"/>
  <c r="E239" i="1"/>
  <c r="E256" i="1"/>
  <c r="E263" i="1"/>
  <c r="E287" i="1"/>
  <c r="F287" i="1" s="1"/>
  <c r="G287" i="1" s="1"/>
  <c r="I287" i="1" s="1"/>
  <c r="E306" i="1"/>
  <c r="E313" i="1"/>
  <c r="E321" i="1"/>
  <c r="E334" i="1"/>
  <c r="E341" i="1"/>
  <c r="E348" i="1"/>
  <c r="E120" i="1"/>
  <c r="E267" i="1"/>
  <c r="E283" i="1"/>
  <c r="E322" i="1"/>
  <c r="E362" i="1"/>
  <c r="E371" i="1"/>
  <c r="E246" i="1"/>
  <c r="F246" i="1" s="1"/>
  <c r="G246" i="1" s="1"/>
  <c r="E442" i="1"/>
  <c r="E457" i="1"/>
  <c r="F457" i="1" s="1"/>
  <c r="G457" i="1" s="1"/>
  <c r="K457" i="1" s="1"/>
  <c r="E158" i="1"/>
  <c r="E230" i="1"/>
  <c r="F230" i="1" s="1"/>
  <c r="E245" i="1"/>
  <c r="E428" i="1"/>
  <c r="E459" i="1"/>
  <c r="E132" i="1"/>
  <c r="E150" i="1"/>
  <c r="G251" i="1"/>
  <c r="I251" i="1" s="1"/>
  <c r="E422" i="1"/>
  <c r="E319" i="1"/>
  <c r="F319" i="1" s="1"/>
  <c r="G319" i="1" s="1"/>
  <c r="I319" i="1" s="1"/>
  <c r="E124" i="1"/>
  <c r="E135" i="1"/>
  <c r="E356" i="1"/>
  <c r="E366" i="1"/>
  <c r="E378" i="1"/>
  <c r="E144" i="1"/>
  <c r="E385" i="1"/>
  <c r="E389" i="1"/>
  <c r="E396" i="1"/>
  <c r="E152" i="1"/>
  <c r="E156" i="1"/>
  <c r="E161" i="1"/>
  <c r="E166" i="1"/>
  <c r="E170" i="1"/>
  <c r="E180" i="1"/>
  <c r="E184" i="1"/>
  <c r="E190" i="1"/>
  <c r="E198" i="1"/>
  <c r="E203" i="1"/>
  <c r="E207" i="1"/>
  <c r="E211" i="1"/>
  <c r="E215" i="1"/>
  <c r="E219" i="1"/>
  <c r="E469" i="1"/>
  <c r="F469" i="1" s="1"/>
  <c r="G469" i="1" s="1"/>
  <c r="K469" i="1" s="1"/>
  <c r="E432" i="1"/>
  <c r="E443" i="1"/>
  <c r="F443" i="1" s="1"/>
  <c r="G443" i="1" s="1"/>
  <c r="K443" i="1" s="1"/>
  <c r="E465" i="1"/>
  <c r="F465" i="1" s="1"/>
  <c r="G465" i="1" s="1"/>
  <c r="K465" i="1" s="1"/>
  <c r="E258" i="1"/>
  <c r="E276" i="1"/>
  <c r="E296" i="1"/>
  <c r="E307" i="1"/>
  <c r="E317" i="1"/>
  <c r="E325" i="1"/>
  <c r="E331" i="1"/>
  <c r="E335" i="1"/>
  <c r="E342" i="1"/>
  <c r="E349" i="1"/>
  <c r="E228" i="1"/>
  <c r="E249" i="1"/>
  <c r="E323" i="1"/>
  <c r="E363" i="1"/>
  <c r="E373" i="1"/>
  <c r="F373" i="1" s="1"/>
  <c r="G373" i="1" s="1"/>
  <c r="I373" i="1" s="1"/>
  <c r="E403" i="1"/>
  <c r="E421" i="1"/>
  <c r="E441" i="1"/>
  <c r="E458" i="1"/>
  <c r="G115" i="1"/>
  <c r="J115" i="1" s="1"/>
  <c r="E179" i="1"/>
  <c r="E330" i="1"/>
  <c r="E412" i="1"/>
  <c r="E433" i="1"/>
  <c r="E462" i="1"/>
  <c r="E146" i="1"/>
  <c r="E252" i="1"/>
  <c r="E285" i="1"/>
  <c r="E270" i="1"/>
  <c r="E401" i="1"/>
  <c r="E407" i="1"/>
  <c r="G337" i="1"/>
  <c r="I337" i="1" s="1"/>
  <c r="E479" i="1"/>
  <c r="F479" i="1" s="1"/>
  <c r="G479" i="1" s="1"/>
  <c r="K479" i="1" s="1"/>
  <c r="E435" i="1"/>
  <c r="E466" i="1"/>
  <c r="F466" i="1" s="1"/>
  <c r="G466" i="1" s="1"/>
  <c r="I466" i="1" s="1"/>
  <c r="E140" i="1"/>
  <c r="E240" i="1"/>
  <c r="E264" i="1"/>
  <c r="E290" i="1"/>
  <c r="E297" i="1"/>
  <c r="F297" i="1" s="1"/>
  <c r="G297" i="1" s="1"/>
  <c r="I297" i="1" s="1"/>
  <c r="E309" i="1"/>
  <c r="E142" i="1"/>
  <c r="E344" i="1"/>
  <c r="E122" i="1"/>
  <c r="E233" i="1"/>
  <c r="E268" i="1"/>
  <c r="E304" i="1"/>
  <c r="E374" i="1"/>
  <c r="E418" i="1"/>
  <c r="F418" i="1" s="1"/>
  <c r="G418" i="1" s="1"/>
  <c r="K418" i="1" s="1"/>
  <c r="E467" i="1"/>
  <c r="F467" i="1" s="1"/>
  <c r="E118" i="1"/>
  <c r="E165" i="1"/>
  <c r="G230" i="1"/>
  <c r="J230" i="1" s="1"/>
  <c r="E463" i="1"/>
  <c r="E137" i="1"/>
  <c r="E426" i="1"/>
  <c r="E308" i="1"/>
  <c r="E126" i="1"/>
  <c r="E353" i="1"/>
  <c r="E358" i="1"/>
  <c r="E367" i="1"/>
  <c r="E379" i="1"/>
  <c r="E382" i="1"/>
  <c r="E386" i="1"/>
  <c r="E391" i="1"/>
  <c r="E397" i="1"/>
  <c r="E153" i="1"/>
  <c r="E157" i="1"/>
  <c r="E162" i="1"/>
  <c r="E167" i="1"/>
  <c r="E172" i="1"/>
  <c r="E182" i="1"/>
  <c r="E186" i="1"/>
  <c r="E191" i="1"/>
  <c r="E199" i="1"/>
  <c r="E204" i="1"/>
  <c r="E208" i="1"/>
  <c r="E212" i="1"/>
  <c r="E216" i="1"/>
  <c r="E223" i="1"/>
  <c r="E477" i="1"/>
  <c r="F477" i="1" s="1"/>
  <c r="G477" i="1" s="1"/>
  <c r="K477" i="1" s="1"/>
  <c r="E472" i="1"/>
  <c r="F472" i="1" s="1"/>
  <c r="G472" i="1" s="1"/>
  <c r="K472" i="1" s="1"/>
  <c r="E436" i="1"/>
  <c r="E444" i="1"/>
  <c r="F444" i="1" s="1"/>
  <c r="G444" i="1" s="1"/>
  <c r="K444" i="1" s="1"/>
  <c r="E470" i="1"/>
  <c r="F470" i="1" s="1"/>
  <c r="G470" i="1" s="1"/>
  <c r="K470" i="1" s="1"/>
  <c r="E235" i="1"/>
  <c r="E241" i="1"/>
  <c r="E259" i="1"/>
  <c r="E277" i="1"/>
  <c r="E291" i="1"/>
  <c r="E299" i="1"/>
  <c r="E141" i="1"/>
  <c r="E315" i="1"/>
  <c r="E326" i="1"/>
  <c r="E336" i="1"/>
  <c r="E345" i="1"/>
  <c r="E350" i="1"/>
  <c r="E201" i="1"/>
  <c r="E250" i="1"/>
  <c r="E324" i="1"/>
  <c r="E364" i="1"/>
  <c r="E404" i="1"/>
  <c r="E424" i="1"/>
  <c r="F424" i="1" s="1"/>
  <c r="E446" i="1"/>
  <c r="E185" i="1"/>
  <c r="E231" i="1"/>
  <c r="F231" i="1" s="1"/>
  <c r="G231" i="1" s="1"/>
  <c r="J231" i="1" s="1"/>
  <c r="E413" i="1"/>
  <c r="E452" i="1"/>
  <c r="E125" i="1"/>
  <c r="E147" i="1"/>
  <c r="E253" i="1"/>
  <c r="E416" i="1"/>
  <c r="E289" i="1"/>
  <c r="E402" i="1"/>
  <c r="E123" i="1"/>
  <c r="E295" i="1"/>
  <c r="E130" i="1"/>
  <c r="F130" i="1" s="1"/>
  <c r="G130" i="1" s="1"/>
  <c r="I130" i="1" s="1"/>
  <c r="E445" i="1"/>
  <c r="E474" i="1"/>
  <c r="F474" i="1" s="1"/>
  <c r="G474" i="1" s="1"/>
  <c r="K474" i="1" s="1"/>
  <c r="E242" i="1"/>
  <c r="E260" i="1"/>
  <c r="E265" i="1"/>
  <c r="E279" i="1"/>
  <c r="E292" i="1"/>
  <c r="E301" i="1"/>
  <c r="E316" i="1"/>
  <c r="E327" i="1"/>
  <c r="E143" i="1"/>
  <c r="E338" i="1"/>
  <c r="E346" i="1"/>
  <c r="E351" i="1"/>
  <c r="E220" i="1"/>
  <c r="E234" i="1"/>
  <c r="E254" i="1"/>
  <c r="E273" i="1"/>
  <c r="E305" i="1"/>
  <c r="E343" i="1"/>
  <c r="E375" i="1"/>
  <c r="G424" i="1"/>
  <c r="K424" i="1" s="1"/>
  <c r="E460" i="1"/>
  <c r="G467" i="1"/>
  <c r="K467" i="1" s="1"/>
  <c r="E128" i="1"/>
  <c r="E175" i="1"/>
  <c r="E232" i="1"/>
  <c r="E405" i="1"/>
  <c r="E415" i="1"/>
  <c r="E454" i="1"/>
  <c r="E408" i="1"/>
  <c r="E427" i="1"/>
  <c r="E449" i="1"/>
  <c r="E129" i="1"/>
  <c r="F129" i="1" s="1"/>
  <c r="G129" i="1" s="1"/>
  <c r="I129" i="1" s="1"/>
  <c r="E354" i="1"/>
  <c r="E359" i="1"/>
  <c r="E368" i="1"/>
  <c r="E369" i="1"/>
  <c r="E383" i="1"/>
  <c r="E387" i="1"/>
  <c r="E393" i="1"/>
  <c r="E399" i="1"/>
  <c r="E154" i="1"/>
  <c r="E159" i="1"/>
  <c r="E163" i="1"/>
  <c r="E168" i="1"/>
  <c r="E173" i="1"/>
  <c r="E138" i="1"/>
  <c r="E187" i="1"/>
  <c r="E193" i="1"/>
  <c r="E200" i="1"/>
  <c r="E205" i="1"/>
  <c r="E209" i="1"/>
  <c r="E213" i="1"/>
  <c r="E217" i="1"/>
  <c r="E225" i="1"/>
  <c r="F225" i="1" s="1"/>
  <c r="G225" i="1" s="1"/>
  <c r="I225" i="1" s="1"/>
  <c r="E114" i="1"/>
  <c r="E94" i="2" l="1"/>
  <c r="F205" i="1"/>
  <c r="G205" i="1" s="1"/>
  <c r="I205" i="1" s="1"/>
  <c r="F159" i="1"/>
  <c r="G159" i="1" s="1"/>
  <c r="I159" i="1" s="1"/>
  <c r="E55" i="2"/>
  <c r="F359" i="1"/>
  <c r="G359" i="1" s="1"/>
  <c r="I359" i="1" s="1"/>
  <c r="E231" i="2"/>
  <c r="F349" i="1"/>
  <c r="G349" i="1" s="1"/>
  <c r="I349" i="1" s="1"/>
  <c r="E221" i="2"/>
  <c r="F276" i="1"/>
  <c r="G276" i="1" s="1"/>
  <c r="I276" i="1" s="1"/>
  <c r="E157" i="2"/>
  <c r="F211" i="1"/>
  <c r="G211" i="1" s="1"/>
  <c r="I211" i="1" s="1"/>
  <c r="E100" i="2"/>
  <c r="F166" i="1"/>
  <c r="G166" i="1" s="1"/>
  <c r="I166" i="1" s="1"/>
  <c r="E62" i="2"/>
  <c r="F378" i="1"/>
  <c r="G378" i="1" s="1"/>
  <c r="I378" i="1" s="1"/>
  <c r="E250" i="2"/>
  <c r="F150" i="1"/>
  <c r="G150" i="1" s="1"/>
  <c r="I150" i="1" s="1"/>
  <c r="E46" i="2"/>
  <c r="F442" i="1"/>
  <c r="G442" i="1" s="1"/>
  <c r="K442" i="1" s="1"/>
  <c r="E293" i="2"/>
  <c r="F348" i="1"/>
  <c r="G348" i="1" s="1"/>
  <c r="I348" i="1" s="1"/>
  <c r="E220" i="2"/>
  <c r="F256" i="1"/>
  <c r="G256" i="1" s="1"/>
  <c r="I256" i="1" s="1"/>
  <c r="E139" i="2"/>
  <c r="F462" i="1"/>
  <c r="G462" i="1" s="1"/>
  <c r="J462" i="1" s="1"/>
  <c r="E308" i="2"/>
  <c r="F421" i="1"/>
  <c r="G421" i="1" s="1"/>
  <c r="K421" i="1" s="1"/>
  <c r="E275" i="2"/>
  <c r="F304" i="1"/>
  <c r="G304" i="1" s="1"/>
  <c r="I304" i="1" s="1"/>
  <c r="E178" i="2"/>
  <c r="F290" i="1"/>
  <c r="G290" i="1" s="1"/>
  <c r="I290" i="1" s="1"/>
  <c r="E169" i="2"/>
  <c r="F364" i="1"/>
  <c r="G364" i="1" s="1"/>
  <c r="I364" i="1" s="1"/>
  <c r="E236" i="2"/>
  <c r="F315" i="1"/>
  <c r="G315" i="1" s="1"/>
  <c r="I315" i="1" s="1"/>
  <c r="E189" i="2"/>
  <c r="F208" i="1"/>
  <c r="G208" i="1" s="1"/>
  <c r="I208" i="1" s="1"/>
  <c r="E97" i="2"/>
  <c r="F162" i="1"/>
  <c r="G162" i="1" s="1"/>
  <c r="I162" i="1" s="1"/>
  <c r="E58" i="2"/>
  <c r="F367" i="1"/>
  <c r="G367" i="1" s="1"/>
  <c r="I367" i="1" s="1"/>
  <c r="E239" i="2"/>
  <c r="F452" i="1"/>
  <c r="G452" i="1" s="1"/>
  <c r="J452" i="1" s="1"/>
  <c r="E299" i="2"/>
  <c r="E273" i="2"/>
  <c r="F415" i="1"/>
  <c r="G415" i="1" s="1"/>
  <c r="J415" i="1" s="1"/>
  <c r="F375" i="1"/>
  <c r="G375" i="1" s="1"/>
  <c r="I375" i="1" s="1"/>
  <c r="E247" i="2"/>
  <c r="F346" i="1"/>
  <c r="G346" i="1" s="1"/>
  <c r="I346" i="1" s="1"/>
  <c r="E218" i="2"/>
  <c r="F265" i="1"/>
  <c r="G265" i="1" s="1"/>
  <c r="I265" i="1" s="1"/>
  <c r="E148" i="2"/>
  <c r="F402" i="1"/>
  <c r="G402" i="1" s="1"/>
  <c r="I402" i="1" s="1"/>
  <c r="E417" i="2"/>
  <c r="F200" i="1"/>
  <c r="G200" i="1" s="1"/>
  <c r="I200" i="1" s="1"/>
  <c r="E89" i="2"/>
  <c r="F354" i="1"/>
  <c r="G354" i="1" s="1"/>
  <c r="I354" i="1" s="1"/>
  <c r="E226" i="2"/>
  <c r="F405" i="1"/>
  <c r="G405" i="1" s="1"/>
  <c r="J405" i="1" s="1"/>
  <c r="E269" i="2"/>
  <c r="F343" i="1"/>
  <c r="G343" i="1" s="1"/>
  <c r="I343" i="1" s="1"/>
  <c r="E215" i="2"/>
  <c r="F338" i="1"/>
  <c r="G338" i="1" s="1"/>
  <c r="I338" i="1" s="1"/>
  <c r="E210" i="2"/>
  <c r="F413" i="1"/>
  <c r="G413" i="1" s="1"/>
  <c r="J413" i="1" s="1"/>
  <c r="E272" i="2"/>
  <c r="F324" i="1"/>
  <c r="G324" i="1" s="1"/>
  <c r="I324" i="1" s="1"/>
  <c r="E197" i="2"/>
  <c r="F141" i="1"/>
  <c r="G141" i="1" s="1"/>
  <c r="I141" i="1" s="1"/>
  <c r="E38" i="2"/>
  <c r="F204" i="1"/>
  <c r="G204" i="1" s="1"/>
  <c r="I204" i="1" s="1"/>
  <c r="E93" i="2"/>
  <c r="F157" i="1"/>
  <c r="G157" i="1" s="1"/>
  <c r="I157" i="1" s="1"/>
  <c r="E53" i="2"/>
  <c r="F358" i="1"/>
  <c r="G358" i="1" s="1"/>
  <c r="I358" i="1" s="1"/>
  <c r="E230" i="2"/>
  <c r="F463" i="1"/>
  <c r="G463" i="1" s="1"/>
  <c r="J463" i="1" s="1"/>
  <c r="E309" i="2"/>
  <c r="F268" i="1"/>
  <c r="G268" i="1" s="1"/>
  <c r="I268" i="1" s="1"/>
  <c r="E151" i="2"/>
  <c r="F264" i="1"/>
  <c r="G264" i="1" s="1"/>
  <c r="I264" i="1" s="1"/>
  <c r="E147" i="2"/>
  <c r="E419" i="2"/>
  <c r="F407" i="1"/>
  <c r="G407" i="1" s="1"/>
  <c r="J407" i="1" s="1"/>
  <c r="F433" i="1"/>
  <c r="G433" i="1" s="1"/>
  <c r="J433" i="1" s="1"/>
  <c r="E284" i="2"/>
  <c r="F403" i="1"/>
  <c r="G403" i="1" s="1"/>
  <c r="K403" i="1" s="1"/>
  <c r="E267" i="2"/>
  <c r="F342" i="1"/>
  <c r="G342" i="1" s="1"/>
  <c r="I342" i="1" s="1"/>
  <c r="E214" i="2"/>
  <c r="F258" i="1"/>
  <c r="G258" i="1" s="1"/>
  <c r="I258" i="1" s="1"/>
  <c r="E141" i="2"/>
  <c r="F207" i="1"/>
  <c r="G207" i="1" s="1"/>
  <c r="I207" i="1" s="1"/>
  <c r="E96" i="2"/>
  <c r="F161" i="1"/>
  <c r="G161" i="1" s="1"/>
  <c r="I161" i="1" s="1"/>
  <c r="E57" i="2"/>
  <c r="F366" i="1"/>
  <c r="G366" i="1" s="1"/>
  <c r="I366" i="1" s="1"/>
  <c r="E238" i="2"/>
  <c r="F132" i="1"/>
  <c r="G132" i="1" s="1"/>
  <c r="I132" i="1" s="1"/>
  <c r="E31" i="2"/>
  <c r="F341" i="1"/>
  <c r="G341" i="1" s="1"/>
  <c r="I341" i="1" s="1"/>
  <c r="E213" i="2"/>
  <c r="F239" i="1"/>
  <c r="G239" i="1" s="1"/>
  <c r="I239" i="1" s="1"/>
  <c r="E124" i="2"/>
  <c r="E85" i="2"/>
  <c r="F193" i="1"/>
  <c r="G193" i="1" s="1"/>
  <c r="I193" i="1" s="1"/>
  <c r="E266" i="2"/>
  <c r="F399" i="1"/>
  <c r="G399" i="1" s="1"/>
  <c r="I399" i="1" s="1"/>
  <c r="F232" i="1"/>
  <c r="G232" i="1" s="1"/>
  <c r="J232" i="1" s="1"/>
  <c r="E117" i="2"/>
  <c r="F305" i="1"/>
  <c r="G305" i="1" s="1"/>
  <c r="I305" i="1" s="1"/>
  <c r="E179" i="2"/>
  <c r="E40" i="2"/>
  <c r="F143" i="1"/>
  <c r="G143" i="1" s="1"/>
  <c r="I143" i="1" s="1"/>
  <c r="F242" i="1"/>
  <c r="G242" i="1" s="1"/>
  <c r="I242" i="1" s="1"/>
  <c r="E127" i="2"/>
  <c r="F289" i="1"/>
  <c r="G289" i="1" s="1"/>
  <c r="I289" i="1" s="1"/>
  <c r="E168" i="2"/>
  <c r="F250" i="1"/>
  <c r="G250" i="1" s="1"/>
  <c r="I250" i="1" s="1"/>
  <c r="E133" i="2"/>
  <c r="F299" i="1"/>
  <c r="G299" i="1" s="1"/>
  <c r="I299" i="1" s="1"/>
  <c r="E175" i="2"/>
  <c r="F436" i="1"/>
  <c r="G436" i="1" s="1"/>
  <c r="K436" i="1" s="1"/>
  <c r="E287" i="2"/>
  <c r="F199" i="1"/>
  <c r="G199" i="1" s="1"/>
  <c r="I199" i="1" s="1"/>
  <c r="E88" i="2"/>
  <c r="F153" i="1"/>
  <c r="G153" i="1" s="1"/>
  <c r="I153" i="1" s="1"/>
  <c r="E49" i="2"/>
  <c r="F353" i="1"/>
  <c r="G353" i="1" s="1"/>
  <c r="I353" i="1" s="1"/>
  <c r="E225" i="2"/>
  <c r="F233" i="1"/>
  <c r="G233" i="1" s="1"/>
  <c r="I233" i="1" s="1"/>
  <c r="E118" i="2"/>
  <c r="E416" i="2"/>
  <c r="F401" i="1"/>
  <c r="G401" i="1" s="1"/>
  <c r="J401" i="1" s="1"/>
  <c r="F412" i="1"/>
  <c r="G412" i="1" s="1"/>
  <c r="J412" i="1" s="1"/>
  <c r="E271" i="2"/>
  <c r="F335" i="1"/>
  <c r="G335" i="1" s="1"/>
  <c r="I335" i="1" s="1"/>
  <c r="E208" i="2"/>
  <c r="F203" i="1"/>
  <c r="G203" i="1" s="1"/>
  <c r="I203" i="1" s="1"/>
  <c r="E92" i="2"/>
  <c r="F156" i="1"/>
  <c r="G156" i="1" s="1"/>
  <c r="I156" i="1" s="1"/>
  <c r="E52" i="2"/>
  <c r="F356" i="1"/>
  <c r="G356" i="1" s="1"/>
  <c r="I356" i="1" s="1"/>
  <c r="E228" i="2"/>
  <c r="F459" i="1"/>
  <c r="G459" i="1" s="1"/>
  <c r="J459" i="1" s="1"/>
  <c r="E305" i="2"/>
  <c r="F371" i="1"/>
  <c r="G371" i="1" s="1"/>
  <c r="I371" i="1" s="1"/>
  <c r="E243" i="2"/>
  <c r="F334" i="1"/>
  <c r="G334" i="1" s="1"/>
  <c r="I334" i="1" s="1"/>
  <c r="E207" i="2"/>
  <c r="F139" i="1"/>
  <c r="G139" i="1" s="1"/>
  <c r="I139" i="1" s="1"/>
  <c r="E36" i="2"/>
  <c r="F154" i="1"/>
  <c r="G154" i="1" s="1"/>
  <c r="I154" i="1" s="1"/>
  <c r="E50" i="2"/>
  <c r="E143" i="2"/>
  <c r="F260" i="1"/>
  <c r="G260" i="1" s="1"/>
  <c r="I260" i="1" s="1"/>
  <c r="E18" i="2"/>
  <c r="F114" i="1"/>
  <c r="G114" i="1" s="1"/>
  <c r="J114" i="1" s="1"/>
  <c r="E81" i="2"/>
  <c r="F187" i="1"/>
  <c r="G187" i="1" s="1"/>
  <c r="I187" i="1" s="1"/>
  <c r="E262" i="2"/>
  <c r="F393" i="1"/>
  <c r="G393" i="1" s="1"/>
  <c r="I393" i="1" s="1"/>
  <c r="F449" i="1"/>
  <c r="G449" i="1" s="1"/>
  <c r="I449" i="1" s="1"/>
  <c r="E430" i="2"/>
  <c r="F175" i="1"/>
  <c r="G175" i="1" s="1"/>
  <c r="J175" i="1" s="1"/>
  <c r="E71" i="2"/>
  <c r="F273" i="1"/>
  <c r="G273" i="1" s="1"/>
  <c r="I273" i="1" s="1"/>
  <c r="E155" i="2"/>
  <c r="F327" i="1"/>
  <c r="G327" i="1" s="1"/>
  <c r="I327" i="1" s="1"/>
  <c r="E200" i="2"/>
  <c r="F416" i="1"/>
  <c r="G416" i="1" s="1"/>
  <c r="I416" i="1" s="1"/>
  <c r="E423" i="2"/>
  <c r="F185" i="1"/>
  <c r="G185" i="1" s="1"/>
  <c r="J185" i="1" s="1"/>
  <c r="E79" i="2"/>
  <c r="F201" i="1"/>
  <c r="G201" i="1" s="1"/>
  <c r="I201" i="1" s="1"/>
  <c r="E90" i="2"/>
  <c r="F291" i="1"/>
  <c r="G291" i="1" s="1"/>
  <c r="I291" i="1" s="1"/>
  <c r="E170" i="2"/>
  <c r="F191" i="1"/>
  <c r="G191" i="1" s="1"/>
  <c r="I191" i="1" s="1"/>
  <c r="E84" i="2"/>
  <c r="F397" i="1"/>
  <c r="G397" i="1" s="1"/>
  <c r="I397" i="1" s="1"/>
  <c r="E265" i="2"/>
  <c r="F126" i="1"/>
  <c r="G126" i="1" s="1"/>
  <c r="I126" i="1" s="1"/>
  <c r="E28" i="2"/>
  <c r="F165" i="1"/>
  <c r="G165" i="1" s="1"/>
  <c r="J165" i="1" s="1"/>
  <c r="E61" i="2"/>
  <c r="F122" i="1"/>
  <c r="G122" i="1" s="1"/>
  <c r="I122" i="1" s="1"/>
  <c r="E25" i="2"/>
  <c r="F240" i="1"/>
  <c r="G240" i="1" s="1"/>
  <c r="I240" i="1" s="1"/>
  <c r="E125" i="2"/>
  <c r="F270" i="1"/>
  <c r="G270" i="1" s="1"/>
  <c r="I270" i="1" s="1"/>
  <c r="E153" i="2"/>
  <c r="F330" i="1"/>
  <c r="G330" i="1" s="1"/>
  <c r="J330" i="1" s="1"/>
  <c r="E203" i="2"/>
  <c r="F363" i="1"/>
  <c r="G363" i="1" s="1"/>
  <c r="I363" i="1" s="1"/>
  <c r="E235" i="2"/>
  <c r="F331" i="1"/>
  <c r="G331" i="1" s="1"/>
  <c r="I331" i="1" s="1"/>
  <c r="E204" i="2"/>
  <c r="F198" i="1"/>
  <c r="G198" i="1" s="1"/>
  <c r="I198" i="1" s="1"/>
  <c r="E87" i="2"/>
  <c r="F152" i="1"/>
  <c r="G152" i="1" s="1"/>
  <c r="I152" i="1" s="1"/>
  <c r="E48" i="2"/>
  <c r="F135" i="1"/>
  <c r="G135" i="1" s="1"/>
  <c r="I135" i="1" s="1"/>
  <c r="E33" i="2"/>
  <c r="F428" i="1"/>
  <c r="G428" i="1" s="1"/>
  <c r="J428" i="1" s="1"/>
  <c r="E280" i="2"/>
  <c r="F362" i="1"/>
  <c r="G362" i="1" s="1"/>
  <c r="I362" i="1" s="1"/>
  <c r="E234" i="2"/>
  <c r="F321" i="1"/>
  <c r="G321" i="1" s="1"/>
  <c r="I321" i="1" s="1"/>
  <c r="E194" i="2"/>
  <c r="F464" i="1"/>
  <c r="G464" i="1" s="1"/>
  <c r="K464" i="1" s="1"/>
  <c r="E431" i="2"/>
  <c r="F138" i="1"/>
  <c r="G138" i="1" s="1"/>
  <c r="I138" i="1" s="1"/>
  <c r="E35" i="2"/>
  <c r="F387" i="1"/>
  <c r="G387" i="1" s="1"/>
  <c r="I387" i="1" s="1"/>
  <c r="E258" i="2"/>
  <c r="F427" i="1"/>
  <c r="G427" i="1" s="1"/>
  <c r="K427" i="1" s="1"/>
  <c r="E279" i="2"/>
  <c r="F128" i="1"/>
  <c r="G128" i="1" s="1"/>
  <c r="J128" i="1" s="1"/>
  <c r="E29" i="2"/>
  <c r="F254" i="1"/>
  <c r="G254" i="1" s="1"/>
  <c r="I254" i="1" s="1"/>
  <c r="E138" i="2"/>
  <c r="E137" i="2"/>
  <c r="F316" i="1"/>
  <c r="G316" i="1" s="1"/>
  <c r="I316" i="1" s="1"/>
  <c r="E190" i="2"/>
  <c r="F445" i="1"/>
  <c r="G445" i="1" s="1"/>
  <c r="K445" i="1" s="1"/>
  <c r="E294" i="2"/>
  <c r="F350" i="1"/>
  <c r="G350" i="1" s="1"/>
  <c r="I350" i="1" s="1"/>
  <c r="E222" i="2"/>
  <c r="F277" i="1"/>
  <c r="G277" i="1" s="1"/>
  <c r="I277" i="1" s="1"/>
  <c r="E158" i="2"/>
  <c r="F186" i="1"/>
  <c r="G186" i="1" s="1"/>
  <c r="I186" i="1" s="1"/>
  <c r="E80" i="2"/>
  <c r="F391" i="1"/>
  <c r="G391" i="1" s="1"/>
  <c r="I391" i="1" s="1"/>
  <c r="E261" i="2"/>
  <c r="F118" i="1"/>
  <c r="G118" i="1" s="1"/>
  <c r="J118" i="1" s="1"/>
  <c r="E21" i="2"/>
  <c r="F344" i="1"/>
  <c r="G344" i="1" s="1"/>
  <c r="I344" i="1" s="1"/>
  <c r="E216" i="2"/>
  <c r="F140" i="1"/>
  <c r="G140" i="1" s="1"/>
  <c r="I140" i="1" s="1"/>
  <c r="E37" i="2"/>
  <c r="F285" i="1"/>
  <c r="G285" i="1" s="1"/>
  <c r="I285" i="1" s="1"/>
  <c r="E166" i="2"/>
  <c r="F179" i="1"/>
  <c r="G179" i="1" s="1"/>
  <c r="J179" i="1" s="1"/>
  <c r="E74" i="2"/>
  <c r="F323" i="1"/>
  <c r="G323" i="1" s="1"/>
  <c r="I323" i="1" s="1"/>
  <c r="E196" i="2"/>
  <c r="F325" i="1"/>
  <c r="G325" i="1" s="1"/>
  <c r="I325" i="1" s="1"/>
  <c r="E198" i="2"/>
  <c r="F432" i="1"/>
  <c r="G432" i="1" s="1"/>
  <c r="K432" i="1" s="1"/>
  <c r="E283" i="2"/>
  <c r="F190" i="1"/>
  <c r="G190" i="1" s="1"/>
  <c r="I190" i="1" s="1"/>
  <c r="E83" i="2"/>
  <c r="F396" i="1"/>
  <c r="G396" i="1" s="1"/>
  <c r="I396" i="1" s="1"/>
  <c r="E264" i="2"/>
  <c r="F124" i="1"/>
  <c r="G124" i="1" s="1"/>
  <c r="I124" i="1" s="1"/>
  <c r="E26" i="2"/>
  <c r="F245" i="1"/>
  <c r="G245" i="1" s="1"/>
  <c r="J245" i="1" s="1"/>
  <c r="E130" i="2"/>
  <c r="F322" i="1"/>
  <c r="G322" i="1" s="1"/>
  <c r="I322" i="1" s="1"/>
  <c r="E195" i="2"/>
  <c r="F313" i="1"/>
  <c r="G313" i="1" s="1"/>
  <c r="I313" i="1" s="1"/>
  <c r="E187" i="2"/>
  <c r="F431" i="1"/>
  <c r="G431" i="1" s="1"/>
  <c r="K431" i="1" s="1"/>
  <c r="E282" i="2"/>
  <c r="E106" i="2"/>
  <c r="F217" i="1"/>
  <c r="G217" i="1" s="1"/>
  <c r="I217" i="1" s="1"/>
  <c r="E69" i="2"/>
  <c r="F173" i="1"/>
  <c r="G173" i="1" s="1"/>
  <c r="I173" i="1" s="1"/>
  <c r="F383" i="1"/>
  <c r="G383" i="1" s="1"/>
  <c r="I383" i="1" s="1"/>
  <c r="E254" i="2"/>
  <c r="F234" i="1"/>
  <c r="G234" i="1" s="1"/>
  <c r="I234" i="1" s="1"/>
  <c r="E119" i="2"/>
  <c r="F301" i="1"/>
  <c r="G301" i="1" s="1"/>
  <c r="I301" i="1" s="1"/>
  <c r="E177" i="2"/>
  <c r="F253" i="1"/>
  <c r="G253" i="1" s="1"/>
  <c r="I253" i="1" s="1"/>
  <c r="E136" i="2"/>
  <c r="F446" i="1"/>
  <c r="G446" i="1" s="1"/>
  <c r="K446" i="1" s="1"/>
  <c r="E295" i="2"/>
  <c r="F345" i="1"/>
  <c r="G345" i="1" s="1"/>
  <c r="I345" i="1" s="1"/>
  <c r="E217" i="2"/>
  <c r="F259" i="1"/>
  <c r="G259" i="1" s="1"/>
  <c r="I259" i="1" s="1"/>
  <c r="E142" i="2"/>
  <c r="F223" i="1"/>
  <c r="G223" i="1" s="1"/>
  <c r="I223" i="1" s="1"/>
  <c r="E112" i="2"/>
  <c r="F182" i="1"/>
  <c r="G182" i="1" s="1"/>
  <c r="I182" i="1" s="1"/>
  <c r="E76" i="2"/>
  <c r="F386" i="1"/>
  <c r="G386" i="1" s="1"/>
  <c r="I386" i="1" s="1"/>
  <c r="E257" i="2"/>
  <c r="F308" i="1"/>
  <c r="G308" i="1" s="1"/>
  <c r="I308" i="1" s="1"/>
  <c r="E182" i="2"/>
  <c r="F142" i="1"/>
  <c r="G142" i="1" s="1"/>
  <c r="I142" i="1" s="1"/>
  <c r="E39" i="2"/>
  <c r="F252" i="1"/>
  <c r="G252" i="1" s="1"/>
  <c r="I252" i="1" s="1"/>
  <c r="E135" i="2"/>
  <c r="F249" i="1"/>
  <c r="G249" i="1" s="1"/>
  <c r="E132" i="2"/>
  <c r="F317" i="1"/>
  <c r="G317" i="1" s="1"/>
  <c r="I317" i="1" s="1"/>
  <c r="E191" i="2"/>
  <c r="F184" i="1"/>
  <c r="G184" i="1" s="1"/>
  <c r="I184" i="1" s="1"/>
  <c r="E78" i="2"/>
  <c r="F389" i="1"/>
  <c r="G389" i="1" s="1"/>
  <c r="I389" i="1" s="1"/>
  <c r="E260" i="2"/>
  <c r="F283" i="1"/>
  <c r="G283" i="1" s="1"/>
  <c r="I283" i="1" s="1"/>
  <c r="E164" i="2"/>
  <c r="F306" i="1"/>
  <c r="G306" i="1" s="1"/>
  <c r="I306" i="1" s="1"/>
  <c r="E180" i="2"/>
  <c r="E102" i="2"/>
  <c r="F213" i="1"/>
  <c r="G213" i="1" s="1"/>
  <c r="I213" i="1" s="1"/>
  <c r="F168" i="1"/>
  <c r="G168" i="1" s="1"/>
  <c r="I168" i="1" s="1"/>
  <c r="E64" i="2"/>
  <c r="E241" i="2"/>
  <c r="F369" i="1"/>
  <c r="G369" i="1" s="1"/>
  <c r="I369" i="1" s="1"/>
  <c r="F408" i="1"/>
  <c r="G408" i="1" s="1"/>
  <c r="K408" i="1" s="1"/>
  <c r="E420" i="2"/>
  <c r="F460" i="1"/>
  <c r="G460" i="1" s="1"/>
  <c r="K460" i="1" s="1"/>
  <c r="E306" i="2"/>
  <c r="F220" i="1"/>
  <c r="G220" i="1" s="1"/>
  <c r="I220" i="1" s="1"/>
  <c r="E109" i="2"/>
  <c r="F292" i="1"/>
  <c r="G292" i="1" s="1"/>
  <c r="I292" i="1" s="1"/>
  <c r="E171" i="2"/>
  <c r="F295" i="1"/>
  <c r="G295" i="1" s="1"/>
  <c r="I295" i="1" s="1"/>
  <c r="E407" i="2"/>
  <c r="F147" i="1"/>
  <c r="G147" i="1" s="1"/>
  <c r="I147" i="1" s="1"/>
  <c r="E43" i="2"/>
  <c r="F336" i="1"/>
  <c r="G336" i="1" s="1"/>
  <c r="I336" i="1" s="1"/>
  <c r="E209" i="2"/>
  <c r="F241" i="1"/>
  <c r="G241" i="1" s="1"/>
  <c r="I241" i="1" s="1"/>
  <c r="E126" i="2"/>
  <c r="F216" i="1"/>
  <c r="G216" i="1" s="1"/>
  <c r="I216" i="1" s="1"/>
  <c r="E105" i="2"/>
  <c r="F172" i="1"/>
  <c r="G172" i="1" s="1"/>
  <c r="I172" i="1" s="1"/>
  <c r="E68" i="2"/>
  <c r="F382" i="1"/>
  <c r="G382" i="1" s="1"/>
  <c r="I382" i="1" s="1"/>
  <c r="E253" i="2"/>
  <c r="F426" i="1"/>
  <c r="G426" i="1" s="1"/>
  <c r="K426" i="1" s="1"/>
  <c r="E278" i="2"/>
  <c r="F309" i="1"/>
  <c r="G309" i="1" s="1"/>
  <c r="I309" i="1" s="1"/>
  <c r="E183" i="2"/>
  <c r="F435" i="1"/>
  <c r="G435" i="1" s="1"/>
  <c r="K435" i="1" s="1"/>
  <c r="E286" i="2"/>
  <c r="F458" i="1"/>
  <c r="G458" i="1" s="1"/>
  <c r="K458" i="1" s="1"/>
  <c r="E304" i="2"/>
  <c r="F228" i="1"/>
  <c r="G228" i="1" s="1"/>
  <c r="I228" i="1" s="1"/>
  <c r="E115" i="2"/>
  <c r="F307" i="1"/>
  <c r="G307" i="1" s="1"/>
  <c r="I307" i="1" s="1"/>
  <c r="E181" i="2"/>
  <c r="F219" i="1"/>
  <c r="G219" i="1" s="1"/>
  <c r="I219" i="1" s="1"/>
  <c r="E108" i="2"/>
  <c r="F180" i="1"/>
  <c r="G180" i="1" s="1"/>
  <c r="I180" i="1" s="1"/>
  <c r="E75" i="2"/>
  <c r="F385" i="1"/>
  <c r="G385" i="1" s="1"/>
  <c r="I385" i="1" s="1"/>
  <c r="E256" i="2"/>
  <c r="F422" i="1"/>
  <c r="G422" i="1" s="1"/>
  <c r="K422" i="1" s="1"/>
  <c r="E276" i="2"/>
  <c r="F158" i="1"/>
  <c r="G158" i="1" s="1"/>
  <c r="J158" i="1" s="1"/>
  <c r="E54" i="2"/>
  <c r="F267" i="1"/>
  <c r="G267" i="1" s="1"/>
  <c r="I267" i="1" s="1"/>
  <c r="E150" i="2"/>
  <c r="F209" i="1"/>
  <c r="G209" i="1" s="1"/>
  <c r="I209" i="1" s="1"/>
  <c r="E98" i="2"/>
  <c r="F163" i="1"/>
  <c r="G163" i="1" s="1"/>
  <c r="I163" i="1" s="1"/>
  <c r="E59" i="2"/>
  <c r="F368" i="1"/>
  <c r="G368" i="1" s="1"/>
  <c r="I368" i="1" s="1"/>
  <c r="E240" i="2"/>
  <c r="F454" i="1"/>
  <c r="G454" i="1" s="1"/>
  <c r="J454" i="1" s="1"/>
  <c r="E301" i="2"/>
  <c r="F351" i="1"/>
  <c r="G351" i="1" s="1"/>
  <c r="I351" i="1" s="1"/>
  <c r="E223" i="2"/>
  <c r="F279" i="1"/>
  <c r="G279" i="1" s="1"/>
  <c r="I279" i="1" s="1"/>
  <c r="E160" i="2"/>
  <c r="F123" i="1"/>
  <c r="G123" i="1" s="1"/>
  <c r="I123" i="1" s="1"/>
  <c r="E394" i="2"/>
  <c r="F125" i="1"/>
  <c r="G125" i="1" s="1"/>
  <c r="J125" i="1" s="1"/>
  <c r="E27" i="2"/>
  <c r="F404" i="1"/>
  <c r="G404" i="1" s="1"/>
  <c r="K404" i="1" s="1"/>
  <c r="E268" i="2"/>
  <c r="F326" i="1"/>
  <c r="G326" i="1" s="1"/>
  <c r="I326" i="1" s="1"/>
  <c r="E199" i="2"/>
  <c r="F235" i="1"/>
  <c r="G235" i="1" s="1"/>
  <c r="I235" i="1" s="1"/>
  <c r="E120" i="2"/>
  <c r="F212" i="1"/>
  <c r="G212" i="1" s="1"/>
  <c r="I212" i="1" s="1"/>
  <c r="E101" i="2"/>
  <c r="F167" i="1"/>
  <c r="G167" i="1" s="1"/>
  <c r="I167" i="1" s="1"/>
  <c r="E63" i="2"/>
  <c r="F379" i="1"/>
  <c r="G379" i="1" s="1"/>
  <c r="I379" i="1" s="1"/>
  <c r="E251" i="2"/>
  <c r="F137" i="1"/>
  <c r="G137" i="1" s="1"/>
  <c r="I137" i="1" s="1"/>
  <c r="E34" i="2"/>
  <c r="F374" i="1"/>
  <c r="G374" i="1" s="1"/>
  <c r="I374" i="1" s="1"/>
  <c r="E246" i="2"/>
  <c r="F146" i="1"/>
  <c r="G146" i="1" s="1"/>
  <c r="I146" i="1" s="1"/>
  <c r="E42" i="2"/>
  <c r="F441" i="1"/>
  <c r="G441" i="1" s="1"/>
  <c r="K441" i="1" s="1"/>
  <c r="E292" i="2"/>
  <c r="F296" i="1"/>
  <c r="G296" i="1" s="1"/>
  <c r="I296" i="1" s="1"/>
  <c r="E174" i="2"/>
  <c r="F215" i="1"/>
  <c r="G215" i="1" s="1"/>
  <c r="I215" i="1" s="1"/>
  <c r="E104" i="2"/>
  <c r="F170" i="1"/>
  <c r="G170" i="1" s="1"/>
  <c r="I170" i="1" s="1"/>
  <c r="E66" i="2"/>
  <c r="F144" i="1"/>
  <c r="G144" i="1" s="1"/>
  <c r="I144" i="1" s="1"/>
  <c r="E41" i="2"/>
  <c r="F120" i="1"/>
  <c r="G120" i="1" s="1"/>
  <c r="I120" i="1" s="1"/>
  <c r="E23" i="2"/>
  <c r="F263" i="1"/>
  <c r="G263" i="1" s="1"/>
  <c r="I263" i="1" s="1"/>
  <c r="E146" i="2"/>
  <c r="C12" i="1"/>
  <c r="C11" i="1"/>
  <c r="O481" i="1" l="1"/>
  <c r="O480" i="1"/>
  <c r="O390" i="1"/>
  <c r="O105" i="1"/>
  <c r="O430" i="1"/>
  <c r="O192" i="1"/>
  <c r="O174" i="1"/>
  <c r="O198" i="1"/>
  <c r="O466" i="1"/>
  <c r="O456" i="1"/>
  <c r="O48" i="1"/>
  <c r="O172" i="1"/>
  <c r="O330" i="1"/>
  <c r="O111" i="1"/>
  <c r="O101" i="1"/>
  <c r="O183" i="1"/>
  <c r="O127" i="1"/>
  <c r="O252" i="1"/>
  <c r="O61" i="1"/>
  <c r="O175" i="1"/>
  <c r="O270" i="1"/>
  <c r="O159" i="1"/>
  <c r="O280" i="1"/>
  <c r="O230" i="1"/>
  <c r="O44" i="1"/>
  <c r="O442" i="1"/>
  <c r="O151" i="1"/>
  <c r="O262" i="1"/>
  <c r="O234" i="1"/>
  <c r="O46" i="1"/>
  <c r="O226" i="1"/>
  <c r="O158" i="1"/>
  <c r="O383" i="1"/>
  <c r="O335" i="1"/>
  <c r="O90" i="1"/>
  <c r="O394" i="1"/>
  <c r="O267" i="1"/>
  <c r="O128" i="1"/>
  <c r="O77" i="1"/>
  <c r="O274" i="1"/>
  <c r="O310" i="1"/>
  <c r="O396" i="1"/>
  <c r="O354" i="1"/>
  <c r="O293" i="1"/>
  <c r="O387" i="1"/>
  <c r="O391" i="1"/>
  <c r="O254" i="1"/>
  <c r="O317" i="1"/>
  <c r="O106" i="1"/>
  <c r="O406" i="1"/>
  <c r="O361" i="1"/>
  <c r="O212" i="1"/>
  <c r="O261" i="1"/>
  <c r="O54" i="1"/>
  <c r="O73" i="1"/>
  <c r="O188" i="1"/>
  <c r="O99" i="1"/>
  <c r="O104" i="1"/>
  <c r="O362" i="1"/>
  <c r="O170" i="1"/>
  <c r="O94" i="1"/>
  <c r="O448" i="1"/>
  <c r="O450" i="1"/>
  <c r="O93" i="1"/>
  <c r="O365" i="1"/>
  <c r="O98" i="1"/>
  <c r="O372" i="1"/>
  <c r="O457" i="1"/>
  <c r="O419" i="1"/>
  <c r="O228" i="1"/>
  <c r="O224" i="1"/>
  <c r="O315" i="1"/>
  <c r="O359" i="1"/>
  <c r="O114" i="1"/>
  <c r="O307" i="1"/>
  <c r="O206" i="1"/>
  <c r="O237" i="1"/>
  <c r="O91" i="1"/>
  <c r="O341" i="1"/>
  <c r="O55" i="1"/>
  <c r="O45" i="1"/>
  <c r="O81" i="1"/>
  <c r="O460" i="1"/>
  <c r="O447" i="1"/>
  <c r="O426" i="1"/>
  <c r="O216" i="1"/>
  <c r="O331" i="1"/>
  <c r="O56" i="1"/>
  <c r="O318" i="1"/>
  <c r="O88" i="1"/>
  <c r="O446" i="1"/>
  <c r="O233" i="1"/>
  <c r="O60" i="1"/>
  <c r="O140" i="1"/>
  <c r="O220" i="1"/>
  <c r="O300" i="1"/>
  <c r="O272" i="1"/>
  <c r="O176" i="1"/>
  <c r="O241" i="1"/>
  <c r="O210" i="1"/>
  <c r="O449" i="1"/>
  <c r="O138" i="1"/>
  <c r="O345" i="1"/>
  <c r="O278" i="1"/>
  <c r="O472" i="1"/>
  <c r="O333" i="1"/>
  <c r="O256" i="1"/>
  <c r="O371" i="1"/>
  <c r="O49" i="1"/>
  <c r="O100" i="1"/>
  <c r="O298" i="1"/>
  <c r="O150" i="1"/>
  <c r="O295" i="1"/>
  <c r="O68" i="1"/>
  <c r="O344" i="1"/>
  <c r="O213" i="1"/>
  <c r="O334" i="1"/>
  <c r="O299" i="1"/>
  <c r="O58" i="1"/>
  <c r="O51" i="1"/>
  <c r="O479" i="1"/>
  <c r="O201" i="1"/>
  <c r="O89" i="1"/>
  <c r="O322" i="1"/>
  <c r="O468" i="1"/>
  <c r="O431" i="1"/>
  <c r="O147" i="1"/>
  <c r="O179" i="1"/>
  <c r="O240" i="1"/>
  <c r="O194" i="1"/>
  <c r="O309" i="1"/>
  <c r="O116" i="1"/>
  <c r="O404" i="1"/>
  <c r="O436" i="1"/>
  <c r="O405" i="1"/>
  <c r="O327" i="1"/>
  <c r="O250" i="1"/>
  <c r="O473" i="1"/>
  <c r="O142" i="1"/>
  <c r="O161" i="1"/>
  <c r="O265" i="1"/>
  <c r="O72" i="1"/>
  <c r="O428" i="1"/>
  <c r="O62" i="1"/>
  <c r="O200" i="1"/>
  <c r="O165" i="1"/>
  <c r="O103" i="1"/>
  <c r="O292" i="1"/>
  <c r="O413" i="1"/>
  <c r="O432" i="1"/>
  <c r="O425" i="1"/>
  <c r="O109" i="1"/>
  <c r="O204" i="1"/>
  <c r="O463" i="1"/>
  <c r="O148" i="1"/>
  <c r="O464" i="1"/>
  <c r="O205" i="1"/>
  <c r="O92" i="1"/>
  <c r="O339" i="1"/>
  <c r="O238" i="1"/>
  <c r="O467" i="1"/>
  <c r="O157" i="1"/>
  <c r="O258" i="1"/>
  <c r="O87" i="1"/>
  <c r="O164" i="1"/>
  <c r="O259" i="1"/>
  <c r="O422" i="1"/>
  <c r="O243" i="1"/>
  <c r="O246" i="1"/>
  <c r="O59" i="1"/>
  <c r="O418" i="1"/>
  <c r="O102" i="1"/>
  <c r="O429" i="1"/>
  <c r="O410" i="1"/>
  <c r="O324" i="1"/>
  <c r="O423" i="1"/>
  <c r="O189" i="1"/>
  <c r="O146" i="1"/>
  <c r="O223" i="1"/>
  <c r="O52" i="1"/>
  <c r="O115" i="1"/>
  <c r="O50" i="1"/>
  <c r="O171" i="1"/>
  <c r="O214" i="1"/>
  <c r="O424" i="1"/>
  <c r="O386" i="1"/>
  <c r="O263" i="1"/>
  <c r="O296" i="1"/>
  <c r="O373" i="1"/>
  <c r="O162" i="1"/>
  <c r="O141" i="1"/>
  <c r="O313" i="1"/>
  <c r="O64" i="1"/>
  <c r="O420" i="1"/>
  <c r="O320" i="1"/>
  <c r="O441" i="1"/>
  <c r="O221" i="1"/>
  <c r="O402" i="1"/>
  <c r="O409" i="1"/>
  <c r="O65" i="1"/>
  <c r="O144" i="1"/>
  <c r="O465" i="1"/>
  <c r="O288" i="1"/>
  <c r="O251" i="1"/>
  <c r="O325" i="1"/>
  <c r="O289" i="1"/>
  <c r="O282" i="1"/>
  <c r="O166" i="1"/>
  <c r="O291" i="1"/>
  <c r="O76" i="1"/>
  <c r="O197" i="1"/>
  <c r="O108" i="1"/>
  <c r="O397" i="1"/>
  <c r="O279" i="1"/>
  <c r="O123" i="1"/>
  <c r="O342" i="1"/>
  <c r="O374" i="1"/>
  <c r="C15" i="1"/>
  <c r="O408" i="1"/>
  <c r="O69" i="1"/>
  <c r="O82" i="1"/>
  <c r="O130" i="1"/>
  <c r="O323" i="1"/>
  <c r="O471" i="1"/>
  <c r="O253" i="1"/>
  <c r="O180" i="1"/>
  <c r="O459" i="1"/>
  <c r="O260" i="1"/>
  <c r="O185" i="1"/>
  <c r="O239" i="1"/>
  <c r="O385" i="1"/>
  <c r="O242" i="1"/>
  <c r="O382" i="1"/>
  <c r="O227" i="1"/>
  <c r="O351" i="1"/>
  <c r="O245" i="1"/>
  <c r="O376" i="1"/>
  <c r="O79" i="1"/>
  <c r="O74" i="1"/>
  <c r="O337" i="1"/>
  <c r="O53" i="1"/>
  <c r="O107" i="1"/>
  <c r="O190" i="1"/>
  <c r="O281" i="1"/>
  <c r="O169" i="1"/>
  <c r="O66" i="1"/>
  <c r="O469" i="1"/>
  <c r="O257" i="1"/>
  <c r="O363" i="1"/>
  <c r="O219" i="1"/>
  <c r="O407" i="1"/>
  <c r="O249" i="1"/>
  <c r="O126" i="1"/>
  <c r="O352" i="1"/>
  <c r="O129" i="1"/>
  <c r="O453" i="1"/>
  <c r="O118" i="1"/>
  <c r="O112" i="1"/>
  <c r="O369" i="1"/>
  <c r="O462" i="1"/>
  <c r="O427" i="1"/>
  <c r="O248" i="1"/>
  <c r="O222" i="1"/>
  <c r="O367" i="1"/>
  <c r="O196" i="1"/>
  <c r="O96" i="1"/>
  <c r="O356" i="1"/>
  <c r="O137" i="1"/>
  <c r="O268" i="1"/>
  <c r="O119" i="1"/>
  <c r="O393" i="1"/>
  <c r="O411" i="1"/>
  <c r="O133" i="1"/>
  <c r="O421" i="1"/>
  <c r="O303" i="1"/>
  <c r="O458" i="1"/>
  <c r="O378" i="1"/>
  <c r="O225" i="1"/>
  <c r="O470" i="1"/>
  <c r="O211" i="1"/>
  <c r="O347" i="1"/>
  <c r="O177" i="1"/>
  <c r="O187" i="1"/>
  <c r="O302" i="1"/>
  <c r="O231" i="1"/>
  <c r="O121" i="1"/>
  <c r="O244" i="1"/>
  <c r="O63" i="1"/>
  <c r="O193" i="1"/>
  <c r="O381" i="1"/>
  <c r="O136" i="1"/>
  <c r="O395" i="1"/>
  <c r="O357" i="1"/>
  <c r="O178" i="1"/>
  <c r="O203" i="1"/>
  <c r="O478" i="1"/>
  <c r="O195" i="1"/>
  <c r="O57" i="1"/>
  <c r="O122" i="1"/>
  <c r="O47" i="1"/>
  <c r="O132" i="1"/>
  <c r="O314" i="1"/>
  <c r="O438" i="1"/>
  <c r="O328" i="1"/>
  <c r="O110" i="1"/>
  <c r="O154" i="1"/>
  <c r="O78" i="1"/>
  <c r="O181" i="1"/>
  <c r="O70" i="1"/>
  <c r="O416" i="1"/>
  <c r="O400" i="1"/>
  <c r="O275" i="1"/>
  <c r="O269" i="1"/>
  <c r="O332" i="1"/>
  <c r="O439" i="1"/>
  <c r="O316" i="1"/>
  <c r="O440" i="1"/>
  <c r="O375" i="1"/>
  <c r="O168" i="1"/>
  <c r="O308" i="1"/>
  <c r="O273" i="1"/>
  <c r="O329" i="1"/>
  <c r="O75" i="1"/>
  <c r="O207" i="1"/>
  <c r="O67" i="1"/>
  <c r="O353" i="1"/>
  <c r="O163" i="1"/>
  <c r="O285" i="1"/>
  <c r="O134" i="1"/>
  <c r="O346" i="1"/>
  <c r="O358" i="1"/>
  <c r="O380" i="1"/>
  <c r="O434" i="1"/>
  <c r="O389" i="1"/>
  <c r="O455" i="1"/>
  <c r="O71" i="1"/>
  <c r="O297" i="1"/>
  <c r="O306" i="1"/>
  <c r="O437" i="1"/>
  <c r="O294" i="1"/>
  <c r="O287" i="1"/>
  <c r="O445" i="1"/>
  <c r="O186" i="1"/>
  <c r="O155" i="1"/>
  <c r="O312" i="1"/>
  <c r="O97" i="1"/>
  <c r="O139" i="1"/>
  <c r="O366" i="1"/>
  <c r="O229" i="1"/>
  <c r="O311" i="1"/>
  <c r="O131" i="1"/>
  <c r="O355" i="1"/>
  <c r="O80" i="1"/>
  <c r="O247" i="1"/>
  <c r="O235" i="1"/>
  <c r="O338" i="1"/>
  <c r="O283" i="1"/>
  <c r="O156" i="1"/>
  <c r="O83" i="1"/>
  <c r="O167" i="1"/>
  <c r="O336" i="1"/>
  <c r="O392" i="1"/>
  <c r="O384" i="1"/>
  <c r="O414" i="1"/>
  <c r="O208" i="1"/>
  <c r="O143" i="1"/>
  <c r="O152" i="1"/>
  <c r="O348" i="1"/>
  <c r="O412" i="1"/>
  <c r="O149" i="1"/>
  <c r="O290" i="1"/>
  <c r="O124" i="1"/>
  <c r="O415" i="1"/>
  <c r="O199" i="1"/>
  <c r="O305" i="1"/>
  <c r="O125" i="1"/>
  <c r="O173" i="1"/>
  <c r="O343" i="1"/>
  <c r="O474" i="1"/>
  <c r="O370" i="1"/>
  <c r="O398" i="1"/>
  <c r="O271" i="1"/>
  <c r="O388" i="1"/>
  <c r="O461" i="1"/>
  <c r="O443" i="1"/>
  <c r="O95" i="1"/>
  <c r="O160" i="1"/>
  <c r="O182" i="1"/>
  <c r="O191" i="1"/>
  <c r="O209" i="1"/>
  <c r="O218" i="1"/>
  <c r="O84" i="1"/>
  <c r="O321" i="1"/>
  <c r="O350" i="1"/>
  <c r="O153" i="1"/>
  <c r="O120" i="1"/>
  <c r="O433" i="1"/>
  <c r="O364" i="1"/>
  <c r="O135" i="1"/>
  <c r="O452" i="1"/>
  <c r="O476" i="1"/>
  <c r="O286" i="1"/>
  <c r="O184" i="1"/>
  <c r="O85" i="1"/>
  <c r="O264" i="1"/>
  <c r="O403" i="1"/>
  <c r="O454" i="1"/>
  <c r="O145" i="1"/>
  <c r="O377" i="1"/>
  <c r="O202" i="1"/>
  <c r="O304" i="1"/>
  <c r="O215" i="1"/>
  <c r="O417" i="1"/>
  <c r="O340" i="1"/>
  <c r="O435" i="1"/>
  <c r="O399" i="1"/>
  <c r="O232" i="1"/>
  <c r="O379" i="1"/>
  <c r="O475" i="1"/>
  <c r="O277" i="1"/>
  <c r="O276" i="1"/>
  <c r="O401" i="1"/>
  <c r="O86" i="1"/>
  <c r="O326" i="1"/>
  <c r="O117" i="1"/>
  <c r="O477" i="1"/>
  <c r="O360" i="1"/>
  <c r="O349" i="1"/>
  <c r="O444" i="1"/>
  <c r="O217" i="1"/>
  <c r="O236" i="1"/>
  <c r="O301" i="1"/>
  <c r="O266" i="1"/>
  <c r="O319" i="1"/>
  <c r="O368" i="1"/>
  <c r="O113" i="1"/>
  <c r="O451" i="1"/>
  <c r="O284" i="1"/>
  <c r="O255" i="1"/>
  <c r="C16" i="1"/>
  <c r="D18" i="1" s="1"/>
  <c r="I249" i="1"/>
  <c r="C18" i="1" l="1"/>
  <c r="F18" i="1"/>
  <c r="F19" i="1" s="1"/>
</calcChain>
</file>

<file path=xl/sharedStrings.xml><?xml version="1.0" encoding="utf-8"?>
<sst xmlns="http://schemas.openxmlformats.org/spreadsheetml/2006/main" count="3727" uniqueCount="1445">
  <si>
    <t>IBVS 6244</t>
  </si>
  <si>
    <t>VSB-063</t>
  </si>
  <si>
    <t>Rc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</si>
  <si>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</si>
  <si>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</si>
  <si>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</si>
  <si>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</si>
  <si>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</si>
  <si>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</si>
  <si>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</si>
  <si>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</si>
  <si>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</si>
  <si>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</si>
  <si>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</si>
  <si>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</si>
  <si>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</si>
  <si>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</si>
  <si>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</si>
  <si>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</si>
  <si>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</si>
  <si>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</si>
  <si>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</si>
  <si>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</si>
  <si>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</si>
  <si>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</si>
  <si>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</si>
  <si>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</si>
  <si>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</si>
  <si>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S6</t>
  </si>
  <si>
    <t>EB</t>
  </si>
  <si>
    <t>BRNO 9</t>
  </si>
  <si>
    <t>BRNO 12</t>
  </si>
  <si>
    <t>AJ 77,595</t>
  </si>
  <si>
    <t>BBSAG Bull...27</t>
  </si>
  <si>
    <t>BRNO 14</t>
  </si>
  <si>
    <t>BBSAG Bull...30</t>
  </si>
  <si>
    <t>BBSAG Bull...31</t>
  </si>
  <si>
    <t>ORION 126</t>
  </si>
  <si>
    <t>BBSAG Bull.3</t>
  </si>
  <si>
    <t>BBSAG Bull.5</t>
  </si>
  <si>
    <t>BBSAG Bull.8</t>
  </si>
  <si>
    <t>BBSAG Bull.9</t>
  </si>
  <si>
    <t>BBSAG Bull.11</t>
  </si>
  <si>
    <t>BBSAG Bull.19</t>
  </si>
  <si>
    <t>BBSAG Bull.20</t>
  </si>
  <si>
    <t>BBSAG Bull.21</t>
  </si>
  <si>
    <t>BBSAG Bull.22</t>
  </si>
  <si>
    <t>BBSAG Bull.23</t>
  </si>
  <si>
    <t>IBVS 1249</t>
  </si>
  <si>
    <t>BBSAG Bull.24</t>
  </si>
  <si>
    <t>BBSAG Bull.25</t>
  </si>
  <si>
    <t>BBSAG Bull.27</t>
  </si>
  <si>
    <t>BBSAG Bull.28</t>
  </si>
  <si>
    <t>IBVS 1190</t>
  </si>
  <si>
    <t>BBSAG Bull.29</t>
  </si>
  <si>
    <t>BBSAG Bull.30</t>
  </si>
  <si>
    <t>BBSAG Bull.31</t>
  </si>
  <si>
    <t>BBSAG Bull.33</t>
  </si>
  <si>
    <t>BBSAG Bull.34</t>
  </si>
  <si>
    <t>BBSAG Bull.35</t>
  </si>
  <si>
    <t>BBSAG Bull.38</t>
  </si>
  <si>
    <t>BRNO 23</t>
  </si>
  <si>
    <t>BBSAG Bull.39</t>
  </si>
  <si>
    <t>BBSAG Bull.40</t>
  </si>
  <si>
    <t>BBSAG Bull.41</t>
  </si>
  <si>
    <t>BBSAG Bull.43</t>
  </si>
  <si>
    <t>BBSAG Bull.44</t>
  </si>
  <si>
    <t>BBSAG Bull.45</t>
  </si>
  <si>
    <t>BBSAG Bull.46</t>
  </si>
  <si>
    <t>IBVS 1908</t>
  </si>
  <si>
    <t>I</t>
  </si>
  <si>
    <t>BBSAG Bull.50</t>
  </si>
  <si>
    <t>BBSAG Bull.51</t>
  </si>
  <si>
    <t>BBSAG Bull.53</t>
  </si>
  <si>
    <t>BRNO 26</t>
  </si>
  <si>
    <t>IBVS 2159</t>
  </si>
  <si>
    <t>BBSAG Bull.56</t>
  </si>
  <si>
    <t>MVS 9,89</t>
  </si>
  <si>
    <t>BBSAG Bull.57</t>
  </si>
  <si>
    <t>BBSAG Bull.60</t>
  </si>
  <si>
    <t>BBSAG Bull.61</t>
  </si>
  <si>
    <t>BBSAG Bull.62</t>
  </si>
  <si>
    <t>BAAVSS 60,15</t>
  </si>
  <si>
    <t>BBSAG Bull.67</t>
  </si>
  <si>
    <t>BAV-M 38</t>
  </si>
  <si>
    <t>BBSAG Bull.68</t>
  </si>
  <si>
    <t>BBSAG 69</t>
  </si>
  <si>
    <t>BBSAG Bull.72</t>
  </si>
  <si>
    <t>BBSAG 72</t>
  </si>
  <si>
    <t>BBSAG Bull.73</t>
  </si>
  <si>
    <t>BBSAG Bull.74</t>
  </si>
  <si>
    <t>BBSAG Bull.77</t>
  </si>
  <si>
    <t>BBSAG Bull.78</t>
  </si>
  <si>
    <t>BAAVSS 64,21</t>
  </si>
  <si>
    <t>BRNO 27</t>
  </si>
  <si>
    <t>BBSAG Bull.79</t>
  </si>
  <si>
    <t>BBSAG Bull.81</t>
  </si>
  <si>
    <t>BRNO 28</t>
  </si>
  <si>
    <t>BBSAG Bull.84</t>
  </si>
  <si>
    <t>BRNO 30</t>
  </si>
  <si>
    <t>BBSAG Bull.86</t>
  </si>
  <si>
    <t>BBSAG Bull.85</t>
  </si>
  <si>
    <t>BBSAG 61</t>
  </si>
  <si>
    <t>BBSAG Bull.88</t>
  </si>
  <si>
    <t>BBSAG Bull.89</t>
  </si>
  <si>
    <t>IBVS 4263</t>
  </si>
  <si>
    <t>II</t>
  </si>
  <si>
    <t>BBSAG Bull.90</t>
  </si>
  <si>
    <t>BBSAG Bull.92</t>
  </si>
  <si>
    <t>BBSAG Bull.93</t>
  </si>
  <si>
    <t>BBSAG Bull.95</t>
  </si>
  <si>
    <t>BBSAG Bull.96</t>
  </si>
  <si>
    <t>BRNO 31</t>
  </si>
  <si>
    <t>BBSAG Bull.97</t>
  </si>
  <si>
    <t>BBSAG Bull.98</t>
  </si>
  <si>
    <t>BBSAG Bull.99</t>
  </si>
  <si>
    <t>BBSAG Bull.101</t>
  </si>
  <si>
    <t>BBSAG Bull.102</t>
  </si>
  <si>
    <t>BBSAG Bull.104</t>
  </si>
  <si>
    <t>BBSAG Bull.105</t>
  </si>
  <si>
    <t>BBSAG Bull.106</t>
  </si>
  <si>
    <t>BBSAG Bull.107</t>
  </si>
  <si>
    <t>BBSAG Bull.108</t>
  </si>
  <si>
    <t>BBSAG Bull.109</t>
  </si>
  <si>
    <t>BBSAG Bull.110</t>
  </si>
  <si>
    <t>BBSAG Bull.111</t>
  </si>
  <si>
    <t>BBSAG Bull.112</t>
  </si>
  <si>
    <t>BBSAG Bull.113</t>
  </si>
  <si>
    <t>BBSAG Bull.115</t>
  </si>
  <si>
    <t>IBVS 5470</t>
  </si>
  <si>
    <t>BBSAG Bull.116</t>
  </si>
  <si>
    <t>IBVS 5027</t>
  </si>
  <si>
    <t>IBVS 5017</t>
  </si>
  <si>
    <t>IBVS 5040</t>
  </si>
  <si>
    <t>IBVS 5484</t>
  </si>
  <si>
    <t>IBVS 5493</t>
  </si>
  <si>
    <t>IBVS 0456</t>
  </si>
  <si>
    <t>IBVS 0530</t>
  </si>
  <si>
    <t>IBVS 0584</t>
  </si>
  <si>
    <t>IBVS 0647</t>
  </si>
  <si>
    <t>IBVS 0779</t>
  </si>
  <si>
    <t>IBVS 0954</t>
  </si>
  <si>
    <t>IBVS 5296</t>
  </si>
  <si>
    <t>IBVS 5603</t>
  </si>
  <si>
    <t>TZ Lyr / GSC 03107-00578</t>
  </si>
  <si>
    <t>IBVS 5694</t>
  </si>
  <si>
    <t># of data points:</t>
  </si>
  <si>
    <t>IBVS 5731</t>
  </si>
  <si>
    <t>My time zone &gt;&gt;&gt;&gt;&gt;</t>
  </si>
  <si>
    <t>(PST=8, PDT=MDT=7, MDT=CST=6, etc.)</t>
  </si>
  <si>
    <t>JD today</t>
  </si>
  <si>
    <t>New Cycle</t>
  </si>
  <si>
    <t>Next ToM</t>
  </si>
  <si>
    <t>IBVS 5746</t>
  </si>
  <si>
    <t>Start of linear fit &gt;&gt;&gt;&gt;&gt;&gt;&gt;&gt;&gt;&gt;&gt;&gt;&gt;&gt;&gt;&gt;&gt;&gt;&gt;&gt;&gt;</t>
  </si>
  <si>
    <t>IBVS 5676</t>
  </si>
  <si>
    <t>IBVS 5870</t>
  </si>
  <si>
    <t>IBVS 5875</t>
  </si>
  <si>
    <t>IBVS 5893</t>
  </si>
  <si>
    <t>OEJV 0074</t>
  </si>
  <si>
    <t>vis</t>
  </si>
  <si>
    <t>CCD+I</t>
  </si>
  <si>
    <t>CCD+R</t>
  </si>
  <si>
    <t>OEJV 0094</t>
  </si>
  <si>
    <t>Note the bad fit in Yang &amp; Yin 2007ChJAp...7..258Y</t>
  </si>
  <si>
    <t>Add cycle</t>
  </si>
  <si>
    <t>Old Cycle</t>
  </si>
  <si>
    <t>OEJV 0003</t>
  </si>
  <si>
    <t>IBVS 6029</t>
  </si>
  <si>
    <t>OEJV 0160</t>
  </si>
  <si>
    <t>IBVS 6048</t>
  </si>
  <si>
    <t>IBVS 6070</t>
  </si>
  <si>
    <t>IBVS 6114</t>
  </si>
  <si>
    <t>IBVS 6149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</si>
  <si>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</si>
  <si>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</si>
  <si>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</si>
  <si>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</si>
  <si>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</si>
  <si>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</si>
  <si>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</si>
  <si>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</si>
  <si>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</si>
  <si>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</si>
  <si>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 -0.003 </t>
  </si>
  <si>
    <t>F </t>
  </si>
  <si>
    <t> Koch &amp; Koch </t>
  </si>
  <si>
    <t> AJ 67.462 </t>
  </si>
  <si>
    <t>2420669.475 </t>
  </si>
  <si>
    <t> 20.06.1915 23:24 </t>
  </si>
  <si>
    <t> 0.101 </t>
  </si>
  <si>
    <t>V </t>
  </si>
  <si>
    <t> C.Hoffmeister </t>
  </si>
  <si>
    <t> AN 202.327 </t>
  </si>
  <si>
    <t>2420713.377 </t>
  </si>
  <si>
    <t> 03.08.1915 21:02 </t>
  </si>
  <si>
    <t> 0.111 </t>
  </si>
  <si>
    <t>2420715.496 </t>
  </si>
  <si>
    <t> 05.08.1915 23:54 </t>
  </si>
  <si>
    <t> 0.114 </t>
  </si>
  <si>
    <t>2420722.351 </t>
  </si>
  <si>
    <t> 12.08.1915 20:25 </t>
  </si>
  <si>
    <t> 0.094 </t>
  </si>
  <si>
    <t>2420740.332 </t>
  </si>
  <si>
    <t> 30.08.1915 19:58 </t>
  </si>
  <si>
    <t> 0.095 </t>
  </si>
  <si>
    <t>2420750.400 </t>
  </si>
  <si>
    <t> 09.09.1915 21:36 </t>
  </si>
  <si>
    <t> 0.116 </t>
  </si>
  <si>
    <t>2420753.573 </t>
  </si>
  <si>
    <t> 13.09.1915 01:45 </t>
  </si>
  <si>
    <t>2420786.351 </t>
  </si>
  <si>
    <t> 15.10.1915 20:25 </t>
  </si>
  <si>
    <t> 0.106 </t>
  </si>
  <si>
    <t>2423205.712 </t>
  </si>
  <si>
    <t> 31.05.1922 05:05 </t>
  </si>
  <si>
    <t> 0.084 </t>
  </si>
  <si>
    <t> F.C.Jordan </t>
  </si>
  <si>
    <t> PALL 7.146 </t>
  </si>
  <si>
    <t>2424387.634 </t>
  </si>
  <si>
    <t> 25.08.1925 03:12 </t>
  </si>
  <si>
    <t> 0.078 </t>
  </si>
  <si>
    <t>2425444.753 </t>
  </si>
  <si>
    <t> 17.07.1928 06:04 </t>
  </si>
  <si>
    <t> 0.072 </t>
  </si>
  <si>
    <t>2427326.295 </t>
  </si>
  <si>
    <t> 10.09.1933 19:04 </t>
  </si>
  <si>
    <t> 0.048 </t>
  </si>
  <si>
    <t> F.Lause </t>
  </si>
  <si>
    <t> AN 254.374 </t>
  </si>
  <si>
    <t>2427327.363 </t>
  </si>
  <si>
    <t> 11.09.1933 20:42 </t>
  </si>
  <si>
    <t> 0.058 </t>
  </si>
  <si>
    <t>2427344.290 </t>
  </si>
  <si>
    <t> 28.09.1933 18:57 </t>
  </si>
  <si>
    <t> 0.063 </t>
  </si>
  <si>
    <t>2427356.442 </t>
  </si>
  <si>
    <t> 10.10.1933 22:36 </t>
  </si>
  <si>
    <t> 0.052 </t>
  </si>
  <si>
    <t>2427370.198 </t>
  </si>
  <si>
    <t> 24.10.1933 16:45 </t>
  </si>
  <si>
    <t> 0.059 </t>
  </si>
  <si>
    <t>2427659.470 </t>
  </si>
  <si>
    <t> 09.08.1934 23:16 </t>
  </si>
  <si>
    <t> 0.062 </t>
  </si>
  <si>
    <t>2427666.333 </t>
  </si>
  <si>
    <t> 16.08.1934 19:59 </t>
  </si>
  <si>
    <t> 0.050 </t>
  </si>
  <si>
    <t>2427667.394 </t>
  </si>
  <si>
    <t> 17.08.1934 21:27 </t>
  </si>
  <si>
    <t> 0.054 </t>
  </si>
  <si>
    <t>2427668.403 </t>
  </si>
  <si>
    <t> 18.08.1934 21:40 </t>
  </si>
  <si>
    <t> 0.005 </t>
  </si>
  <si>
    <t>2427710.232 </t>
  </si>
  <si>
    <t> 29.09.1934 17:34 </t>
  </si>
  <si>
    <t> 0.057 </t>
  </si>
  <si>
    <t>2427712.352 </t>
  </si>
  <si>
    <t> 01.10.1934 20:26 </t>
  </si>
  <si>
    <t>2432642.571 </t>
  </si>
  <si>
    <t> 01.04.1948 01:42 </t>
  </si>
  <si>
    <t> 0.027 </t>
  </si>
  <si>
    <t> R.Szafraniec </t>
  </si>
  <si>
    <t> AAC 4.114 </t>
  </si>
  <si>
    <t>2432687.521 </t>
  </si>
  <si>
    <t> 16.05.1948 00:30 </t>
  </si>
  <si>
    <t>2433000.576 </t>
  </si>
  <si>
    <t> 25.03.1949 01:49 </t>
  </si>
  <si>
    <t> 0.017 </t>
  </si>
  <si>
    <t> AAC 5.6 </t>
  </si>
  <si>
    <t>2433007.456 </t>
  </si>
  <si>
    <t> 31.03.1949 22:56 </t>
  </si>
  <si>
    <t> 0.022 </t>
  </si>
  <si>
    <t> A.Szczepanowska </t>
  </si>
  <si>
    <t> AAC 5.76 </t>
  </si>
  <si>
    <t>2433042.359 </t>
  </si>
  <si>
    <t> 05.05.1949 20:36 </t>
  </si>
  <si>
    <t>2433052.407 </t>
  </si>
  <si>
    <t> 15.05.1949 21:46 </t>
  </si>
  <si>
    <t>2433053.472 </t>
  </si>
  <si>
    <t> 16.05.1949 23:19 </t>
  </si>
  <si>
    <t> 0.030 </t>
  </si>
  <si>
    <t>2433163.451 </t>
  </si>
  <si>
    <t> 03.09.1949 22:49 </t>
  </si>
  <si>
    <t> 0.013 </t>
  </si>
  <si>
    <t> B.A.Ustinov </t>
  </si>
  <si>
    <t> AC 118.8 </t>
  </si>
  <si>
    <t>2433206.293 </t>
  </si>
  <si>
    <t> 16.10.1949 19:01 </t>
  </si>
  <si>
    <t> 0.020 </t>
  </si>
  <si>
    <t>2433206.294 </t>
  </si>
  <si>
    <t> 16.10.1949 19:03 </t>
  </si>
  <si>
    <t> 0.021 </t>
  </si>
  <si>
    <t>2433410.412 </t>
  </si>
  <si>
    <t> 08.05.1950 21:53 </t>
  </si>
  <si>
    <t> 0.012 </t>
  </si>
  <si>
    <t>2433410.432 </t>
  </si>
  <si>
    <t> 08.05.1950 22:22 </t>
  </si>
  <si>
    <t> 0.032 </t>
  </si>
  <si>
    <t> AAC 5.8 </t>
  </si>
  <si>
    <t>2433419.409 </t>
  </si>
  <si>
    <t> 17.05.1950 21:48 </t>
  </si>
  <si>
    <t> 0.019 </t>
  </si>
  <si>
    <t>2433536.277 </t>
  </si>
  <si>
    <t> 11.09.1950 18:38 </t>
  </si>
  <si>
    <t> 0.016 </t>
  </si>
  <si>
    <t>2433538.394 </t>
  </si>
  <si>
    <t> 13.09.1950 21:27 </t>
  </si>
  <si>
    <t> 0.018 </t>
  </si>
  <si>
    <t>2433539.454 </t>
  </si>
  <si>
    <t> 14.09.1950 22:53 </t>
  </si>
  <si>
    <t>2433545.271 </t>
  </si>
  <si>
    <t> 20.09.1950 18:30 </t>
  </si>
  <si>
    <t>2433557.429 </t>
  </si>
  <si>
    <t> 02.10.1950 22:17 </t>
  </si>
  <si>
    <t> 0.015 </t>
  </si>
  <si>
    <t> AAC 5.79 </t>
  </si>
  <si>
    <t>2433750.457 </t>
  </si>
  <si>
    <t> 13.04.1951 22:58 </t>
  </si>
  <si>
    <t>2433750.462 </t>
  </si>
  <si>
    <t> 13.04.1951 23:05 </t>
  </si>
  <si>
    <t> 0.026 </t>
  </si>
  <si>
    <t> AAC 5.11 </t>
  </si>
  <si>
    <t>2433888.473 </t>
  </si>
  <si>
    <t> 29.08.1951 23:21 </t>
  </si>
  <si>
    <t>2433913.338 </t>
  </si>
  <si>
    <t> 23.09.1951 20:06 </t>
  </si>
  <si>
    <t> 0.023 </t>
  </si>
  <si>
    <t>2434136.493 </t>
  </si>
  <si>
    <t> 03.05.1952 23:49 </t>
  </si>
  <si>
    <t> AAC 5.51 </t>
  </si>
  <si>
    <t>2434237.499 </t>
  </si>
  <si>
    <t> 12.08.1952 23:58 </t>
  </si>
  <si>
    <t>2434265.532 </t>
  </si>
  <si>
    <t> 10.09.1952 00:46 </t>
  </si>
  <si>
    <t> J.Ashbrook </t>
  </si>
  <si>
    <t> AJ 58.171 </t>
  </si>
  <si>
    <t>2434266.583 </t>
  </si>
  <si>
    <t> 11.09.1952 01:59 </t>
  </si>
  <si>
    <t>2434272.401 </t>
  </si>
  <si>
    <t> 16.09.1952 21:37 </t>
  </si>
  <si>
    <t>2434458.546 </t>
  </si>
  <si>
    <t> 22.03.1953 01:06 </t>
  </si>
  <si>
    <t> 0.011 </t>
  </si>
  <si>
    <t> AAC 5.191 </t>
  </si>
  <si>
    <t>2434520.424 </t>
  </si>
  <si>
    <t> 22.05.1953 22:10 </t>
  </si>
  <si>
    <t>2434534.710 </t>
  </si>
  <si>
    <t> 06.06.1953 05:02 </t>
  </si>
  <si>
    <t> 0.024 </t>
  </si>
  <si>
    <t>2434603.465 </t>
  </si>
  <si>
    <t> 13.08.1953 23:09 </t>
  </si>
  <si>
    <t> 0.031 </t>
  </si>
  <si>
    <t> AA 6.145 </t>
  </si>
  <si>
    <t>2434605.572 </t>
  </si>
  <si>
    <t> 16.08.1953 01:43 </t>
  </si>
  <si>
    <t>2434629.350 </t>
  </si>
  <si>
    <t> 08.09.1953 20:24 </t>
  </si>
  <si>
    <t> 0.004 </t>
  </si>
  <si>
    <t>2434868.916 </t>
  </si>
  <si>
    <t> 06.05.1954 09:59 </t>
  </si>
  <si>
    <t>2434961.457 </t>
  </si>
  <si>
    <t> 06.08.1954 22:58 </t>
  </si>
  <si>
    <t> 0.007 </t>
  </si>
  <si>
    <t> AAC 5.194 </t>
  </si>
  <si>
    <t>2434979.440 </t>
  </si>
  <si>
    <t> 24.08.1954 22:33 </t>
  </si>
  <si>
    <t> 0.010 </t>
  </si>
  <si>
    <t>2434988.423 </t>
  </si>
  <si>
    <t> 02.09.1954 22:09 </t>
  </si>
  <si>
    <t> 0.003 </t>
  </si>
  <si>
    <t>2435228.515 </t>
  </si>
  <si>
    <t> 01.05.1955 00:21 </t>
  </si>
  <si>
    <t> 0.008 </t>
  </si>
  <si>
    <t> AA 6.142 </t>
  </si>
  <si>
    <t>2435346.441 </t>
  </si>
  <si>
    <t> 26.08.1955 22:35 </t>
  </si>
  <si>
    <t>2435603.443 </t>
  </si>
  <si>
    <t> 09.05.1956 22:37 </t>
  </si>
  <si>
    <t> -0.002 </t>
  </si>
  <si>
    <t> AA 7.189 </t>
  </si>
  <si>
    <t>2435731.428 </t>
  </si>
  <si>
    <t> 14.09.1956 22:16 </t>
  </si>
  <si>
    <t> 0.006 </t>
  </si>
  <si>
    <t>2435748.353 </t>
  </si>
  <si>
    <t> 01.10.1956 20:28 </t>
  </si>
  <si>
    <t> 0.009 </t>
  </si>
  <si>
    <t>2435933.446 </t>
  </si>
  <si>
    <t> 04.04.1957 22:42 </t>
  </si>
  <si>
    <t> AA 8.189 </t>
  </si>
  <si>
    <t>2436133.342 </t>
  </si>
  <si>
    <t> 21.10.1957 20:12 </t>
  </si>
  <si>
    <t>2437069.375 </t>
  </si>
  <si>
    <t> 14.05.1960 21:00 </t>
  </si>
  <si>
    <t> AA 13.79 </t>
  </si>
  <si>
    <t>2437520.437 </t>
  </si>
  <si>
    <t> 08.08.1961 22:29 </t>
  </si>
  <si>
    <t> -0.006 </t>
  </si>
  <si>
    <t> P.Flin </t>
  </si>
  <si>
    <t> AA 18.331 </t>
  </si>
  <si>
    <t>2437546.348 </t>
  </si>
  <si>
    <t> 03.09.1961 20:21 </t>
  </si>
  <si>
    <t> -0.008 </t>
  </si>
  <si>
    <t> J.Kuzminski </t>
  </si>
  <si>
    <t>2438227.476 </t>
  </si>
  <si>
    <t> 16.07.1963 23:25 </t>
  </si>
  <si>
    <t> -0.009 </t>
  </si>
  <si>
    <t> O.Oburka </t>
  </si>
  <si>
    <t> BRNO 6 </t>
  </si>
  <si>
    <t>2438227.487 </t>
  </si>
  <si>
    <t> 16.07.1963 23:41 </t>
  </si>
  <si>
    <t> 0.002 </t>
  </si>
  <si>
    <t> F.Hromada </t>
  </si>
  <si>
    <t>2438236.471 </t>
  </si>
  <si>
    <t> 25.07.1963 23:18 </t>
  </si>
  <si>
    <t> -0.004 </t>
  </si>
  <si>
    <t> E.Betak </t>
  </si>
  <si>
    <t>2438236.473 </t>
  </si>
  <si>
    <t> 25.07.1963 23:21 </t>
  </si>
  <si>
    <t> A.Paschke </t>
  </si>
  <si>
    <t>2438236.482 </t>
  </si>
  <si>
    <t> 25.07.1963 23:34 </t>
  </si>
  <si>
    <t>2438255.501 </t>
  </si>
  <si>
    <t> 14.08.1963 00:01 </t>
  </si>
  <si>
    <t> -0.011 </t>
  </si>
  <si>
    <t>2438503.537 </t>
  </si>
  <si>
    <t> 18.04.1964 00:53 </t>
  </si>
  <si>
    <t> V.Znojil </t>
  </si>
  <si>
    <t>2438503.552 </t>
  </si>
  <si>
    <t> 18.04.1964 01:14 </t>
  </si>
  <si>
    <t> J.Zidu </t>
  </si>
  <si>
    <t>2438522.562 </t>
  </si>
  <si>
    <t> 07.05.1964 01:29 </t>
  </si>
  <si>
    <t>2438529.428 </t>
  </si>
  <si>
    <t> 13.05.1964 22:16 </t>
  </si>
  <si>
    <t> -0.017 </t>
  </si>
  <si>
    <t> C.Greger </t>
  </si>
  <si>
    <t>2438593.412 </t>
  </si>
  <si>
    <t> 16.07.1964 21:53 </t>
  </si>
  <si>
    <t> -0.021 </t>
  </si>
  <si>
    <t>2438594.480 </t>
  </si>
  <si>
    <t> 17.07.1964 23:31 </t>
  </si>
  <si>
    <t> -0.010 </t>
  </si>
  <si>
    <t>2438978.408 </t>
  </si>
  <si>
    <t> 05.08.1965 21:47 </t>
  </si>
  <si>
    <t> BRNO 5 </t>
  </si>
  <si>
    <t>2439058.270 </t>
  </si>
  <si>
    <t> 24.10.1965 18:28 </t>
  </si>
  <si>
    <t> AA 16.157 </t>
  </si>
  <si>
    <t>2440089.453 </t>
  </si>
  <si>
    <t> 20.08.1968 22:52 </t>
  </si>
  <si>
    <t> -0.031 </t>
  </si>
  <si>
    <t> J.Svoboda </t>
  </si>
  <si>
    <t> BRNO 9 </t>
  </si>
  <si>
    <t>2440418.404 </t>
  </si>
  <si>
    <t> 15.07.1969 21:41 </t>
  </si>
  <si>
    <t> K.Jehlicka </t>
  </si>
  <si>
    <t>2440418.408 </t>
  </si>
  <si>
    <t> 15.07.1969 21:47 </t>
  </si>
  <si>
    <t> J.Kucera </t>
  </si>
  <si>
    <t>2440418.417 </t>
  </si>
  <si>
    <t> 15.07.1969 22:00 </t>
  </si>
  <si>
    <t>E </t>
  </si>
  <si>
    <t>?</t>
  </si>
  <si>
    <t> A.Caliskan </t>
  </si>
  <si>
    <t>IBVS 456 </t>
  </si>
  <si>
    <t>2440419.464 </t>
  </si>
  <si>
    <t> 16.07.1969 23:08 </t>
  </si>
  <si>
    <t>2440419.472 </t>
  </si>
  <si>
    <t> 16.07.1969 23:19 </t>
  </si>
  <si>
    <t> -0.000 </t>
  </si>
  <si>
    <t> B.Pavlovski </t>
  </si>
  <si>
    <t> BRNO 12 </t>
  </si>
  <si>
    <t>2440419.475 </t>
  </si>
  <si>
    <t> 16.07.1969 23:24 </t>
  </si>
  <si>
    <t>2440419.477 </t>
  </si>
  <si>
    <t> 16.07.1969 23:26 </t>
  </si>
  <si>
    <t> J.Jehlickova </t>
  </si>
  <si>
    <t>2440737.8285 </t>
  </si>
  <si>
    <t> 31.05.1970 07:53 </t>
  </si>
  <si>
    <t> 0.0026 </t>
  </si>
  <si>
    <t> L.Binnendijk </t>
  </si>
  <si>
    <t> AJ 77.595 </t>
  </si>
  <si>
    <t>2440749.4635 </t>
  </si>
  <si>
    <t> 11.06.1970 23:07 </t>
  </si>
  <si>
    <t> 0.0034 </t>
  </si>
  <si>
    <t> O.Gülmen </t>
  </si>
  <si>
    <t>IBVS 530 </t>
  </si>
  <si>
    <t>2440778.533 </t>
  </si>
  <si>
    <t> 11.07.1970 00:47 </t>
  </si>
  <si>
    <t> -0.013 </t>
  </si>
  <si>
    <t> J.Kostopulos </t>
  </si>
  <si>
    <t>2440813.4560 </t>
  </si>
  <si>
    <t> 14.08.1970 22:56 </t>
  </si>
  <si>
    <t> 0.0079 </t>
  </si>
  <si>
    <t> O.Demircan </t>
  </si>
  <si>
    <t>2440876.377 </t>
  </si>
  <si>
    <t> 16.10.1970 21:02 </t>
  </si>
  <si>
    <t> R.Diethelm </t>
  </si>
  <si>
    <t> ORI 122 </t>
  </si>
  <si>
    <t>2441061.476 </t>
  </si>
  <si>
    <t> 19.04.1971 23:25 </t>
  </si>
  <si>
    <t> J.Silhan </t>
  </si>
  <si>
    <t> BRNO 14 </t>
  </si>
  <si>
    <t>2441070.474 </t>
  </si>
  <si>
    <t> 28.04.1971 23:22 </t>
  </si>
  <si>
    <t> ORI 125 </t>
  </si>
  <si>
    <t>2441089.503 </t>
  </si>
  <si>
    <t> 18.05.1971 00:04 </t>
  </si>
  <si>
    <t>2441124.377 </t>
  </si>
  <si>
    <t> 21.06.1971 21:02 </t>
  </si>
  <si>
    <t> ORI 126 </t>
  </si>
  <si>
    <t>2441124.406 </t>
  </si>
  <si>
    <t> 21.06.1971 21:44 </t>
  </si>
  <si>
    <t>2441126.5167 </t>
  </si>
  <si>
    <t> 24.06.1971 00:24 </t>
  </si>
  <si>
    <t> 0.0031 </t>
  </si>
  <si>
    <t> N.Güdür </t>
  </si>
  <si>
    <t>IBVS 647 </t>
  </si>
  <si>
    <t>2441134.451 </t>
  </si>
  <si>
    <t> 01.07.1971 22:49 </t>
  </si>
  <si>
    <t>2441135.5070 </t>
  </si>
  <si>
    <t> 03.07.1971 00:10 </t>
  </si>
  <si>
    <t> 0.0033 </t>
  </si>
  <si>
    <t> H.Karacan </t>
  </si>
  <si>
    <t>2441152.421 </t>
  </si>
  <si>
    <t> 19.07.1971 22:06 </t>
  </si>
  <si>
    <t> -0.005 </t>
  </si>
  <si>
    <t>IBVS 584 </t>
  </si>
  <si>
    <t>2441152.426 </t>
  </si>
  <si>
    <t> 19.07.1971 22:13 </t>
  </si>
  <si>
    <t> A.Soska </t>
  </si>
  <si>
    <t>2441154.545 </t>
  </si>
  <si>
    <t> 22.07.1971 01:04 </t>
  </si>
  <si>
    <t>2441178.341 </t>
  </si>
  <si>
    <t> 14.08.1971 20:11 </t>
  </si>
  <si>
    <t>2441392.512 </t>
  </si>
  <si>
    <t> 16.03.1972 00:17 </t>
  </si>
  <si>
    <t> Z.Klimek </t>
  </si>
  <si>
    <t>IBVS 779 </t>
  </si>
  <si>
    <t>2441473.424 </t>
  </si>
  <si>
    <t> 04.06.1972 22:10 </t>
  </si>
  <si>
    <t> BBS 3 </t>
  </si>
  <si>
    <t>2441555.390 </t>
  </si>
  <si>
    <t> 25.08.1972 21:21 </t>
  </si>
  <si>
    <t> BBS 5 </t>
  </si>
  <si>
    <t>2441581.294 </t>
  </si>
  <si>
    <t> 20.09.1972 19:03 </t>
  </si>
  <si>
    <t>2441751.584 </t>
  </si>
  <si>
    <t> 10.03.1973 02:00 </t>
  </si>
  <si>
    <t> BBS 8 </t>
  </si>
  <si>
    <t>2441795.476 </t>
  </si>
  <si>
    <t> 22.04.1973 23:25 </t>
  </si>
  <si>
    <t> K.Locher </t>
  </si>
  <si>
    <t> BBS 9 </t>
  </si>
  <si>
    <t>2441824.568 </t>
  </si>
  <si>
    <t> 22.05.1973 01:37 </t>
  </si>
  <si>
    <t>2441930.330 </t>
  </si>
  <si>
    <t> 04.09.1973 19:55 </t>
  </si>
  <si>
    <t> -0.001 </t>
  </si>
  <si>
    <t> BBS 11 </t>
  </si>
  <si>
    <t>2442239.693 </t>
  </si>
  <si>
    <t> 11.07.1974 04:37 </t>
  </si>
  <si>
    <t> B.A.Krobusek </t>
  </si>
  <si>
    <t>IBVS 954 </t>
  </si>
  <si>
    <t>2442247.630 </t>
  </si>
  <si>
    <t> 19.07.1974 03:07 </t>
  </si>
  <si>
    <t>2442248.680 </t>
  </si>
  <si>
    <t> 20.07.1974 04:19 </t>
  </si>
  <si>
    <t>2442265.614 </t>
  </si>
  <si>
    <t> 06.08.1974 02:44 </t>
  </si>
  <si>
    <t>2442266.665 </t>
  </si>
  <si>
    <t> 07.08.1974 03:57 </t>
  </si>
  <si>
    <t> 0.001 </t>
  </si>
  <si>
    <t>2442404.694 </t>
  </si>
  <si>
    <t> 23.12.1974 04:39 </t>
  </si>
  <si>
    <t> BBS 19 </t>
  </si>
  <si>
    <t>2442405.215 </t>
  </si>
  <si>
    <t> 23.12.1974 17:09 </t>
  </si>
  <si>
    <t>2442424.255 </t>
  </si>
  <si>
    <t> 11.01.1975 18:07 </t>
  </si>
  <si>
    <t> 0.000 </t>
  </si>
  <si>
    <t> BBS 20 </t>
  </si>
  <si>
    <t>2442468.672 </t>
  </si>
  <si>
    <t> 25.02.1975 04:07 </t>
  </si>
  <si>
    <t> BBS 21 </t>
  </si>
  <si>
    <t>2442528.438 </t>
  </si>
  <si>
    <t> 25.04.1975 22:30 </t>
  </si>
  <si>
    <t> BBS 22 </t>
  </si>
  <si>
    <t>2442529.486 </t>
  </si>
  <si>
    <t> 26.04.1975 23:39 </t>
  </si>
  <si>
    <t>2442575.497 </t>
  </si>
  <si>
    <t> 11.06.1975 23:55 </t>
  </si>
  <si>
    <t> H.Peter </t>
  </si>
  <si>
    <t> BBS 23 </t>
  </si>
  <si>
    <t>2442596.651 </t>
  </si>
  <si>
    <t> 03.07.1975 03:37 </t>
  </si>
  <si>
    <t>IBVS 1249 </t>
  </si>
  <si>
    <t>2442601.391 </t>
  </si>
  <si>
    <t> 07.07.1975 21:23 </t>
  </si>
  <si>
    <t> R.Germann </t>
  </si>
  <si>
    <t>2442601.416 </t>
  </si>
  <si>
    <t> 07.07.1975 21:59 </t>
  </si>
  <si>
    <t>2442619.400 </t>
  </si>
  <si>
    <t> 25.07.1975 21:36 </t>
  </si>
  <si>
    <t>2442638.429 </t>
  </si>
  <si>
    <t> 13.08.1975 22:17 </t>
  </si>
  <si>
    <t>2442656.407 </t>
  </si>
  <si>
    <t> 31.08.1975 21:46 </t>
  </si>
  <si>
    <t>2442692.372 </t>
  </si>
  <si>
    <t> 06.10.1975 20:55 </t>
  </si>
  <si>
    <t> BBS 24 </t>
  </si>
  <si>
    <t>2442696.588 </t>
  </si>
  <si>
    <t> 11.10.1975 02:06 </t>
  </si>
  <si>
    <t>2442710.337 </t>
  </si>
  <si>
    <t> 24.10.1975 20:05 </t>
  </si>
  <si>
    <t>2442710.352 </t>
  </si>
  <si>
    <t> 24.10.1975 20:26 </t>
  </si>
  <si>
    <t>2442754.242 </t>
  </si>
  <si>
    <t> 07.12.1975 17:48 </t>
  </si>
  <si>
    <t> BBS 25 </t>
  </si>
  <si>
    <t>2442878.510 </t>
  </si>
  <si>
    <t> 10.04.1976 00:14 </t>
  </si>
  <si>
    <t> -0.007 </t>
  </si>
  <si>
    <t> BBS 27 </t>
  </si>
  <si>
    <t>2442913.422 </t>
  </si>
  <si>
    <t> 14.05.1976 22:07 </t>
  </si>
  <si>
    <t> BBS 28 </t>
  </si>
  <si>
    <t>2442922.420 </t>
  </si>
  <si>
    <t> 23.05.1976 22:04 </t>
  </si>
  <si>
    <t> P.Ahnert </t>
  </si>
  <si>
    <t> MVS 7.197 </t>
  </si>
  <si>
    <t>2442959.414 </t>
  </si>
  <si>
    <t> 29.06.1976 21:56 </t>
  </si>
  <si>
    <t> -0.014 </t>
  </si>
  <si>
    <t>2442959.432 </t>
  </si>
  <si>
    <t> 29.06.1976 22:22 </t>
  </si>
  <si>
    <t>2442960.489 </t>
  </si>
  <si>
    <t> 30.06.1976 23:44 </t>
  </si>
  <si>
    <t>2442964.715 </t>
  </si>
  <si>
    <t> 05.07.1976 05:09 </t>
  </si>
  <si>
    <t>2442978.471 </t>
  </si>
  <si>
    <t> 18.07.1976 23:18 </t>
  </si>
  <si>
    <t> V.Wagner </t>
  </si>
  <si>
    <t> BRNO 21 </t>
  </si>
  <si>
    <t>2442990.637 </t>
  </si>
  <si>
    <t> 31.07.1976 03:17 </t>
  </si>
  <si>
    <t>2442996.447 </t>
  </si>
  <si>
    <t> 05.08.1976 22:43 </t>
  </si>
  <si>
    <t> BBS 29 </t>
  </si>
  <si>
    <t>2443008.609 </t>
  </si>
  <si>
    <t> 18.08.1976 02:36 </t>
  </si>
  <si>
    <t>2443013.366 </t>
  </si>
  <si>
    <t> 22.08.1976 20:47 </t>
  </si>
  <si>
    <t>2443013.367 </t>
  </si>
  <si>
    <t> 22.08.1976 20:48 </t>
  </si>
  <si>
    <t> V.Cech </t>
  </si>
  <si>
    <t>2443013.372 </t>
  </si>
  <si>
    <t> 22.08.1976 20:55 </t>
  </si>
  <si>
    <t>2443040.339 </t>
  </si>
  <si>
    <t> 18.09.1976 20:08 </t>
  </si>
  <si>
    <t> BBS 30 </t>
  </si>
  <si>
    <t>2443042.464 </t>
  </si>
  <si>
    <t> 20.09.1976 23:08 </t>
  </si>
  <si>
    <t>2443044.562 </t>
  </si>
  <si>
    <t> 23.09.1976 01:29 </t>
  </si>
  <si>
    <t>2443057.262 </t>
  </si>
  <si>
    <t> 05.10.1976 18:17 </t>
  </si>
  <si>
    <t>2443059.374 </t>
  </si>
  <si>
    <t> 07.10.1976 20:58 </t>
  </si>
  <si>
    <t>2443076.311 </t>
  </si>
  <si>
    <t> 24.10.1976 19:27 </t>
  </si>
  <si>
    <t>2443129.714 </t>
  </si>
  <si>
    <t> 17.12.1976 05:08 </t>
  </si>
  <si>
    <t> BBS 31 </t>
  </si>
  <si>
    <t>2443211.678 </t>
  </si>
  <si>
    <t> 09.03.1977 04:16 </t>
  </si>
  <si>
    <t> BBS 33 </t>
  </si>
  <si>
    <t>2443299.471 </t>
  </si>
  <si>
    <t> 04.06.1977 23:18 </t>
  </si>
  <si>
    <t> A.Royer </t>
  </si>
  <si>
    <t> BBS 34 </t>
  </si>
  <si>
    <t>2443317.429 </t>
  </si>
  <si>
    <t> 22.06.1977 22:17 </t>
  </si>
  <si>
    <t> P.Hajek </t>
  </si>
  <si>
    <t>2443344.405 </t>
  </si>
  <si>
    <t> 19.07.1977 21:43 </t>
  </si>
  <si>
    <t>2443371.380 </t>
  </si>
  <si>
    <t> 15.08.1977 21:07 </t>
  </si>
  <si>
    <t>2443372.423 </t>
  </si>
  <si>
    <t> 16.08.1977 22:09 </t>
  </si>
  <si>
    <t> -0.018 </t>
  </si>
  <si>
    <t>2443372.424 </t>
  </si>
  <si>
    <t> 16.08.1977 22:10 </t>
  </si>
  <si>
    <t>2443372.428 </t>
  </si>
  <si>
    <t> 16.08.1977 22:16 </t>
  </si>
  <si>
    <t> L.Duchtik </t>
  </si>
  <si>
    <t>2443434.314 </t>
  </si>
  <si>
    <t> 17.10.1977 19:32 </t>
  </si>
  <si>
    <t> BBS 35 </t>
  </si>
  <si>
    <t>2443702.438 </t>
  </si>
  <si>
    <t> 12.07.1978 22:30 </t>
  </si>
  <si>
    <t> BBS 38 </t>
  </si>
  <si>
    <t>2443712.477 </t>
  </si>
  <si>
    <t> 22.07.1978 23:26 </t>
  </si>
  <si>
    <t>2443721.447 </t>
  </si>
  <si>
    <t> 31.07.1978 22:43 </t>
  </si>
  <si>
    <t> -0.020 </t>
  </si>
  <si>
    <t> M.Kaplanova </t>
  </si>
  <si>
    <t> BRNO 23 </t>
  </si>
  <si>
    <t>2443738.382 </t>
  </si>
  <si>
    <t> 17.08.1978 21:10 </t>
  </si>
  <si>
    <t>2443738.387 </t>
  </si>
  <si>
    <t> 17.08.1978 21:17 </t>
  </si>
  <si>
    <t>2443755.310 </t>
  </si>
  <si>
    <t> 03.09.1978 19:26 </t>
  </si>
  <si>
    <t> BBS 39 </t>
  </si>
  <si>
    <t>2443756.366 </t>
  </si>
  <si>
    <t> 04.09.1978 20:47 </t>
  </si>
  <si>
    <t>2443756.371 </t>
  </si>
  <si>
    <t> 04.09.1978 20:54 </t>
  </si>
  <si>
    <t>2443765.364 </t>
  </si>
  <si>
    <t> 13.09.1978 20:44 </t>
  </si>
  <si>
    <t>2443765.367 </t>
  </si>
  <si>
    <t> 13.09.1978 20:48 </t>
  </si>
  <si>
    <t>2443791.281 </t>
  </si>
  <si>
    <t> 09.10.1978 18:44 </t>
  </si>
  <si>
    <t>2443792.331 </t>
  </si>
  <si>
    <t> 10.10.1978 19:56 </t>
  </si>
  <si>
    <t>2443827.241 </t>
  </si>
  <si>
    <t> 14.11.1978 17:47 </t>
  </si>
  <si>
    <t> BBS 40 </t>
  </si>
  <si>
    <t>2443836.224 </t>
  </si>
  <si>
    <t> 23.11.1978 17:22 </t>
  </si>
  <si>
    <t>2443837.279 </t>
  </si>
  <si>
    <t> 24.11.1978 18:41 </t>
  </si>
  <si>
    <t>2443846.272 </t>
  </si>
  <si>
    <t> 03.12.1978 18:31 </t>
  </si>
  <si>
    <t> BBS 41 </t>
  </si>
  <si>
    <t>2443854.209 </t>
  </si>
  <si>
    <t> 11.12.1978 17:00 </t>
  </si>
  <si>
    <t>2443971.602 </t>
  </si>
  <si>
    <t> 08.04.1979 02:26 </t>
  </si>
  <si>
    <t> BBS 43 </t>
  </si>
  <si>
    <t>2444022.370 </t>
  </si>
  <si>
    <t> 28.05.1979 20:52 </t>
  </si>
  <si>
    <t>2444069.432 </t>
  </si>
  <si>
    <t> 14.07.1979 22:22 </t>
  </si>
  <si>
    <t> BBS 44 </t>
  </si>
  <si>
    <t>2444069.433 </t>
  </si>
  <si>
    <t> 14.07.1979 22:23 </t>
  </si>
  <si>
    <t>2444088.456 </t>
  </si>
  <si>
    <t> 02.08.1979 22:56 </t>
  </si>
  <si>
    <t> M.Bohuslavova </t>
  </si>
  <si>
    <t>2444106.432 </t>
  </si>
  <si>
    <t> 20.08.1979 22:22 </t>
  </si>
  <si>
    <t>2444106.443 </t>
  </si>
  <si>
    <t> 20.08.1979 22:37 </t>
  </si>
  <si>
    <t> J.Dokoupil </t>
  </si>
  <si>
    <t>2444114.395 </t>
  </si>
  <si>
    <t> 28.08.1979 21:28 </t>
  </si>
  <si>
    <t>2444124.430 </t>
  </si>
  <si>
    <t> 07.09.1979 22:19 </t>
  </si>
  <si>
    <t> BBS 45 </t>
  </si>
  <si>
    <t>2444186.291 </t>
  </si>
  <si>
    <t> 08.11.1979 18:59 </t>
  </si>
  <si>
    <t> -0.015 </t>
  </si>
  <si>
    <t>2444212.223 </t>
  </si>
  <si>
    <t> 04.12.1979 17:21 </t>
  </si>
  <si>
    <t> BBS 46 </t>
  </si>
  <si>
    <t>2444372.433 </t>
  </si>
  <si>
    <t> 12.05.1980 22:23 </t>
  </si>
  <si>
    <t> D.Brozman </t>
  </si>
  <si>
    <t>2444426.3920 </t>
  </si>
  <si>
    <t> 05.07.1980 21:24 </t>
  </si>
  <si>
    <t> -0.0015 </t>
  </si>
  <si>
    <t> Z.Aslan </t>
  </si>
  <si>
    <t>IBVS 1908 </t>
  </si>
  <si>
    <t>2444435.3858 </t>
  </si>
  <si>
    <t> 14.07.1980 21:15 </t>
  </si>
  <si>
    <t> 0.0023 </t>
  </si>
  <si>
    <t>2444454.401 </t>
  </si>
  <si>
    <t> 02.08.1980 21:37 </t>
  </si>
  <si>
    <t>2444455.459 </t>
  </si>
  <si>
    <t> 03.08.1980 23:00 </t>
  </si>
  <si>
    <t>2444489.325 </t>
  </si>
  <si>
    <t> 06.09.1980 19:48 </t>
  </si>
  <si>
    <t> BBS 50 </t>
  </si>
  <si>
    <t>2444490.385 </t>
  </si>
  <si>
    <t> 07.09.1980 21:14 </t>
  </si>
  <si>
    <t>2444491.428 </t>
  </si>
  <si>
    <t> 08.09.1980 22:16 </t>
  </si>
  <si>
    <t>2444498.305 </t>
  </si>
  <si>
    <t> 15.09.1980 19:19 </t>
  </si>
  <si>
    <t>2444507.303 </t>
  </si>
  <si>
    <t> 24.09.1980 19:16 </t>
  </si>
  <si>
    <t>2444525.283 </t>
  </si>
  <si>
    <t> 12.10.1980 18:47 </t>
  </si>
  <si>
    <t> BBS 51 </t>
  </si>
  <si>
    <t>2444543.272 </t>
  </si>
  <si>
    <t> 30.10.1980 18:31 </t>
  </si>
  <si>
    <t>2444561.247 </t>
  </si>
  <si>
    <t> 17.11.1980 17:55 </t>
  </si>
  <si>
    <t>2444651.673 </t>
  </si>
  <si>
    <t> 16.02.1981 04:09 </t>
  </si>
  <si>
    <t> BBS 53 </t>
  </si>
  <si>
    <t>2444758.496 </t>
  </si>
  <si>
    <t> 02.06.1981 23:54 </t>
  </si>
  <si>
    <t> J.Manek </t>
  </si>
  <si>
    <t> BRNO 26 </t>
  </si>
  <si>
    <t>2444784.4082 </t>
  </si>
  <si>
    <t> 28.06.1981 21:47 </t>
  </si>
  <si>
    <t> -0.0011 </t>
  </si>
  <si>
    <t> E.Derman </t>
  </si>
  <si>
    <t>IBVS 2159 </t>
  </si>
  <si>
    <t>2444794.476 </t>
  </si>
  <si>
    <t> 08.07.1981 23:25 </t>
  </si>
  <si>
    <t> H.Zimmermann </t>
  </si>
  <si>
    <t>BAVM 34 </t>
  </si>
  <si>
    <t>2444813.496 </t>
  </si>
  <si>
    <t> 27.07.1981 23:54 </t>
  </si>
  <si>
    <t> BBS 56 </t>
  </si>
  <si>
    <t>2444821.420 </t>
  </si>
  <si>
    <t> 04.08.1981 22:04 </t>
  </si>
  <si>
    <t> T.Kolcunova </t>
  </si>
  <si>
    <t>2444821.424 </t>
  </si>
  <si>
    <t> 04.08.1981 22:10 </t>
  </si>
  <si>
    <t> A.Kolcun </t>
  </si>
  <si>
    <t>2444822.488 </t>
  </si>
  <si>
    <t> 05.08.1981 23:42 </t>
  </si>
  <si>
    <t> D.Lis </t>
  </si>
  <si>
    <t> MVS 9.90 </t>
  </si>
  <si>
    <t>2444822.494 </t>
  </si>
  <si>
    <t> 05.08.1981 23:51 </t>
  </si>
  <si>
    <t> K.Chyzy </t>
  </si>
  <si>
    <t>2444822.495 </t>
  </si>
  <si>
    <t> 05.08.1981 23:52 </t>
  </si>
  <si>
    <t> L.Barski </t>
  </si>
  <si>
    <t>2444830.421 </t>
  </si>
  <si>
    <t> 13.08.1981 22:06 </t>
  </si>
  <si>
    <t> R.Pliska </t>
  </si>
  <si>
    <t>2444847.342 </t>
  </si>
  <si>
    <t> 30.08.1981 20:12 </t>
  </si>
  <si>
    <t>2444874.308 </t>
  </si>
  <si>
    <t> 26.09.1981 19:23 </t>
  </si>
  <si>
    <t> K.Carbol </t>
  </si>
  <si>
    <t>2444911.330 </t>
  </si>
  <si>
    <t> 02.11.1981 19:55 </t>
  </si>
  <si>
    <t> BBS 57 </t>
  </si>
  <si>
    <t>2445115.467 </t>
  </si>
  <si>
    <t> 25.05.1982 23:12 </t>
  </si>
  <si>
    <t> BBS 60 </t>
  </si>
  <si>
    <t>2445132.370 </t>
  </si>
  <si>
    <t> 11.06.1982 20:52 </t>
  </si>
  <si>
    <t> G.Stefanopoulos </t>
  </si>
  <si>
    <t> BBS 61 </t>
  </si>
  <si>
    <t>2445132.382 </t>
  </si>
  <si>
    <t> 11.06.1982 21:10 </t>
  </si>
  <si>
    <t> G.Mavrofridis </t>
  </si>
  <si>
    <t>2445133.420 </t>
  </si>
  <si>
    <t> 12.06.1982 22:04 </t>
  </si>
  <si>
    <t>2445133.436 </t>
  </si>
  <si>
    <t> 12.06.1982 22:27 </t>
  </si>
  <si>
    <t>2445141.362 </t>
  </si>
  <si>
    <t> 20.06.1982 20:41 </t>
  </si>
  <si>
    <t>2445141.366 </t>
  </si>
  <si>
    <t> 20.06.1982 20:47 </t>
  </si>
  <si>
    <t>2445168.329 </t>
  </si>
  <si>
    <t> 17.07.1982 19:53 </t>
  </si>
  <si>
    <t>2445170.447 </t>
  </si>
  <si>
    <t> 19.07.1982 22:43 </t>
  </si>
  <si>
    <t> P.Kucera </t>
  </si>
  <si>
    <t>2445170.458 </t>
  </si>
  <si>
    <t> 19.07.1982 22:59 </t>
  </si>
  <si>
    <t> P.Neugebauer </t>
  </si>
  <si>
    <t>2445196.363 </t>
  </si>
  <si>
    <t> 14.08.1982 20:42 </t>
  </si>
  <si>
    <t> M.Kohl </t>
  </si>
  <si>
    <t> BBS 62 </t>
  </si>
  <si>
    <t>2445197.430 </t>
  </si>
  <si>
    <t> 15.08.1982 22:19 </t>
  </si>
  <si>
    <t> T.Brelstaff </t>
  </si>
  <si>
    <t> VSSC 60.21 </t>
  </si>
  <si>
    <t>2445198.488 </t>
  </si>
  <si>
    <t> 16.08.1982 23:42 </t>
  </si>
  <si>
    <t>2445207.476 </t>
  </si>
  <si>
    <t> 25.08.1982 23:25 </t>
  </si>
  <si>
    <t>2445224.368 </t>
  </si>
  <si>
    <t> 11.09.1982 20:49 </t>
  </si>
  <si>
    <t> -0.025 </t>
  </si>
  <si>
    <t> H.Bohutinska </t>
  </si>
  <si>
    <t>2445224.374 </t>
  </si>
  <si>
    <t> 11.09.1982 20:58 </t>
  </si>
  <si>
    <t> -0.019 </t>
  </si>
  <si>
    <t> J.Brezna </t>
  </si>
  <si>
    <t>2445224.381 </t>
  </si>
  <si>
    <t> 11.09.1982 21:08 </t>
  </si>
  <si>
    <t> -0.012 </t>
  </si>
  <si>
    <t> M.Zejda </t>
  </si>
  <si>
    <t>2445224.393 </t>
  </si>
  <si>
    <t> 11.09.1982 21:25 </t>
  </si>
  <si>
    <t>2445241.319 </t>
  </si>
  <si>
    <t> 28.09.1982 19:39 </t>
  </si>
  <si>
    <t>2445509.429 </t>
  </si>
  <si>
    <t> 23.06.1983 22:17 </t>
  </si>
  <si>
    <t> P.Svoboda </t>
  </si>
  <si>
    <t>2445531.376 </t>
  </si>
  <si>
    <t> 15.07.1983 21:01 </t>
  </si>
  <si>
    <t> BBS 67 </t>
  </si>
  <si>
    <t>2445546.455 </t>
  </si>
  <si>
    <t> 30.07.1983 22:55 </t>
  </si>
  <si>
    <t> W.Braune </t>
  </si>
  <si>
    <t>BAVM 38 </t>
  </si>
  <si>
    <t>2445549.629 </t>
  </si>
  <si>
    <t> 03.08.1983 03:05 </t>
  </si>
  <si>
    <t> BBS 68 </t>
  </si>
  <si>
    <t>2445559.666 </t>
  </si>
  <si>
    <t> 13.08.1983 03:59 </t>
  </si>
  <si>
    <t>2445565.470 </t>
  </si>
  <si>
    <t> 18.08.1983 23:16 </t>
  </si>
  <si>
    <t>2445635.291 </t>
  </si>
  <si>
    <t> 27.10.1983 18:59 </t>
  </si>
  <si>
    <t>2445644.282 </t>
  </si>
  <si>
    <t> 05.11.1983 18:46 </t>
  </si>
  <si>
    <t> BBS 69 </t>
  </si>
  <si>
    <t>2445671.254 </t>
  </si>
  <si>
    <t> 02.12.1983 18:05 </t>
  </si>
  <si>
    <t>2445813.504 </t>
  </si>
  <si>
    <t> 23.04.1984 00:05 </t>
  </si>
  <si>
    <t> VSSC 61.18 </t>
  </si>
  <si>
    <t>2445830.424 </t>
  </si>
  <si>
    <t> 09.05.1984 22:10 </t>
  </si>
  <si>
    <t> BBS 72 </t>
  </si>
  <si>
    <t>2445867.414 </t>
  </si>
  <si>
    <t> 15.06.1984 21:56 </t>
  </si>
  <si>
    <t> -0.033 </t>
  </si>
  <si>
    <t>2445885.434 </t>
  </si>
  <si>
    <t> 03.07.1984 22:24 </t>
  </si>
  <si>
    <t> BBS 73 </t>
  </si>
  <si>
    <t>2445886.482 </t>
  </si>
  <si>
    <t> 04.07.1984 23:34 </t>
  </si>
  <si>
    <t>2445898.652 </t>
  </si>
  <si>
    <t> 17.07.1984 03:38 </t>
  </si>
  <si>
    <t>2445907.640 </t>
  </si>
  <si>
    <t> 26.07.1984 03:21 </t>
  </si>
  <si>
    <t>2445931.438 </t>
  </si>
  <si>
    <t> 18.08.1984 22:30 </t>
  </si>
  <si>
    <t>2445940.431 </t>
  </si>
  <si>
    <t> 27.08.1984 22:20 </t>
  </si>
  <si>
    <t>2446217.531 </t>
  </si>
  <si>
    <t> 01.06.1985 00:44 </t>
  </si>
  <si>
    <t> VSSC 64.24 </t>
  </si>
  <si>
    <t>2446261.414 </t>
  </si>
  <si>
    <t> 14.07.1985 21:56 </t>
  </si>
  <si>
    <t> BBS 77 </t>
  </si>
  <si>
    <t>2446270.418 </t>
  </si>
  <si>
    <t> 23.07.1985 22:01 </t>
  </si>
  <si>
    <t> BBS 78 </t>
  </si>
  <si>
    <t>2446270.419 </t>
  </si>
  <si>
    <t> 23.07.1985 22:03 </t>
  </si>
  <si>
    <t>2446271.463 </t>
  </si>
  <si>
    <t> 24.07.1985 23:06 </t>
  </si>
  <si>
    <t> BRNO 27 </t>
  </si>
  <si>
    <t>2446272.522 </t>
  </si>
  <si>
    <t> 26.07.1985 00:31 </t>
  </si>
  <si>
    <t>2446289.445 </t>
  </si>
  <si>
    <t> 11.08.1985 22:40 </t>
  </si>
  <si>
    <t>2446298.442 </t>
  </si>
  <si>
    <t> 20.08.1985 22:36 </t>
  </si>
  <si>
    <t>2446325.414 </t>
  </si>
  <si>
    <t> 16.09.1985 21:56 </t>
  </si>
  <si>
    <t>2446351.337 </t>
  </si>
  <si>
    <t> 12.10.1985 20:05 </t>
  </si>
  <si>
    <t> 0.014 </t>
  </si>
  <si>
    <t>2446352.369 </t>
  </si>
  <si>
    <t> 13.10.1985 20:51 </t>
  </si>
  <si>
    <t> BBS 79 </t>
  </si>
  <si>
    <t>2446657.521 </t>
  </si>
  <si>
    <t> 15.08.1986 00:30 </t>
  </si>
  <si>
    <t> BBS 81 </t>
  </si>
  <si>
    <t>2446700.336 </t>
  </si>
  <si>
    <t> 26.09.1986 20:03 </t>
  </si>
  <si>
    <t> R.Polloczek </t>
  </si>
  <si>
    <t> BRNO 28 </t>
  </si>
  <si>
    <t>2446941.488 </t>
  </si>
  <si>
    <t> 25.05.1987 23:42 </t>
  </si>
  <si>
    <t> BBS 84 </t>
  </si>
  <si>
    <t>2446976.389 </t>
  </si>
  <si>
    <t> 29.06.1987 21:20 </t>
  </si>
  <si>
    <t>2446977.454 </t>
  </si>
  <si>
    <t> 30.06.1987 22:53 </t>
  </si>
  <si>
    <t> J.Csipes </t>
  </si>
  <si>
    <t> BRNO 30 </t>
  </si>
  <si>
    <t>2447003.361 </t>
  </si>
  <si>
    <t> 26.07.1987 20:39 </t>
  </si>
  <si>
    <t> BBS 86 </t>
  </si>
  <si>
    <t>2447012.354 </t>
  </si>
  <si>
    <t> 04.08.1987 20:29 </t>
  </si>
  <si>
    <t>2447023.463 </t>
  </si>
  <si>
    <t> 15.08.1987 23:06 </t>
  </si>
  <si>
    <t> BBS 85 </t>
  </si>
  <si>
    <t>2447057.293 </t>
  </si>
  <si>
    <t> 18.09.1987 19:01 </t>
  </si>
  <si>
    <t>2447273.598 </t>
  </si>
  <si>
    <t> 22.04.1988 02:21 </t>
  </si>
  <si>
    <t> BBS 88 </t>
  </si>
  <si>
    <t>2447288.398 </t>
  </si>
  <si>
    <t> 06.05.1988 21:33 </t>
  </si>
  <si>
    <t>2447289.445 </t>
  </si>
  <si>
    <t> 07.05.1988 22:40 </t>
  </si>
  <si>
    <t> P.Novak </t>
  </si>
  <si>
    <t>2447289.448 </t>
  </si>
  <si>
    <t> 07.05.1988 22:45 </t>
  </si>
  <si>
    <t> F.Hroch </t>
  </si>
  <si>
    <t>2447316.436 </t>
  </si>
  <si>
    <t> 03.06.1988 22:27 </t>
  </si>
  <si>
    <t> A.Dedoch </t>
  </si>
  <si>
    <t>2447326.488 </t>
  </si>
  <si>
    <t> 13.06.1988 23:42 </t>
  </si>
  <si>
    <t>2447334.425 </t>
  </si>
  <si>
    <t> 21.06.1988 22:12 </t>
  </si>
  <si>
    <t>2447353.444 </t>
  </si>
  <si>
    <t> 10.07.1988 22:39 </t>
  </si>
  <si>
    <t> BBS 89 </t>
  </si>
  <si>
    <t>2447361.385 </t>
  </si>
  <si>
    <t> 18.07.1988 21:14 </t>
  </si>
  <si>
    <t>2447381.481 </t>
  </si>
  <si>
    <t> 07.08.1988 23:32 </t>
  </si>
  <si>
    <t>2447384.3868 </t>
  </si>
  <si>
    <t> 10.08.1988 21:16 </t>
  </si>
  <si>
    <t> 0.0000 </t>
  </si>
  <si>
    <t> G.Pajdosz </t>
  </si>
  <si>
    <t>IBVS 4263 </t>
  </si>
  <si>
    <t>2447426.425 </t>
  </si>
  <si>
    <t> 21.09.1988 22:12 </t>
  </si>
  <si>
    <t>2447452.351 </t>
  </si>
  <si>
    <t> 17.10.1988 20:25 </t>
  </si>
  <si>
    <t> BBS 90 </t>
  </si>
  <si>
    <t>2447692.431 </t>
  </si>
  <si>
    <t> 14.06.1989 22:20 </t>
  </si>
  <si>
    <t> BBS 92 </t>
  </si>
  <si>
    <t>2447728.391 </t>
  </si>
  <si>
    <t> 20.07.1989 21:23 </t>
  </si>
  <si>
    <t>2447748.487 </t>
  </si>
  <si>
    <t> 09.08.1989 23:41 </t>
  </si>
  <si>
    <t>2447782.328 </t>
  </si>
  <si>
    <t> 12.09.1989 19:52 </t>
  </si>
  <si>
    <t>2447800.317 </t>
  </si>
  <si>
    <t> 30.09.1989 19:36 </t>
  </si>
  <si>
    <t> T.Brelsaff </t>
  </si>
  <si>
    <t> VSSC 73 </t>
  </si>
  <si>
    <t>2447818.301 </t>
  </si>
  <si>
    <t> 18.10.1989 19:13 </t>
  </si>
  <si>
    <t> BBS 93 </t>
  </si>
  <si>
    <t>2448013.431 </t>
  </si>
  <si>
    <t> 01.05.1990 22:20 </t>
  </si>
  <si>
    <t> BBS 95 </t>
  </si>
  <si>
    <t>2448040.392 </t>
  </si>
  <si>
    <t> 28.05.1990 21:24 </t>
  </si>
  <si>
    <t>2448086.410 </t>
  </si>
  <si>
    <t> 13.07.1990 21:50 </t>
  </si>
  <si>
    <t> BBS 96 </t>
  </si>
  <si>
    <t>2448113.378 </t>
  </si>
  <si>
    <t> 09.08.1990 21:04 </t>
  </si>
  <si>
    <t>2448122.374 </t>
  </si>
  <si>
    <t> 18.08.1990 20:58 </t>
  </si>
  <si>
    <t> BRNO 31 </t>
  </si>
  <si>
    <t>2448167.314 </t>
  </si>
  <si>
    <t> 02.10.1990 19:32 </t>
  </si>
  <si>
    <t>2448362.460 </t>
  </si>
  <si>
    <t> 15.04.1991 23:02 </t>
  </si>
  <si>
    <t> BBS 97 </t>
  </si>
  <si>
    <t>2448407.421 </t>
  </si>
  <si>
    <t> 30.05.1991 22:06 </t>
  </si>
  <si>
    <t> BBS 98 </t>
  </si>
  <si>
    <t>2448444.421 </t>
  </si>
  <si>
    <t> 06.07.1991 22:06 </t>
  </si>
  <si>
    <t>2448453.417 </t>
  </si>
  <si>
    <t> 15.07.1991 22:00 </t>
  </si>
  <si>
    <t>2448490.429 </t>
  </si>
  <si>
    <t> 21.08.1991 22:17 </t>
  </si>
  <si>
    <t>2448507.360 </t>
  </si>
  <si>
    <t> 07.09.1991 20:38 </t>
  </si>
  <si>
    <t> BBS 99 </t>
  </si>
  <si>
    <t>2448534.334 </t>
  </si>
  <si>
    <t> 04.10.1991 20:00 </t>
  </si>
  <si>
    <t>2448552.303 </t>
  </si>
  <si>
    <t> 22.10.1991 19:16 </t>
  </si>
  <si>
    <t>2448737.401 </t>
  </si>
  <si>
    <t> 24.04.1992 21:37 </t>
  </si>
  <si>
    <t> BBS 101 </t>
  </si>
  <si>
    <t>2448783.400 </t>
  </si>
  <si>
    <t> 09.06.1992 21:36 </t>
  </si>
  <si>
    <t>2448802.434 </t>
  </si>
  <si>
    <t> 28.06.1992 22:24 </t>
  </si>
  <si>
    <t>2448820.420 </t>
  </si>
  <si>
    <t> 16.07.1992 22:04 </t>
  </si>
  <si>
    <t>2448866.422 </t>
  </si>
  <si>
    <t> 31.08.1992 22:07 </t>
  </si>
  <si>
    <t> M.Vrastak </t>
  </si>
  <si>
    <t>2448882.300 </t>
  </si>
  <si>
    <t> 16.09.1992 19:12 </t>
  </si>
  <si>
    <t> BBS 102 </t>
  </si>
  <si>
    <t>2448946.274 </t>
  </si>
  <si>
    <t> 19.11.1992 18:34 </t>
  </si>
  <si>
    <t>2449132.428 </t>
  </si>
  <si>
    <t> 24.05.1993 22:16 </t>
  </si>
  <si>
    <t> BBS 104 </t>
  </si>
  <si>
    <t>2449215.457 </t>
  </si>
  <si>
    <t> 15.08.1993 22:58 </t>
  </si>
  <si>
    <t>2449215.458 </t>
  </si>
  <si>
    <t> 15.08.1993 22:59 </t>
  </si>
  <si>
    <t> J.Zahajsky </t>
  </si>
  <si>
    <t>2449217.559 </t>
  </si>
  <si>
    <t> 18.08.1993 01:24 </t>
  </si>
  <si>
    <t>2449217.563 </t>
  </si>
  <si>
    <t> 18.08.1993 01:30 </t>
  </si>
  <si>
    <t> J.Dvorak B. </t>
  </si>
  <si>
    <t>2449217.566 </t>
  </si>
  <si>
    <t> 18.08.1993 01:35 </t>
  </si>
  <si>
    <t> P.Adamek </t>
  </si>
  <si>
    <t>2449232.378 </t>
  </si>
  <si>
    <t> 01.09.1993 21:04 </t>
  </si>
  <si>
    <t> BBS 105 </t>
  </si>
  <si>
    <t>2449471.414 </t>
  </si>
  <si>
    <t> 28.04.1994 21:56 </t>
  </si>
  <si>
    <t> BBS 106 </t>
  </si>
  <si>
    <t>2449536.446 </t>
  </si>
  <si>
    <t> 02.07.1994 22:42 </t>
  </si>
  <si>
    <t> BBS 107 </t>
  </si>
  <si>
    <t>2449536.458 </t>
  </si>
  <si>
    <t> 02.07.1994 22:59 </t>
  </si>
  <si>
    <t> BBS 108 </t>
  </si>
  <si>
    <t>2449537.495 </t>
  </si>
  <si>
    <t> 03.07.1994 23:52 </t>
  </si>
  <si>
    <t> L.Brat </t>
  </si>
  <si>
    <t>2449537.498 </t>
  </si>
  <si>
    <t> 03.07.1994 23:57 </t>
  </si>
  <si>
    <t> P.Sobotka </t>
  </si>
  <si>
    <t>2449545.439 </t>
  </si>
  <si>
    <t> 11.07.1994 22:32 </t>
  </si>
  <si>
    <t>2449554.429 </t>
  </si>
  <si>
    <t> 20.07.1994 22:17 </t>
  </si>
  <si>
    <t>2449554.438 </t>
  </si>
  <si>
    <t> 20.07.1994 22:30 </t>
  </si>
  <si>
    <t>2449555.480 </t>
  </si>
  <si>
    <t> 21.07.1994 23:31 </t>
  </si>
  <si>
    <t>2449555.481 </t>
  </si>
  <si>
    <t> 21.07.1994 23:32 </t>
  </si>
  <si>
    <t>2449581.396 </t>
  </si>
  <si>
    <t> 16.08.1994 21:30 </t>
  </si>
  <si>
    <t>2449600.441 </t>
  </si>
  <si>
    <t> 04.09.1994 22:35 </t>
  </si>
  <si>
    <t>2449866.440 </t>
  </si>
  <si>
    <t> 28.05.1995 22:33 </t>
  </si>
  <si>
    <t> BBS 109 </t>
  </si>
  <si>
    <t>2449926.3910 </t>
  </si>
  <si>
    <t> 27.07.1995 21:23 </t>
  </si>
  <si>
    <t> -0.0667 </t>
  </si>
  <si>
    <t> BRNO 32 </t>
  </si>
  <si>
    <t>2449948.410 </t>
  </si>
  <si>
    <t> 18.08.1995 21:50 </t>
  </si>
  <si>
    <t> BBS 110 </t>
  </si>
  <si>
    <t>2449993.351 </t>
  </si>
  <si>
    <t> 02.10.1995 20:25 </t>
  </si>
  <si>
    <t>2450046.251 </t>
  </si>
  <si>
    <t> 24.11.1995 18:01 </t>
  </si>
  <si>
    <t> BBS 111 </t>
  </si>
  <si>
    <t>2450251.423 </t>
  </si>
  <si>
    <t> 16.06.1996 22:09 </t>
  </si>
  <si>
    <t> BBS 112 </t>
  </si>
  <si>
    <t>2450287.390 </t>
  </si>
  <si>
    <t> 22.07.1996 21:21 </t>
  </si>
  <si>
    <t>2450314.356 </t>
  </si>
  <si>
    <t> 18.08.1996 20:32 </t>
  </si>
  <si>
    <t> BBS 113 </t>
  </si>
  <si>
    <t>2450332.334 </t>
  </si>
  <si>
    <t> 05.09.1996 20:00 </t>
  </si>
  <si>
    <t>2450369.355 </t>
  </si>
  <si>
    <t> 12.10.1996 20:31 </t>
  </si>
  <si>
    <t>2450546.5061 </t>
  </si>
  <si>
    <t> 08.04.1997 00:08 </t>
  </si>
  <si>
    <t>2450599.402 </t>
  </si>
  <si>
    <t> 30.05.1997 21:38 </t>
  </si>
  <si>
    <t> BBS 115 </t>
  </si>
  <si>
    <t>2450609.4343 </t>
  </si>
  <si>
    <t> 09.06.1997 22:25 </t>
  </si>
  <si>
    <t> -0.0033 </t>
  </si>
  <si>
    <t>2450645.399 </t>
  </si>
  <si>
    <t> 15.07.1997 21:34 </t>
  </si>
  <si>
    <t>2450672.376 </t>
  </si>
  <si>
    <t> 11.08.1997 21:01 </t>
  </si>
  <si>
    <t>2450708.321 </t>
  </si>
  <si>
    <t> 16.09.1997 19:42 </t>
  </si>
  <si>
    <t> BBS 116 </t>
  </si>
  <si>
    <t>2450727.379 </t>
  </si>
  <si>
    <t> 05.10.1997 21:05 </t>
  </si>
  <si>
    <t>2450745.3484 </t>
  </si>
  <si>
    <t> 23.10.1997 20:21 </t>
  </si>
  <si>
    <t>2450754.343 </t>
  </si>
  <si>
    <t> 01.11.1997 20:13 </t>
  </si>
  <si>
    <t>2451129.2692 </t>
  </si>
  <si>
    <t> 11.11.1998 18:27 </t>
  </si>
  <si>
    <t> -0.0052 </t>
  </si>
  <si>
    <t>2451130.3324 </t>
  </si>
  <si>
    <t> 12.11.1998 19:58 </t>
  </si>
  <si>
    <t> 0.0003 </t>
  </si>
  <si>
    <t>2451138.2710 </t>
  </si>
  <si>
    <t> 20.11.1998 18:30 </t>
  </si>
  <si>
    <t> 0.0065 </t>
  </si>
  <si>
    <t>2451258.8404 </t>
  </si>
  <si>
    <t> 21.03.1999 08:10 </t>
  </si>
  <si>
    <t>IBVS 5027 </t>
  </si>
  <si>
    <t>2451306.7043 </t>
  </si>
  <si>
    <t> 08.05.1999 04:54 </t>
  </si>
  <si>
    <t> 0.0084 </t>
  </si>
  <si>
    <t>2451316.4827 </t>
  </si>
  <si>
    <t> 17.05.1999 23:35 </t>
  </si>
  <si>
    <t> 0.0035 </t>
  </si>
  <si>
    <t>o</t>
  </si>
  <si>
    <t> K.&amp; M.Rätz </t>
  </si>
  <si>
    <t>BAVM 133 </t>
  </si>
  <si>
    <t>2451389.4640 </t>
  </si>
  <si>
    <t> 29.07.1999 23:08 </t>
  </si>
  <si>
    <t> 0.0067 </t>
  </si>
  <si>
    <t>2451389.4661 </t>
  </si>
  <si>
    <t> 29.07.1999 23:11 </t>
  </si>
  <si>
    <t> 0.0088 </t>
  </si>
  <si>
    <t>2451698.8250 </t>
  </si>
  <si>
    <t> 03.06.2000 07:48 </t>
  </si>
  <si>
    <t> 0.0040 </t>
  </si>
  <si>
    <t> R.H.Nelson </t>
  </si>
  <si>
    <t>IBVS 5040 </t>
  </si>
  <si>
    <t>2451766.524 </t>
  </si>
  <si>
    <t> 10.08.2000 00:34 </t>
  </si>
  <si>
    <t> O.Pejcha </t>
  </si>
  <si>
    <t>OEJV 0074 </t>
  </si>
  <si>
    <t>2452059.4851 </t>
  </si>
  <si>
    <t> 29.05.2001 23:38 </t>
  </si>
  <si>
    <t> 0.0041 </t>
  </si>
  <si>
    <t>BAVM 152 </t>
  </si>
  <si>
    <t>2452363.5572 </t>
  </si>
  <si>
    <t> 30.03.2002 01:22 </t>
  </si>
  <si>
    <t> 0.0008 </t>
  </si>
  <si>
    <t>V;-I</t>
  </si>
  <si>
    <t>BAVM 158 </t>
  </si>
  <si>
    <t>2452416.4408 </t>
  </si>
  <si>
    <t> 21.05.2002 22:34 </t>
  </si>
  <si>
    <t> 0.0017 </t>
  </si>
  <si>
    <t>-I</t>
  </si>
  <si>
    <t> F.Agerer </t>
  </si>
  <si>
    <t>2452420.1432 </t>
  </si>
  <si>
    <t> 25.05.2002 15:26 </t>
  </si>
  <si>
    <t>14439</t>
  </si>
  <si>
    <t> Nakajima </t>
  </si>
  <si>
    <t>VSB 40 </t>
  </si>
  <si>
    <t>2452526.4347 </t>
  </si>
  <si>
    <t> 08.09.2002 22:25 </t>
  </si>
  <si>
    <t>14640</t>
  </si>
  <si>
    <t> -0.0004 </t>
  </si>
  <si>
    <t>2452720.5170 </t>
  </si>
  <si>
    <t> 22.03.2003 00:24 </t>
  </si>
  <si>
    <t>15007</t>
  </si>
  <si>
    <t> 0.0024 </t>
  </si>
  <si>
    <t> W.Proksch </t>
  </si>
  <si>
    <t>2452722.6325 </t>
  </si>
  <si>
    <t> 24.03.2003 03:10 </t>
  </si>
  <si>
    <t>15011</t>
  </si>
  <si>
    <t> L.Kotková &amp; M.Wolf </t>
  </si>
  <si>
    <t>IBVS 5676 </t>
  </si>
  <si>
    <t>2452761.766 </t>
  </si>
  <si>
    <t> 02.05.2003 06:23 </t>
  </si>
  <si>
    <t>15085</t>
  </si>
  <si>
    <t>IBVS 5493 </t>
  </si>
  <si>
    <t>2453084.8804 </t>
  </si>
  <si>
    <t> 20.03.2004 09:07 </t>
  </si>
  <si>
    <t>15696</t>
  </si>
  <si>
    <t> S.Dvorak </t>
  </si>
  <si>
    <t>IBVS 5603 </t>
  </si>
  <si>
    <t>2453222.37706 </t>
  </si>
  <si>
    <t> 04.08.2004 21:02 </t>
  </si>
  <si>
    <t>15956</t>
  </si>
  <si>
    <t> 0.00574 </t>
  </si>
  <si>
    <t>C </t>
  </si>
  <si>
    <t>R</t>
  </si>
  <si>
    <t> R.Ehrenberger </t>
  </si>
  <si>
    <t>2453464.583 </t>
  </si>
  <si>
    <t> 04.04.2005 01:59 </t>
  </si>
  <si>
    <t>16414</t>
  </si>
  <si>
    <t>OEJV 0003 </t>
  </si>
  <si>
    <t>2453477.2716 </t>
  </si>
  <si>
    <t> 16.04.2005 18:31 </t>
  </si>
  <si>
    <t>16438</t>
  </si>
  <si>
    <t> 0.0057 </t>
  </si>
  <si>
    <t> C.-H.Kim et al. </t>
  </si>
  <si>
    <t>IBVS 5694 </t>
  </si>
  <si>
    <t>2453503.44759 </t>
  </si>
  <si>
    <t> 12.05.2005 22:44 </t>
  </si>
  <si>
    <t>16487.5</t>
  </si>
  <si>
    <t> 0.00478 </t>
  </si>
  <si>
    <t> L.Šmelcer </t>
  </si>
  <si>
    <t>2453516.40488 </t>
  </si>
  <si>
    <t> 25.05.2005 21:43 </t>
  </si>
  <si>
    <t>16512</t>
  </si>
  <si>
    <t> 0.00581 </t>
  </si>
  <si>
    <t>2453517.4618 </t>
  </si>
  <si>
    <t> 26.05.2005 23:04 </t>
  </si>
  <si>
    <t>16514</t>
  </si>
  <si>
    <t> 0.0051 </t>
  </si>
  <si>
    <t>BAVM 178 </t>
  </si>
  <si>
    <t>2453525.39394 </t>
  </si>
  <si>
    <t> 03.06.2005 21:27 </t>
  </si>
  <si>
    <t> 0.00481 </t>
  </si>
  <si>
    <t>2453644.9094 </t>
  </si>
  <si>
    <t> 01.10.2005 09:49 </t>
  </si>
  <si>
    <t> 0.0054 </t>
  </si>
  <si>
    <t> Kubotera </t>
  </si>
  <si>
    <t>VSB 44 </t>
  </si>
  <si>
    <t>2453652.31080 </t>
  </si>
  <si>
    <t> 08.10.2005 19:27 </t>
  </si>
  <si>
    <t> 0.00321 </t>
  </si>
  <si>
    <t>2453652.31150 </t>
  </si>
  <si>
    <t> 08.10.2005 19:28 </t>
  </si>
  <si>
    <t> 0.00391 </t>
  </si>
  <si>
    <t>2453688.2719 </t>
  </si>
  <si>
    <t> 13.11.2005 18:31 </t>
  </si>
  <si>
    <t> C.&amp; M.Rätz </t>
  </si>
  <si>
    <t>2453911.43720 </t>
  </si>
  <si>
    <t> 24.06.2006 22:29 </t>
  </si>
  <si>
    <t> 0.00443 </t>
  </si>
  <si>
    <t>2453911.43928 </t>
  </si>
  <si>
    <t> 24.06.2006 22:32 </t>
  </si>
  <si>
    <t> 0.00651 </t>
  </si>
  <si>
    <t>2453938.40791 </t>
  </si>
  <si>
    <t> 21.07.2006 21:47 </t>
  </si>
  <si>
    <t> 0.00497 </t>
  </si>
  <si>
    <t>2453998.4246 </t>
  </si>
  <si>
    <t> 19.09.2006 22:11 </t>
  </si>
  <si>
    <t> -0.0002 </t>
  </si>
  <si>
    <t> S.Dogru et al. </t>
  </si>
  <si>
    <t>IBVS 5746 </t>
  </si>
  <si>
    <t>2454019.31905 </t>
  </si>
  <si>
    <t> 10.10.2006 19:39 </t>
  </si>
  <si>
    <t> 0.00560 </t>
  </si>
  <si>
    <t>2454241.42459 </t>
  </si>
  <si>
    <t> 20.05.2007 22:11 </t>
  </si>
  <si>
    <t> 0.00384 </t>
  </si>
  <si>
    <t>2454241.42479 </t>
  </si>
  <si>
    <t> 0.00404 </t>
  </si>
  <si>
    <t>2454519.0594 </t>
  </si>
  <si>
    <t> 22.02.2008 13:25 </t>
  </si>
  <si>
    <t> 0.0045 </t>
  </si>
  <si>
    <t> R.Nelson </t>
  </si>
  <si>
    <t>IBVS 5875 </t>
  </si>
  <si>
    <t>2454578.8170 </t>
  </si>
  <si>
    <t> 22.04.2008 07:36 </t>
  </si>
  <si>
    <t> 0.0047 </t>
  </si>
  <si>
    <t>IBVS 5870 </t>
  </si>
  <si>
    <t>2454631.4357 </t>
  </si>
  <si>
    <t> 13.06.2008 22:27 </t>
  </si>
  <si>
    <t> F.Lomoz </t>
  </si>
  <si>
    <t>OEJV 0094 </t>
  </si>
  <si>
    <t>2454640.4240 </t>
  </si>
  <si>
    <t> 22.06.2008 22:10 </t>
  </si>
  <si>
    <t>2454681.4093 </t>
  </si>
  <si>
    <t> 02.08.2008 21:49 </t>
  </si>
  <si>
    <t> 0.0046 </t>
  </si>
  <si>
    <t> P.Marek </t>
  </si>
  <si>
    <t>2454930.4869 </t>
  </si>
  <si>
    <t> 08.04.2009 23:41 </t>
  </si>
  <si>
    <t>IBVS 5893 </t>
  </si>
  <si>
    <t>2455766.0336 </t>
  </si>
  <si>
    <t> 23.07.2011 12:48 </t>
  </si>
  <si>
    <t> 0.0049 </t>
  </si>
  <si>
    <t>cG</t>
  </si>
  <si>
    <t> K.Hirosawa </t>
  </si>
  <si>
    <t>VSB 53 </t>
  </si>
  <si>
    <t>2455792.47395 </t>
  </si>
  <si>
    <t> 18.08.2011 23:22 </t>
  </si>
  <si>
    <t> 0.00390 </t>
  </si>
  <si>
    <t>OEJV 0160 </t>
  </si>
  <si>
    <t>2455850.374 </t>
  </si>
  <si>
    <t> 15.10.2011 20:58 </t>
  </si>
  <si>
    <t> P.Frank </t>
  </si>
  <si>
    <t>BAVM 225 </t>
  </si>
  <si>
    <t>2456075.9285 </t>
  </si>
  <si>
    <t> 28.05.2012 10:17 </t>
  </si>
  <si>
    <t> 0.0072 </t>
  </si>
  <si>
    <t>IBVS 6029 </t>
  </si>
  <si>
    <t>2456076.45591 </t>
  </si>
  <si>
    <t> 28.05.2012 22:56 </t>
  </si>
  <si>
    <t> R.Uhlar </t>
  </si>
  <si>
    <t>IBVS 6114 </t>
  </si>
  <si>
    <t>2456094.4365 </t>
  </si>
  <si>
    <t> 15.06.2012 22:28 </t>
  </si>
  <si>
    <t> 0.0063 </t>
  </si>
  <si>
    <t>BAVM 228 </t>
  </si>
  <si>
    <t>2456108.45047 </t>
  </si>
  <si>
    <t> 29.06.2012 22:48 </t>
  </si>
  <si>
    <t> 0.00635 </t>
  </si>
  <si>
    <t>2456132.5157 </t>
  </si>
  <si>
    <t> 24.07.2012 00:22 </t>
  </si>
  <si>
    <t> 0.0100 </t>
  </si>
  <si>
    <t>2456157.3669 </t>
  </si>
  <si>
    <t> 17.08.2012 20:48 </t>
  </si>
  <si>
    <t>BAVM 231 </t>
  </si>
  <si>
    <t>2456475.4586 </t>
  </si>
  <si>
    <t> 01.07.2013 23:00 </t>
  </si>
  <si>
    <t> 0.0086 </t>
  </si>
  <si>
    <t>BAVM 238 </t>
  </si>
  <si>
    <t>2456510.35925 </t>
  </si>
  <si>
    <t> 05.08.2013 20:37 </t>
  </si>
  <si>
    <t> 0.00668 </t>
  </si>
  <si>
    <t>2456541.5626 </t>
  </si>
  <si>
    <t> 06.09.2013 01:30 </t>
  </si>
  <si>
    <t> 0.0092 </t>
  </si>
  <si>
    <t>2456765.51808 </t>
  </si>
  <si>
    <t> 18.04.2014 00:26 </t>
  </si>
  <si>
    <t> 0.00653 </t>
  </si>
  <si>
    <t>2456778.47445 </t>
  </si>
  <si>
    <t> 30.04.2014 23:23 </t>
  </si>
  <si>
    <t> 0.00664 </t>
  </si>
  <si>
    <t>2456809.4123 </t>
  </si>
  <si>
    <t> 31.05.2014 21:53 </t>
  </si>
  <si>
    <t> 0.0081 </t>
  </si>
  <si>
    <t>2456811.5254 </t>
  </si>
  <si>
    <t> 03.06.2014 00:36 </t>
  </si>
  <si>
    <t> 0.0059 </t>
  </si>
  <si>
    <t>2456920.9961 </t>
  </si>
  <si>
    <t> 20.09.2014 11:54 </t>
  </si>
  <si>
    <t> 0.0094 </t>
  </si>
  <si>
    <t>VSB 59 </t>
  </si>
  <si>
    <t>BAD?</t>
  </si>
  <si>
    <t>IBVS 6196</t>
  </si>
  <si>
    <t>VSB 060</t>
  </si>
  <si>
    <t>OEJV 0179</t>
  </si>
  <si>
    <t>s5</t>
  </si>
  <si>
    <t>s7</t>
  </si>
  <si>
    <t>RHN 2019</t>
  </si>
  <si>
    <t>OEJV 0203</t>
  </si>
  <si>
    <t>OEJV 0211</t>
  </si>
  <si>
    <t>VSB 069</t>
  </si>
  <si>
    <t>JAVSO 49, 256</t>
  </si>
  <si>
    <t>JBAV, 60</t>
  </si>
  <si>
    <t>VSB,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</si>
</sst>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42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</font>
    <font>
      <sz val="10"/>
      <color indexed="8"/>
      <name val="Arial"/>
      <family val="2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sz val="10"/>
      <color indexed="8"/>
      <name val="Arial"/>
    </font>
    <font>
      <b/>
      <sz val="10"/>
      <color indexed="8"/>
      <name val="Arial"/>
    </font>
    <font>
      <sz val="10"/>
      <color indexed="10"/>
      <name val="Arial"/>
    </font>
    <font>
      <sz val="10"/>
      <color indexed="10"/>
      <name val="Arial"/>
      <family val="2"/>
    </font>
    <font>
      <sz val="10"/>
      <color indexed="20"/>
      <name val="Arial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</font>
    <font>
      <b/>
      <sz val="12"/>
      <color indexed="8"/>
      <name val="Arial"/>
      <family val="2"/>
    </font>
    <font>
      <u/>
      <sz val="10"/>
      <color indexed="12"/>
      <name val="Arial"/>
    </font>
    <font>
      <sz val="10"/>
      <color indexed="16"/>
      <name val="Arial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50">
    <xf numFmtId="0" fontId="0" fillId="0" borderId="0">
      <alignment vertical="top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3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3" fillId="7" borderId="1" applyNumberFormat="0" applyAlignment="0" applyProtection="0"/>
    <xf numFmtId="0" fontId="34" fillId="0" borderId="4" applyNumberFormat="0" applyFill="0" applyAlignment="0" applyProtection="0"/>
    <xf numFmtId="0" fontId="35" fillId="22" borderId="0" applyNumberFormat="0" applyBorder="0" applyAlignment="0" applyProtection="0"/>
    <xf numFmtId="0" fontId="25" fillId="0" borderId="0"/>
    <xf numFmtId="0" fontId="9" fillId="0" borderId="0"/>
    <xf numFmtId="0" fontId="9" fillId="0" borderId="0"/>
    <xf numFmtId="0" fontId="25" fillId="23" borderId="5" applyNumberFormat="0" applyFont="0" applyAlignment="0" applyProtection="0"/>
    <xf numFmtId="0" fontId="36" fillId="20" borderId="6" applyNumberFormat="0" applyAlignment="0" applyProtection="0"/>
    <xf numFmtId="0" fontId="37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8" fillId="0" borderId="0" applyNumberFormat="0" applyFill="0" applyBorder="0" applyAlignment="0" applyProtection="0"/>
  </cellStyleXfs>
  <cellXfs count="119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5" xfId="0" applyBorder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0" fillId="0" borderId="11" xfId="0" applyBorder="1">
      <alignment vertical="top"/>
    </xf>
    <xf numFmtId="0" fontId="0" fillId="0" borderId="12" xfId="0" applyBorder="1">
      <alignment vertical="top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9" fillId="0" borderId="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>
      <alignment vertical="top"/>
    </xf>
    <xf numFmtId="0" fontId="10" fillId="0" borderId="5" xfId="0" applyFont="1" applyBorder="1" applyAlignment="1">
      <alignment horizontal="left" vertical="center"/>
    </xf>
    <xf numFmtId="0" fontId="10" fillId="0" borderId="0" xfId="0" applyFont="1">
      <alignment vertical="top"/>
    </xf>
    <xf numFmtId="0" fontId="11" fillId="0" borderId="0" xfId="0" applyFont="1">
      <alignment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/>
    <xf numFmtId="0" fontId="16" fillId="0" borderId="0" xfId="0" applyFont="1">
      <alignment vertical="top"/>
    </xf>
    <xf numFmtId="0" fontId="0" fillId="0" borderId="0" xfId="0">
      <alignment vertical="top"/>
    </xf>
    <xf numFmtId="0" fontId="17" fillId="0" borderId="0" xfId="0" applyFont="1">
      <alignment vertical="top"/>
    </xf>
    <xf numFmtId="0" fontId="4" fillId="0" borderId="0" xfId="0" applyFont="1">
      <alignment vertical="top"/>
    </xf>
    <xf numFmtId="0" fontId="12" fillId="0" borderId="0" xfId="0" applyFont="1" applyAlignment="1">
      <alignment horizontal="center"/>
    </xf>
    <xf numFmtId="0" fontId="14" fillId="0" borderId="0" xfId="0" applyFont="1">
      <alignment vertical="top"/>
    </xf>
    <xf numFmtId="0" fontId="13" fillId="0" borderId="0" xfId="0" applyFont="1">
      <alignment vertical="top"/>
    </xf>
    <xf numFmtId="0" fontId="7" fillId="0" borderId="0" xfId="0" applyFont="1">
      <alignment vertical="top"/>
    </xf>
    <xf numFmtId="0" fontId="13" fillId="0" borderId="0" xfId="0" applyFont="1" applyAlignment="1">
      <alignment horizontal="center"/>
    </xf>
    <xf numFmtId="22" fontId="12" fillId="0" borderId="0" xfId="0" applyNumberFormat="1" applyFont="1">
      <alignment vertical="top"/>
    </xf>
    <xf numFmtId="0" fontId="0" fillId="0" borderId="14" xfId="0" applyBorder="1">
      <alignment vertical="top"/>
    </xf>
    <xf numFmtId="0" fontId="0" fillId="0" borderId="15" xfId="0" applyBorder="1">
      <alignment vertical="top"/>
    </xf>
    <xf numFmtId="0" fontId="12" fillId="0" borderId="0" xfId="0" applyFont="1">
      <alignment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/>
    <xf numFmtId="0" fontId="18" fillId="0" borderId="0" xfId="0" applyFont="1">
      <alignment vertical="top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5" fillId="0" borderId="0" xfId="0" applyFont="1" applyAlignment="1"/>
    <xf numFmtId="0" fontId="20" fillId="0" borderId="5" xfId="0" applyFont="1" applyBorder="1">
      <alignment vertical="top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>
      <alignment vertical="top"/>
    </xf>
    <xf numFmtId="0" fontId="0" fillId="0" borderId="18" xfId="0" applyBorder="1" applyAlignment="1">
      <alignment horizontal="center"/>
    </xf>
    <xf numFmtId="0" fontId="0" fillId="0" borderId="19" xfId="0" applyBorder="1">
      <alignment vertical="top"/>
    </xf>
    <xf numFmtId="0" fontId="23" fillId="0" borderId="0" xfId="38" applyAlignment="1" applyProtection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>
      <alignment vertical="top"/>
    </xf>
    <xf numFmtId="0" fontId="0" fillId="0" borderId="0" xfId="0" quotePrefix="1">
      <alignment vertical="top"/>
    </xf>
    <xf numFmtId="0" fontId="5" fillId="24" borderId="22" xfId="0" applyFont="1" applyFill="1" applyBorder="1" applyAlignment="1">
      <alignment horizontal="left" vertical="top" wrapText="1" indent="1"/>
    </xf>
    <xf numFmtId="0" fontId="5" fillId="24" borderId="22" xfId="0" applyFont="1" applyFill="1" applyBorder="1" applyAlignment="1">
      <alignment horizontal="center" vertical="top" wrapText="1"/>
    </xf>
    <xf numFmtId="0" fontId="5" fillId="24" borderId="22" xfId="0" applyFont="1" applyFill="1" applyBorder="1" applyAlignment="1">
      <alignment horizontal="right" vertical="top" wrapText="1"/>
    </xf>
    <xf numFmtId="0" fontId="23" fillId="24" borderId="22" xfId="38" applyFill="1" applyBorder="1" applyAlignment="1" applyProtection="1">
      <alignment horizontal="right" vertical="top" wrapText="1"/>
    </xf>
    <xf numFmtId="0" fontId="24" fillId="0" borderId="5" xfId="0" applyFont="1" applyBorder="1">
      <alignment vertical="top"/>
    </xf>
    <xf numFmtId="0" fontId="24" fillId="0" borderId="5" xfId="0" applyFont="1" applyBorder="1" applyAlignment="1">
      <alignment horizontal="left" vertical="top"/>
    </xf>
    <xf numFmtId="0" fontId="24" fillId="0" borderId="0" xfId="0" applyFont="1" applyAlignment="1"/>
    <xf numFmtId="0" fontId="24" fillId="0" borderId="0" xfId="0" applyFont="1" applyAlignment="1">
      <alignment horizontal="left"/>
    </xf>
    <xf numFmtId="0" fontId="24" fillId="0" borderId="5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4" fillId="0" borderId="5" xfId="0" applyFont="1" applyBorder="1" applyAlignment="1"/>
    <xf numFmtId="0" fontId="24" fillId="0" borderId="13" xfId="0" applyFont="1" applyBorder="1">
      <alignment vertical="top"/>
    </xf>
    <xf numFmtId="0" fontId="24" fillId="0" borderId="5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24" fillId="0" borderId="5" xfId="0" applyFont="1" applyBorder="1" applyAlignment="1">
      <alignment horizontal="left"/>
    </xf>
    <xf numFmtId="0" fontId="24" fillId="0" borderId="13" xfId="0" applyFont="1" applyBorder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20" fillId="0" borderId="8" xfId="0" applyFont="1" applyBorder="1" applyAlignment="1">
      <alignment horizontal="center"/>
    </xf>
    <xf numFmtId="0" fontId="19" fillId="0" borderId="0" xfId="42" applyFont="1" applyAlignment="1">
      <alignment wrapText="1"/>
    </xf>
    <xf numFmtId="0" fontId="19" fillId="0" borderId="0" xfId="42" applyFont="1" applyAlignment="1">
      <alignment horizontal="center" wrapText="1"/>
    </xf>
    <xf numFmtId="0" fontId="19" fillId="0" borderId="0" xfId="42" applyFont="1" applyAlignment="1">
      <alignment horizontal="left" wrapText="1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 vertical="top"/>
    </xf>
    <xf numFmtId="0" fontId="39" fillId="0" borderId="0" xfId="0" applyFont="1" applyAlignment="1"/>
    <xf numFmtId="0" fontId="10" fillId="0" borderId="0" xfId="43" applyFont="1"/>
    <xf numFmtId="0" fontId="10" fillId="0" borderId="0" xfId="43" applyFont="1" applyAlignment="1">
      <alignment horizontal="center"/>
    </xf>
    <xf numFmtId="0" fontId="10" fillId="0" borderId="0" xfId="43" applyFont="1" applyAlignment="1">
      <alignment horizontal="left"/>
    </xf>
    <xf numFmtId="0" fontId="10" fillId="0" borderId="0" xfId="42" applyFont="1" applyAlignment="1">
      <alignment horizontal="left"/>
    </xf>
    <xf numFmtId="0" fontId="10" fillId="0" borderId="0" xfId="42" applyFont="1" applyAlignment="1">
      <alignment horizontal="center"/>
    </xf>
    <xf numFmtId="0" fontId="19" fillId="0" borderId="0" xfId="44" applyFont="1" applyAlignment="1">
      <alignment horizontal="left"/>
    </xf>
    <xf numFmtId="0" fontId="19" fillId="0" borderId="0" xfId="44" applyFont="1" applyAlignment="1">
      <alignment horizontal="center"/>
    </xf>
    <xf numFmtId="0" fontId="19" fillId="0" borderId="0" xfId="44" applyFont="1" applyAlignment="1">
      <alignment horizontal="center" wrapText="1"/>
    </xf>
    <xf numFmtId="0" fontId="19" fillId="0" borderId="0" xfId="44" applyFont="1" applyAlignment="1">
      <alignment horizontal="left" wrapText="1"/>
    </xf>
    <xf numFmtId="0" fontId="19" fillId="0" borderId="0" xfId="0" applyFont="1" applyAlignment="1"/>
    <xf numFmtId="0" fontId="40" fillId="0" borderId="0" xfId="42" applyFont="1" applyAlignment="1">
      <alignment horizontal="left"/>
    </xf>
    <xf numFmtId="0" fontId="40" fillId="0" borderId="0" xfId="42" applyFont="1" applyAlignment="1">
      <alignment horizontal="center" wrapText="1"/>
    </xf>
    <xf numFmtId="0" fontId="40" fillId="0" borderId="0" xfId="42" applyFont="1" applyAlignment="1">
      <alignment horizontal="left" wrapText="1"/>
    </xf>
    <xf numFmtId="0" fontId="19" fillId="0" borderId="0" xfId="42" applyFont="1"/>
    <xf numFmtId="0" fontId="19" fillId="0" borderId="0" xfId="42" applyFont="1" applyAlignment="1">
      <alignment horizontal="center"/>
    </xf>
    <xf numFmtId="0" fontId="19" fillId="0" borderId="0" xfId="42" applyFont="1" applyAlignment="1">
      <alignment horizontal="left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165" fontId="41" fillId="0" borderId="0" xfId="0" applyNumberFormat="1" applyFont="1" applyAlignment="1">
      <alignment vertical="center" wrapText="1"/>
    </xf>
    <xf numFmtId="0" fontId="41" fillId="0" borderId="0" xfId="0" applyFont="1" applyAlignment="1" applyProtection="1">
      <alignment horizontal="left"/>
      <protection locked="0"/>
    </xf>
    <xf numFmtId="0" fontId="41" fillId="0" borderId="0" xfId="0" applyFont="1" applyAlignment="1" applyProtection="1">
      <alignment horizontal="center"/>
      <protection locked="0"/>
    </xf>
    <xf numFmtId="165" fontId="41" fillId="0" borderId="0" xfId="0" applyNumberFormat="1" applyFont="1" applyAlignment="1" applyProtection="1">
      <alignment vertical="center" wrapText="1"/>
      <protection locked="0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rmal_A_A" xfId="44" xr:uid="{00000000-0005-0000-0000-00002C000000}"/>
    <cellStyle name="Note" xfId="45" builtinId="10" customBuiltin="1"/>
    <cellStyle name="Output" xfId="46" builtinId="21" customBuiltin="1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TZ Lyr - O-C Diagr.</a:t>
            </a:r>
          </a:p>
        </c:rich>
      </c:tx>
      <c:layout>
        <c:manualLayout>
          <c:xMode val="edge"/>
          <c:yMode val="edge"/>
          <c:x val="0.39317507418397624"/>
          <c:y val="3.36391437308868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04747774480713"/>
          <c:y val="0.14678942920199375"/>
          <c:w val="0.81899109792284863"/>
          <c:h val="0.62997130032522319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-45601</c:v>
                </c:pt>
                <c:pt idx="1">
                  <c:v>-45518</c:v>
                </c:pt>
                <c:pt idx="2">
                  <c:v>-45514</c:v>
                </c:pt>
                <c:pt idx="3">
                  <c:v>-45501</c:v>
                </c:pt>
                <c:pt idx="4">
                  <c:v>-45467</c:v>
                </c:pt>
                <c:pt idx="5">
                  <c:v>-45448</c:v>
                </c:pt>
                <c:pt idx="6">
                  <c:v>-45442</c:v>
                </c:pt>
                <c:pt idx="7">
                  <c:v>-45380</c:v>
                </c:pt>
                <c:pt idx="8">
                  <c:v>-40805</c:v>
                </c:pt>
                <c:pt idx="9">
                  <c:v>-38570</c:v>
                </c:pt>
                <c:pt idx="10">
                  <c:v>-36571</c:v>
                </c:pt>
                <c:pt idx="11">
                  <c:v>-33013</c:v>
                </c:pt>
                <c:pt idx="12">
                  <c:v>-33011</c:v>
                </c:pt>
                <c:pt idx="13">
                  <c:v>-32979</c:v>
                </c:pt>
                <c:pt idx="14">
                  <c:v>-32956</c:v>
                </c:pt>
                <c:pt idx="15">
                  <c:v>-32930</c:v>
                </c:pt>
                <c:pt idx="16">
                  <c:v>-32383</c:v>
                </c:pt>
                <c:pt idx="17">
                  <c:v>-32370</c:v>
                </c:pt>
                <c:pt idx="18">
                  <c:v>-32368</c:v>
                </c:pt>
                <c:pt idx="19">
                  <c:v>-32366</c:v>
                </c:pt>
                <c:pt idx="20">
                  <c:v>-32287</c:v>
                </c:pt>
                <c:pt idx="21">
                  <c:v>-32283</c:v>
                </c:pt>
                <c:pt idx="22">
                  <c:v>-22960</c:v>
                </c:pt>
                <c:pt idx="23">
                  <c:v>-22875</c:v>
                </c:pt>
                <c:pt idx="24">
                  <c:v>-22283</c:v>
                </c:pt>
                <c:pt idx="25">
                  <c:v>-22270</c:v>
                </c:pt>
                <c:pt idx="26">
                  <c:v>-22204</c:v>
                </c:pt>
                <c:pt idx="27">
                  <c:v>-22185</c:v>
                </c:pt>
                <c:pt idx="28">
                  <c:v>-22183</c:v>
                </c:pt>
                <c:pt idx="29">
                  <c:v>-21975</c:v>
                </c:pt>
                <c:pt idx="30">
                  <c:v>-21894</c:v>
                </c:pt>
                <c:pt idx="31">
                  <c:v>-21894</c:v>
                </c:pt>
                <c:pt idx="32">
                  <c:v>-21508</c:v>
                </c:pt>
                <c:pt idx="33">
                  <c:v>-21508</c:v>
                </c:pt>
                <c:pt idx="34">
                  <c:v>-21491</c:v>
                </c:pt>
                <c:pt idx="35">
                  <c:v>-21270</c:v>
                </c:pt>
                <c:pt idx="36">
                  <c:v>-21266</c:v>
                </c:pt>
                <c:pt idx="37">
                  <c:v>-21264</c:v>
                </c:pt>
                <c:pt idx="38">
                  <c:v>-21253</c:v>
                </c:pt>
                <c:pt idx="39">
                  <c:v>-21230</c:v>
                </c:pt>
                <c:pt idx="40">
                  <c:v>-20865</c:v>
                </c:pt>
                <c:pt idx="41">
                  <c:v>-20865</c:v>
                </c:pt>
                <c:pt idx="42">
                  <c:v>-20604</c:v>
                </c:pt>
                <c:pt idx="43">
                  <c:v>-20557</c:v>
                </c:pt>
                <c:pt idx="44">
                  <c:v>-20135</c:v>
                </c:pt>
                <c:pt idx="45">
                  <c:v>-19944</c:v>
                </c:pt>
                <c:pt idx="46">
                  <c:v>-19891</c:v>
                </c:pt>
                <c:pt idx="47">
                  <c:v>-19889</c:v>
                </c:pt>
                <c:pt idx="48">
                  <c:v>-19878</c:v>
                </c:pt>
                <c:pt idx="49">
                  <c:v>-19526</c:v>
                </c:pt>
                <c:pt idx="50">
                  <c:v>-19409</c:v>
                </c:pt>
                <c:pt idx="51">
                  <c:v>-19382</c:v>
                </c:pt>
                <c:pt idx="52">
                  <c:v>-19252</c:v>
                </c:pt>
                <c:pt idx="53">
                  <c:v>-19248</c:v>
                </c:pt>
                <c:pt idx="54">
                  <c:v>-19203</c:v>
                </c:pt>
                <c:pt idx="55">
                  <c:v>-18750</c:v>
                </c:pt>
                <c:pt idx="56">
                  <c:v>-18575</c:v>
                </c:pt>
                <c:pt idx="57">
                  <c:v>-18541</c:v>
                </c:pt>
                <c:pt idx="58">
                  <c:v>-18524</c:v>
                </c:pt>
                <c:pt idx="59">
                  <c:v>-18070</c:v>
                </c:pt>
                <c:pt idx="60">
                  <c:v>-17847</c:v>
                </c:pt>
                <c:pt idx="61">
                  <c:v>-17361</c:v>
                </c:pt>
                <c:pt idx="62">
                  <c:v>-17119</c:v>
                </c:pt>
                <c:pt idx="63">
                  <c:v>-17087</c:v>
                </c:pt>
                <c:pt idx="64">
                  <c:v>-16737</c:v>
                </c:pt>
                <c:pt idx="65">
                  <c:v>-16359</c:v>
                </c:pt>
                <c:pt idx="66">
                  <c:v>-14589</c:v>
                </c:pt>
                <c:pt idx="67">
                  <c:v>-13736</c:v>
                </c:pt>
                <c:pt idx="68">
                  <c:v>-13687</c:v>
                </c:pt>
                <c:pt idx="69">
                  <c:v>-12399</c:v>
                </c:pt>
                <c:pt idx="70">
                  <c:v>-12399</c:v>
                </c:pt>
                <c:pt idx="71">
                  <c:v>-12382</c:v>
                </c:pt>
                <c:pt idx="72">
                  <c:v>-12382</c:v>
                </c:pt>
                <c:pt idx="73">
                  <c:v>-12382</c:v>
                </c:pt>
                <c:pt idx="74">
                  <c:v>-12346</c:v>
                </c:pt>
                <c:pt idx="75">
                  <c:v>-11877</c:v>
                </c:pt>
                <c:pt idx="76">
                  <c:v>-11877</c:v>
                </c:pt>
                <c:pt idx="77">
                  <c:v>-11841</c:v>
                </c:pt>
                <c:pt idx="78">
                  <c:v>-11828</c:v>
                </c:pt>
                <c:pt idx="79">
                  <c:v>-11707</c:v>
                </c:pt>
                <c:pt idx="80">
                  <c:v>-11705</c:v>
                </c:pt>
                <c:pt idx="81">
                  <c:v>-10979</c:v>
                </c:pt>
                <c:pt idx="82">
                  <c:v>-10828</c:v>
                </c:pt>
                <c:pt idx="83">
                  <c:v>-8878</c:v>
                </c:pt>
                <c:pt idx="84">
                  <c:v>-8256</c:v>
                </c:pt>
                <c:pt idx="85">
                  <c:v>-8256</c:v>
                </c:pt>
                <c:pt idx="86">
                  <c:v>-8256</c:v>
                </c:pt>
                <c:pt idx="87">
                  <c:v>-8254</c:v>
                </c:pt>
                <c:pt idx="88">
                  <c:v>-8254</c:v>
                </c:pt>
                <c:pt idx="89">
                  <c:v>-8254</c:v>
                </c:pt>
                <c:pt idx="90">
                  <c:v>-8254</c:v>
                </c:pt>
                <c:pt idx="91">
                  <c:v>-8241</c:v>
                </c:pt>
                <c:pt idx="92">
                  <c:v>-8224</c:v>
                </c:pt>
                <c:pt idx="93">
                  <c:v>-7652</c:v>
                </c:pt>
                <c:pt idx="94">
                  <c:v>-7630</c:v>
                </c:pt>
                <c:pt idx="95">
                  <c:v>-7575</c:v>
                </c:pt>
                <c:pt idx="96">
                  <c:v>-7564</c:v>
                </c:pt>
                <c:pt idx="97">
                  <c:v>-7509</c:v>
                </c:pt>
                <c:pt idx="98">
                  <c:v>-7390</c:v>
                </c:pt>
                <c:pt idx="99">
                  <c:v>-7040</c:v>
                </c:pt>
                <c:pt idx="100">
                  <c:v>-7023</c:v>
                </c:pt>
                <c:pt idx="101">
                  <c:v>-6987</c:v>
                </c:pt>
                <c:pt idx="102">
                  <c:v>-6921</c:v>
                </c:pt>
                <c:pt idx="103">
                  <c:v>-6921</c:v>
                </c:pt>
                <c:pt idx="104">
                  <c:v>-6917</c:v>
                </c:pt>
                <c:pt idx="105">
                  <c:v>-6902</c:v>
                </c:pt>
                <c:pt idx="106">
                  <c:v>-6902</c:v>
                </c:pt>
                <c:pt idx="107">
                  <c:v>-6900</c:v>
                </c:pt>
                <c:pt idx="108">
                  <c:v>-6887</c:v>
                </c:pt>
                <c:pt idx="109">
                  <c:v>-6887</c:v>
                </c:pt>
                <c:pt idx="110">
                  <c:v>-6868</c:v>
                </c:pt>
                <c:pt idx="111">
                  <c:v>-6868</c:v>
                </c:pt>
                <c:pt idx="112">
                  <c:v>-6864</c:v>
                </c:pt>
                <c:pt idx="113">
                  <c:v>-6864</c:v>
                </c:pt>
                <c:pt idx="114">
                  <c:v>-6819</c:v>
                </c:pt>
                <c:pt idx="115">
                  <c:v>-6819</c:v>
                </c:pt>
                <c:pt idx="116">
                  <c:v>-6414</c:v>
                </c:pt>
                <c:pt idx="117">
                  <c:v>-6261</c:v>
                </c:pt>
                <c:pt idx="118">
                  <c:v>-6106</c:v>
                </c:pt>
                <c:pt idx="119">
                  <c:v>-6057</c:v>
                </c:pt>
                <c:pt idx="120">
                  <c:v>-5735</c:v>
                </c:pt>
                <c:pt idx="121">
                  <c:v>-5652</c:v>
                </c:pt>
                <c:pt idx="122">
                  <c:v>-5597</c:v>
                </c:pt>
                <c:pt idx="123">
                  <c:v>-5397</c:v>
                </c:pt>
                <c:pt idx="124">
                  <c:v>-5026</c:v>
                </c:pt>
                <c:pt idx="125">
                  <c:v>-4812</c:v>
                </c:pt>
                <c:pt idx="126">
                  <c:v>-4797</c:v>
                </c:pt>
                <c:pt idx="127">
                  <c:v>-4795</c:v>
                </c:pt>
                <c:pt idx="128">
                  <c:v>-4763</c:v>
                </c:pt>
                <c:pt idx="129">
                  <c:v>-4761</c:v>
                </c:pt>
                <c:pt idx="130">
                  <c:v>-4500</c:v>
                </c:pt>
                <c:pt idx="131">
                  <c:v>-4499</c:v>
                </c:pt>
                <c:pt idx="132">
                  <c:v>-4463</c:v>
                </c:pt>
                <c:pt idx="133">
                  <c:v>-4379</c:v>
                </c:pt>
                <c:pt idx="134">
                  <c:v>-4266</c:v>
                </c:pt>
                <c:pt idx="135">
                  <c:v>-4264</c:v>
                </c:pt>
                <c:pt idx="136">
                  <c:v>-4177</c:v>
                </c:pt>
                <c:pt idx="137">
                  <c:v>-4137</c:v>
                </c:pt>
                <c:pt idx="138">
                  <c:v>-4128</c:v>
                </c:pt>
                <c:pt idx="139">
                  <c:v>-4128</c:v>
                </c:pt>
                <c:pt idx="140">
                  <c:v>-4094</c:v>
                </c:pt>
                <c:pt idx="141">
                  <c:v>-4058</c:v>
                </c:pt>
                <c:pt idx="142">
                  <c:v>-4024</c:v>
                </c:pt>
                <c:pt idx="143">
                  <c:v>-3956</c:v>
                </c:pt>
                <c:pt idx="144">
                  <c:v>-3948</c:v>
                </c:pt>
                <c:pt idx="145">
                  <c:v>-3922</c:v>
                </c:pt>
                <c:pt idx="146">
                  <c:v>-3922</c:v>
                </c:pt>
                <c:pt idx="147">
                  <c:v>-3839</c:v>
                </c:pt>
                <c:pt idx="148">
                  <c:v>-3604</c:v>
                </c:pt>
                <c:pt idx="149">
                  <c:v>-3538</c:v>
                </c:pt>
                <c:pt idx="150">
                  <c:v>-3521</c:v>
                </c:pt>
                <c:pt idx="151">
                  <c:v>-3451</c:v>
                </c:pt>
                <c:pt idx="152">
                  <c:v>-3451</c:v>
                </c:pt>
                <c:pt idx="153">
                  <c:v>-3449</c:v>
                </c:pt>
                <c:pt idx="154">
                  <c:v>-3441</c:v>
                </c:pt>
                <c:pt idx="155">
                  <c:v>-3415</c:v>
                </c:pt>
                <c:pt idx="156">
                  <c:v>-3392</c:v>
                </c:pt>
                <c:pt idx="157">
                  <c:v>-3381</c:v>
                </c:pt>
                <c:pt idx="158">
                  <c:v>-3358</c:v>
                </c:pt>
                <c:pt idx="159">
                  <c:v>-3349</c:v>
                </c:pt>
                <c:pt idx="160">
                  <c:v>-3349</c:v>
                </c:pt>
                <c:pt idx="161">
                  <c:v>-3349</c:v>
                </c:pt>
                <c:pt idx="162">
                  <c:v>-3298</c:v>
                </c:pt>
                <c:pt idx="163">
                  <c:v>-3294</c:v>
                </c:pt>
                <c:pt idx="164">
                  <c:v>-3290</c:v>
                </c:pt>
                <c:pt idx="165">
                  <c:v>-3266</c:v>
                </c:pt>
                <c:pt idx="166">
                  <c:v>-3262</c:v>
                </c:pt>
                <c:pt idx="167">
                  <c:v>-3230</c:v>
                </c:pt>
                <c:pt idx="168">
                  <c:v>-3129</c:v>
                </c:pt>
                <c:pt idx="169">
                  <c:v>-2974</c:v>
                </c:pt>
                <c:pt idx="170">
                  <c:v>-2808</c:v>
                </c:pt>
                <c:pt idx="171">
                  <c:v>-2774</c:v>
                </c:pt>
                <c:pt idx="172">
                  <c:v>-2723</c:v>
                </c:pt>
                <c:pt idx="173">
                  <c:v>-2672</c:v>
                </c:pt>
                <c:pt idx="174">
                  <c:v>-2670</c:v>
                </c:pt>
                <c:pt idx="175">
                  <c:v>-2670</c:v>
                </c:pt>
                <c:pt idx="176">
                  <c:v>-2670</c:v>
                </c:pt>
                <c:pt idx="177">
                  <c:v>-2553</c:v>
                </c:pt>
                <c:pt idx="178">
                  <c:v>-2046</c:v>
                </c:pt>
                <c:pt idx="179">
                  <c:v>-2027</c:v>
                </c:pt>
                <c:pt idx="180">
                  <c:v>-2010</c:v>
                </c:pt>
                <c:pt idx="181">
                  <c:v>-1978</c:v>
                </c:pt>
                <c:pt idx="182">
                  <c:v>-1978</c:v>
                </c:pt>
                <c:pt idx="183">
                  <c:v>-1946</c:v>
                </c:pt>
                <c:pt idx="184">
                  <c:v>-1944</c:v>
                </c:pt>
                <c:pt idx="185">
                  <c:v>-1944</c:v>
                </c:pt>
                <c:pt idx="186">
                  <c:v>-1927</c:v>
                </c:pt>
                <c:pt idx="187">
                  <c:v>-1927</c:v>
                </c:pt>
                <c:pt idx="188">
                  <c:v>-1878</c:v>
                </c:pt>
                <c:pt idx="189">
                  <c:v>-1876</c:v>
                </c:pt>
                <c:pt idx="190">
                  <c:v>-1810</c:v>
                </c:pt>
                <c:pt idx="191">
                  <c:v>-1793</c:v>
                </c:pt>
                <c:pt idx="192">
                  <c:v>-1791</c:v>
                </c:pt>
                <c:pt idx="193">
                  <c:v>-1774</c:v>
                </c:pt>
                <c:pt idx="194">
                  <c:v>-1759</c:v>
                </c:pt>
                <c:pt idx="195">
                  <c:v>-1537</c:v>
                </c:pt>
                <c:pt idx="196">
                  <c:v>-1441</c:v>
                </c:pt>
                <c:pt idx="197">
                  <c:v>-1352</c:v>
                </c:pt>
                <c:pt idx="198">
                  <c:v>-1352</c:v>
                </c:pt>
                <c:pt idx="199">
                  <c:v>-1316</c:v>
                </c:pt>
                <c:pt idx="200">
                  <c:v>-1282</c:v>
                </c:pt>
                <c:pt idx="201">
                  <c:v>-1282</c:v>
                </c:pt>
                <c:pt idx="202">
                  <c:v>-1267</c:v>
                </c:pt>
                <c:pt idx="203">
                  <c:v>-1248</c:v>
                </c:pt>
                <c:pt idx="204">
                  <c:v>-1248</c:v>
                </c:pt>
                <c:pt idx="205">
                  <c:v>-1131</c:v>
                </c:pt>
                <c:pt idx="206">
                  <c:v>-1082</c:v>
                </c:pt>
                <c:pt idx="207">
                  <c:v>-779</c:v>
                </c:pt>
                <c:pt idx="208">
                  <c:v>-677</c:v>
                </c:pt>
                <c:pt idx="209">
                  <c:v>-677</c:v>
                </c:pt>
                <c:pt idx="210">
                  <c:v>-660</c:v>
                </c:pt>
                <c:pt idx="211">
                  <c:v>-660</c:v>
                </c:pt>
                <c:pt idx="212">
                  <c:v>-624</c:v>
                </c:pt>
                <c:pt idx="213">
                  <c:v>-622</c:v>
                </c:pt>
                <c:pt idx="214">
                  <c:v>-558</c:v>
                </c:pt>
                <c:pt idx="215">
                  <c:v>-556</c:v>
                </c:pt>
                <c:pt idx="216">
                  <c:v>-554</c:v>
                </c:pt>
                <c:pt idx="217">
                  <c:v>-541</c:v>
                </c:pt>
                <c:pt idx="218">
                  <c:v>-524</c:v>
                </c:pt>
                <c:pt idx="219">
                  <c:v>-490</c:v>
                </c:pt>
                <c:pt idx="220">
                  <c:v>-456</c:v>
                </c:pt>
                <c:pt idx="221">
                  <c:v>-422</c:v>
                </c:pt>
                <c:pt idx="222">
                  <c:v>-251</c:v>
                </c:pt>
                <c:pt idx="223">
                  <c:v>-49</c:v>
                </c:pt>
                <c:pt idx="224">
                  <c:v>0</c:v>
                </c:pt>
                <c:pt idx="225">
                  <c:v>0</c:v>
                </c:pt>
                <c:pt idx="226">
                  <c:v>19</c:v>
                </c:pt>
                <c:pt idx="227">
                  <c:v>55</c:v>
                </c:pt>
                <c:pt idx="228">
                  <c:v>70</c:v>
                </c:pt>
                <c:pt idx="229">
                  <c:v>70</c:v>
                </c:pt>
                <c:pt idx="230">
                  <c:v>72</c:v>
                </c:pt>
                <c:pt idx="231">
                  <c:v>72</c:v>
                </c:pt>
                <c:pt idx="232">
                  <c:v>72</c:v>
                </c:pt>
                <c:pt idx="233">
                  <c:v>87</c:v>
                </c:pt>
                <c:pt idx="234">
                  <c:v>87</c:v>
                </c:pt>
                <c:pt idx="235">
                  <c:v>119</c:v>
                </c:pt>
                <c:pt idx="236">
                  <c:v>170</c:v>
                </c:pt>
                <c:pt idx="237">
                  <c:v>240</c:v>
                </c:pt>
                <c:pt idx="238">
                  <c:v>626</c:v>
                </c:pt>
                <c:pt idx="239">
                  <c:v>658</c:v>
                </c:pt>
                <c:pt idx="240">
                  <c:v>658</c:v>
                </c:pt>
                <c:pt idx="241">
                  <c:v>660</c:v>
                </c:pt>
                <c:pt idx="242">
                  <c:v>660</c:v>
                </c:pt>
                <c:pt idx="243">
                  <c:v>675</c:v>
                </c:pt>
                <c:pt idx="244">
                  <c:v>675</c:v>
                </c:pt>
                <c:pt idx="245">
                  <c:v>726</c:v>
                </c:pt>
                <c:pt idx="246">
                  <c:v>730</c:v>
                </c:pt>
                <c:pt idx="247">
                  <c:v>730</c:v>
                </c:pt>
                <c:pt idx="248">
                  <c:v>779</c:v>
                </c:pt>
                <c:pt idx="249">
                  <c:v>781</c:v>
                </c:pt>
                <c:pt idx="250">
                  <c:v>783</c:v>
                </c:pt>
                <c:pt idx="251">
                  <c:v>800</c:v>
                </c:pt>
                <c:pt idx="252">
                  <c:v>832</c:v>
                </c:pt>
                <c:pt idx="253">
                  <c:v>832</c:v>
                </c:pt>
                <c:pt idx="254">
                  <c:v>832</c:v>
                </c:pt>
                <c:pt idx="255">
                  <c:v>832</c:v>
                </c:pt>
                <c:pt idx="256">
                  <c:v>864</c:v>
                </c:pt>
                <c:pt idx="257">
                  <c:v>1371</c:v>
                </c:pt>
                <c:pt idx="258">
                  <c:v>1412.5</c:v>
                </c:pt>
                <c:pt idx="259">
                  <c:v>1441</c:v>
                </c:pt>
                <c:pt idx="260">
                  <c:v>1447</c:v>
                </c:pt>
                <c:pt idx="261">
                  <c:v>1466</c:v>
                </c:pt>
                <c:pt idx="262">
                  <c:v>1477</c:v>
                </c:pt>
                <c:pt idx="263">
                  <c:v>1609</c:v>
                </c:pt>
                <c:pt idx="264">
                  <c:v>1626</c:v>
                </c:pt>
                <c:pt idx="265">
                  <c:v>1677</c:v>
                </c:pt>
                <c:pt idx="266">
                  <c:v>1789</c:v>
                </c:pt>
                <c:pt idx="267">
                  <c:v>1946</c:v>
                </c:pt>
                <c:pt idx="268">
                  <c:v>1978</c:v>
                </c:pt>
                <c:pt idx="269">
                  <c:v>2048</c:v>
                </c:pt>
                <c:pt idx="270">
                  <c:v>2082</c:v>
                </c:pt>
                <c:pt idx="271">
                  <c:v>2084</c:v>
                </c:pt>
                <c:pt idx="272">
                  <c:v>2107</c:v>
                </c:pt>
                <c:pt idx="273">
                  <c:v>2124</c:v>
                </c:pt>
                <c:pt idx="274">
                  <c:v>2169</c:v>
                </c:pt>
                <c:pt idx="275">
                  <c:v>2186</c:v>
                </c:pt>
                <c:pt idx="276">
                  <c:v>2305</c:v>
                </c:pt>
                <c:pt idx="277">
                  <c:v>2710</c:v>
                </c:pt>
                <c:pt idx="278">
                  <c:v>2793</c:v>
                </c:pt>
                <c:pt idx="279">
                  <c:v>2810</c:v>
                </c:pt>
                <c:pt idx="280">
                  <c:v>2810</c:v>
                </c:pt>
                <c:pt idx="281">
                  <c:v>2812</c:v>
                </c:pt>
                <c:pt idx="282">
                  <c:v>2812</c:v>
                </c:pt>
                <c:pt idx="283">
                  <c:v>2814</c:v>
                </c:pt>
                <c:pt idx="284">
                  <c:v>2846</c:v>
                </c:pt>
                <c:pt idx="285">
                  <c:v>2863</c:v>
                </c:pt>
                <c:pt idx="286">
                  <c:v>2914</c:v>
                </c:pt>
                <c:pt idx="287">
                  <c:v>2963</c:v>
                </c:pt>
                <c:pt idx="288">
                  <c:v>2965</c:v>
                </c:pt>
                <c:pt idx="289">
                  <c:v>3542</c:v>
                </c:pt>
                <c:pt idx="290">
                  <c:v>3623</c:v>
                </c:pt>
                <c:pt idx="291">
                  <c:v>4079</c:v>
                </c:pt>
                <c:pt idx="292">
                  <c:v>4145</c:v>
                </c:pt>
                <c:pt idx="293">
                  <c:v>4147</c:v>
                </c:pt>
                <c:pt idx="294">
                  <c:v>4196</c:v>
                </c:pt>
                <c:pt idx="295">
                  <c:v>4213</c:v>
                </c:pt>
                <c:pt idx="296">
                  <c:v>4234</c:v>
                </c:pt>
                <c:pt idx="297">
                  <c:v>4298</c:v>
                </c:pt>
                <c:pt idx="298">
                  <c:v>4457</c:v>
                </c:pt>
                <c:pt idx="299">
                  <c:v>4707</c:v>
                </c:pt>
                <c:pt idx="300">
                  <c:v>4735</c:v>
                </c:pt>
                <c:pt idx="301">
                  <c:v>4737</c:v>
                </c:pt>
                <c:pt idx="302">
                  <c:v>4737</c:v>
                </c:pt>
                <c:pt idx="303">
                  <c:v>4788</c:v>
                </c:pt>
                <c:pt idx="304">
                  <c:v>4807</c:v>
                </c:pt>
                <c:pt idx="305">
                  <c:v>4822</c:v>
                </c:pt>
                <c:pt idx="306">
                  <c:v>4858</c:v>
                </c:pt>
                <c:pt idx="307">
                  <c:v>4873</c:v>
                </c:pt>
                <c:pt idx="308">
                  <c:v>4911</c:v>
                </c:pt>
                <c:pt idx="309">
                  <c:v>4916.5</c:v>
                </c:pt>
                <c:pt idx="310">
                  <c:v>4996</c:v>
                </c:pt>
                <c:pt idx="311">
                  <c:v>5045</c:v>
                </c:pt>
                <c:pt idx="312">
                  <c:v>5499</c:v>
                </c:pt>
                <c:pt idx="313">
                  <c:v>5567</c:v>
                </c:pt>
                <c:pt idx="314">
                  <c:v>5605</c:v>
                </c:pt>
                <c:pt idx="315">
                  <c:v>5669</c:v>
                </c:pt>
                <c:pt idx="316">
                  <c:v>5703</c:v>
                </c:pt>
                <c:pt idx="317">
                  <c:v>5737</c:v>
                </c:pt>
                <c:pt idx="318">
                  <c:v>6106</c:v>
                </c:pt>
                <c:pt idx="319">
                  <c:v>6157</c:v>
                </c:pt>
                <c:pt idx="320">
                  <c:v>6244</c:v>
                </c:pt>
                <c:pt idx="321">
                  <c:v>6295</c:v>
                </c:pt>
                <c:pt idx="322">
                  <c:v>6312</c:v>
                </c:pt>
                <c:pt idx="323">
                  <c:v>6397</c:v>
                </c:pt>
                <c:pt idx="324">
                  <c:v>6766</c:v>
                </c:pt>
                <c:pt idx="325">
                  <c:v>6851</c:v>
                </c:pt>
                <c:pt idx="326">
                  <c:v>6921</c:v>
                </c:pt>
                <c:pt idx="327">
                  <c:v>6938</c:v>
                </c:pt>
                <c:pt idx="328">
                  <c:v>7008</c:v>
                </c:pt>
                <c:pt idx="329">
                  <c:v>7040</c:v>
                </c:pt>
                <c:pt idx="330">
                  <c:v>7091</c:v>
                </c:pt>
                <c:pt idx="331">
                  <c:v>7125</c:v>
                </c:pt>
                <c:pt idx="332">
                  <c:v>7475</c:v>
                </c:pt>
                <c:pt idx="333">
                  <c:v>7562</c:v>
                </c:pt>
                <c:pt idx="334">
                  <c:v>7598</c:v>
                </c:pt>
                <c:pt idx="335">
                  <c:v>7632</c:v>
                </c:pt>
                <c:pt idx="336">
                  <c:v>7719</c:v>
                </c:pt>
                <c:pt idx="337">
                  <c:v>7749</c:v>
                </c:pt>
                <c:pt idx="338">
                  <c:v>7870</c:v>
                </c:pt>
                <c:pt idx="339">
                  <c:v>8222</c:v>
                </c:pt>
                <c:pt idx="340">
                  <c:v>8379</c:v>
                </c:pt>
                <c:pt idx="341">
                  <c:v>8379</c:v>
                </c:pt>
                <c:pt idx="342">
                  <c:v>8383</c:v>
                </c:pt>
                <c:pt idx="343">
                  <c:v>8383</c:v>
                </c:pt>
                <c:pt idx="344">
                  <c:v>8383</c:v>
                </c:pt>
                <c:pt idx="345">
                  <c:v>8411</c:v>
                </c:pt>
                <c:pt idx="346">
                  <c:v>8863</c:v>
                </c:pt>
                <c:pt idx="347">
                  <c:v>8986</c:v>
                </c:pt>
                <c:pt idx="348">
                  <c:v>8986</c:v>
                </c:pt>
                <c:pt idx="349">
                  <c:v>8988</c:v>
                </c:pt>
                <c:pt idx="350">
                  <c:v>8988</c:v>
                </c:pt>
                <c:pt idx="351">
                  <c:v>9003</c:v>
                </c:pt>
                <c:pt idx="352">
                  <c:v>9003</c:v>
                </c:pt>
                <c:pt idx="353">
                  <c:v>9020</c:v>
                </c:pt>
                <c:pt idx="354">
                  <c:v>9020</c:v>
                </c:pt>
                <c:pt idx="355">
                  <c:v>9022</c:v>
                </c:pt>
                <c:pt idx="356">
                  <c:v>9022</c:v>
                </c:pt>
                <c:pt idx="357">
                  <c:v>9071</c:v>
                </c:pt>
                <c:pt idx="358">
                  <c:v>9107</c:v>
                </c:pt>
                <c:pt idx="359">
                  <c:v>9610</c:v>
                </c:pt>
                <c:pt idx="360">
                  <c:v>9723.5</c:v>
                </c:pt>
                <c:pt idx="361">
                  <c:v>9765</c:v>
                </c:pt>
                <c:pt idx="362">
                  <c:v>9850</c:v>
                </c:pt>
                <c:pt idx="363">
                  <c:v>9950</c:v>
                </c:pt>
                <c:pt idx="364">
                  <c:v>10338</c:v>
                </c:pt>
                <c:pt idx="365">
                  <c:v>10406</c:v>
                </c:pt>
                <c:pt idx="366">
                  <c:v>10457</c:v>
                </c:pt>
                <c:pt idx="367">
                  <c:v>10491</c:v>
                </c:pt>
                <c:pt idx="368">
                  <c:v>10561</c:v>
                </c:pt>
                <c:pt idx="369">
                  <c:v>10896</c:v>
                </c:pt>
                <c:pt idx="370">
                  <c:v>10996</c:v>
                </c:pt>
                <c:pt idx="371">
                  <c:v>11015</c:v>
                </c:pt>
                <c:pt idx="372">
                  <c:v>11083</c:v>
                </c:pt>
                <c:pt idx="373">
                  <c:v>11106</c:v>
                </c:pt>
                <c:pt idx="374">
                  <c:v>11134</c:v>
                </c:pt>
                <c:pt idx="375">
                  <c:v>11202</c:v>
                </c:pt>
                <c:pt idx="376">
                  <c:v>11238</c:v>
                </c:pt>
                <c:pt idx="377">
                  <c:v>11272</c:v>
                </c:pt>
                <c:pt idx="378">
                  <c:v>11289</c:v>
                </c:pt>
                <c:pt idx="379">
                  <c:v>11998</c:v>
                </c:pt>
                <c:pt idx="380">
                  <c:v>12000</c:v>
                </c:pt>
                <c:pt idx="381">
                  <c:v>12015</c:v>
                </c:pt>
                <c:pt idx="382">
                  <c:v>12243</c:v>
                </c:pt>
                <c:pt idx="383">
                  <c:v>12333.5</c:v>
                </c:pt>
                <c:pt idx="384">
                  <c:v>12352</c:v>
                </c:pt>
                <c:pt idx="385">
                  <c:v>12490</c:v>
                </c:pt>
                <c:pt idx="386">
                  <c:v>12490</c:v>
                </c:pt>
                <c:pt idx="387">
                  <c:v>13075</c:v>
                </c:pt>
                <c:pt idx="388">
                  <c:v>13075</c:v>
                </c:pt>
                <c:pt idx="389">
                  <c:v>13203</c:v>
                </c:pt>
                <c:pt idx="390">
                  <c:v>13757</c:v>
                </c:pt>
                <c:pt idx="391">
                  <c:v>14332</c:v>
                </c:pt>
                <c:pt idx="392">
                  <c:v>14432</c:v>
                </c:pt>
                <c:pt idx="393">
                  <c:v>14439</c:v>
                </c:pt>
                <c:pt idx="394">
                  <c:v>14640</c:v>
                </c:pt>
                <c:pt idx="395">
                  <c:v>15007</c:v>
                </c:pt>
                <c:pt idx="396">
                  <c:v>15007</c:v>
                </c:pt>
                <c:pt idx="397">
                  <c:v>15011</c:v>
                </c:pt>
                <c:pt idx="398">
                  <c:v>15011</c:v>
                </c:pt>
                <c:pt idx="399">
                  <c:v>15085</c:v>
                </c:pt>
                <c:pt idx="400">
                  <c:v>15696</c:v>
                </c:pt>
                <c:pt idx="401">
                  <c:v>15956</c:v>
                </c:pt>
                <c:pt idx="402">
                  <c:v>16414</c:v>
                </c:pt>
                <c:pt idx="403">
                  <c:v>16438</c:v>
                </c:pt>
                <c:pt idx="404">
                  <c:v>16438</c:v>
                </c:pt>
                <c:pt idx="405">
                  <c:v>16487.5</c:v>
                </c:pt>
                <c:pt idx="406">
                  <c:v>16512</c:v>
                </c:pt>
                <c:pt idx="407">
                  <c:v>16514</c:v>
                </c:pt>
                <c:pt idx="408">
                  <c:v>16529</c:v>
                </c:pt>
                <c:pt idx="409">
                  <c:v>16755</c:v>
                </c:pt>
                <c:pt idx="410">
                  <c:v>16769</c:v>
                </c:pt>
                <c:pt idx="411">
                  <c:v>16769</c:v>
                </c:pt>
                <c:pt idx="412">
                  <c:v>16837</c:v>
                </c:pt>
                <c:pt idx="413">
                  <c:v>17259</c:v>
                </c:pt>
                <c:pt idx="414">
                  <c:v>17259</c:v>
                </c:pt>
                <c:pt idx="415">
                  <c:v>17310</c:v>
                </c:pt>
                <c:pt idx="416">
                  <c:v>17423.5</c:v>
                </c:pt>
                <c:pt idx="417">
                  <c:v>17463</c:v>
                </c:pt>
                <c:pt idx="418">
                  <c:v>17883</c:v>
                </c:pt>
                <c:pt idx="419">
                  <c:v>17883</c:v>
                </c:pt>
                <c:pt idx="420">
                  <c:v>18408</c:v>
                </c:pt>
                <c:pt idx="421">
                  <c:v>18521</c:v>
                </c:pt>
                <c:pt idx="422">
                  <c:v>18620.5</c:v>
                </c:pt>
                <c:pt idx="423">
                  <c:v>18637.5</c:v>
                </c:pt>
                <c:pt idx="424">
                  <c:v>18715</c:v>
                </c:pt>
                <c:pt idx="425">
                  <c:v>19186</c:v>
                </c:pt>
                <c:pt idx="426">
                  <c:v>20766</c:v>
                </c:pt>
                <c:pt idx="427">
                  <c:v>20816</c:v>
                </c:pt>
                <c:pt idx="428">
                  <c:v>20925.5</c:v>
                </c:pt>
                <c:pt idx="429">
                  <c:v>21352</c:v>
                </c:pt>
                <c:pt idx="430">
                  <c:v>21353</c:v>
                </c:pt>
                <c:pt idx="431">
                  <c:v>21387</c:v>
                </c:pt>
                <c:pt idx="432">
                  <c:v>21413.5</c:v>
                </c:pt>
                <c:pt idx="433">
                  <c:v>21459</c:v>
                </c:pt>
                <c:pt idx="434">
                  <c:v>21506</c:v>
                </c:pt>
                <c:pt idx="435">
                  <c:v>22107.5</c:v>
                </c:pt>
                <c:pt idx="436">
                  <c:v>22168</c:v>
                </c:pt>
                <c:pt idx="437">
                  <c:v>22173.5</c:v>
                </c:pt>
                <c:pt idx="438">
                  <c:v>22232.5</c:v>
                </c:pt>
                <c:pt idx="439">
                  <c:v>22656</c:v>
                </c:pt>
                <c:pt idx="440">
                  <c:v>22680.5</c:v>
                </c:pt>
                <c:pt idx="441">
                  <c:v>22739</c:v>
                </c:pt>
                <c:pt idx="442">
                  <c:v>22743</c:v>
                </c:pt>
                <c:pt idx="443">
                  <c:v>22950</c:v>
                </c:pt>
                <c:pt idx="444">
                  <c:v>23333</c:v>
                </c:pt>
                <c:pt idx="445">
                  <c:v>23355</c:v>
                </c:pt>
                <c:pt idx="446">
                  <c:v>23357.5</c:v>
                </c:pt>
                <c:pt idx="447">
                  <c:v>24074</c:v>
                </c:pt>
                <c:pt idx="448">
                  <c:v>24170</c:v>
                </c:pt>
                <c:pt idx="449">
                  <c:v>24323.5</c:v>
                </c:pt>
                <c:pt idx="450">
                  <c:v>24751</c:v>
                </c:pt>
                <c:pt idx="451">
                  <c:v>24762.5</c:v>
                </c:pt>
                <c:pt idx="452">
                  <c:v>24777.5</c:v>
                </c:pt>
                <c:pt idx="453">
                  <c:v>26062.5</c:v>
                </c:pt>
                <c:pt idx="454">
                  <c:v>26235.5</c:v>
                </c:pt>
                <c:pt idx="455">
                  <c:v>26235.5</c:v>
                </c:pt>
                <c:pt idx="456">
                  <c:v>26884</c:v>
                </c:pt>
                <c:pt idx="457">
                  <c:v>26888</c:v>
                </c:pt>
                <c:pt idx="458">
                  <c:v>27675</c:v>
                </c:pt>
                <c:pt idx="459">
                  <c:v>28446</c:v>
                </c:pt>
                <c:pt idx="460">
                  <c:v>28480</c:v>
                </c:pt>
              </c:numCache>
            </c:numRef>
          </c:xVal>
          <c:yVal>
            <c:numRef>
              <c:f>Active!$H$21:$H$991</c:f>
              <c:numCache>
                <c:formatCode>General</c:formatCode>
                <c:ptCount val="971"/>
                <c:pt idx="0">
                  <c:v>0.10116689999995288</c:v>
                </c:pt>
                <c:pt idx="1">
                  <c:v>0.11053420000098413</c:v>
                </c:pt>
                <c:pt idx="2">
                  <c:v>0.11422659999880125</c:v>
                </c:pt>
                <c:pt idx="3">
                  <c:v>9.4476899997971486E-2</c:v>
                </c:pt>
                <c:pt idx="4">
                  <c:v>9.5362299998669187E-2</c:v>
                </c:pt>
                <c:pt idx="5">
                  <c:v>0.11565120000159368</c:v>
                </c:pt>
                <c:pt idx="6">
                  <c:v>0.11568980000083684</c:v>
                </c:pt>
                <c:pt idx="7">
                  <c:v>0.10642199999711011</c:v>
                </c:pt>
                <c:pt idx="8">
                  <c:v>8.4354499998880783E-2</c:v>
                </c:pt>
                <c:pt idx="9">
                  <c:v>7.8233000000182074E-2</c:v>
                </c:pt>
                <c:pt idx="10">
                  <c:v>7.2259900000062771E-2</c:v>
                </c:pt>
                <c:pt idx="11">
                  <c:v>4.8149700000067241E-2</c:v>
                </c:pt>
                <c:pt idx="12">
                  <c:v>5.8495900000707479E-2</c:v>
                </c:pt>
                <c:pt idx="13">
                  <c:v>6.3035099999979138E-2</c:v>
                </c:pt>
                <c:pt idx="14">
                  <c:v>5.201640000086627E-2</c:v>
                </c:pt>
                <c:pt idx="15">
                  <c:v>5.8517000001302222E-2</c:v>
                </c:pt>
                <c:pt idx="16">
                  <c:v>6.2202700002671918E-2</c:v>
                </c:pt>
                <c:pt idx="17">
                  <c:v>5.0452999999833992E-2</c:v>
                </c:pt>
                <c:pt idx="18">
                  <c:v>5.3799199999048142E-2</c:v>
                </c:pt>
                <c:pt idx="19">
                  <c:v>5.1453999985824339E-3</c:v>
                </c:pt>
                <c:pt idx="20">
                  <c:v>5.6820300000254065E-2</c:v>
                </c:pt>
                <c:pt idx="21">
                  <c:v>6.1512699998274911E-2</c:v>
                </c:pt>
                <c:pt idx="22">
                  <c:v>2.7323999998770887E-2</c:v>
                </c:pt>
                <c:pt idx="23">
                  <c:v>2.70375000036438E-2</c:v>
                </c:pt>
                <c:pt idx="24">
                  <c:v>1.6512700000021141E-2</c:v>
                </c:pt>
                <c:pt idx="25">
                  <c:v>2.1762999997008592E-2</c:v>
                </c:pt>
                <c:pt idx="26">
                  <c:v>2.2187599999597296E-2</c:v>
                </c:pt>
                <c:pt idx="27">
                  <c:v>2.2476500002085231E-2</c:v>
                </c:pt>
                <c:pt idx="28">
                  <c:v>2.9822700002114289E-2</c:v>
                </c:pt>
                <c:pt idx="29">
                  <c:v>1.2827500002458692E-2</c:v>
                </c:pt>
                <c:pt idx="30">
                  <c:v>1.9848600000841543E-2</c:v>
                </c:pt>
                <c:pt idx="31">
                  <c:v>2.0848600004683249E-2</c:v>
                </c:pt>
                <c:pt idx="32">
                  <c:v>1.1665199999697506E-2</c:v>
                </c:pt>
                <c:pt idx="33">
                  <c:v>3.1665200003772043E-2</c:v>
                </c:pt>
                <c:pt idx="34">
                  <c:v>1.8607899997732602E-2</c:v>
                </c:pt>
                <c:pt idx="35">
                  <c:v>1.5863000000535976E-2</c:v>
                </c:pt>
                <c:pt idx="36">
                  <c:v>1.7555400001583621E-2</c:v>
                </c:pt>
                <c:pt idx="37">
                  <c:v>1.9901599996956065E-2</c:v>
                </c:pt>
                <c:pt idx="38">
                  <c:v>1.980570000159787E-2</c:v>
                </c:pt>
                <c:pt idx="39">
                  <c:v>1.4787000000069384E-2</c:v>
                </c:pt>
                <c:pt idx="40">
                  <c:v>2.0968500000890344E-2</c:v>
                </c:pt>
                <c:pt idx="41">
                  <c:v>2.5968499998271E-2</c:v>
                </c:pt>
                <c:pt idx="42">
                  <c:v>1.3147599995136261E-2</c:v>
                </c:pt>
                <c:pt idx="43">
                  <c:v>2.3283300004550256E-2</c:v>
                </c:pt>
                <c:pt idx="44">
                  <c:v>1.333149999845773E-2</c:v>
                </c:pt>
                <c:pt idx="45">
                  <c:v>1.3393600005656481E-2</c:v>
                </c:pt>
                <c:pt idx="46">
                  <c:v>1.8567899998743087E-2</c:v>
                </c:pt>
                <c:pt idx="47">
                  <c:v>1.1914100003195927E-2</c:v>
                </c:pt>
                <c:pt idx="48">
                  <c:v>1.2818199997127522E-2</c:v>
                </c:pt>
                <c:pt idx="49">
                  <c:v>1.074940000398783E-2</c:v>
                </c:pt>
                <c:pt idx="50">
                  <c:v>1.6002099997422192E-2</c:v>
                </c:pt>
                <c:pt idx="51">
                  <c:v>2.3675800002820324E-2</c:v>
                </c:pt>
                <c:pt idx="52">
                  <c:v>3.1178799996268936E-2</c:v>
                </c:pt>
                <c:pt idx="53">
                  <c:v>2.287120000255527E-2</c:v>
                </c:pt>
                <c:pt idx="54">
                  <c:v>3.6607000001822598E-3</c:v>
                </c:pt>
                <c:pt idx="55">
                  <c:v>1.1075000002165325E-2</c:v>
                </c:pt>
                <c:pt idx="56">
                  <c:v>7.3675000021466985E-3</c:v>
                </c:pt>
                <c:pt idx="57">
                  <c:v>1.0252899999613874E-2</c:v>
                </c:pt>
                <c:pt idx="58">
                  <c:v>3.1956000020727515E-3</c:v>
                </c:pt>
                <c:pt idx="59">
                  <c:v>7.7830000009271316E-3</c:v>
                </c:pt>
                <c:pt idx="60">
                  <c:v>5.3842999986954965E-3</c:v>
                </c:pt>
                <c:pt idx="61">
                  <c:v>-2.4890999993658625E-3</c:v>
                </c:pt>
                <c:pt idx="62">
                  <c:v>6.4010999994934537E-3</c:v>
                </c:pt>
                <c:pt idx="63">
                  <c:v>8.940300001995638E-3</c:v>
                </c:pt>
                <c:pt idx="64">
                  <c:v>1.2525300007837359E-2</c:v>
                </c:pt>
                <c:pt idx="65">
                  <c:v>1.1957099995925091E-2</c:v>
                </c:pt>
                <c:pt idx="66">
                  <c:v>2.1344100001442712E-2</c:v>
                </c:pt>
                <c:pt idx="67">
                  <c:v>-6.001599998853635E-3</c:v>
                </c:pt>
                <c:pt idx="68">
                  <c:v>-7.5197000041953288E-3</c:v>
                </c:pt>
                <c:pt idx="150">
                  <c:v>1.021490000130143E-2</c:v>
                </c:pt>
                <c:pt idx="153">
                  <c:v>3.6781000017072074E-3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D8-4351-B805-F03404F5898D}"/>
            </c:ext>
          </c:extLst>
        </c:ser>
        <c:ser>
          <c:idx val="4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Active!$D$21:$D$991</c:f>
                <c:numCache>
                  <c:formatCode>General</c:formatCode>
                  <c:ptCount val="971"/>
                  <c:pt idx="91">
                    <c:v>5.0000000000000001E-4</c:v>
                  </c:pt>
                  <c:pt idx="92">
                    <c:v>2.0999999999999999E-3</c:v>
                  </c:pt>
                  <c:pt idx="96">
                    <c:v>5.0000000000000001E-4</c:v>
                  </c:pt>
                  <c:pt idx="110">
                    <c:v>5.0000000000000001E-3</c:v>
                  </c:pt>
                  <c:pt idx="111">
                    <c:v>5.0000000000000001E-3</c:v>
                  </c:pt>
                  <c:pt idx="116">
                    <c:v>5.0000000000000001E-3</c:v>
                  </c:pt>
                  <c:pt idx="125">
                    <c:v>5.0000000000000001E-3</c:v>
                  </c:pt>
                  <c:pt idx="126">
                    <c:v>5.0000000000000001E-3</c:v>
                  </c:pt>
                  <c:pt idx="127">
                    <c:v>5.0000000000000001E-3</c:v>
                  </c:pt>
                  <c:pt idx="128">
                    <c:v>5.0000000000000001E-3</c:v>
                  </c:pt>
                  <c:pt idx="129">
                    <c:v>5.0000000000000001E-3</c:v>
                  </c:pt>
                  <c:pt idx="309">
                    <c:v>6.9999999999999999E-4</c:v>
                  </c:pt>
                  <c:pt idx="325">
                    <c:v>4.0000000000000001E-3</c:v>
                  </c:pt>
                  <c:pt idx="326">
                    <c:v>5.0000000000000001E-3</c:v>
                  </c:pt>
                  <c:pt idx="327">
                    <c:v>8.9999999999999993E-3</c:v>
                  </c:pt>
                  <c:pt idx="328">
                    <c:v>6.0000000000000001E-3</c:v>
                  </c:pt>
                  <c:pt idx="329">
                    <c:v>7.0000000000000001E-3</c:v>
                  </c:pt>
                  <c:pt idx="330">
                    <c:v>5.0000000000000001E-3</c:v>
                  </c:pt>
                  <c:pt idx="331">
                    <c:v>6.0000000000000001E-3</c:v>
                  </c:pt>
                  <c:pt idx="332">
                    <c:v>5.0000000000000001E-3</c:v>
                  </c:pt>
                  <c:pt idx="333">
                    <c:v>4.0000000000000001E-3</c:v>
                  </c:pt>
                  <c:pt idx="334">
                    <c:v>4.0000000000000001E-3</c:v>
                  </c:pt>
                  <c:pt idx="335">
                    <c:v>4.0000000000000001E-3</c:v>
                  </c:pt>
                  <c:pt idx="337">
                    <c:v>4.0000000000000001E-3</c:v>
                  </c:pt>
                  <c:pt idx="338">
                    <c:v>5.0000000000000001E-3</c:v>
                  </c:pt>
                  <c:pt idx="339">
                    <c:v>4.0000000000000001E-3</c:v>
                  </c:pt>
                  <c:pt idx="345">
                    <c:v>5.0000000000000001E-3</c:v>
                  </c:pt>
                  <c:pt idx="347">
                    <c:v>7.0000000000000001E-3</c:v>
                  </c:pt>
                  <c:pt idx="348">
                    <c:v>2E-3</c:v>
                  </c:pt>
                  <c:pt idx="351">
                    <c:v>6.0000000000000001E-3</c:v>
                  </c:pt>
                  <c:pt idx="357">
                    <c:v>4.0000000000000001E-3</c:v>
                  </c:pt>
                  <c:pt idx="358">
                    <c:v>5.0000000000000001E-3</c:v>
                  </c:pt>
                  <c:pt idx="359">
                    <c:v>1E-3</c:v>
                  </c:pt>
                  <c:pt idx="361">
                    <c:v>5.0000000000000001E-3</c:v>
                  </c:pt>
                  <c:pt idx="362">
                    <c:v>5.0000000000000001E-3</c:v>
                  </c:pt>
                  <c:pt idx="363">
                    <c:v>6.0000000000000001E-3</c:v>
                  </c:pt>
                  <c:pt idx="364">
                    <c:v>5.0000000000000001E-3</c:v>
                  </c:pt>
                  <c:pt idx="365">
                    <c:v>4.0000000000000001E-3</c:v>
                  </c:pt>
                  <c:pt idx="366">
                    <c:v>5.0000000000000001E-3</c:v>
                  </c:pt>
                  <c:pt idx="367">
                    <c:v>4.0000000000000001E-3</c:v>
                  </c:pt>
                  <c:pt idx="368">
                    <c:v>4.0000000000000001E-3</c:v>
                  </c:pt>
                  <c:pt idx="370">
                    <c:v>4.0000000000000001E-3</c:v>
                  </c:pt>
                  <c:pt idx="372">
                    <c:v>5.0000000000000001E-3</c:v>
                  </c:pt>
                  <c:pt idx="373">
                    <c:v>2.9999999999999997E-4</c:v>
                  </c:pt>
                  <c:pt idx="374">
                    <c:v>4.0000000000000001E-3</c:v>
                  </c:pt>
                  <c:pt idx="375">
                    <c:v>5.0000000000000001E-3</c:v>
                  </c:pt>
                  <c:pt idx="376">
                    <c:v>6.0000000000000001E-3</c:v>
                  </c:pt>
                  <c:pt idx="378">
                    <c:v>8.0000000000000002E-3</c:v>
                  </c:pt>
                  <c:pt idx="382">
                    <c:v>4.0000000000000002E-4</c:v>
                  </c:pt>
                  <c:pt idx="383">
                    <c:v>1.2999999999999999E-3</c:v>
                  </c:pt>
                  <c:pt idx="384">
                    <c:v>1E-4</c:v>
                  </c:pt>
                  <c:pt idx="388">
                    <c:v>4.0000000000000003E-5</c:v>
                  </c:pt>
                  <c:pt idx="389">
                    <c:v>0</c:v>
                  </c:pt>
                  <c:pt idx="390">
                    <c:v>1E-4</c:v>
                  </c:pt>
                  <c:pt idx="391">
                    <c:v>6.9999999999999999E-4</c:v>
                  </c:pt>
                  <c:pt idx="392">
                    <c:v>8.9999999999999998E-4</c:v>
                  </c:pt>
                  <c:pt idx="394">
                    <c:v>1E-4</c:v>
                  </c:pt>
                  <c:pt idx="396">
                    <c:v>2.0000000000000001E-4</c:v>
                  </c:pt>
                  <c:pt idx="397">
                    <c:v>6.9999999999999994E-5</c:v>
                  </c:pt>
                  <c:pt idx="399">
                    <c:v>1E-3</c:v>
                  </c:pt>
                  <c:pt idx="400">
                    <c:v>5.0000000000000001E-4</c:v>
                  </c:pt>
                  <c:pt idx="401">
                    <c:v>1.5E-3</c:v>
                  </c:pt>
                  <c:pt idx="402">
                    <c:v>3.0000000000000001E-3</c:v>
                  </c:pt>
                  <c:pt idx="403">
                    <c:v>6.0000000000000002E-5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2.0999999999999999E-3</c:v>
                  </c:pt>
                  <c:pt idx="408">
                    <c:v>1E-3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2.9999999999999997E-4</c:v>
                  </c:pt>
                  <c:pt idx="413">
                    <c:v>0</c:v>
                  </c:pt>
                  <c:pt idx="414">
                    <c:v>1.4E-3</c:v>
                  </c:pt>
                  <c:pt idx="415">
                    <c:v>1.1999999999999999E-3</c:v>
                  </c:pt>
                  <c:pt idx="416">
                    <c:v>5.0000000000000001E-4</c:v>
                  </c:pt>
                  <c:pt idx="417">
                    <c:v>0</c:v>
                  </c:pt>
                  <c:pt idx="418">
                    <c:v>2.0000000000000001E-4</c:v>
                  </c:pt>
                  <c:pt idx="419">
                    <c:v>2.0000000000000001E-4</c:v>
                  </c:pt>
                  <c:pt idx="420">
                    <c:v>1E-4</c:v>
                  </c:pt>
                  <c:pt idx="421">
                    <c:v>1E-4</c:v>
                  </c:pt>
                  <c:pt idx="422">
                    <c:v>1.4E-3</c:v>
                  </c:pt>
                  <c:pt idx="423">
                    <c:v>2.9999999999999997E-4</c:v>
                  </c:pt>
                  <c:pt idx="424">
                    <c:v>2.9999999999999997E-4</c:v>
                  </c:pt>
                  <c:pt idx="425">
                    <c:v>2.0000000000000001E-4</c:v>
                  </c:pt>
                  <c:pt idx="427">
                    <c:v>4.0000000000000002E-4</c:v>
                  </c:pt>
                  <c:pt idx="429">
                    <c:v>1.6999999999999999E-3</c:v>
                  </c:pt>
                  <c:pt idx="430">
                    <c:v>1.1E-4</c:v>
                  </c:pt>
                  <c:pt idx="431">
                    <c:v>5.0000000000000001E-4</c:v>
                  </c:pt>
                  <c:pt idx="432">
                    <c:v>3.3E-4</c:v>
                  </c:pt>
                  <c:pt idx="433">
                    <c:v>2.2000000000000001E-3</c:v>
                  </c:pt>
                  <c:pt idx="434">
                    <c:v>1E-4</c:v>
                  </c:pt>
                  <c:pt idx="435">
                    <c:v>1.9E-3</c:v>
                  </c:pt>
                  <c:pt idx="436">
                    <c:v>8.9999999999999998E-4</c:v>
                  </c:pt>
                  <c:pt idx="437">
                    <c:v>2.1000000000000001E-4</c:v>
                  </c:pt>
                  <c:pt idx="438">
                    <c:v>5.8999999999999999E-3</c:v>
                  </c:pt>
                  <c:pt idx="439">
                    <c:v>1.2999999999999999E-4</c:v>
                  </c:pt>
                  <c:pt idx="440">
                    <c:v>2.7999999999999998E-4</c:v>
                  </c:pt>
                  <c:pt idx="441">
                    <c:v>2.5000000000000001E-3</c:v>
                  </c:pt>
                  <c:pt idx="442">
                    <c:v>3.2000000000000002E-3</c:v>
                  </c:pt>
                  <c:pt idx="444">
                    <c:v>1E-4</c:v>
                  </c:pt>
                  <c:pt idx="445">
                    <c:v>0</c:v>
                  </c:pt>
                  <c:pt idx="446">
                    <c:v>6.4999999999999997E-3</c:v>
                  </c:pt>
                  <c:pt idx="447">
                    <c:v>1.6999999999999999E-3</c:v>
                  </c:pt>
                  <c:pt idx="448">
                    <c:v>0</c:v>
                  </c:pt>
                  <c:pt idx="449">
                    <c:v>1.9E-3</c:v>
                  </c:pt>
                  <c:pt idx="450">
                    <c:v>3.0000000000000001E-3</c:v>
                  </c:pt>
                  <c:pt idx="451">
                    <c:v>2.3999999999999998E-3</c:v>
                  </c:pt>
                  <c:pt idx="452">
                    <c:v>1.06E-2</c:v>
                  </c:pt>
                  <c:pt idx="453">
                    <c:v>5.9999999999999995E-4</c:v>
                  </c:pt>
                  <c:pt idx="454">
                    <c:v>2.3000000000000001E-4</c:v>
                  </c:pt>
                  <c:pt idx="455">
                    <c:v>2.3000000000000001E-4</c:v>
                  </c:pt>
                  <c:pt idx="456">
                    <c:v>0</c:v>
                  </c:pt>
                  <c:pt idx="457">
                    <c:v>2.2000000000000001E-3</c:v>
                  </c:pt>
                  <c:pt idx="458">
                    <c:v>5.9999999999999995E-4</c:v>
                  </c:pt>
                </c:numCache>
              </c:numRef>
            </c:plus>
            <c:minus>
              <c:numRef>
                <c:f>Active!$D$21:$D$991</c:f>
                <c:numCache>
                  <c:formatCode>General</c:formatCode>
                  <c:ptCount val="971"/>
                  <c:pt idx="91">
                    <c:v>5.0000000000000001E-4</c:v>
                  </c:pt>
                  <c:pt idx="92">
                    <c:v>2.0999999999999999E-3</c:v>
                  </c:pt>
                  <c:pt idx="96">
                    <c:v>5.0000000000000001E-4</c:v>
                  </c:pt>
                  <c:pt idx="110">
                    <c:v>5.0000000000000001E-3</c:v>
                  </c:pt>
                  <c:pt idx="111">
                    <c:v>5.0000000000000001E-3</c:v>
                  </c:pt>
                  <c:pt idx="116">
                    <c:v>5.0000000000000001E-3</c:v>
                  </c:pt>
                  <c:pt idx="125">
                    <c:v>5.0000000000000001E-3</c:v>
                  </c:pt>
                  <c:pt idx="126">
                    <c:v>5.0000000000000001E-3</c:v>
                  </c:pt>
                  <c:pt idx="127">
                    <c:v>5.0000000000000001E-3</c:v>
                  </c:pt>
                  <c:pt idx="128">
                    <c:v>5.0000000000000001E-3</c:v>
                  </c:pt>
                  <c:pt idx="129">
                    <c:v>5.0000000000000001E-3</c:v>
                  </c:pt>
                  <c:pt idx="309">
                    <c:v>6.9999999999999999E-4</c:v>
                  </c:pt>
                  <c:pt idx="325">
                    <c:v>4.0000000000000001E-3</c:v>
                  </c:pt>
                  <c:pt idx="326">
                    <c:v>5.0000000000000001E-3</c:v>
                  </c:pt>
                  <c:pt idx="327">
                    <c:v>8.9999999999999993E-3</c:v>
                  </c:pt>
                  <c:pt idx="328">
                    <c:v>6.0000000000000001E-3</c:v>
                  </c:pt>
                  <c:pt idx="329">
                    <c:v>7.0000000000000001E-3</c:v>
                  </c:pt>
                  <c:pt idx="330">
                    <c:v>5.0000000000000001E-3</c:v>
                  </c:pt>
                  <c:pt idx="331">
                    <c:v>6.0000000000000001E-3</c:v>
                  </c:pt>
                  <c:pt idx="332">
                    <c:v>5.0000000000000001E-3</c:v>
                  </c:pt>
                  <c:pt idx="333">
                    <c:v>4.0000000000000001E-3</c:v>
                  </c:pt>
                  <c:pt idx="334">
                    <c:v>4.0000000000000001E-3</c:v>
                  </c:pt>
                  <c:pt idx="335">
                    <c:v>4.0000000000000001E-3</c:v>
                  </c:pt>
                  <c:pt idx="337">
                    <c:v>4.0000000000000001E-3</c:v>
                  </c:pt>
                  <c:pt idx="338">
                    <c:v>5.0000000000000001E-3</c:v>
                  </c:pt>
                  <c:pt idx="339">
                    <c:v>4.0000000000000001E-3</c:v>
                  </c:pt>
                  <c:pt idx="345">
                    <c:v>5.0000000000000001E-3</c:v>
                  </c:pt>
                  <c:pt idx="347">
                    <c:v>7.0000000000000001E-3</c:v>
                  </c:pt>
                  <c:pt idx="348">
                    <c:v>2E-3</c:v>
                  </c:pt>
                  <c:pt idx="351">
                    <c:v>6.0000000000000001E-3</c:v>
                  </c:pt>
                  <c:pt idx="357">
                    <c:v>4.0000000000000001E-3</c:v>
                  </c:pt>
                  <c:pt idx="358">
                    <c:v>5.0000000000000001E-3</c:v>
                  </c:pt>
                  <c:pt idx="359">
                    <c:v>1E-3</c:v>
                  </c:pt>
                  <c:pt idx="361">
                    <c:v>5.0000000000000001E-3</c:v>
                  </c:pt>
                  <c:pt idx="362">
                    <c:v>5.0000000000000001E-3</c:v>
                  </c:pt>
                  <c:pt idx="363">
                    <c:v>6.0000000000000001E-3</c:v>
                  </c:pt>
                  <c:pt idx="364">
                    <c:v>5.0000000000000001E-3</c:v>
                  </c:pt>
                  <c:pt idx="365">
                    <c:v>4.0000000000000001E-3</c:v>
                  </c:pt>
                  <c:pt idx="366">
                    <c:v>5.0000000000000001E-3</c:v>
                  </c:pt>
                  <c:pt idx="367">
                    <c:v>4.0000000000000001E-3</c:v>
                  </c:pt>
                  <c:pt idx="368">
                    <c:v>4.0000000000000001E-3</c:v>
                  </c:pt>
                  <c:pt idx="370">
                    <c:v>4.0000000000000001E-3</c:v>
                  </c:pt>
                  <c:pt idx="372">
                    <c:v>5.0000000000000001E-3</c:v>
                  </c:pt>
                  <c:pt idx="373">
                    <c:v>2.9999999999999997E-4</c:v>
                  </c:pt>
                  <c:pt idx="374">
                    <c:v>4.0000000000000001E-3</c:v>
                  </c:pt>
                  <c:pt idx="375">
                    <c:v>5.0000000000000001E-3</c:v>
                  </c:pt>
                  <c:pt idx="376">
                    <c:v>6.0000000000000001E-3</c:v>
                  </c:pt>
                  <c:pt idx="378">
                    <c:v>8.0000000000000002E-3</c:v>
                  </c:pt>
                  <c:pt idx="382">
                    <c:v>4.0000000000000002E-4</c:v>
                  </c:pt>
                  <c:pt idx="383">
                    <c:v>1.2999999999999999E-3</c:v>
                  </c:pt>
                  <c:pt idx="384">
                    <c:v>1E-4</c:v>
                  </c:pt>
                  <c:pt idx="388">
                    <c:v>4.0000000000000003E-5</c:v>
                  </c:pt>
                  <c:pt idx="389">
                    <c:v>0</c:v>
                  </c:pt>
                  <c:pt idx="390">
                    <c:v>1E-4</c:v>
                  </c:pt>
                  <c:pt idx="391">
                    <c:v>6.9999999999999999E-4</c:v>
                  </c:pt>
                  <c:pt idx="392">
                    <c:v>8.9999999999999998E-4</c:v>
                  </c:pt>
                  <c:pt idx="394">
                    <c:v>1E-4</c:v>
                  </c:pt>
                  <c:pt idx="396">
                    <c:v>2.0000000000000001E-4</c:v>
                  </c:pt>
                  <c:pt idx="397">
                    <c:v>6.9999999999999994E-5</c:v>
                  </c:pt>
                  <c:pt idx="399">
                    <c:v>1E-3</c:v>
                  </c:pt>
                  <c:pt idx="400">
                    <c:v>5.0000000000000001E-4</c:v>
                  </c:pt>
                  <c:pt idx="401">
                    <c:v>1.5E-3</c:v>
                  </c:pt>
                  <c:pt idx="402">
                    <c:v>3.0000000000000001E-3</c:v>
                  </c:pt>
                  <c:pt idx="403">
                    <c:v>6.0000000000000002E-5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2.0999999999999999E-3</c:v>
                  </c:pt>
                  <c:pt idx="408">
                    <c:v>1E-3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2.9999999999999997E-4</c:v>
                  </c:pt>
                  <c:pt idx="413">
                    <c:v>0</c:v>
                  </c:pt>
                  <c:pt idx="414">
                    <c:v>1.4E-3</c:v>
                  </c:pt>
                  <c:pt idx="415">
                    <c:v>1.1999999999999999E-3</c:v>
                  </c:pt>
                  <c:pt idx="416">
                    <c:v>5.0000000000000001E-4</c:v>
                  </c:pt>
                  <c:pt idx="417">
                    <c:v>0</c:v>
                  </c:pt>
                  <c:pt idx="418">
                    <c:v>2.0000000000000001E-4</c:v>
                  </c:pt>
                  <c:pt idx="419">
                    <c:v>2.0000000000000001E-4</c:v>
                  </c:pt>
                  <c:pt idx="420">
                    <c:v>1E-4</c:v>
                  </c:pt>
                  <c:pt idx="421">
                    <c:v>1E-4</c:v>
                  </c:pt>
                  <c:pt idx="422">
                    <c:v>1.4E-3</c:v>
                  </c:pt>
                  <c:pt idx="423">
                    <c:v>2.9999999999999997E-4</c:v>
                  </c:pt>
                  <c:pt idx="424">
                    <c:v>2.9999999999999997E-4</c:v>
                  </c:pt>
                  <c:pt idx="425">
                    <c:v>2.0000000000000001E-4</c:v>
                  </c:pt>
                  <c:pt idx="427">
                    <c:v>4.0000000000000002E-4</c:v>
                  </c:pt>
                  <c:pt idx="429">
                    <c:v>1.6999999999999999E-3</c:v>
                  </c:pt>
                  <c:pt idx="430">
                    <c:v>1.1E-4</c:v>
                  </c:pt>
                  <c:pt idx="431">
                    <c:v>5.0000000000000001E-4</c:v>
                  </c:pt>
                  <c:pt idx="432">
                    <c:v>3.3E-4</c:v>
                  </c:pt>
                  <c:pt idx="433">
                    <c:v>2.2000000000000001E-3</c:v>
                  </c:pt>
                  <c:pt idx="434">
                    <c:v>1E-4</c:v>
                  </c:pt>
                  <c:pt idx="435">
                    <c:v>1.9E-3</c:v>
                  </c:pt>
                  <c:pt idx="436">
                    <c:v>8.9999999999999998E-4</c:v>
                  </c:pt>
                  <c:pt idx="437">
                    <c:v>2.1000000000000001E-4</c:v>
                  </c:pt>
                  <c:pt idx="438">
                    <c:v>5.8999999999999999E-3</c:v>
                  </c:pt>
                  <c:pt idx="439">
                    <c:v>1.2999999999999999E-4</c:v>
                  </c:pt>
                  <c:pt idx="440">
                    <c:v>2.7999999999999998E-4</c:v>
                  </c:pt>
                  <c:pt idx="441">
                    <c:v>2.5000000000000001E-3</c:v>
                  </c:pt>
                  <c:pt idx="442">
                    <c:v>3.2000000000000002E-3</c:v>
                  </c:pt>
                  <c:pt idx="444">
                    <c:v>1E-4</c:v>
                  </c:pt>
                  <c:pt idx="445">
                    <c:v>0</c:v>
                  </c:pt>
                  <c:pt idx="446">
                    <c:v>6.4999999999999997E-3</c:v>
                  </c:pt>
                  <c:pt idx="447">
                    <c:v>1.6999999999999999E-3</c:v>
                  </c:pt>
                  <c:pt idx="448">
                    <c:v>0</c:v>
                  </c:pt>
                  <c:pt idx="449">
                    <c:v>1.9E-3</c:v>
                  </c:pt>
                  <c:pt idx="450">
                    <c:v>3.0000000000000001E-3</c:v>
                  </c:pt>
                  <c:pt idx="451">
                    <c:v>2.3999999999999998E-3</c:v>
                  </c:pt>
                  <c:pt idx="452">
                    <c:v>1.06E-2</c:v>
                  </c:pt>
                  <c:pt idx="453">
                    <c:v>5.9999999999999995E-4</c:v>
                  </c:pt>
                  <c:pt idx="454">
                    <c:v>2.3000000000000001E-4</c:v>
                  </c:pt>
                  <c:pt idx="455">
                    <c:v>2.3000000000000001E-4</c:v>
                  </c:pt>
                  <c:pt idx="456">
                    <c:v>0</c:v>
                  </c:pt>
                  <c:pt idx="457">
                    <c:v>2.2000000000000001E-3</c:v>
                  </c:pt>
                  <c:pt idx="458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-45601</c:v>
                </c:pt>
                <c:pt idx="1">
                  <c:v>-45518</c:v>
                </c:pt>
                <c:pt idx="2">
                  <c:v>-45514</c:v>
                </c:pt>
                <c:pt idx="3">
                  <c:v>-45501</c:v>
                </c:pt>
                <c:pt idx="4">
                  <c:v>-45467</c:v>
                </c:pt>
                <c:pt idx="5">
                  <c:v>-45448</c:v>
                </c:pt>
                <c:pt idx="6">
                  <c:v>-45442</c:v>
                </c:pt>
                <c:pt idx="7">
                  <c:v>-45380</c:v>
                </c:pt>
                <c:pt idx="8">
                  <c:v>-40805</c:v>
                </c:pt>
                <c:pt idx="9">
                  <c:v>-38570</c:v>
                </c:pt>
                <c:pt idx="10">
                  <c:v>-36571</c:v>
                </c:pt>
                <c:pt idx="11">
                  <c:v>-33013</c:v>
                </c:pt>
                <c:pt idx="12">
                  <c:v>-33011</c:v>
                </c:pt>
                <c:pt idx="13">
                  <c:v>-32979</c:v>
                </c:pt>
                <c:pt idx="14">
                  <c:v>-32956</c:v>
                </c:pt>
                <c:pt idx="15">
                  <c:v>-32930</c:v>
                </c:pt>
                <c:pt idx="16">
                  <c:v>-32383</c:v>
                </c:pt>
                <c:pt idx="17">
                  <c:v>-32370</c:v>
                </c:pt>
                <c:pt idx="18">
                  <c:v>-32368</c:v>
                </c:pt>
                <c:pt idx="19">
                  <c:v>-32366</c:v>
                </c:pt>
                <c:pt idx="20">
                  <c:v>-32287</c:v>
                </c:pt>
                <c:pt idx="21">
                  <c:v>-32283</c:v>
                </c:pt>
                <c:pt idx="22">
                  <c:v>-22960</c:v>
                </c:pt>
                <c:pt idx="23">
                  <c:v>-22875</c:v>
                </c:pt>
                <c:pt idx="24">
                  <c:v>-22283</c:v>
                </c:pt>
                <c:pt idx="25">
                  <c:v>-22270</c:v>
                </c:pt>
                <c:pt idx="26">
                  <c:v>-22204</c:v>
                </c:pt>
                <c:pt idx="27">
                  <c:v>-22185</c:v>
                </c:pt>
                <c:pt idx="28">
                  <c:v>-22183</c:v>
                </c:pt>
                <c:pt idx="29">
                  <c:v>-21975</c:v>
                </c:pt>
                <c:pt idx="30">
                  <c:v>-21894</c:v>
                </c:pt>
                <c:pt idx="31">
                  <c:v>-21894</c:v>
                </c:pt>
                <c:pt idx="32">
                  <c:v>-21508</c:v>
                </c:pt>
                <c:pt idx="33">
                  <c:v>-21508</c:v>
                </c:pt>
                <c:pt idx="34">
                  <c:v>-21491</c:v>
                </c:pt>
                <c:pt idx="35">
                  <c:v>-21270</c:v>
                </c:pt>
                <c:pt idx="36">
                  <c:v>-21266</c:v>
                </c:pt>
                <c:pt idx="37">
                  <c:v>-21264</c:v>
                </c:pt>
                <c:pt idx="38">
                  <c:v>-21253</c:v>
                </c:pt>
                <c:pt idx="39">
                  <c:v>-21230</c:v>
                </c:pt>
                <c:pt idx="40">
                  <c:v>-20865</c:v>
                </c:pt>
                <c:pt idx="41">
                  <c:v>-20865</c:v>
                </c:pt>
                <c:pt idx="42">
                  <c:v>-20604</c:v>
                </c:pt>
                <c:pt idx="43">
                  <c:v>-20557</c:v>
                </c:pt>
                <c:pt idx="44">
                  <c:v>-20135</c:v>
                </c:pt>
                <c:pt idx="45">
                  <c:v>-19944</c:v>
                </c:pt>
                <c:pt idx="46">
                  <c:v>-19891</c:v>
                </c:pt>
                <c:pt idx="47">
                  <c:v>-19889</c:v>
                </c:pt>
                <c:pt idx="48">
                  <c:v>-19878</c:v>
                </c:pt>
                <c:pt idx="49">
                  <c:v>-19526</c:v>
                </c:pt>
                <c:pt idx="50">
                  <c:v>-19409</c:v>
                </c:pt>
                <c:pt idx="51">
                  <c:v>-19382</c:v>
                </c:pt>
                <c:pt idx="52">
                  <c:v>-19252</c:v>
                </c:pt>
                <c:pt idx="53">
                  <c:v>-19248</c:v>
                </c:pt>
                <c:pt idx="54">
                  <c:v>-19203</c:v>
                </c:pt>
                <c:pt idx="55">
                  <c:v>-18750</c:v>
                </c:pt>
                <c:pt idx="56">
                  <c:v>-18575</c:v>
                </c:pt>
                <c:pt idx="57">
                  <c:v>-18541</c:v>
                </c:pt>
                <c:pt idx="58">
                  <c:v>-18524</c:v>
                </c:pt>
                <c:pt idx="59">
                  <c:v>-18070</c:v>
                </c:pt>
                <c:pt idx="60">
                  <c:v>-17847</c:v>
                </c:pt>
                <c:pt idx="61">
                  <c:v>-17361</c:v>
                </c:pt>
                <c:pt idx="62">
                  <c:v>-17119</c:v>
                </c:pt>
                <c:pt idx="63">
                  <c:v>-17087</c:v>
                </c:pt>
                <c:pt idx="64">
                  <c:v>-16737</c:v>
                </c:pt>
                <c:pt idx="65">
                  <c:v>-16359</c:v>
                </c:pt>
                <c:pt idx="66">
                  <c:v>-14589</c:v>
                </c:pt>
                <c:pt idx="67">
                  <c:v>-13736</c:v>
                </c:pt>
                <c:pt idx="68">
                  <c:v>-13687</c:v>
                </c:pt>
                <c:pt idx="69">
                  <c:v>-12399</c:v>
                </c:pt>
                <c:pt idx="70">
                  <c:v>-12399</c:v>
                </c:pt>
                <c:pt idx="71">
                  <c:v>-12382</c:v>
                </c:pt>
                <c:pt idx="72">
                  <c:v>-12382</c:v>
                </c:pt>
                <c:pt idx="73">
                  <c:v>-12382</c:v>
                </c:pt>
                <c:pt idx="74">
                  <c:v>-12346</c:v>
                </c:pt>
                <c:pt idx="75">
                  <c:v>-11877</c:v>
                </c:pt>
                <c:pt idx="76">
                  <c:v>-11877</c:v>
                </c:pt>
                <c:pt idx="77">
                  <c:v>-11841</c:v>
                </c:pt>
                <c:pt idx="78">
                  <c:v>-11828</c:v>
                </c:pt>
                <c:pt idx="79">
                  <c:v>-11707</c:v>
                </c:pt>
                <c:pt idx="80">
                  <c:v>-11705</c:v>
                </c:pt>
                <c:pt idx="81">
                  <c:v>-10979</c:v>
                </c:pt>
                <c:pt idx="82">
                  <c:v>-10828</c:v>
                </c:pt>
                <c:pt idx="83">
                  <c:v>-8878</c:v>
                </c:pt>
                <c:pt idx="84">
                  <c:v>-8256</c:v>
                </c:pt>
                <c:pt idx="85">
                  <c:v>-8256</c:v>
                </c:pt>
                <c:pt idx="86">
                  <c:v>-8256</c:v>
                </c:pt>
                <c:pt idx="87">
                  <c:v>-8254</c:v>
                </c:pt>
                <c:pt idx="88">
                  <c:v>-8254</c:v>
                </c:pt>
                <c:pt idx="89">
                  <c:v>-8254</c:v>
                </c:pt>
                <c:pt idx="90">
                  <c:v>-8254</c:v>
                </c:pt>
                <c:pt idx="91">
                  <c:v>-8241</c:v>
                </c:pt>
                <c:pt idx="92">
                  <c:v>-8224</c:v>
                </c:pt>
                <c:pt idx="93">
                  <c:v>-7652</c:v>
                </c:pt>
                <c:pt idx="94">
                  <c:v>-7630</c:v>
                </c:pt>
                <c:pt idx="95">
                  <c:v>-7575</c:v>
                </c:pt>
                <c:pt idx="96">
                  <c:v>-7564</c:v>
                </c:pt>
                <c:pt idx="97">
                  <c:v>-7509</c:v>
                </c:pt>
                <c:pt idx="98">
                  <c:v>-7390</c:v>
                </c:pt>
                <c:pt idx="99">
                  <c:v>-7040</c:v>
                </c:pt>
                <c:pt idx="100">
                  <c:v>-7023</c:v>
                </c:pt>
                <c:pt idx="101">
                  <c:v>-6987</c:v>
                </c:pt>
                <c:pt idx="102">
                  <c:v>-6921</c:v>
                </c:pt>
                <c:pt idx="103">
                  <c:v>-6921</c:v>
                </c:pt>
                <c:pt idx="104">
                  <c:v>-6917</c:v>
                </c:pt>
                <c:pt idx="105">
                  <c:v>-6902</c:v>
                </c:pt>
                <c:pt idx="106">
                  <c:v>-6902</c:v>
                </c:pt>
                <c:pt idx="107">
                  <c:v>-6900</c:v>
                </c:pt>
                <c:pt idx="108">
                  <c:v>-6887</c:v>
                </c:pt>
                <c:pt idx="109">
                  <c:v>-6887</c:v>
                </c:pt>
                <c:pt idx="110">
                  <c:v>-6868</c:v>
                </c:pt>
                <c:pt idx="111">
                  <c:v>-6868</c:v>
                </c:pt>
                <c:pt idx="112">
                  <c:v>-6864</c:v>
                </c:pt>
                <c:pt idx="113">
                  <c:v>-6864</c:v>
                </c:pt>
                <c:pt idx="114">
                  <c:v>-6819</c:v>
                </c:pt>
                <c:pt idx="115">
                  <c:v>-6819</c:v>
                </c:pt>
                <c:pt idx="116">
                  <c:v>-6414</c:v>
                </c:pt>
                <c:pt idx="117">
                  <c:v>-6261</c:v>
                </c:pt>
                <c:pt idx="118">
                  <c:v>-6106</c:v>
                </c:pt>
                <c:pt idx="119">
                  <c:v>-6057</c:v>
                </c:pt>
                <c:pt idx="120">
                  <c:v>-5735</c:v>
                </c:pt>
                <c:pt idx="121">
                  <c:v>-5652</c:v>
                </c:pt>
                <c:pt idx="122">
                  <c:v>-5597</c:v>
                </c:pt>
                <c:pt idx="123">
                  <c:v>-5397</c:v>
                </c:pt>
                <c:pt idx="124">
                  <c:v>-5026</c:v>
                </c:pt>
                <c:pt idx="125">
                  <c:v>-4812</c:v>
                </c:pt>
                <c:pt idx="126">
                  <c:v>-4797</c:v>
                </c:pt>
                <c:pt idx="127">
                  <c:v>-4795</c:v>
                </c:pt>
                <c:pt idx="128">
                  <c:v>-4763</c:v>
                </c:pt>
                <c:pt idx="129">
                  <c:v>-4761</c:v>
                </c:pt>
                <c:pt idx="130">
                  <c:v>-4500</c:v>
                </c:pt>
                <c:pt idx="131">
                  <c:v>-4499</c:v>
                </c:pt>
                <c:pt idx="132">
                  <c:v>-4463</c:v>
                </c:pt>
                <c:pt idx="133">
                  <c:v>-4379</c:v>
                </c:pt>
                <c:pt idx="134">
                  <c:v>-4266</c:v>
                </c:pt>
                <c:pt idx="135">
                  <c:v>-4264</c:v>
                </c:pt>
                <c:pt idx="136">
                  <c:v>-4177</c:v>
                </c:pt>
                <c:pt idx="137">
                  <c:v>-4137</c:v>
                </c:pt>
                <c:pt idx="138">
                  <c:v>-4128</c:v>
                </c:pt>
                <c:pt idx="139">
                  <c:v>-4128</c:v>
                </c:pt>
                <c:pt idx="140">
                  <c:v>-4094</c:v>
                </c:pt>
                <c:pt idx="141">
                  <c:v>-4058</c:v>
                </c:pt>
                <c:pt idx="142">
                  <c:v>-4024</c:v>
                </c:pt>
                <c:pt idx="143">
                  <c:v>-3956</c:v>
                </c:pt>
                <c:pt idx="144">
                  <c:v>-3948</c:v>
                </c:pt>
                <c:pt idx="145">
                  <c:v>-3922</c:v>
                </c:pt>
                <c:pt idx="146">
                  <c:v>-3922</c:v>
                </c:pt>
                <c:pt idx="147">
                  <c:v>-3839</c:v>
                </c:pt>
                <c:pt idx="148">
                  <c:v>-3604</c:v>
                </c:pt>
                <c:pt idx="149">
                  <c:v>-3538</c:v>
                </c:pt>
                <c:pt idx="150">
                  <c:v>-3521</c:v>
                </c:pt>
                <c:pt idx="151">
                  <c:v>-3451</c:v>
                </c:pt>
                <c:pt idx="152">
                  <c:v>-3451</c:v>
                </c:pt>
                <c:pt idx="153">
                  <c:v>-3449</c:v>
                </c:pt>
                <c:pt idx="154">
                  <c:v>-3441</c:v>
                </c:pt>
                <c:pt idx="155">
                  <c:v>-3415</c:v>
                </c:pt>
                <c:pt idx="156">
                  <c:v>-3392</c:v>
                </c:pt>
                <c:pt idx="157">
                  <c:v>-3381</c:v>
                </c:pt>
                <c:pt idx="158">
                  <c:v>-3358</c:v>
                </c:pt>
                <c:pt idx="159">
                  <c:v>-3349</c:v>
                </c:pt>
                <c:pt idx="160">
                  <c:v>-3349</c:v>
                </c:pt>
                <c:pt idx="161">
                  <c:v>-3349</c:v>
                </c:pt>
                <c:pt idx="162">
                  <c:v>-3298</c:v>
                </c:pt>
                <c:pt idx="163">
                  <c:v>-3294</c:v>
                </c:pt>
                <c:pt idx="164">
                  <c:v>-3290</c:v>
                </c:pt>
                <c:pt idx="165">
                  <c:v>-3266</c:v>
                </c:pt>
                <c:pt idx="166">
                  <c:v>-3262</c:v>
                </c:pt>
                <c:pt idx="167">
                  <c:v>-3230</c:v>
                </c:pt>
                <c:pt idx="168">
                  <c:v>-3129</c:v>
                </c:pt>
                <c:pt idx="169">
                  <c:v>-2974</c:v>
                </c:pt>
                <c:pt idx="170">
                  <c:v>-2808</c:v>
                </c:pt>
                <c:pt idx="171">
                  <c:v>-2774</c:v>
                </c:pt>
                <c:pt idx="172">
                  <c:v>-2723</c:v>
                </c:pt>
                <c:pt idx="173">
                  <c:v>-2672</c:v>
                </c:pt>
                <c:pt idx="174">
                  <c:v>-2670</c:v>
                </c:pt>
                <c:pt idx="175">
                  <c:v>-2670</c:v>
                </c:pt>
                <c:pt idx="176">
                  <c:v>-2670</c:v>
                </c:pt>
                <c:pt idx="177">
                  <c:v>-2553</c:v>
                </c:pt>
                <c:pt idx="178">
                  <c:v>-2046</c:v>
                </c:pt>
                <c:pt idx="179">
                  <c:v>-2027</c:v>
                </c:pt>
                <c:pt idx="180">
                  <c:v>-2010</c:v>
                </c:pt>
                <c:pt idx="181">
                  <c:v>-1978</c:v>
                </c:pt>
                <c:pt idx="182">
                  <c:v>-1978</c:v>
                </c:pt>
                <c:pt idx="183">
                  <c:v>-1946</c:v>
                </c:pt>
                <c:pt idx="184">
                  <c:v>-1944</c:v>
                </c:pt>
                <c:pt idx="185">
                  <c:v>-1944</c:v>
                </c:pt>
                <c:pt idx="186">
                  <c:v>-1927</c:v>
                </c:pt>
                <c:pt idx="187">
                  <c:v>-1927</c:v>
                </c:pt>
                <c:pt idx="188">
                  <c:v>-1878</c:v>
                </c:pt>
                <c:pt idx="189">
                  <c:v>-1876</c:v>
                </c:pt>
                <c:pt idx="190">
                  <c:v>-1810</c:v>
                </c:pt>
                <c:pt idx="191">
                  <c:v>-1793</c:v>
                </c:pt>
                <c:pt idx="192">
                  <c:v>-1791</c:v>
                </c:pt>
                <c:pt idx="193">
                  <c:v>-1774</c:v>
                </c:pt>
                <c:pt idx="194">
                  <c:v>-1759</c:v>
                </c:pt>
                <c:pt idx="195">
                  <c:v>-1537</c:v>
                </c:pt>
                <c:pt idx="196">
                  <c:v>-1441</c:v>
                </c:pt>
                <c:pt idx="197">
                  <c:v>-1352</c:v>
                </c:pt>
                <c:pt idx="198">
                  <c:v>-1352</c:v>
                </c:pt>
                <c:pt idx="199">
                  <c:v>-1316</c:v>
                </c:pt>
                <c:pt idx="200">
                  <c:v>-1282</c:v>
                </c:pt>
                <c:pt idx="201">
                  <c:v>-1282</c:v>
                </c:pt>
                <c:pt idx="202">
                  <c:v>-1267</c:v>
                </c:pt>
                <c:pt idx="203">
                  <c:v>-1248</c:v>
                </c:pt>
                <c:pt idx="204">
                  <c:v>-1248</c:v>
                </c:pt>
                <c:pt idx="205">
                  <c:v>-1131</c:v>
                </c:pt>
                <c:pt idx="206">
                  <c:v>-1082</c:v>
                </c:pt>
                <c:pt idx="207">
                  <c:v>-779</c:v>
                </c:pt>
                <c:pt idx="208">
                  <c:v>-677</c:v>
                </c:pt>
                <c:pt idx="209">
                  <c:v>-677</c:v>
                </c:pt>
                <c:pt idx="210">
                  <c:v>-660</c:v>
                </c:pt>
                <c:pt idx="211">
                  <c:v>-660</c:v>
                </c:pt>
                <c:pt idx="212">
                  <c:v>-624</c:v>
                </c:pt>
                <c:pt idx="213">
                  <c:v>-622</c:v>
                </c:pt>
                <c:pt idx="214">
                  <c:v>-558</c:v>
                </c:pt>
                <c:pt idx="215">
                  <c:v>-556</c:v>
                </c:pt>
                <c:pt idx="216">
                  <c:v>-554</c:v>
                </c:pt>
                <c:pt idx="217">
                  <c:v>-541</c:v>
                </c:pt>
                <c:pt idx="218">
                  <c:v>-524</c:v>
                </c:pt>
                <c:pt idx="219">
                  <c:v>-490</c:v>
                </c:pt>
                <c:pt idx="220">
                  <c:v>-456</c:v>
                </c:pt>
                <c:pt idx="221">
                  <c:v>-422</c:v>
                </c:pt>
                <c:pt idx="222">
                  <c:v>-251</c:v>
                </c:pt>
                <c:pt idx="223">
                  <c:v>-49</c:v>
                </c:pt>
                <c:pt idx="224">
                  <c:v>0</c:v>
                </c:pt>
                <c:pt idx="225">
                  <c:v>0</c:v>
                </c:pt>
                <c:pt idx="226">
                  <c:v>19</c:v>
                </c:pt>
                <c:pt idx="227">
                  <c:v>55</c:v>
                </c:pt>
                <c:pt idx="228">
                  <c:v>70</c:v>
                </c:pt>
                <c:pt idx="229">
                  <c:v>70</c:v>
                </c:pt>
                <c:pt idx="230">
                  <c:v>72</c:v>
                </c:pt>
                <c:pt idx="231">
                  <c:v>72</c:v>
                </c:pt>
                <c:pt idx="232">
                  <c:v>72</c:v>
                </c:pt>
                <c:pt idx="233">
                  <c:v>87</c:v>
                </c:pt>
                <c:pt idx="234">
                  <c:v>87</c:v>
                </c:pt>
                <c:pt idx="235">
                  <c:v>119</c:v>
                </c:pt>
                <c:pt idx="236">
                  <c:v>170</c:v>
                </c:pt>
                <c:pt idx="237">
                  <c:v>240</c:v>
                </c:pt>
                <c:pt idx="238">
                  <c:v>626</c:v>
                </c:pt>
                <c:pt idx="239">
                  <c:v>658</c:v>
                </c:pt>
                <c:pt idx="240">
                  <c:v>658</c:v>
                </c:pt>
                <c:pt idx="241">
                  <c:v>660</c:v>
                </c:pt>
                <c:pt idx="242">
                  <c:v>660</c:v>
                </c:pt>
                <c:pt idx="243">
                  <c:v>675</c:v>
                </c:pt>
                <c:pt idx="244">
                  <c:v>675</c:v>
                </c:pt>
                <c:pt idx="245">
                  <c:v>726</c:v>
                </c:pt>
                <c:pt idx="246">
                  <c:v>730</c:v>
                </c:pt>
                <c:pt idx="247">
                  <c:v>730</c:v>
                </c:pt>
                <c:pt idx="248">
                  <c:v>779</c:v>
                </c:pt>
                <c:pt idx="249">
                  <c:v>781</c:v>
                </c:pt>
                <c:pt idx="250">
                  <c:v>783</c:v>
                </c:pt>
                <c:pt idx="251">
                  <c:v>800</c:v>
                </c:pt>
                <c:pt idx="252">
                  <c:v>832</c:v>
                </c:pt>
                <c:pt idx="253">
                  <c:v>832</c:v>
                </c:pt>
                <c:pt idx="254">
                  <c:v>832</c:v>
                </c:pt>
                <c:pt idx="255">
                  <c:v>832</c:v>
                </c:pt>
                <c:pt idx="256">
                  <c:v>864</c:v>
                </c:pt>
                <c:pt idx="257">
                  <c:v>1371</c:v>
                </c:pt>
                <c:pt idx="258">
                  <c:v>1412.5</c:v>
                </c:pt>
                <c:pt idx="259">
                  <c:v>1441</c:v>
                </c:pt>
                <c:pt idx="260">
                  <c:v>1447</c:v>
                </c:pt>
                <c:pt idx="261">
                  <c:v>1466</c:v>
                </c:pt>
                <c:pt idx="262">
                  <c:v>1477</c:v>
                </c:pt>
                <c:pt idx="263">
                  <c:v>1609</c:v>
                </c:pt>
                <c:pt idx="264">
                  <c:v>1626</c:v>
                </c:pt>
                <c:pt idx="265">
                  <c:v>1677</c:v>
                </c:pt>
                <c:pt idx="266">
                  <c:v>1789</c:v>
                </c:pt>
                <c:pt idx="267">
                  <c:v>1946</c:v>
                </c:pt>
                <c:pt idx="268">
                  <c:v>1978</c:v>
                </c:pt>
                <c:pt idx="269">
                  <c:v>2048</c:v>
                </c:pt>
                <c:pt idx="270">
                  <c:v>2082</c:v>
                </c:pt>
                <c:pt idx="271">
                  <c:v>2084</c:v>
                </c:pt>
                <c:pt idx="272">
                  <c:v>2107</c:v>
                </c:pt>
                <c:pt idx="273">
                  <c:v>2124</c:v>
                </c:pt>
                <c:pt idx="274">
                  <c:v>2169</c:v>
                </c:pt>
                <c:pt idx="275">
                  <c:v>2186</c:v>
                </c:pt>
                <c:pt idx="276">
                  <c:v>2305</c:v>
                </c:pt>
                <c:pt idx="277">
                  <c:v>2710</c:v>
                </c:pt>
                <c:pt idx="278">
                  <c:v>2793</c:v>
                </c:pt>
                <c:pt idx="279">
                  <c:v>2810</c:v>
                </c:pt>
                <c:pt idx="280">
                  <c:v>2810</c:v>
                </c:pt>
                <c:pt idx="281">
                  <c:v>2812</c:v>
                </c:pt>
                <c:pt idx="282">
                  <c:v>2812</c:v>
                </c:pt>
                <c:pt idx="283">
                  <c:v>2814</c:v>
                </c:pt>
                <c:pt idx="284">
                  <c:v>2846</c:v>
                </c:pt>
                <c:pt idx="285">
                  <c:v>2863</c:v>
                </c:pt>
                <c:pt idx="286">
                  <c:v>2914</c:v>
                </c:pt>
                <c:pt idx="287">
                  <c:v>2963</c:v>
                </c:pt>
                <c:pt idx="288">
                  <c:v>2965</c:v>
                </c:pt>
                <c:pt idx="289">
                  <c:v>3542</c:v>
                </c:pt>
                <c:pt idx="290">
                  <c:v>3623</c:v>
                </c:pt>
                <c:pt idx="291">
                  <c:v>4079</c:v>
                </c:pt>
                <c:pt idx="292">
                  <c:v>4145</c:v>
                </c:pt>
                <c:pt idx="293">
                  <c:v>4147</c:v>
                </c:pt>
                <c:pt idx="294">
                  <c:v>4196</c:v>
                </c:pt>
                <c:pt idx="295">
                  <c:v>4213</c:v>
                </c:pt>
                <c:pt idx="296">
                  <c:v>4234</c:v>
                </c:pt>
                <c:pt idx="297">
                  <c:v>4298</c:v>
                </c:pt>
                <c:pt idx="298">
                  <c:v>4457</c:v>
                </c:pt>
                <c:pt idx="299">
                  <c:v>4707</c:v>
                </c:pt>
                <c:pt idx="300">
                  <c:v>4735</c:v>
                </c:pt>
                <c:pt idx="301">
                  <c:v>4737</c:v>
                </c:pt>
                <c:pt idx="302">
                  <c:v>4737</c:v>
                </c:pt>
                <c:pt idx="303">
                  <c:v>4788</c:v>
                </c:pt>
                <c:pt idx="304">
                  <c:v>4807</c:v>
                </c:pt>
                <c:pt idx="305">
                  <c:v>4822</c:v>
                </c:pt>
                <c:pt idx="306">
                  <c:v>4858</c:v>
                </c:pt>
                <c:pt idx="307">
                  <c:v>4873</c:v>
                </c:pt>
                <c:pt idx="308">
                  <c:v>4911</c:v>
                </c:pt>
                <c:pt idx="309">
                  <c:v>4916.5</c:v>
                </c:pt>
                <c:pt idx="310">
                  <c:v>4996</c:v>
                </c:pt>
                <c:pt idx="311">
                  <c:v>5045</c:v>
                </c:pt>
                <c:pt idx="312">
                  <c:v>5499</c:v>
                </c:pt>
                <c:pt idx="313">
                  <c:v>5567</c:v>
                </c:pt>
                <c:pt idx="314">
                  <c:v>5605</c:v>
                </c:pt>
                <c:pt idx="315">
                  <c:v>5669</c:v>
                </c:pt>
                <c:pt idx="316">
                  <c:v>5703</c:v>
                </c:pt>
                <c:pt idx="317">
                  <c:v>5737</c:v>
                </c:pt>
                <c:pt idx="318">
                  <c:v>6106</c:v>
                </c:pt>
                <c:pt idx="319">
                  <c:v>6157</c:v>
                </c:pt>
                <c:pt idx="320">
                  <c:v>6244</c:v>
                </c:pt>
                <c:pt idx="321">
                  <c:v>6295</c:v>
                </c:pt>
                <c:pt idx="322">
                  <c:v>6312</c:v>
                </c:pt>
                <c:pt idx="323">
                  <c:v>6397</c:v>
                </c:pt>
                <c:pt idx="324">
                  <c:v>6766</c:v>
                </c:pt>
                <c:pt idx="325">
                  <c:v>6851</c:v>
                </c:pt>
                <c:pt idx="326">
                  <c:v>6921</c:v>
                </c:pt>
                <c:pt idx="327">
                  <c:v>6938</c:v>
                </c:pt>
                <c:pt idx="328">
                  <c:v>7008</c:v>
                </c:pt>
                <c:pt idx="329">
                  <c:v>7040</c:v>
                </c:pt>
                <c:pt idx="330">
                  <c:v>7091</c:v>
                </c:pt>
                <c:pt idx="331">
                  <c:v>7125</c:v>
                </c:pt>
                <c:pt idx="332">
                  <c:v>7475</c:v>
                </c:pt>
                <c:pt idx="333">
                  <c:v>7562</c:v>
                </c:pt>
                <c:pt idx="334">
                  <c:v>7598</c:v>
                </c:pt>
                <c:pt idx="335">
                  <c:v>7632</c:v>
                </c:pt>
                <c:pt idx="336">
                  <c:v>7719</c:v>
                </c:pt>
                <c:pt idx="337">
                  <c:v>7749</c:v>
                </c:pt>
                <c:pt idx="338">
                  <c:v>7870</c:v>
                </c:pt>
                <c:pt idx="339">
                  <c:v>8222</c:v>
                </c:pt>
                <c:pt idx="340">
                  <c:v>8379</c:v>
                </c:pt>
                <c:pt idx="341">
                  <c:v>8379</c:v>
                </c:pt>
                <c:pt idx="342">
                  <c:v>8383</c:v>
                </c:pt>
                <c:pt idx="343">
                  <c:v>8383</c:v>
                </c:pt>
                <c:pt idx="344">
                  <c:v>8383</c:v>
                </c:pt>
                <c:pt idx="345">
                  <c:v>8411</c:v>
                </c:pt>
                <c:pt idx="346">
                  <c:v>8863</c:v>
                </c:pt>
                <c:pt idx="347">
                  <c:v>8986</c:v>
                </c:pt>
                <c:pt idx="348">
                  <c:v>8986</c:v>
                </c:pt>
                <c:pt idx="349">
                  <c:v>8988</c:v>
                </c:pt>
                <c:pt idx="350">
                  <c:v>8988</c:v>
                </c:pt>
                <c:pt idx="351">
                  <c:v>9003</c:v>
                </c:pt>
                <c:pt idx="352">
                  <c:v>9003</c:v>
                </c:pt>
                <c:pt idx="353">
                  <c:v>9020</c:v>
                </c:pt>
                <c:pt idx="354">
                  <c:v>9020</c:v>
                </c:pt>
                <c:pt idx="355">
                  <c:v>9022</c:v>
                </c:pt>
                <c:pt idx="356">
                  <c:v>9022</c:v>
                </c:pt>
                <c:pt idx="357">
                  <c:v>9071</c:v>
                </c:pt>
                <c:pt idx="358">
                  <c:v>9107</c:v>
                </c:pt>
                <c:pt idx="359">
                  <c:v>9610</c:v>
                </c:pt>
                <c:pt idx="360">
                  <c:v>9723.5</c:v>
                </c:pt>
                <c:pt idx="361">
                  <c:v>9765</c:v>
                </c:pt>
                <c:pt idx="362">
                  <c:v>9850</c:v>
                </c:pt>
                <c:pt idx="363">
                  <c:v>9950</c:v>
                </c:pt>
                <c:pt idx="364">
                  <c:v>10338</c:v>
                </c:pt>
                <c:pt idx="365">
                  <c:v>10406</c:v>
                </c:pt>
                <c:pt idx="366">
                  <c:v>10457</c:v>
                </c:pt>
                <c:pt idx="367">
                  <c:v>10491</c:v>
                </c:pt>
                <c:pt idx="368">
                  <c:v>10561</c:v>
                </c:pt>
                <c:pt idx="369">
                  <c:v>10896</c:v>
                </c:pt>
                <c:pt idx="370">
                  <c:v>10996</c:v>
                </c:pt>
                <c:pt idx="371">
                  <c:v>11015</c:v>
                </c:pt>
                <c:pt idx="372">
                  <c:v>11083</c:v>
                </c:pt>
                <c:pt idx="373">
                  <c:v>11106</c:v>
                </c:pt>
                <c:pt idx="374">
                  <c:v>11134</c:v>
                </c:pt>
                <c:pt idx="375">
                  <c:v>11202</c:v>
                </c:pt>
                <c:pt idx="376">
                  <c:v>11238</c:v>
                </c:pt>
                <c:pt idx="377">
                  <c:v>11272</c:v>
                </c:pt>
                <c:pt idx="378">
                  <c:v>11289</c:v>
                </c:pt>
                <c:pt idx="379">
                  <c:v>11998</c:v>
                </c:pt>
                <c:pt idx="380">
                  <c:v>12000</c:v>
                </c:pt>
                <c:pt idx="381">
                  <c:v>12015</c:v>
                </c:pt>
                <c:pt idx="382">
                  <c:v>12243</c:v>
                </c:pt>
                <c:pt idx="383">
                  <c:v>12333.5</c:v>
                </c:pt>
                <c:pt idx="384">
                  <c:v>12352</c:v>
                </c:pt>
                <c:pt idx="385">
                  <c:v>12490</c:v>
                </c:pt>
                <c:pt idx="386">
                  <c:v>12490</c:v>
                </c:pt>
                <c:pt idx="387">
                  <c:v>13075</c:v>
                </c:pt>
                <c:pt idx="388">
                  <c:v>13075</c:v>
                </c:pt>
                <c:pt idx="389">
                  <c:v>13203</c:v>
                </c:pt>
                <c:pt idx="390">
                  <c:v>13757</c:v>
                </c:pt>
                <c:pt idx="391">
                  <c:v>14332</c:v>
                </c:pt>
                <c:pt idx="392">
                  <c:v>14432</c:v>
                </c:pt>
                <c:pt idx="393">
                  <c:v>14439</c:v>
                </c:pt>
                <c:pt idx="394">
                  <c:v>14640</c:v>
                </c:pt>
                <c:pt idx="395">
                  <c:v>15007</c:v>
                </c:pt>
                <c:pt idx="396">
                  <c:v>15007</c:v>
                </c:pt>
                <c:pt idx="397">
                  <c:v>15011</c:v>
                </c:pt>
                <c:pt idx="398">
                  <c:v>15011</c:v>
                </c:pt>
                <c:pt idx="399">
                  <c:v>15085</c:v>
                </c:pt>
                <c:pt idx="400">
                  <c:v>15696</c:v>
                </c:pt>
                <c:pt idx="401">
                  <c:v>15956</c:v>
                </c:pt>
                <c:pt idx="402">
                  <c:v>16414</c:v>
                </c:pt>
                <c:pt idx="403">
                  <c:v>16438</c:v>
                </c:pt>
                <c:pt idx="404">
                  <c:v>16438</c:v>
                </c:pt>
                <c:pt idx="405">
                  <c:v>16487.5</c:v>
                </c:pt>
                <c:pt idx="406">
                  <c:v>16512</c:v>
                </c:pt>
                <c:pt idx="407">
                  <c:v>16514</c:v>
                </c:pt>
                <c:pt idx="408">
                  <c:v>16529</c:v>
                </c:pt>
                <c:pt idx="409">
                  <c:v>16755</c:v>
                </c:pt>
                <c:pt idx="410">
                  <c:v>16769</c:v>
                </c:pt>
                <c:pt idx="411">
                  <c:v>16769</c:v>
                </c:pt>
                <c:pt idx="412">
                  <c:v>16837</c:v>
                </c:pt>
                <c:pt idx="413">
                  <c:v>17259</c:v>
                </c:pt>
                <c:pt idx="414">
                  <c:v>17259</c:v>
                </c:pt>
                <c:pt idx="415">
                  <c:v>17310</c:v>
                </c:pt>
                <c:pt idx="416">
                  <c:v>17423.5</c:v>
                </c:pt>
                <c:pt idx="417">
                  <c:v>17463</c:v>
                </c:pt>
                <c:pt idx="418">
                  <c:v>17883</c:v>
                </c:pt>
                <c:pt idx="419">
                  <c:v>17883</c:v>
                </c:pt>
                <c:pt idx="420">
                  <c:v>18408</c:v>
                </c:pt>
                <c:pt idx="421">
                  <c:v>18521</c:v>
                </c:pt>
                <c:pt idx="422">
                  <c:v>18620.5</c:v>
                </c:pt>
                <c:pt idx="423">
                  <c:v>18637.5</c:v>
                </c:pt>
                <c:pt idx="424">
                  <c:v>18715</c:v>
                </c:pt>
                <c:pt idx="425">
                  <c:v>19186</c:v>
                </c:pt>
                <c:pt idx="426">
                  <c:v>20766</c:v>
                </c:pt>
                <c:pt idx="427">
                  <c:v>20816</c:v>
                </c:pt>
                <c:pt idx="428">
                  <c:v>20925.5</c:v>
                </c:pt>
                <c:pt idx="429">
                  <c:v>21352</c:v>
                </c:pt>
                <c:pt idx="430">
                  <c:v>21353</c:v>
                </c:pt>
                <c:pt idx="431">
                  <c:v>21387</c:v>
                </c:pt>
                <c:pt idx="432">
                  <c:v>21413.5</c:v>
                </c:pt>
                <c:pt idx="433">
                  <c:v>21459</c:v>
                </c:pt>
                <c:pt idx="434">
                  <c:v>21506</c:v>
                </c:pt>
                <c:pt idx="435">
                  <c:v>22107.5</c:v>
                </c:pt>
                <c:pt idx="436">
                  <c:v>22168</c:v>
                </c:pt>
                <c:pt idx="437">
                  <c:v>22173.5</c:v>
                </c:pt>
                <c:pt idx="438">
                  <c:v>22232.5</c:v>
                </c:pt>
                <c:pt idx="439">
                  <c:v>22656</c:v>
                </c:pt>
                <c:pt idx="440">
                  <c:v>22680.5</c:v>
                </c:pt>
                <c:pt idx="441">
                  <c:v>22739</c:v>
                </c:pt>
                <c:pt idx="442">
                  <c:v>22743</c:v>
                </c:pt>
                <c:pt idx="443">
                  <c:v>22950</c:v>
                </c:pt>
                <c:pt idx="444">
                  <c:v>23333</c:v>
                </c:pt>
                <c:pt idx="445">
                  <c:v>23355</c:v>
                </c:pt>
                <c:pt idx="446">
                  <c:v>23357.5</c:v>
                </c:pt>
                <c:pt idx="447">
                  <c:v>24074</c:v>
                </c:pt>
                <c:pt idx="448">
                  <c:v>24170</c:v>
                </c:pt>
                <c:pt idx="449">
                  <c:v>24323.5</c:v>
                </c:pt>
                <c:pt idx="450">
                  <c:v>24751</c:v>
                </c:pt>
                <c:pt idx="451">
                  <c:v>24762.5</c:v>
                </c:pt>
                <c:pt idx="452">
                  <c:v>24777.5</c:v>
                </c:pt>
                <c:pt idx="453">
                  <c:v>26062.5</c:v>
                </c:pt>
                <c:pt idx="454">
                  <c:v>26235.5</c:v>
                </c:pt>
                <c:pt idx="455">
                  <c:v>26235.5</c:v>
                </c:pt>
                <c:pt idx="456">
                  <c:v>26884</c:v>
                </c:pt>
                <c:pt idx="457">
                  <c:v>26888</c:v>
                </c:pt>
                <c:pt idx="458">
                  <c:v>27675</c:v>
                </c:pt>
                <c:pt idx="459">
                  <c:v>28446</c:v>
                </c:pt>
                <c:pt idx="460">
                  <c:v>28480</c:v>
                </c:pt>
              </c:numCache>
            </c:numRef>
          </c:xVal>
          <c:yVal>
            <c:numRef>
              <c:f>Active!$I$21:$I$991</c:f>
              <c:numCache>
                <c:formatCode>General</c:formatCode>
                <c:ptCount val="971"/>
                <c:pt idx="69">
                  <c:v>-8.5668999963672832E-3</c:v>
                </c:pt>
                <c:pt idx="70">
                  <c:v>2.433100002235733E-3</c:v>
                </c:pt>
                <c:pt idx="71">
                  <c:v>-3.6241999987396412E-3</c:v>
                </c:pt>
                <c:pt idx="72">
                  <c:v>-1.6241999983321875E-3</c:v>
                </c:pt>
                <c:pt idx="73">
                  <c:v>7.3758000071393326E-3</c:v>
                </c:pt>
                <c:pt idx="74">
                  <c:v>-1.1392600004910491E-2</c:v>
                </c:pt>
                <c:pt idx="75">
                  <c:v>4.7912999943946488E-3</c:v>
                </c:pt>
                <c:pt idx="76">
                  <c:v>1.979130000108853E-2</c:v>
                </c:pt>
                <c:pt idx="77">
                  <c:v>-7.9771000018808991E-3</c:v>
                </c:pt>
                <c:pt idx="78">
                  <c:v>-1.6726800000469666E-2</c:v>
                </c:pt>
                <c:pt idx="79">
                  <c:v>-2.0781700004590675E-2</c:v>
                </c:pt>
                <c:pt idx="80">
                  <c:v>-1.0435500000312459E-2</c:v>
                </c:pt>
                <c:pt idx="81">
                  <c:v>-1.0764899998321198E-2</c:v>
                </c:pt>
                <c:pt idx="82">
                  <c:v>-1.6268000035779551E-3</c:v>
                </c:pt>
                <c:pt idx="83">
                  <c:v>-3.1081799999810755E-2</c:v>
                </c:pt>
                <c:pt idx="84">
                  <c:v>-1.0413599993626121E-2</c:v>
                </c:pt>
                <c:pt idx="85">
                  <c:v>-6.4135999928112142E-3</c:v>
                </c:pt>
                <c:pt idx="86">
                  <c:v>2.5864000053843483E-3</c:v>
                </c:pt>
                <c:pt idx="87">
                  <c:v>-8.067399998253677E-3</c:v>
                </c:pt>
                <c:pt idx="88">
                  <c:v>-6.7399996623862535E-5</c:v>
                </c:pt>
                <c:pt idx="89">
                  <c:v>2.9326000003493391E-3</c:v>
                </c:pt>
                <c:pt idx="90">
                  <c:v>4.9326000007567927E-3</c:v>
                </c:pt>
                <c:pt idx="95">
                  <c:v>-1.2532499997178093E-2</c:v>
                </c:pt>
                <c:pt idx="98">
                  <c:v>-1.5090000015334226E-3</c:v>
                </c:pt>
                <c:pt idx="99">
                  <c:v>8.0760000055306591E-3</c:v>
                </c:pt>
                <c:pt idx="100">
                  <c:v>1.6018700000131503E-2</c:v>
                </c:pt>
                <c:pt idx="101">
                  <c:v>7.2502999973949045E-3</c:v>
                </c:pt>
                <c:pt idx="102">
                  <c:v>-2.132510000228649E-2</c:v>
                </c:pt>
                <c:pt idx="103">
                  <c:v>7.6748999999836087E-3</c:v>
                </c:pt>
                <c:pt idx="105">
                  <c:v>4.9637999982223846E-3</c:v>
                </c:pt>
                <c:pt idx="106">
                  <c:v>4.9637999982223846E-3</c:v>
                </c:pt>
                <c:pt idx="108">
                  <c:v>-1.4396999977179803E-3</c:v>
                </c:pt>
                <c:pt idx="109">
                  <c:v>-1.4396999977179803E-3</c:v>
                </c:pt>
                <c:pt idx="110">
                  <c:v>-5.1507999960449524E-3</c:v>
                </c:pt>
                <c:pt idx="111">
                  <c:v>-1.5079999866429716E-4</c:v>
                </c:pt>
                <c:pt idx="112">
                  <c:v>3.5415999955148436E-3</c:v>
                </c:pt>
                <c:pt idx="113">
                  <c:v>3.5415999955148436E-3</c:v>
                </c:pt>
                <c:pt idx="114">
                  <c:v>2.3311000040848739E-3</c:v>
                </c:pt>
                <c:pt idx="115">
                  <c:v>2.3311000040848739E-3</c:v>
                </c:pt>
                <c:pt idx="116">
                  <c:v>-1.5633999937563203E-3</c:v>
                </c:pt>
                <c:pt idx="117">
                  <c:v>-7.9099998401943594E-5</c:v>
                </c:pt>
                <c:pt idx="118">
                  <c:v>-2.2486000016215257E-3</c:v>
                </c:pt>
                <c:pt idx="119">
                  <c:v>-1.0766699997475371E-2</c:v>
                </c:pt>
                <c:pt idx="120">
                  <c:v>-3.0284999957075343E-3</c:v>
                </c:pt>
                <c:pt idx="121">
                  <c:v>-3.6611999967135489E-3</c:v>
                </c:pt>
                <c:pt idx="122">
                  <c:v>2.8593000024557114E-3</c:v>
                </c:pt>
                <c:pt idx="123">
                  <c:v>-5.2069999946979806E-4</c:v>
                </c:pt>
                <c:pt idx="125">
                  <c:v>-1.2571999977808446E-3</c:v>
                </c:pt>
                <c:pt idx="126">
                  <c:v>3.3392999976058491E-3</c:v>
                </c:pt>
                <c:pt idx="127">
                  <c:v>-4.3145000017830171E-3</c:v>
                </c:pt>
                <c:pt idx="128">
                  <c:v>7.2246999989147298E-3</c:v>
                </c:pt>
                <c:pt idx="129">
                  <c:v>5.709000033675693E-4</c:v>
                </c:pt>
                <c:pt idx="130">
                  <c:v>5.7500000038999133E-3</c:v>
                </c:pt>
                <c:pt idx="131">
                  <c:v>-2.0769000038853846E-3</c:v>
                </c:pt>
                <c:pt idx="132">
                  <c:v>1.5469999925699085E-4</c:v>
                </c:pt>
                <c:pt idx="133">
                  <c:v>-4.3049000014434569E-3</c:v>
                </c:pt>
                <c:pt idx="134">
                  <c:v>4.255400002875831E-3</c:v>
                </c:pt>
                <c:pt idx="135">
                  <c:v>-5.3984000041964464E-3</c:v>
                </c:pt>
                <c:pt idx="136">
                  <c:v>-2.338699996471405E-3</c:v>
                </c:pt>
                <c:pt idx="138">
                  <c:v>-2.0856799994362518E-2</c:v>
                </c:pt>
                <c:pt idx="139">
                  <c:v>4.1431999998167157E-3</c:v>
                </c:pt>
                <c:pt idx="140">
                  <c:v>8.0286000011255965E-3</c:v>
                </c:pt>
                <c:pt idx="141">
                  <c:v>-7.3980000161100179E-4</c:v>
                </c:pt>
                <c:pt idx="142">
                  <c:v>-2.8544000015244819E-3</c:v>
                </c:pt>
                <c:pt idx="143">
                  <c:v>1.9164000041200779E-3</c:v>
                </c:pt>
                <c:pt idx="145">
                  <c:v>-1.319820000207983E-2</c:v>
                </c:pt>
                <c:pt idx="146">
                  <c:v>1.8017999973380938E-3</c:v>
                </c:pt>
                <c:pt idx="147">
                  <c:v>-8.3090000407537445E-4</c:v>
                </c:pt>
                <c:pt idx="148">
                  <c:v>-7.1523999940836802E-3</c:v>
                </c:pt>
                <c:pt idx="149">
                  <c:v>2.2721999994246289E-3</c:v>
                </c:pt>
                <c:pt idx="151">
                  <c:v>-1.3668100000359118E-2</c:v>
                </c:pt>
                <c:pt idx="152">
                  <c:v>4.3319000033079647E-3</c:v>
                </c:pt>
                <c:pt idx="155">
                  <c:v>5.5634999953326769E-3</c:v>
                </c:pt>
                <c:pt idx="157">
                  <c:v>1.4489000022877008E-3</c:v>
                </c:pt>
                <c:pt idx="159">
                  <c:v>-2.0118999964324757E-3</c:v>
                </c:pt>
                <c:pt idx="160">
                  <c:v>-1.0118999998667277E-3</c:v>
                </c:pt>
                <c:pt idx="161">
                  <c:v>3.9881000047898851E-3</c:v>
                </c:pt>
                <c:pt idx="162">
                  <c:v>8.1620000128168613E-4</c:v>
                </c:pt>
                <c:pt idx="163">
                  <c:v>1.0508600003959145E-2</c:v>
                </c:pt>
                <c:pt idx="165">
                  <c:v>1.3554000033764169E-3</c:v>
                </c:pt>
                <c:pt idx="166">
                  <c:v>-1.9521999929565936E-3</c:v>
                </c:pt>
                <c:pt idx="167">
                  <c:v>1.2587000004714355E-2</c:v>
                </c:pt>
                <c:pt idx="168">
                  <c:v>4.0701000034459867E-3</c:v>
                </c:pt>
                <c:pt idx="169">
                  <c:v>-9.9400000181049109E-5</c:v>
                </c:pt>
                <c:pt idx="170">
                  <c:v>7.6351999960024841E-3</c:v>
                </c:pt>
                <c:pt idx="171">
                  <c:v>-1.4479400000709575E-2</c:v>
                </c:pt>
                <c:pt idx="172">
                  <c:v>-8.6512999987462536E-3</c:v>
                </c:pt>
                <c:pt idx="173">
                  <c:v>-3.8232000006246381E-3</c:v>
                </c:pt>
                <c:pt idx="174">
                  <c:v>-1.8476999997801613E-2</c:v>
                </c:pt>
                <c:pt idx="175">
                  <c:v>-1.7477000001235865E-2</c:v>
                </c:pt>
                <c:pt idx="176">
                  <c:v>-1.3477000000420958E-2</c:v>
                </c:pt>
                <c:pt idx="177">
                  <c:v>-2.2429999808082357E-4</c:v>
                </c:pt>
                <c:pt idx="178">
                  <c:v>8.5374000045703724E-3</c:v>
                </c:pt>
                <c:pt idx="179">
                  <c:v>-1.736999984132126E-4</c:v>
                </c:pt>
                <c:pt idx="180">
                  <c:v>-2.0231000002240762E-2</c:v>
                </c:pt>
                <c:pt idx="181">
                  <c:v>-7.6918000049772672E-3</c:v>
                </c:pt>
                <c:pt idx="182">
                  <c:v>-2.6918000003206544E-3</c:v>
                </c:pt>
                <c:pt idx="183">
                  <c:v>-2.1525999982259236E-3</c:v>
                </c:pt>
                <c:pt idx="184">
                  <c:v>-3.8063999963924289E-3</c:v>
                </c:pt>
                <c:pt idx="185">
                  <c:v>1.1936000009882264E-3</c:v>
                </c:pt>
                <c:pt idx="186">
                  <c:v>4.1363000054843724E-3</c:v>
                </c:pt>
                <c:pt idx="187">
                  <c:v>7.136300002457574E-3</c:v>
                </c:pt>
                <c:pt idx="188">
                  <c:v>8.6182000013650395E-3</c:v>
                </c:pt>
                <c:pt idx="189">
                  <c:v>9.6440000197617337E-4</c:v>
                </c:pt>
                <c:pt idx="190">
                  <c:v>8.3890000023529865E-3</c:v>
                </c:pt>
                <c:pt idx="191">
                  <c:v>1.3317000048118643E-3</c:v>
                </c:pt>
                <c:pt idx="192">
                  <c:v>-1.3220999971963465E-3</c:v>
                </c:pt>
                <c:pt idx="193">
                  <c:v>1.6206000000238419E-3</c:v>
                </c:pt>
                <c:pt idx="194">
                  <c:v>6.2171000026864931E-3</c:v>
                </c:pt>
                <c:pt idx="195">
                  <c:v>-3.547000014805235E-4</c:v>
                </c:pt>
                <c:pt idx="196">
                  <c:v>2.6290000096196309E-4</c:v>
                </c:pt>
                <c:pt idx="197">
                  <c:v>-3.3312000014120713E-3</c:v>
                </c:pt>
                <c:pt idx="198">
                  <c:v>-2.3312000048463233E-3</c:v>
                </c:pt>
                <c:pt idx="199">
                  <c:v>-1.7099600001529325E-2</c:v>
                </c:pt>
                <c:pt idx="200">
                  <c:v>-2.1214200001850259E-2</c:v>
                </c:pt>
                <c:pt idx="201">
                  <c:v>-1.0214200003247242E-2</c:v>
                </c:pt>
                <c:pt idx="202">
                  <c:v>9.3822999988333322E-3</c:v>
                </c:pt>
                <c:pt idx="203">
                  <c:v>-3.3287999976892024E-3</c:v>
                </c:pt>
                <c:pt idx="204">
                  <c:v>4.6712000039406121E-3</c:v>
                </c:pt>
                <c:pt idx="205">
                  <c:v>-1.5076100004080217E-2</c:v>
                </c:pt>
                <c:pt idx="206">
                  <c:v>4.4057999984943308E-3</c:v>
                </c:pt>
                <c:pt idx="207">
                  <c:v>-2.0144900001469068E-2</c:v>
                </c:pt>
                <c:pt idx="212">
                  <c:v>-2.0314400004281197E-2</c:v>
                </c:pt>
                <c:pt idx="213">
                  <c:v>-1.9968199994764291E-2</c:v>
                </c:pt>
                <c:pt idx="214">
                  <c:v>1.1101999989477918E-3</c:v>
                </c:pt>
                <c:pt idx="215">
                  <c:v>3.4564000015961938E-3</c:v>
                </c:pt>
                <c:pt idx="216">
                  <c:v>-1.1197400002856739E-2</c:v>
                </c:pt>
                <c:pt idx="217">
                  <c:v>-8.947099995566532E-3</c:v>
                </c:pt>
                <c:pt idx="218">
                  <c:v>-1.0044000009656884E-3</c:v>
                </c:pt>
                <c:pt idx="219">
                  <c:v>-1.1189999931957573E-3</c:v>
                </c:pt>
                <c:pt idx="220">
                  <c:v>7.7663999982178211E-3</c:v>
                </c:pt>
                <c:pt idx="221">
                  <c:v>2.6518000013311394E-3</c:v>
                </c:pt>
                <c:pt idx="222">
                  <c:v>-7.4809999932767823E-4</c:v>
                </c:pt>
                <c:pt idx="223">
                  <c:v>-7.8190000203903764E-4</c:v>
                </c:pt>
                <c:pt idx="226">
                  <c:v>1.8988900003023446E-2</c:v>
                </c:pt>
                <c:pt idx="227">
                  <c:v>1.2205000020912848E-3</c:v>
                </c:pt>
                <c:pt idx="228">
                  <c:v>-7.1830000015324913E-3</c:v>
                </c:pt>
                <c:pt idx="229">
                  <c:v>-3.183000000717584E-3</c:v>
                </c:pt>
                <c:pt idx="230">
                  <c:v>3.1631999954697676E-3</c:v>
                </c:pt>
                <c:pt idx="231">
                  <c:v>9.1631999966921285E-3</c:v>
                </c:pt>
                <c:pt idx="232">
                  <c:v>1.0163200000533834E-2</c:v>
                </c:pt>
                <c:pt idx="233">
                  <c:v>3.7597000045934692E-3</c:v>
                </c:pt>
                <c:pt idx="234">
                  <c:v>3.7597000045934692E-3</c:v>
                </c:pt>
                <c:pt idx="235">
                  <c:v>2.2988999990047887E-3</c:v>
                </c:pt>
                <c:pt idx="236">
                  <c:v>-1.8730000010691583E-3</c:v>
                </c:pt>
                <c:pt idx="237">
                  <c:v>2.2440000029746443E-3</c:v>
                </c:pt>
                <c:pt idx="238">
                  <c:v>1.2060599998221733E-2</c:v>
                </c:pt>
                <c:pt idx="239">
                  <c:v>-7.4001999964821152E-3</c:v>
                </c:pt>
                <c:pt idx="240">
                  <c:v>4.5997999986866489E-3</c:v>
                </c:pt>
                <c:pt idx="241">
                  <c:v>-1.5054000003146939E-2</c:v>
                </c:pt>
                <c:pt idx="242">
                  <c:v>9.4600000011269003E-4</c:v>
                </c:pt>
                <c:pt idx="243">
                  <c:v>-5.4574999958276749E-3</c:v>
                </c:pt>
                <c:pt idx="244">
                  <c:v>-1.4574999950127676E-3</c:v>
                </c:pt>
                <c:pt idx="245">
                  <c:v>-8.6293999993358739E-3</c:v>
                </c:pt>
                <c:pt idx="246">
                  <c:v>-5.9370000017224811E-3</c:v>
                </c:pt>
                <c:pt idx="247">
                  <c:v>5.062999996880535E-3</c:v>
                </c:pt>
                <c:pt idx="248">
                  <c:v>-2.455100002407562E-3</c:v>
                </c:pt>
                <c:pt idx="249">
                  <c:v>6.8910999980289489E-3</c:v>
                </c:pt>
                <c:pt idx="250">
                  <c:v>7.2373000002698973E-3</c:v>
                </c:pt>
                <c:pt idx="251">
                  <c:v>5.1800000001094304E-3</c:v>
                </c:pt>
                <c:pt idx="252">
                  <c:v>-2.5280800000473391E-2</c:v>
                </c:pt>
                <c:pt idx="253">
                  <c:v>-1.928079999925103E-2</c:v>
                </c:pt>
                <c:pt idx="254">
                  <c:v>-1.2280800001462922E-2</c:v>
                </c:pt>
                <c:pt idx="255">
                  <c:v>-2.8080000629415736E-4</c:v>
                </c:pt>
                <c:pt idx="256">
                  <c:v>3.2584000073256902E-3</c:v>
                </c:pt>
                <c:pt idx="257">
                  <c:v>-1.9799000001512468E-3</c:v>
                </c:pt>
                <c:pt idx="258">
                  <c:v>-1.2962500040885061E-3</c:v>
                </c:pt>
                <c:pt idx="259">
                  <c:v>6.1371000047074631E-3</c:v>
                </c:pt>
                <c:pt idx="260">
                  <c:v>7.1757000041543506E-3</c:v>
                </c:pt>
                <c:pt idx="261">
                  <c:v>-3.535399999236688E-3</c:v>
                </c:pt>
                <c:pt idx="262">
                  <c:v>-1.6631300000881311E-2</c:v>
                </c:pt>
                <c:pt idx="263">
                  <c:v>-7.8210000356193632E-4</c:v>
                </c:pt>
                <c:pt idx="264">
                  <c:v>1.6060000052675605E-4</c:v>
                </c:pt>
                <c:pt idx="265">
                  <c:v>1.9887000016751699E-3</c:v>
                </c:pt>
                <c:pt idx="266">
                  <c:v>-5.6624099997861777E-2</c:v>
                </c:pt>
                <c:pt idx="267">
                  <c:v>-2.447400001983624E-3</c:v>
                </c:pt>
                <c:pt idx="268">
                  <c:v>-4.9081999968620948E-3</c:v>
                </c:pt>
                <c:pt idx="269">
                  <c:v>-3.279119999933755E-2</c:v>
                </c:pt>
                <c:pt idx="270">
                  <c:v>7.0942000020295382E-3</c:v>
                </c:pt>
                <c:pt idx="271">
                  <c:v>-2.5595999977667816E-3</c:v>
                </c:pt>
                <c:pt idx="272">
                  <c:v>4.4217000031494536E-3</c:v>
                </c:pt>
                <c:pt idx="273">
                  <c:v>2.3644000029889867E-3</c:v>
                </c:pt>
                <c:pt idx="274">
                  <c:v>3.153900004690513E-3</c:v>
                </c:pt>
                <c:pt idx="275">
                  <c:v>6.0965999946347438E-3</c:v>
                </c:pt>
                <c:pt idx="276">
                  <c:v>1.0695500001020264E-2</c:v>
                </c:pt>
                <c:pt idx="277">
                  <c:v>8.0100000195670873E-4</c:v>
                </c:pt>
                <c:pt idx="278">
                  <c:v>-8.831700004520826E-3</c:v>
                </c:pt>
                <c:pt idx="279">
                  <c:v>5.1109999985783361E-3</c:v>
                </c:pt>
                <c:pt idx="280">
                  <c:v>6.1110000024200417E-3</c:v>
                </c:pt>
                <c:pt idx="281">
                  <c:v>-7.5427999981911853E-3</c:v>
                </c:pt>
                <c:pt idx="282">
                  <c:v>0</c:v>
                </c:pt>
                <c:pt idx="283">
                  <c:v>-6.1965999993844889E-3</c:v>
                </c:pt>
                <c:pt idx="284">
                  <c:v>-5.6573999972897582E-3</c:v>
                </c:pt>
                <c:pt idx="285">
                  <c:v>1.2853000007453375E-3</c:v>
                </c:pt>
                <c:pt idx="286">
                  <c:v>3.1133999946177937E-3</c:v>
                </c:pt>
                <c:pt idx="287">
                  <c:v>1.3595299998996779E-2</c:v>
                </c:pt>
                <c:pt idx="288">
                  <c:v>-1.2058500004059169E-2</c:v>
                </c:pt>
                <c:pt idx="289">
                  <c:v>6.82020000385819E-3</c:v>
                </c:pt>
                <c:pt idx="290">
                  <c:v>-1.3158699999621604E-2</c:v>
                </c:pt>
                <c:pt idx="291">
                  <c:v>-6.2251000053947791E-3</c:v>
                </c:pt>
                <c:pt idx="292">
                  <c:v>-7.8004999959375709E-3</c:v>
                </c:pt>
                <c:pt idx="293">
                  <c:v>-4.5430000318447128E-4</c:v>
                </c:pt>
                <c:pt idx="294">
                  <c:v>-5.9724000020651147E-3</c:v>
                </c:pt>
                <c:pt idx="295">
                  <c:v>-3.0296999975689687E-3</c:v>
                </c:pt>
                <c:pt idx="296">
                  <c:v>6.0540000413311645E-4</c:v>
                </c:pt>
                <c:pt idx="297">
                  <c:v>-1.4316200002213009E-2</c:v>
                </c:pt>
                <c:pt idx="298">
                  <c:v>-2.8793299999961164E-2</c:v>
                </c:pt>
                <c:pt idx="299">
                  <c:v>4.8170000081881881E-4</c:v>
                </c:pt>
                <c:pt idx="300">
                  <c:v>-6.6714999993564561E-3</c:v>
                </c:pt>
                <c:pt idx="301">
                  <c:v>-1.7325300002994481E-2</c:v>
                </c:pt>
                <c:pt idx="302">
                  <c:v>-1.432530000602128E-2</c:v>
                </c:pt>
                <c:pt idx="303">
                  <c:v>3.502799998386763E-3</c:v>
                </c:pt>
                <c:pt idx="304">
                  <c:v>7.7917000016896054E-3</c:v>
                </c:pt>
                <c:pt idx="305">
                  <c:v>1.2388200004352257E-2</c:v>
                </c:pt>
                <c:pt idx="306">
                  <c:v>-6.3801999931456521E-3</c:v>
                </c:pt>
                <c:pt idx="307">
                  <c:v>2.2163000030559488E-3</c:v>
                </c:pt>
                <c:pt idx="308">
                  <c:v>2.7941000007558614E-3</c:v>
                </c:pt>
                <c:pt idx="310">
                  <c:v>-3.4923999992315657E-3</c:v>
                </c:pt>
                <c:pt idx="311">
                  <c:v>9.9895000021206215E-3</c:v>
                </c:pt>
                <c:pt idx="312">
                  <c:v>2.5768999985302798E-3</c:v>
                </c:pt>
                <c:pt idx="313">
                  <c:v>2.3477000067941844E-3</c:v>
                </c:pt>
                <c:pt idx="314">
                  <c:v>2.9255000044940971E-3</c:v>
                </c:pt>
                <c:pt idx="315">
                  <c:v>-9.9609999597305432E-4</c:v>
                </c:pt>
                <c:pt idx="316">
                  <c:v>7.8893000027164817E-3</c:v>
                </c:pt>
                <c:pt idx="317">
                  <c:v>1.1774699996749405E-2</c:v>
                </c:pt>
                <c:pt idx="318">
                  <c:v>4.648599999200087E-3</c:v>
                </c:pt>
                <c:pt idx="319">
                  <c:v>-4.5232999982545152E-3</c:v>
                </c:pt>
                <c:pt idx="320">
                  <c:v>5.536400007258635E-3</c:v>
                </c:pt>
                <c:pt idx="321">
                  <c:v>3.364500000316184E-3</c:v>
                </c:pt>
                <c:pt idx="322">
                  <c:v>9.3072000017855316E-3</c:v>
                </c:pt>
                <c:pt idx="323">
                  <c:v>-9.7929999901680276E-4</c:v>
                </c:pt>
                <c:pt idx="324">
                  <c:v>7.8945999994175509E-3</c:v>
                </c:pt>
                <c:pt idx="325">
                  <c:v>1.8608099999255501E-2</c:v>
                </c:pt>
                <c:pt idx="326">
                  <c:v>7.2510000609327108E-4</c:v>
                </c:pt>
                <c:pt idx="327">
                  <c:v>6.6678000002866611E-3</c:v>
                </c:pt>
                <c:pt idx="328">
                  <c:v>7.8479999501723796E-4</c:v>
                </c:pt>
                <c:pt idx="329">
                  <c:v>9.3239999987417832E-3</c:v>
                </c:pt>
                <c:pt idx="330">
                  <c:v>1.3152100000297651E-2</c:v>
                </c:pt>
                <c:pt idx="331">
                  <c:v>2.0375000021886081E-3</c:v>
                </c:pt>
                <c:pt idx="332">
                  <c:v>1.0622499998135027E-2</c:v>
                </c:pt>
                <c:pt idx="333">
                  <c:v>1.6822000034153461E-3</c:v>
                </c:pt>
                <c:pt idx="334">
                  <c:v>-2.0862000019405968E-3</c:v>
                </c:pt>
                <c:pt idx="335">
                  <c:v>3.7991999997757375E-3</c:v>
                </c:pt>
                <c:pt idx="336">
                  <c:v>-2.1410999979707412E-3</c:v>
                </c:pt>
                <c:pt idx="337">
                  <c:v>1.1051900000893511E-2</c:v>
                </c:pt>
                <c:pt idx="338">
                  <c:v>-3.0029999979888089E-3</c:v>
                </c:pt>
                <c:pt idx="339">
                  <c:v>3.9281999997911043E-3</c:v>
                </c:pt>
                <c:pt idx="340">
                  <c:v>7.1049000034690835E-3</c:v>
                </c:pt>
                <c:pt idx="341">
                  <c:v>8.1049000000348315E-3</c:v>
                </c:pt>
                <c:pt idx="342">
                  <c:v>-6.2027000021771528E-3</c:v>
                </c:pt>
                <c:pt idx="343">
                  <c:v>-2.2027000013622455E-3</c:v>
                </c:pt>
                <c:pt idx="344">
                  <c:v>7.972999956109561E-4</c:v>
                </c:pt>
                <c:pt idx="345">
                  <c:v>5.644099997880403E-3</c:v>
                </c:pt>
                <c:pt idx="346">
                  <c:v>1.1885299994901288E-2</c:v>
                </c:pt>
                <c:pt idx="347">
                  <c:v>-1.8233999944641255E-3</c:v>
                </c:pt>
                <c:pt idx="348">
                  <c:v>1.0176600000704639E-2</c:v>
                </c:pt>
                <c:pt idx="349">
                  <c:v>-1.0477199997694697E-2</c:v>
                </c:pt>
                <c:pt idx="350">
                  <c:v>-7.4772000007214956E-3</c:v>
                </c:pt>
                <c:pt idx="351">
                  <c:v>1.1192999954801053E-3</c:v>
                </c:pt>
                <c:pt idx="352">
                  <c:v>1.1192999954801053E-3</c:v>
                </c:pt>
                <c:pt idx="353">
                  <c:v>1.061999995727092E-3</c:v>
                </c:pt>
                <c:pt idx="354">
                  <c:v>1.0062000001198612E-2</c:v>
                </c:pt>
                <c:pt idx="355">
                  <c:v>-5.5917999925441109E-3</c:v>
                </c:pt>
                <c:pt idx="356">
                  <c:v>-4.5917999959783629E-3</c:v>
                </c:pt>
                <c:pt idx="357">
                  <c:v>-2.1099000005051494E-3</c:v>
                </c:pt>
                <c:pt idx="358">
                  <c:v>5.1217000000178814E-3</c:v>
                </c:pt>
                <c:pt idx="359">
                  <c:v>4.1909999999916181E-3</c:v>
                </c:pt>
                <c:pt idx="360">
                  <c:v>0</c:v>
                </c:pt>
                <c:pt idx="361">
                  <c:v>6.0215000048629008E-3</c:v>
                </c:pt>
                <c:pt idx="362">
                  <c:v>-3.2649999993736856E-3</c:v>
                </c:pt>
                <c:pt idx="363">
                  <c:v>1.4044999996258412E-2</c:v>
                </c:pt>
                <c:pt idx="364">
                  <c:v>1.2078000072506256E-3</c:v>
                </c:pt>
                <c:pt idx="365">
                  <c:v>7.9785999987507239E-3</c:v>
                </c:pt>
                <c:pt idx="366">
                  <c:v>3.8066999986767769E-3</c:v>
                </c:pt>
                <c:pt idx="367">
                  <c:v>1.6921000060392544E-3</c:v>
                </c:pt>
                <c:pt idx="368">
                  <c:v>4.8091000062413514E-3</c:v>
                </c:pt>
                <c:pt idx="370">
                  <c:v>1.2107599999580998E-2</c:v>
                </c:pt>
                <c:pt idx="372">
                  <c:v>1.1672999971779063E-3</c:v>
                </c:pt>
                <c:pt idx="374">
                  <c:v>7.9953999957069755E-3</c:v>
                </c:pt>
                <c:pt idx="375">
                  <c:v>-7.2337999954470433E-3</c:v>
                </c:pt>
                <c:pt idx="376">
                  <c:v>1.2997800004086457E-2</c:v>
                </c:pt>
                <c:pt idx="378">
                  <c:v>6.8259000036050566E-3</c:v>
                </c:pt>
                <c:pt idx="381">
                  <c:v>6.4964999983203597E-3</c:v>
                </c:pt>
                <c:pt idx="385">
                  <c:v>6.7190000045229681E-3</c:v>
                </c:pt>
                <c:pt idx="395">
                  <c:v>2.4116999993566424E-3</c:v>
                </c:pt>
                <c:pt idx="402">
                  <c:v>8.9634000032674521E-3</c:v>
                </c:pt>
                <c:pt idx="428">
                  <c:v>-2.5959499980672263E-3</c:v>
                </c:pt>
                <c:pt idx="445">
                  <c:v>4.5505000016419217E-3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6D8-4351-B805-F03404F5898D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Active!$D$21:$D$991</c:f>
                <c:numCache>
                  <c:formatCode>General</c:formatCode>
                  <c:ptCount val="971"/>
                  <c:pt idx="91">
                    <c:v>5.0000000000000001E-4</c:v>
                  </c:pt>
                  <c:pt idx="92">
                    <c:v>2.0999999999999999E-3</c:v>
                  </c:pt>
                  <c:pt idx="96">
                    <c:v>5.0000000000000001E-4</c:v>
                  </c:pt>
                  <c:pt idx="110">
                    <c:v>5.0000000000000001E-3</c:v>
                  </c:pt>
                  <c:pt idx="111">
                    <c:v>5.0000000000000001E-3</c:v>
                  </c:pt>
                  <c:pt idx="116">
                    <c:v>5.0000000000000001E-3</c:v>
                  </c:pt>
                  <c:pt idx="125">
                    <c:v>5.0000000000000001E-3</c:v>
                  </c:pt>
                  <c:pt idx="126">
                    <c:v>5.0000000000000001E-3</c:v>
                  </c:pt>
                  <c:pt idx="127">
                    <c:v>5.0000000000000001E-3</c:v>
                  </c:pt>
                  <c:pt idx="128">
                    <c:v>5.0000000000000001E-3</c:v>
                  </c:pt>
                  <c:pt idx="129">
                    <c:v>5.0000000000000001E-3</c:v>
                  </c:pt>
                  <c:pt idx="309">
                    <c:v>6.9999999999999999E-4</c:v>
                  </c:pt>
                  <c:pt idx="325">
                    <c:v>4.0000000000000001E-3</c:v>
                  </c:pt>
                  <c:pt idx="326">
                    <c:v>5.0000000000000001E-3</c:v>
                  </c:pt>
                  <c:pt idx="327">
                    <c:v>8.9999999999999993E-3</c:v>
                  </c:pt>
                  <c:pt idx="328">
                    <c:v>6.0000000000000001E-3</c:v>
                  </c:pt>
                  <c:pt idx="329">
                    <c:v>7.0000000000000001E-3</c:v>
                  </c:pt>
                  <c:pt idx="330">
                    <c:v>5.0000000000000001E-3</c:v>
                  </c:pt>
                  <c:pt idx="331">
                    <c:v>6.0000000000000001E-3</c:v>
                  </c:pt>
                  <c:pt idx="332">
                    <c:v>5.0000000000000001E-3</c:v>
                  </c:pt>
                  <c:pt idx="333">
                    <c:v>4.0000000000000001E-3</c:v>
                  </c:pt>
                  <c:pt idx="334">
                    <c:v>4.0000000000000001E-3</c:v>
                  </c:pt>
                  <c:pt idx="335">
                    <c:v>4.0000000000000001E-3</c:v>
                  </c:pt>
                  <c:pt idx="337">
                    <c:v>4.0000000000000001E-3</c:v>
                  </c:pt>
                  <c:pt idx="338">
                    <c:v>5.0000000000000001E-3</c:v>
                  </c:pt>
                  <c:pt idx="339">
                    <c:v>4.0000000000000001E-3</c:v>
                  </c:pt>
                  <c:pt idx="345">
                    <c:v>5.0000000000000001E-3</c:v>
                  </c:pt>
                  <c:pt idx="347">
                    <c:v>7.0000000000000001E-3</c:v>
                  </c:pt>
                  <c:pt idx="348">
                    <c:v>2E-3</c:v>
                  </c:pt>
                  <c:pt idx="351">
                    <c:v>6.0000000000000001E-3</c:v>
                  </c:pt>
                  <c:pt idx="357">
                    <c:v>4.0000000000000001E-3</c:v>
                  </c:pt>
                  <c:pt idx="358">
                    <c:v>5.0000000000000001E-3</c:v>
                  </c:pt>
                  <c:pt idx="359">
                    <c:v>1E-3</c:v>
                  </c:pt>
                  <c:pt idx="361">
                    <c:v>5.0000000000000001E-3</c:v>
                  </c:pt>
                  <c:pt idx="362">
                    <c:v>5.0000000000000001E-3</c:v>
                  </c:pt>
                  <c:pt idx="363">
                    <c:v>6.0000000000000001E-3</c:v>
                  </c:pt>
                  <c:pt idx="364">
                    <c:v>5.0000000000000001E-3</c:v>
                  </c:pt>
                  <c:pt idx="365">
                    <c:v>4.0000000000000001E-3</c:v>
                  </c:pt>
                  <c:pt idx="366">
                    <c:v>5.0000000000000001E-3</c:v>
                  </c:pt>
                  <c:pt idx="367">
                    <c:v>4.0000000000000001E-3</c:v>
                  </c:pt>
                  <c:pt idx="368">
                    <c:v>4.0000000000000001E-3</c:v>
                  </c:pt>
                  <c:pt idx="370">
                    <c:v>4.0000000000000001E-3</c:v>
                  </c:pt>
                  <c:pt idx="372">
                    <c:v>5.0000000000000001E-3</c:v>
                  </c:pt>
                  <c:pt idx="373">
                    <c:v>2.9999999999999997E-4</c:v>
                  </c:pt>
                  <c:pt idx="374">
                    <c:v>4.0000000000000001E-3</c:v>
                  </c:pt>
                  <c:pt idx="375">
                    <c:v>5.0000000000000001E-3</c:v>
                  </c:pt>
                  <c:pt idx="376">
                    <c:v>6.0000000000000001E-3</c:v>
                  </c:pt>
                  <c:pt idx="378">
                    <c:v>8.0000000000000002E-3</c:v>
                  </c:pt>
                  <c:pt idx="382">
                    <c:v>4.0000000000000002E-4</c:v>
                  </c:pt>
                  <c:pt idx="383">
                    <c:v>1.2999999999999999E-3</c:v>
                  </c:pt>
                  <c:pt idx="384">
                    <c:v>1E-4</c:v>
                  </c:pt>
                  <c:pt idx="388">
                    <c:v>4.0000000000000003E-5</c:v>
                  </c:pt>
                  <c:pt idx="389">
                    <c:v>0</c:v>
                  </c:pt>
                  <c:pt idx="390">
                    <c:v>1E-4</c:v>
                  </c:pt>
                  <c:pt idx="391">
                    <c:v>6.9999999999999999E-4</c:v>
                  </c:pt>
                  <c:pt idx="392">
                    <c:v>8.9999999999999998E-4</c:v>
                  </c:pt>
                  <c:pt idx="394">
                    <c:v>1E-4</c:v>
                  </c:pt>
                  <c:pt idx="396">
                    <c:v>2.0000000000000001E-4</c:v>
                  </c:pt>
                  <c:pt idx="397">
                    <c:v>6.9999999999999994E-5</c:v>
                  </c:pt>
                  <c:pt idx="399">
                    <c:v>1E-3</c:v>
                  </c:pt>
                  <c:pt idx="400">
                    <c:v>5.0000000000000001E-4</c:v>
                  </c:pt>
                  <c:pt idx="401">
                    <c:v>1.5E-3</c:v>
                  </c:pt>
                  <c:pt idx="402">
                    <c:v>3.0000000000000001E-3</c:v>
                  </c:pt>
                  <c:pt idx="403">
                    <c:v>6.0000000000000002E-5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2.0999999999999999E-3</c:v>
                  </c:pt>
                  <c:pt idx="408">
                    <c:v>1E-3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2.9999999999999997E-4</c:v>
                  </c:pt>
                  <c:pt idx="413">
                    <c:v>0</c:v>
                  </c:pt>
                  <c:pt idx="414">
                    <c:v>1.4E-3</c:v>
                  </c:pt>
                  <c:pt idx="415">
                    <c:v>1.1999999999999999E-3</c:v>
                  </c:pt>
                  <c:pt idx="416">
                    <c:v>5.0000000000000001E-4</c:v>
                  </c:pt>
                  <c:pt idx="417">
                    <c:v>0</c:v>
                  </c:pt>
                  <c:pt idx="418">
                    <c:v>2.0000000000000001E-4</c:v>
                  </c:pt>
                  <c:pt idx="419">
                    <c:v>2.0000000000000001E-4</c:v>
                  </c:pt>
                  <c:pt idx="420">
                    <c:v>1E-4</c:v>
                  </c:pt>
                  <c:pt idx="421">
                    <c:v>1E-4</c:v>
                  </c:pt>
                  <c:pt idx="422">
                    <c:v>1.4E-3</c:v>
                  </c:pt>
                  <c:pt idx="423">
                    <c:v>2.9999999999999997E-4</c:v>
                  </c:pt>
                  <c:pt idx="424">
                    <c:v>2.9999999999999997E-4</c:v>
                  </c:pt>
                  <c:pt idx="425">
                    <c:v>2.0000000000000001E-4</c:v>
                  </c:pt>
                  <c:pt idx="427">
                    <c:v>4.0000000000000002E-4</c:v>
                  </c:pt>
                  <c:pt idx="429">
                    <c:v>1.6999999999999999E-3</c:v>
                  </c:pt>
                  <c:pt idx="430">
                    <c:v>1.1E-4</c:v>
                  </c:pt>
                  <c:pt idx="431">
                    <c:v>5.0000000000000001E-4</c:v>
                  </c:pt>
                  <c:pt idx="432">
                    <c:v>3.3E-4</c:v>
                  </c:pt>
                  <c:pt idx="433">
                    <c:v>2.2000000000000001E-3</c:v>
                  </c:pt>
                  <c:pt idx="434">
                    <c:v>1E-4</c:v>
                  </c:pt>
                  <c:pt idx="435">
                    <c:v>1.9E-3</c:v>
                  </c:pt>
                  <c:pt idx="436">
                    <c:v>8.9999999999999998E-4</c:v>
                  </c:pt>
                  <c:pt idx="437">
                    <c:v>2.1000000000000001E-4</c:v>
                  </c:pt>
                  <c:pt idx="438">
                    <c:v>5.8999999999999999E-3</c:v>
                  </c:pt>
                  <c:pt idx="439">
                    <c:v>1.2999999999999999E-4</c:v>
                  </c:pt>
                  <c:pt idx="440">
                    <c:v>2.7999999999999998E-4</c:v>
                  </c:pt>
                  <c:pt idx="441">
                    <c:v>2.5000000000000001E-3</c:v>
                  </c:pt>
                  <c:pt idx="442">
                    <c:v>3.2000000000000002E-3</c:v>
                  </c:pt>
                  <c:pt idx="444">
                    <c:v>1E-4</c:v>
                  </c:pt>
                  <c:pt idx="445">
                    <c:v>0</c:v>
                  </c:pt>
                  <c:pt idx="446">
                    <c:v>6.4999999999999997E-3</c:v>
                  </c:pt>
                  <c:pt idx="447">
                    <c:v>1.6999999999999999E-3</c:v>
                  </c:pt>
                  <c:pt idx="448">
                    <c:v>0</c:v>
                  </c:pt>
                  <c:pt idx="449">
                    <c:v>1.9E-3</c:v>
                  </c:pt>
                  <c:pt idx="450">
                    <c:v>3.0000000000000001E-3</c:v>
                  </c:pt>
                  <c:pt idx="451">
                    <c:v>2.3999999999999998E-3</c:v>
                  </c:pt>
                  <c:pt idx="452">
                    <c:v>1.06E-2</c:v>
                  </c:pt>
                  <c:pt idx="453">
                    <c:v>5.9999999999999995E-4</c:v>
                  </c:pt>
                  <c:pt idx="454">
                    <c:v>2.3000000000000001E-4</c:v>
                  </c:pt>
                  <c:pt idx="455">
                    <c:v>2.3000000000000001E-4</c:v>
                  </c:pt>
                  <c:pt idx="456">
                    <c:v>0</c:v>
                  </c:pt>
                  <c:pt idx="457">
                    <c:v>2.2000000000000001E-3</c:v>
                  </c:pt>
                  <c:pt idx="458">
                    <c:v>5.9999999999999995E-4</c:v>
                  </c:pt>
                </c:numCache>
              </c:numRef>
            </c:plus>
            <c:minus>
              <c:numRef>
                <c:f>Active!$D$21:$D$991</c:f>
                <c:numCache>
                  <c:formatCode>General</c:formatCode>
                  <c:ptCount val="971"/>
                  <c:pt idx="91">
                    <c:v>5.0000000000000001E-4</c:v>
                  </c:pt>
                  <c:pt idx="92">
                    <c:v>2.0999999999999999E-3</c:v>
                  </c:pt>
                  <c:pt idx="96">
                    <c:v>5.0000000000000001E-4</c:v>
                  </c:pt>
                  <c:pt idx="110">
                    <c:v>5.0000000000000001E-3</c:v>
                  </c:pt>
                  <c:pt idx="111">
                    <c:v>5.0000000000000001E-3</c:v>
                  </c:pt>
                  <c:pt idx="116">
                    <c:v>5.0000000000000001E-3</c:v>
                  </c:pt>
                  <c:pt idx="125">
                    <c:v>5.0000000000000001E-3</c:v>
                  </c:pt>
                  <c:pt idx="126">
                    <c:v>5.0000000000000001E-3</c:v>
                  </c:pt>
                  <c:pt idx="127">
                    <c:v>5.0000000000000001E-3</c:v>
                  </c:pt>
                  <c:pt idx="128">
                    <c:v>5.0000000000000001E-3</c:v>
                  </c:pt>
                  <c:pt idx="129">
                    <c:v>5.0000000000000001E-3</c:v>
                  </c:pt>
                  <c:pt idx="309">
                    <c:v>6.9999999999999999E-4</c:v>
                  </c:pt>
                  <c:pt idx="325">
                    <c:v>4.0000000000000001E-3</c:v>
                  </c:pt>
                  <c:pt idx="326">
                    <c:v>5.0000000000000001E-3</c:v>
                  </c:pt>
                  <c:pt idx="327">
                    <c:v>8.9999999999999993E-3</c:v>
                  </c:pt>
                  <c:pt idx="328">
                    <c:v>6.0000000000000001E-3</c:v>
                  </c:pt>
                  <c:pt idx="329">
                    <c:v>7.0000000000000001E-3</c:v>
                  </c:pt>
                  <c:pt idx="330">
                    <c:v>5.0000000000000001E-3</c:v>
                  </c:pt>
                  <c:pt idx="331">
                    <c:v>6.0000000000000001E-3</c:v>
                  </c:pt>
                  <c:pt idx="332">
                    <c:v>5.0000000000000001E-3</c:v>
                  </c:pt>
                  <c:pt idx="333">
                    <c:v>4.0000000000000001E-3</c:v>
                  </c:pt>
                  <c:pt idx="334">
                    <c:v>4.0000000000000001E-3</c:v>
                  </c:pt>
                  <c:pt idx="335">
                    <c:v>4.0000000000000001E-3</c:v>
                  </c:pt>
                  <c:pt idx="337">
                    <c:v>4.0000000000000001E-3</c:v>
                  </c:pt>
                  <c:pt idx="338">
                    <c:v>5.0000000000000001E-3</c:v>
                  </c:pt>
                  <c:pt idx="339">
                    <c:v>4.0000000000000001E-3</c:v>
                  </c:pt>
                  <c:pt idx="345">
                    <c:v>5.0000000000000001E-3</c:v>
                  </c:pt>
                  <c:pt idx="347">
                    <c:v>7.0000000000000001E-3</c:v>
                  </c:pt>
                  <c:pt idx="348">
                    <c:v>2E-3</c:v>
                  </c:pt>
                  <c:pt idx="351">
                    <c:v>6.0000000000000001E-3</c:v>
                  </c:pt>
                  <c:pt idx="357">
                    <c:v>4.0000000000000001E-3</c:v>
                  </c:pt>
                  <c:pt idx="358">
                    <c:v>5.0000000000000001E-3</c:v>
                  </c:pt>
                  <c:pt idx="359">
                    <c:v>1E-3</c:v>
                  </c:pt>
                  <c:pt idx="361">
                    <c:v>5.0000000000000001E-3</c:v>
                  </c:pt>
                  <c:pt idx="362">
                    <c:v>5.0000000000000001E-3</c:v>
                  </c:pt>
                  <c:pt idx="363">
                    <c:v>6.0000000000000001E-3</c:v>
                  </c:pt>
                  <c:pt idx="364">
                    <c:v>5.0000000000000001E-3</c:v>
                  </c:pt>
                  <c:pt idx="365">
                    <c:v>4.0000000000000001E-3</c:v>
                  </c:pt>
                  <c:pt idx="366">
                    <c:v>5.0000000000000001E-3</c:v>
                  </c:pt>
                  <c:pt idx="367">
                    <c:v>4.0000000000000001E-3</c:v>
                  </c:pt>
                  <c:pt idx="368">
                    <c:v>4.0000000000000001E-3</c:v>
                  </c:pt>
                  <c:pt idx="370">
                    <c:v>4.0000000000000001E-3</c:v>
                  </c:pt>
                  <c:pt idx="372">
                    <c:v>5.0000000000000001E-3</c:v>
                  </c:pt>
                  <c:pt idx="373">
                    <c:v>2.9999999999999997E-4</c:v>
                  </c:pt>
                  <c:pt idx="374">
                    <c:v>4.0000000000000001E-3</c:v>
                  </c:pt>
                  <c:pt idx="375">
                    <c:v>5.0000000000000001E-3</c:v>
                  </c:pt>
                  <c:pt idx="376">
                    <c:v>6.0000000000000001E-3</c:v>
                  </c:pt>
                  <c:pt idx="378">
                    <c:v>8.0000000000000002E-3</c:v>
                  </c:pt>
                  <c:pt idx="382">
                    <c:v>4.0000000000000002E-4</c:v>
                  </c:pt>
                  <c:pt idx="383">
                    <c:v>1.2999999999999999E-3</c:v>
                  </c:pt>
                  <c:pt idx="384">
                    <c:v>1E-4</c:v>
                  </c:pt>
                  <c:pt idx="388">
                    <c:v>4.0000000000000003E-5</c:v>
                  </c:pt>
                  <c:pt idx="389">
                    <c:v>0</c:v>
                  </c:pt>
                  <c:pt idx="390">
                    <c:v>1E-4</c:v>
                  </c:pt>
                  <c:pt idx="391">
                    <c:v>6.9999999999999999E-4</c:v>
                  </c:pt>
                  <c:pt idx="392">
                    <c:v>8.9999999999999998E-4</c:v>
                  </c:pt>
                  <c:pt idx="394">
                    <c:v>1E-4</c:v>
                  </c:pt>
                  <c:pt idx="396">
                    <c:v>2.0000000000000001E-4</c:v>
                  </c:pt>
                  <c:pt idx="397">
                    <c:v>6.9999999999999994E-5</c:v>
                  </c:pt>
                  <c:pt idx="399">
                    <c:v>1E-3</c:v>
                  </c:pt>
                  <c:pt idx="400">
                    <c:v>5.0000000000000001E-4</c:v>
                  </c:pt>
                  <c:pt idx="401">
                    <c:v>1.5E-3</c:v>
                  </c:pt>
                  <c:pt idx="402">
                    <c:v>3.0000000000000001E-3</c:v>
                  </c:pt>
                  <c:pt idx="403">
                    <c:v>6.0000000000000002E-5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2.0999999999999999E-3</c:v>
                  </c:pt>
                  <c:pt idx="408">
                    <c:v>1E-3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2.9999999999999997E-4</c:v>
                  </c:pt>
                  <c:pt idx="413">
                    <c:v>0</c:v>
                  </c:pt>
                  <c:pt idx="414">
                    <c:v>1.4E-3</c:v>
                  </c:pt>
                  <c:pt idx="415">
                    <c:v>1.1999999999999999E-3</c:v>
                  </c:pt>
                  <c:pt idx="416">
                    <c:v>5.0000000000000001E-4</c:v>
                  </c:pt>
                  <c:pt idx="417">
                    <c:v>0</c:v>
                  </c:pt>
                  <c:pt idx="418">
                    <c:v>2.0000000000000001E-4</c:v>
                  </c:pt>
                  <c:pt idx="419">
                    <c:v>2.0000000000000001E-4</c:v>
                  </c:pt>
                  <c:pt idx="420">
                    <c:v>1E-4</c:v>
                  </c:pt>
                  <c:pt idx="421">
                    <c:v>1E-4</c:v>
                  </c:pt>
                  <c:pt idx="422">
                    <c:v>1.4E-3</c:v>
                  </c:pt>
                  <c:pt idx="423">
                    <c:v>2.9999999999999997E-4</c:v>
                  </c:pt>
                  <c:pt idx="424">
                    <c:v>2.9999999999999997E-4</c:v>
                  </c:pt>
                  <c:pt idx="425">
                    <c:v>2.0000000000000001E-4</c:v>
                  </c:pt>
                  <c:pt idx="427">
                    <c:v>4.0000000000000002E-4</c:v>
                  </c:pt>
                  <c:pt idx="429">
                    <c:v>1.6999999999999999E-3</c:v>
                  </c:pt>
                  <c:pt idx="430">
                    <c:v>1.1E-4</c:v>
                  </c:pt>
                  <c:pt idx="431">
                    <c:v>5.0000000000000001E-4</c:v>
                  </c:pt>
                  <c:pt idx="432">
                    <c:v>3.3E-4</c:v>
                  </c:pt>
                  <c:pt idx="433">
                    <c:v>2.2000000000000001E-3</c:v>
                  </c:pt>
                  <c:pt idx="434">
                    <c:v>1E-4</c:v>
                  </c:pt>
                  <c:pt idx="435">
                    <c:v>1.9E-3</c:v>
                  </c:pt>
                  <c:pt idx="436">
                    <c:v>8.9999999999999998E-4</c:v>
                  </c:pt>
                  <c:pt idx="437">
                    <c:v>2.1000000000000001E-4</c:v>
                  </c:pt>
                  <c:pt idx="438">
                    <c:v>5.8999999999999999E-3</c:v>
                  </c:pt>
                  <c:pt idx="439">
                    <c:v>1.2999999999999999E-4</c:v>
                  </c:pt>
                  <c:pt idx="440">
                    <c:v>2.7999999999999998E-4</c:v>
                  </c:pt>
                  <c:pt idx="441">
                    <c:v>2.5000000000000001E-3</c:v>
                  </c:pt>
                  <c:pt idx="442">
                    <c:v>3.2000000000000002E-3</c:v>
                  </c:pt>
                  <c:pt idx="444">
                    <c:v>1E-4</c:v>
                  </c:pt>
                  <c:pt idx="445">
                    <c:v>0</c:v>
                  </c:pt>
                  <c:pt idx="446">
                    <c:v>6.4999999999999997E-3</c:v>
                  </c:pt>
                  <c:pt idx="447">
                    <c:v>1.6999999999999999E-3</c:v>
                  </c:pt>
                  <c:pt idx="448">
                    <c:v>0</c:v>
                  </c:pt>
                  <c:pt idx="449">
                    <c:v>1.9E-3</c:v>
                  </c:pt>
                  <c:pt idx="450">
                    <c:v>3.0000000000000001E-3</c:v>
                  </c:pt>
                  <c:pt idx="451">
                    <c:v>2.3999999999999998E-3</c:v>
                  </c:pt>
                  <c:pt idx="452">
                    <c:v>1.06E-2</c:v>
                  </c:pt>
                  <c:pt idx="453">
                    <c:v>5.9999999999999995E-4</c:v>
                  </c:pt>
                  <c:pt idx="454">
                    <c:v>2.3000000000000001E-4</c:v>
                  </c:pt>
                  <c:pt idx="455">
                    <c:v>2.3000000000000001E-4</c:v>
                  </c:pt>
                  <c:pt idx="456">
                    <c:v>0</c:v>
                  </c:pt>
                  <c:pt idx="457">
                    <c:v>2.2000000000000001E-3</c:v>
                  </c:pt>
                  <c:pt idx="458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-45601</c:v>
                </c:pt>
                <c:pt idx="1">
                  <c:v>-45518</c:v>
                </c:pt>
                <c:pt idx="2">
                  <c:v>-45514</c:v>
                </c:pt>
                <c:pt idx="3">
                  <c:v>-45501</c:v>
                </c:pt>
                <c:pt idx="4">
                  <c:v>-45467</c:v>
                </c:pt>
                <c:pt idx="5">
                  <c:v>-45448</c:v>
                </c:pt>
                <c:pt idx="6">
                  <c:v>-45442</c:v>
                </c:pt>
                <c:pt idx="7">
                  <c:v>-45380</c:v>
                </c:pt>
                <c:pt idx="8">
                  <c:v>-40805</c:v>
                </c:pt>
                <c:pt idx="9">
                  <c:v>-38570</c:v>
                </c:pt>
                <c:pt idx="10">
                  <c:v>-36571</c:v>
                </c:pt>
                <c:pt idx="11">
                  <c:v>-33013</c:v>
                </c:pt>
                <c:pt idx="12">
                  <c:v>-33011</c:v>
                </c:pt>
                <c:pt idx="13">
                  <c:v>-32979</c:v>
                </c:pt>
                <c:pt idx="14">
                  <c:v>-32956</c:v>
                </c:pt>
                <c:pt idx="15">
                  <c:v>-32930</c:v>
                </c:pt>
                <c:pt idx="16">
                  <c:v>-32383</c:v>
                </c:pt>
                <c:pt idx="17">
                  <c:v>-32370</c:v>
                </c:pt>
                <c:pt idx="18">
                  <c:v>-32368</c:v>
                </c:pt>
                <c:pt idx="19">
                  <c:v>-32366</c:v>
                </c:pt>
                <c:pt idx="20">
                  <c:v>-32287</c:v>
                </c:pt>
                <c:pt idx="21">
                  <c:v>-32283</c:v>
                </c:pt>
                <c:pt idx="22">
                  <c:v>-22960</c:v>
                </c:pt>
                <c:pt idx="23">
                  <c:v>-22875</c:v>
                </c:pt>
                <c:pt idx="24">
                  <c:v>-22283</c:v>
                </c:pt>
                <c:pt idx="25">
                  <c:v>-22270</c:v>
                </c:pt>
                <c:pt idx="26">
                  <c:v>-22204</c:v>
                </c:pt>
                <c:pt idx="27">
                  <c:v>-22185</c:v>
                </c:pt>
                <c:pt idx="28">
                  <c:v>-22183</c:v>
                </c:pt>
                <c:pt idx="29">
                  <c:v>-21975</c:v>
                </c:pt>
                <c:pt idx="30">
                  <c:v>-21894</c:v>
                </c:pt>
                <c:pt idx="31">
                  <c:v>-21894</c:v>
                </c:pt>
                <c:pt idx="32">
                  <c:v>-21508</c:v>
                </c:pt>
                <c:pt idx="33">
                  <c:v>-21508</c:v>
                </c:pt>
                <c:pt idx="34">
                  <c:v>-21491</c:v>
                </c:pt>
                <c:pt idx="35">
                  <c:v>-21270</c:v>
                </c:pt>
                <c:pt idx="36">
                  <c:v>-21266</c:v>
                </c:pt>
                <c:pt idx="37">
                  <c:v>-21264</c:v>
                </c:pt>
                <c:pt idx="38">
                  <c:v>-21253</c:v>
                </c:pt>
                <c:pt idx="39">
                  <c:v>-21230</c:v>
                </c:pt>
                <c:pt idx="40">
                  <c:v>-20865</c:v>
                </c:pt>
                <c:pt idx="41">
                  <c:v>-20865</c:v>
                </c:pt>
                <c:pt idx="42">
                  <c:v>-20604</c:v>
                </c:pt>
                <c:pt idx="43">
                  <c:v>-20557</c:v>
                </c:pt>
                <c:pt idx="44">
                  <c:v>-20135</c:v>
                </c:pt>
                <c:pt idx="45">
                  <c:v>-19944</c:v>
                </c:pt>
                <c:pt idx="46">
                  <c:v>-19891</c:v>
                </c:pt>
                <c:pt idx="47">
                  <c:v>-19889</c:v>
                </c:pt>
                <c:pt idx="48">
                  <c:v>-19878</c:v>
                </c:pt>
                <c:pt idx="49">
                  <c:v>-19526</c:v>
                </c:pt>
                <c:pt idx="50">
                  <c:v>-19409</c:v>
                </c:pt>
                <c:pt idx="51">
                  <c:v>-19382</c:v>
                </c:pt>
                <c:pt idx="52">
                  <c:v>-19252</c:v>
                </c:pt>
                <c:pt idx="53">
                  <c:v>-19248</c:v>
                </c:pt>
                <c:pt idx="54">
                  <c:v>-19203</c:v>
                </c:pt>
                <c:pt idx="55">
                  <c:v>-18750</c:v>
                </c:pt>
                <c:pt idx="56">
                  <c:v>-18575</c:v>
                </c:pt>
                <c:pt idx="57">
                  <c:v>-18541</c:v>
                </c:pt>
                <c:pt idx="58">
                  <c:v>-18524</c:v>
                </c:pt>
                <c:pt idx="59">
                  <c:v>-18070</c:v>
                </c:pt>
                <c:pt idx="60">
                  <c:v>-17847</c:v>
                </c:pt>
                <c:pt idx="61">
                  <c:v>-17361</c:v>
                </c:pt>
                <c:pt idx="62">
                  <c:v>-17119</c:v>
                </c:pt>
                <c:pt idx="63">
                  <c:v>-17087</c:v>
                </c:pt>
                <c:pt idx="64">
                  <c:v>-16737</c:v>
                </c:pt>
                <c:pt idx="65">
                  <c:v>-16359</c:v>
                </c:pt>
                <c:pt idx="66">
                  <c:v>-14589</c:v>
                </c:pt>
                <c:pt idx="67">
                  <c:v>-13736</c:v>
                </c:pt>
                <c:pt idx="68">
                  <c:v>-13687</c:v>
                </c:pt>
                <c:pt idx="69">
                  <c:v>-12399</c:v>
                </c:pt>
                <c:pt idx="70">
                  <c:v>-12399</c:v>
                </c:pt>
                <c:pt idx="71">
                  <c:v>-12382</c:v>
                </c:pt>
                <c:pt idx="72">
                  <c:v>-12382</c:v>
                </c:pt>
                <c:pt idx="73">
                  <c:v>-12382</c:v>
                </c:pt>
                <c:pt idx="74">
                  <c:v>-12346</c:v>
                </c:pt>
                <c:pt idx="75">
                  <c:v>-11877</c:v>
                </c:pt>
                <c:pt idx="76">
                  <c:v>-11877</c:v>
                </c:pt>
                <c:pt idx="77">
                  <c:v>-11841</c:v>
                </c:pt>
                <c:pt idx="78">
                  <c:v>-11828</c:v>
                </c:pt>
                <c:pt idx="79">
                  <c:v>-11707</c:v>
                </c:pt>
                <c:pt idx="80">
                  <c:v>-11705</c:v>
                </c:pt>
                <c:pt idx="81">
                  <c:v>-10979</c:v>
                </c:pt>
                <c:pt idx="82">
                  <c:v>-10828</c:v>
                </c:pt>
                <c:pt idx="83">
                  <c:v>-8878</c:v>
                </c:pt>
                <c:pt idx="84">
                  <c:v>-8256</c:v>
                </c:pt>
                <c:pt idx="85">
                  <c:v>-8256</c:v>
                </c:pt>
                <c:pt idx="86">
                  <c:v>-8256</c:v>
                </c:pt>
                <c:pt idx="87">
                  <c:v>-8254</c:v>
                </c:pt>
                <c:pt idx="88">
                  <c:v>-8254</c:v>
                </c:pt>
                <c:pt idx="89">
                  <c:v>-8254</c:v>
                </c:pt>
                <c:pt idx="90">
                  <c:v>-8254</c:v>
                </c:pt>
                <c:pt idx="91">
                  <c:v>-8241</c:v>
                </c:pt>
                <c:pt idx="92">
                  <c:v>-8224</c:v>
                </c:pt>
                <c:pt idx="93">
                  <c:v>-7652</c:v>
                </c:pt>
                <c:pt idx="94">
                  <c:v>-7630</c:v>
                </c:pt>
                <c:pt idx="95">
                  <c:v>-7575</c:v>
                </c:pt>
                <c:pt idx="96">
                  <c:v>-7564</c:v>
                </c:pt>
                <c:pt idx="97">
                  <c:v>-7509</c:v>
                </c:pt>
                <c:pt idx="98">
                  <c:v>-7390</c:v>
                </c:pt>
                <c:pt idx="99">
                  <c:v>-7040</c:v>
                </c:pt>
                <c:pt idx="100">
                  <c:v>-7023</c:v>
                </c:pt>
                <c:pt idx="101">
                  <c:v>-6987</c:v>
                </c:pt>
                <c:pt idx="102">
                  <c:v>-6921</c:v>
                </c:pt>
                <c:pt idx="103">
                  <c:v>-6921</c:v>
                </c:pt>
                <c:pt idx="104">
                  <c:v>-6917</c:v>
                </c:pt>
                <c:pt idx="105">
                  <c:v>-6902</c:v>
                </c:pt>
                <c:pt idx="106">
                  <c:v>-6902</c:v>
                </c:pt>
                <c:pt idx="107">
                  <c:v>-6900</c:v>
                </c:pt>
                <c:pt idx="108">
                  <c:v>-6887</c:v>
                </c:pt>
                <c:pt idx="109">
                  <c:v>-6887</c:v>
                </c:pt>
                <c:pt idx="110">
                  <c:v>-6868</c:v>
                </c:pt>
                <c:pt idx="111">
                  <c:v>-6868</c:v>
                </c:pt>
                <c:pt idx="112">
                  <c:v>-6864</c:v>
                </c:pt>
                <c:pt idx="113">
                  <c:v>-6864</c:v>
                </c:pt>
                <c:pt idx="114">
                  <c:v>-6819</c:v>
                </c:pt>
                <c:pt idx="115">
                  <c:v>-6819</c:v>
                </c:pt>
                <c:pt idx="116">
                  <c:v>-6414</c:v>
                </c:pt>
                <c:pt idx="117">
                  <c:v>-6261</c:v>
                </c:pt>
                <c:pt idx="118">
                  <c:v>-6106</c:v>
                </c:pt>
                <c:pt idx="119">
                  <c:v>-6057</c:v>
                </c:pt>
                <c:pt idx="120">
                  <c:v>-5735</c:v>
                </c:pt>
                <c:pt idx="121">
                  <c:v>-5652</c:v>
                </c:pt>
                <c:pt idx="122">
                  <c:v>-5597</c:v>
                </c:pt>
                <c:pt idx="123">
                  <c:v>-5397</c:v>
                </c:pt>
                <c:pt idx="124">
                  <c:v>-5026</c:v>
                </c:pt>
                <c:pt idx="125">
                  <c:v>-4812</c:v>
                </c:pt>
                <c:pt idx="126">
                  <c:v>-4797</c:v>
                </c:pt>
                <c:pt idx="127">
                  <c:v>-4795</c:v>
                </c:pt>
                <c:pt idx="128">
                  <c:v>-4763</c:v>
                </c:pt>
                <c:pt idx="129">
                  <c:v>-4761</c:v>
                </c:pt>
                <c:pt idx="130">
                  <c:v>-4500</c:v>
                </c:pt>
                <c:pt idx="131">
                  <c:v>-4499</c:v>
                </c:pt>
                <c:pt idx="132">
                  <c:v>-4463</c:v>
                </c:pt>
                <c:pt idx="133">
                  <c:v>-4379</c:v>
                </c:pt>
                <c:pt idx="134">
                  <c:v>-4266</c:v>
                </c:pt>
                <c:pt idx="135">
                  <c:v>-4264</c:v>
                </c:pt>
                <c:pt idx="136">
                  <c:v>-4177</c:v>
                </c:pt>
                <c:pt idx="137">
                  <c:v>-4137</c:v>
                </c:pt>
                <c:pt idx="138">
                  <c:v>-4128</c:v>
                </c:pt>
                <c:pt idx="139">
                  <c:v>-4128</c:v>
                </c:pt>
                <c:pt idx="140">
                  <c:v>-4094</c:v>
                </c:pt>
                <c:pt idx="141">
                  <c:v>-4058</c:v>
                </c:pt>
                <c:pt idx="142">
                  <c:v>-4024</c:v>
                </c:pt>
                <c:pt idx="143">
                  <c:v>-3956</c:v>
                </c:pt>
                <c:pt idx="144">
                  <c:v>-3948</c:v>
                </c:pt>
                <c:pt idx="145">
                  <c:v>-3922</c:v>
                </c:pt>
                <c:pt idx="146">
                  <c:v>-3922</c:v>
                </c:pt>
                <c:pt idx="147">
                  <c:v>-3839</c:v>
                </c:pt>
                <c:pt idx="148">
                  <c:v>-3604</c:v>
                </c:pt>
                <c:pt idx="149">
                  <c:v>-3538</c:v>
                </c:pt>
                <c:pt idx="150">
                  <c:v>-3521</c:v>
                </c:pt>
                <c:pt idx="151">
                  <c:v>-3451</c:v>
                </c:pt>
                <c:pt idx="152">
                  <c:v>-3451</c:v>
                </c:pt>
                <c:pt idx="153">
                  <c:v>-3449</c:v>
                </c:pt>
                <c:pt idx="154">
                  <c:v>-3441</c:v>
                </c:pt>
                <c:pt idx="155">
                  <c:v>-3415</c:v>
                </c:pt>
                <c:pt idx="156">
                  <c:v>-3392</c:v>
                </c:pt>
                <c:pt idx="157">
                  <c:v>-3381</c:v>
                </c:pt>
                <c:pt idx="158">
                  <c:v>-3358</c:v>
                </c:pt>
                <c:pt idx="159">
                  <c:v>-3349</c:v>
                </c:pt>
                <c:pt idx="160">
                  <c:v>-3349</c:v>
                </c:pt>
                <c:pt idx="161">
                  <c:v>-3349</c:v>
                </c:pt>
                <c:pt idx="162">
                  <c:v>-3298</c:v>
                </c:pt>
                <c:pt idx="163">
                  <c:v>-3294</c:v>
                </c:pt>
                <c:pt idx="164">
                  <c:v>-3290</c:v>
                </c:pt>
                <c:pt idx="165">
                  <c:v>-3266</c:v>
                </c:pt>
                <c:pt idx="166">
                  <c:v>-3262</c:v>
                </c:pt>
                <c:pt idx="167">
                  <c:v>-3230</c:v>
                </c:pt>
                <c:pt idx="168">
                  <c:v>-3129</c:v>
                </c:pt>
                <c:pt idx="169">
                  <c:v>-2974</c:v>
                </c:pt>
                <c:pt idx="170">
                  <c:v>-2808</c:v>
                </c:pt>
                <c:pt idx="171">
                  <c:v>-2774</c:v>
                </c:pt>
                <c:pt idx="172">
                  <c:v>-2723</c:v>
                </c:pt>
                <c:pt idx="173">
                  <c:v>-2672</c:v>
                </c:pt>
                <c:pt idx="174">
                  <c:v>-2670</c:v>
                </c:pt>
                <c:pt idx="175">
                  <c:v>-2670</c:v>
                </c:pt>
                <c:pt idx="176">
                  <c:v>-2670</c:v>
                </c:pt>
                <c:pt idx="177">
                  <c:v>-2553</c:v>
                </c:pt>
                <c:pt idx="178">
                  <c:v>-2046</c:v>
                </c:pt>
                <c:pt idx="179">
                  <c:v>-2027</c:v>
                </c:pt>
                <c:pt idx="180">
                  <c:v>-2010</c:v>
                </c:pt>
                <c:pt idx="181">
                  <c:v>-1978</c:v>
                </c:pt>
                <c:pt idx="182">
                  <c:v>-1978</c:v>
                </c:pt>
                <c:pt idx="183">
                  <c:v>-1946</c:v>
                </c:pt>
                <c:pt idx="184">
                  <c:v>-1944</c:v>
                </c:pt>
                <c:pt idx="185">
                  <c:v>-1944</c:v>
                </c:pt>
                <c:pt idx="186">
                  <c:v>-1927</c:v>
                </c:pt>
                <c:pt idx="187">
                  <c:v>-1927</c:v>
                </c:pt>
                <c:pt idx="188">
                  <c:v>-1878</c:v>
                </c:pt>
                <c:pt idx="189">
                  <c:v>-1876</c:v>
                </c:pt>
                <c:pt idx="190">
                  <c:v>-1810</c:v>
                </c:pt>
                <c:pt idx="191">
                  <c:v>-1793</c:v>
                </c:pt>
                <c:pt idx="192">
                  <c:v>-1791</c:v>
                </c:pt>
                <c:pt idx="193">
                  <c:v>-1774</c:v>
                </c:pt>
                <c:pt idx="194">
                  <c:v>-1759</c:v>
                </c:pt>
                <c:pt idx="195">
                  <c:v>-1537</c:v>
                </c:pt>
                <c:pt idx="196">
                  <c:v>-1441</c:v>
                </c:pt>
                <c:pt idx="197">
                  <c:v>-1352</c:v>
                </c:pt>
                <c:pt idx="198">
                  <c:v>-1352</c:v>
                </c:pt>
                <c:pt idx="199">
                  <c:v>-1316</c:v>
                </c:pt>
                <c:pt idx="200">
                  <c:v>-1282</c:v>
                </c:pt>
                <c:pt idx="201">
                  <c:v>-1282</c:v>
                </c:pt>
                <c:pt idx="202">
                  <c:v>-1267</c:v>
                </c:pt>
                <c:pt idx="203">
                  <c:v>-1248</c:v>
                </c:pt>
                <c:pt idx="204">
                  <c:v>-1248</c:v>
                </c:pt>
                <c:pt idx="205">
                  <c:v>-1131</c:v>
                </c:pt>
                <c:pt idx="206">
                  <c:v>-1082</c:v>
                </c:pt>
                <c:pt idx="207">
                  <c:v>-779</c:v>
                </c:pt>
                <c:pt idx="208">
                  <c:v>-677</c:v>
                </c:pt>
                <c:pt idx="209">
                  <c:v>-677</c:v>
                </c:pt>
                <c:pt idx="210">
                  <c:v>-660</c:v>
                </c:pt>
                <c:pt idx="211">
                  <c:v>-660</c:v>
                </c:pt>
                <c:pt idx="212">
                  <c:v>-624</c:v>
                </c:pt>
                <c:pt idx="213">
                  <c:v>-622</c:v>
                </c:pt>
                <c:pt idx="214">
                  <c:v>-558</c:v>
                </c:pt>
                <c:pt idx="215">
                  <c:v>-556</c:v>
                </c:pt>
                <c:pt idx="216">
                  <c:v>-554</c:v>
                </c:pt>
                <c:pt idx="217">
                  <c:v>-541</c:v>
                </c:pt>
                <c:pt idx="218">
                  <c:v>-524</c:v>
                </c:pt>
                <c:pt idx="219">
                  <c:v>-490</c:v>
                </c:pt>
                <c:pt idx="220">
                  <c:v>-456</c:v>
                </c:pt>
                <c:pt idx="221">
                  <c:v>-422</c:v>
                </c:pt>
                <c:pt idx="222">
                  <c:v>-251</c:v>
                </c:pt>
                <c:pt idx="223">
                  <c:v>-49</c:v>
                </c:pt>
                <c:pt idx="224">
                  <c:v>0</c:v>
                </c:pt>
                <c:pt idx="225">
                  <c:v>0</c:v>
                </c:pt>
                <c:pt idx="226">
                  <c:v>19</c:v>
                </c:pt>
                <c:pt idx="227">
                  <c:v>55</c:v>
                </c:pt>
                <c:pt idx="228">
                  <c:v>70</c:v>
                </c:pt>
                <c:pt idx="229">
                  <c:v>70</c:v>
                </c:pt>
                <c:pt idx="230">
                  <c:v>72</c:v>
                </c:pt>
                <c:pt idx="231">
                  <c:v>72</c:v>
                </c:pt>
                <c:pt idx="232">
                  <c:v>72</c:v>
                </c:pt>
                <c:pt idx="233">
                  <c:v>87</c:v>
                </c:pt>
                <c:pt idx="234">
                  <c:v>87</c:v>
                </c:pt>
                <c:pt idx="235">
                  <c:v>119</c:v>
                </c:pt>
                <c:pt idx="236">
                  <c:v>170</c:v>
                </c:pt>
                <c:pt idx="237">
                  <c:v>240</c:v>
                </c:pt>
                <c:pt idx="238">
                  <c:v>626</c:v>
                </c:pt>
                <c:pt idx="239">
                  <c:v>658</c:v>
                </c:pt>
                <c:pt idx="240">
                  <c:v>658</c:v>
                </c:pt>
                <c:pt idx="241">
                  <c:v>660</c:v>
                </c:pt>
                <c:pt idx="242">
                  <c:v>660</c:v>
                </c:pt>
                <c:pt idx="243">
                  <c:v>675</c:v>
                </c:pt>
                <c:pt idx="244">
                  <c:v>675</c:v>
                </c:pt>
                <c:pt idx="245">
                  <c:v>726</c:v>
                </c:pt>
                <c:pt idx="246">
                  <c:v>730</c:v>
                </c:pt>
                <c:pt idx="247">
                  <c:v>730</c:v>
                </c:pt>
                <c:pt idx="248">
                  <c:v>779</c:v>
                </c:pt>
                <c:pt idx="249">
                  <c:v>781</c:v>
                </c:pt>
                <c:pt idx="250">
                  <c:v>783</c:v>
                </c:pt>
                <c:pt idx="251">
                  <c:v>800</c:v>
                </c:pt>
                <c:pt idx="252">
                  <c:v>832</c:v>
                </c:pt>
                <c:pt idx="253">
                  <c:v>832</c:v>
                </c:pt>
                <c:pt idx="254">
                  <c:v>832</c:v>
                </c:pt>
                <c:pt idx="255">
                  <c:v>832</c:v>
                </c:pt>
                <c:pt idx="256">
                  <c:v>864</c:v>
                </c:pt>
                <c:pt idx="257">
                  <c:v>1371</c:v>
                </c:pt>
                <c:pt idx="258">
                  <c:v>1412.5</c:v>
                </c:pt>
                <c:pt idx="259">
                  <c:v>1441</c:v>
                </c:pt>
                <c:pt idx="260">
                  <c:v>1447</c:v>
                </c:pt>
                <c:pt idx="261">
                  <c:v>1466</c:v>
                </c:pt>
                <c:pt idx="262">
                  <c:v>1477</c:v>
                </c:pt>
                <c:pt idx="263">
                  <c:v>1609</c:v>
                </c:pt>
                <c:pt idx="264">
                  <c:v>1626</c:v>
                </c:pt>
                <c:pt idx="265">
                  <c:v>1677</c:v>
                </c:pt>
                <c:pt idx="266">
                  <c:v>1789</c:v>
                </c:pt>
                <c:pt idx="267">
                  <c:v>1946</c:v>
                </c:pt>
                <c:pt idx="268">
                  <c:v>1978</c:v>
                </c:pt>
                <c:pt idx="269">
                  <c:v>2048</c:v>
                </c:pt>
                <c:pt idx="270">
                  <c:v>2082</c:v>
                </c:pt>
                <c:pt idx="271">
                  <c:v>2084</c:v>
                </c:pt>
                <c:pt idx="272">
                  <c:v>2107</c:v>
                </c:pt>
                <c:pt idx="273">
                  <c:v>2124</c:v>
                </c:pt>
                <c:pt idx="274">
                  <c:v>2169</c:v>
                </c:pt>
                <c:pt idx="275">
                  <c:v>2186</c:v>
                </c:pt>
                <c:pt idx="276">
                  <c:v>2305</c:v>
                </c:pt>
                <c:pt idx="277">
                  <c:v>2710</c:v>
                </c:pt>
                <c:pt idx="278">
                  <c:v>2793</c:v>
                </c:pt>
                <c:pt idx="279">
                  <c:v>2810</c:v>
                </c:pt>
                <c:pt idx="280">
                  <c:v>2810</c:v>
                </c:pt>
                <c:pt idx="281">
                  <c:v>2812</c:v>
                </c:pt>
                <c:pt idx="282">
                  <c:v>2812</c:v>
                </c:pt>
                <c:pt idx="283">
                  <c:v>2814</c:v>
                </c:pt>
                <c:pt idx="284">
                  <c:v>2846</c:v>
                </c:pt>
                <c:pt idx="285">
                  <c:v>2863</c:v>
                </c:pt>
                <c:pt idx="286">
                  <c:v>2914</c:v>
                </c:pt>
                <c:pt idx="287">
                  <c:v>2963</c:v>
                </c:pt>
                <c:pt idx="288">
                  <c:v>2965</c:v>
                </c:pt>
                <c:pt idx="289">
                  <c:v>3542</c:v>
                </c:pt>
                <c:pt idx="290">
                  <c:v>3623</c:v>
                </c:pt>
                <c:pt idx="291">
                  <c:v>4079</c:v>
                </c:pt>
                <c:pt idx="292">
                  <c:v>4145</c:v>
                </c:pt>
                <c:pt idx="293">
                  <c:v>4147</c:v>
                </c:pt>
                <c:pt idx="294">
                  <c:v>4196</c:v>
                </c:pt>
                <c:pt idx="295">
                  <c:v>4213</c:v>
                </c:pt>
                <c:pt idx="296">
                  <c:v>4234</c:v>
                </c:pt>
                <c:pt idx="297">
                  <c:v>4298</c:v>
                </c:pt>
                <c:pt idx="298">
                  <c:v>4457</c:v>
                </c:pt>
                <c:pt idx="299">
                  <c:v>4707</c:v>
                </c:pt>
                <c:pt idx="300">
                  <c:v>4735</c:v>
                </c:pt>
                <c:pt idx="301">
                  <c:v>4737</c:v>
                </c:pt>
                <c:pt idx="302">
                  <c:v>4737</c:v>
                </c:pt>
                <c:pt idx="303">
                  <c:v>4788</c:v>
                </c:pt>
                <c:pt idx="304">
                  <c:v>4807</c:v>
                </c:pt>
                <c:pt idx="305">
                  <c:v>4822</c:v>
                </c:pt>
                <c:pt idx="306">
                  <c:v>4858</c:v>
                </c:pt>
                <c:pt idx="307">
                  <c:v>4873</c:v>
                </c:pt>
                <c:pt idx="308">
                  <c:v>4911</c:v>
                </c:pt>
                <c:pt idx="309">
                  <c:v>4916.5</c:v>
                </c:pt>
                <c:pt idx="310">
                  <c:v>4996</c:v>
                </c:pt>
                <c:pt idx="311">
                  <c:v>5045</c:v>
                </c:pt>
                <c:pt idx="312">
                  <c:v>5499</c:v>
                </c:pt>
                <c:pt idx="313">
                  <c:v>5567</c:v>
                </c:pt>
                <c:pt idx="314">
                  <c:v>5605</c:v>
                </c:pt>
                <c:pt idx="315">
                  <c:v>5669</c:v>
                </c:pt>
                <c:pt idx="316">
                  <c:v>5703</c:v>
                </c:pt>
                <c:pt idx="317">
                  <c:v>5737</c:v>
                </c:pt>
                <c:pt idx="318">
                  <c:v>6106</c:v>
                </c:pt>
                <c:pt idx="319">
                  <c:v>6157</c:v>
                </c:pt>
                <c:pt idx="320">
                  <c:v>6244</c:v>
                </c:pt>
                <c:pt idx="321">
                  <c:v>6295</c:v>
                </c:pt>
                <c:pt idx="322">
                  <c:v>6312</c:v>
                </c:pt>
                <c:pt idx="323">
                  <c:v>6397</c:v>
                </c:pt>
                <c:pt idx="324">
                  <c:v>6766</c:v>
                </c:pt>
                <c:pt idx="325">
                  <c:v>6851</c:v>
                </c:pt>
                <c:pt idx="326">
                  <c:v>6921</c:v>
                </c:pt>
                <c:pt idx="327">
                  <c:v>6938</c:v>
                </c:pt>
                <c:pt idx="328">
                  <c:v>7008</c:v>
                </c:pt>
                <c:pt idx="329">
                  <c:v>7040</c:v>
                </c:pt>
                <c:pt idx="330">
                  <c:v>7091</c:v>
                </c:pt>
                <c:pt idx="331">
                  <c:v>7125</c:v>
                </c:pt>
                <c:pt idx="332">
                  <c:v>7475</c:v>
                </c:pt>
                <c:pt idx="333">
                  <c:v>7562</c:v>
                </c:pt>
                <c:pt idx="334">
                  <c:v>7598</c:v>
                </c:pt>
                <c:pt idx="335">
                  <c:v>7632</c:v>
                </c:pt>
                <c:pt idx="336">
                  <c:v>7719</c:v>
                </c:pt>
                <c:pt idx="337">
                  <c:v>7749</c:v>
                </c:pt>
                <c:pt idx="338">
                  <c:v>7870</c:v>
                </c:pt>
                <c:pt idx="339">
                  <c:v>8222</c:v>
                </c:pt>
                <c:pt idx="340">
                  <c:v>8379</c:v>
                </c:pt>
                <c:pt idx="341">
                  <c:v>8379</c:v>
                </c:pt>
                <c:pt idx="342">
                  <c:v>8383</c:v>
                </c:pt>
                <c:pt idx="343">
                  <c:v>8383</c:v>
                </c:pt>
                <c:pt idx="344">
                  <c:v>8383</c:v>
                </c:pt>
                <c:pt idx="345">
                  <c:v>8411</c:v>
                </c:pt>
                <c:pt idx="346">
                  <c:v>8863</c:v>
                </c:pt>
                <c:pt idx="347">
                  <c:v>8986</c:v>
                </c:pt>
                <c:pt idx="348">
                  <c:v>8986</c:v>
                </c:pt>
                <c:pt idx="349">
                  <c:v>8988</c:v>
                </c:pt>
                <c:pt idx="350">
                  <c:v>8988</c:v>
                </c:pt>
                <c:pt idx="351">
                  <c:v>9003</c:v>
                </c:pt>
                <c:pt idx="352">
                  <c:v>9003</c:v>
                </c:pt>
                <c:pt idx="353">
                  <c:v>9020</c:v>
                </c:pt>
                <c:pt idx="354">
                  <c:v>9020</c:v>
                </c:pt>
                <c:pt idx="355">
                  <c:v>9022</c:v>
                </c:pt>
                <c:pt idx="356">
                  <c:v>9022</c:v>
                </c:pt>
                <c:pt idx="357">
                  <c:v>9071</c:v>
                </c:pt>
                <c:pt idx="358">
                  <c:v>9107</c:v>
                </c:pt>
                <c:pt idx="359">
                  <c:v>9610</c:v>
                </c:pt>
                <c:pt idx="360">
                  <c:v>9723.5</c:v>
                </c:pt>
                <c:pt idx="361">
                  <c:v>9765</c:v>
                </c:pt>
                <c:pt idx="362">
                  <c:v>9850</c:v>
                </c:pt>
                <c:pt idx="363">
                  <c:v>9950</c:v>
                </c:pt>
                <c:pt idx="364">
                  <c:v>10338</c:v>
                </c:pt>
                <c:pt idx="365">
                  <c:v>10406</c:v>
                </c:pt>
                <c:pt idx="366">
                  <c:v>10457</c:v>
                </c:pt>
                <c:pt idx="367">
                  <c:v>10491</c:v>
                </c:pt>
                <c:pt idx="368">
                  <c:v>10561</c:v>
                </c:pt>
                <c:pt idx="369">
                  <c:v>10896</c:v>
                </c:pt>
                <c:pt idx="370">
                  <c:v>10996</c:v>
                </c:pt>
                <c:pt idx="371">
                  <c:v>11015</c:v>
                </c:pt>
                <c:pt idx="372">
                  <c:v>11083</c:v>
                </c:pt>
                <c:pt idx="373">
                  <c:v>11106</c:v>
                </c:pt>
                <c:pt idx="374">
                  <c:v>11134</c:v>
                </c:pt>
                <c:pt idx="375">
                  <c:v>11202</c:v>
                </c:pt>
                <c:pt idx="376">
                  <c:v>11238</c:v>
                </c:pt>
                <c:pt idx="377">
                  <c:v>11272</c:v>
                </c:pt>
                <c:pt idx="378">
                  <c:v>11289</c:v>
                </c:pt>
                <c:pt idx="379">
                  <c:v>11998</c:v>
                </c:pt>
                <c:pt idx="380">
                  <c:v>12000</c:v>
                </c:pt>
                <c:pt idx="381">
                  <c:v>12015</c:v>
                </c:pt>
                <c:pt idx="382">
                  <c:v>12243</c:v>
                </c:pt>
                <c:pt idx="383">
                  <c:v>12333.5</c:v>
                </c:pt>
                <c:pt idx="384">
                  <c:v>12352</c:v>
                </c:pt>
                <c:pt idx="385">
                  <c:v>12490</c:v>
                </c:pt>
                <c:pt idx="386">
                  <c:v>12490</c:v>
                </c:pt>
                <c:pt idx="387">
                  <c:v>13075</c:v>
                </c:pt>
                <c:pt idx="388">
                  <c:v>13075</c:v>
                </c:pt>
                <c:pt idx="389">
                  <c:v>13203</c:v>
                </c:pt>
                <c:pt idx="390">
                  <c:v>13757</c:v>
                </c:pt>
                <c:pt idx="391">
                  <c:v>14332</c:v>
                </c:pt>
                <c:pt idx="392">
                  <c:v>14432</c:v>
                </c:pt>
                <c:pt idx="393">
                  <c:v>14439</c:v>
                </c:pt>
                <c:pt idx="394">
                  <c:v>14640</c:v>
                </c:pt>
                <c:pt idx="395">
                  <c:v>15007</c:v>
                </c:pt>
                <c:pt idx="396">
                  <c:v>15007</c:v>
                </c:pt>
                <c:pt idx="397">
                  <c:v>15011</c:v>
                </c:pt>
                <c:pt idx="398">
                  <c:v>15011</c:v>
                </c:pt>
                <c:pt idx="399">
                  <c:v>15085</c:v>
                </c:pt>
                <c:pt idx="400">
                  <c:v>15696</c:v>
                </c:pt>
                <c:pt idx="401">
                  <c:v>15956</c:v>
                </c:pt>
                <c:pt idx="402">
                  <c:v>16414</c:v>
                </c:pt>
                <c:pt idx="403">
                  <c:v>16438</c:v>
                </c:pt>
                <c:pt idx="404">
                  <c:v>16438</c:v>
                </c:pt>
                <c:pt idx="405">
                  <c:v>16487.5</c:v>
                </c:pt>
                <c:pt idx="406">
                  <c:v>16512</c:v>
                </c:pt>
                <c:pt idx="407">
                  <c:v>16514</c:v>
                </c:pt>
                <c:pt idx="408">
                  <c:v>16529</c:v>
                </c:pt>
                <c:pt idx="409">
                  <c:v>16755</c:v>
                </c:pt>
                <c:pt idx="410">
                  <c:v>16769</c:v>
                </c:pt>
                <c:pt idx="411">
                  <c:v>16769</c:v>
                </c:pt>
                <c:pt idx="412">
                  <c:v>16837</c:v>
                </c:pt>
                <c:pt idx="413">
                  <c:v>17259</c:v>
                </c:pt>
                <c:pt idx="414">
                  <c:v>17259</c:v>
                </c:pt>
                <c:pt idx="415">
                  <c:v>17310</c:v>
                </c:pt>
                <c:pt idx="416">
                  <c:v>17423.5</c:v>
                </c:pt>
                <c:pt idx="417">
                  <c:v>17463</c:v>
                </c:pt>
                <c:pt idx="418">
                  <c:v>17883</c:v>
                </c:pt>
                <c:pt idx="419">
                  <c:v>17883</c:v>
                </c:pt>
                <c:pt idx="420">
                  <c:v>18408</c:v>
                </c:pt>
                <c:pt idx="421">
                  <c:v>18521</c:v>
                </c:pt>
                <c:pt idx="422">
                  <c:v>18620.5</c:v>
                </c:pt>
                <c:pt idx="423">
                  <c:v>18637.5</c:v>
                </c:pt>
                <c:pt idx="424">
                  <c:v>18715</c:v>
                </c:pt>
                <c:pt idx="425">
                  <c:v>19186</c:v>
                </c:pt>
                <c:pt idx="426">
                  <c:v>20766</c:v>
                </c:pt>
                <c:pt idx="427">
                  <c:v>20816</c:v>
                </c:pt>
                <c:pt idx="428">
                  <c:v>20925.5</c:v>
                </c:pt>
                <c:pt idx="429">
                  <c:v>21352</c:v>
                </c:pt>
                <c:pt idx="430">
                  <c:v>21353</c:v>
                </c:pt>
                <c:pt idx="431">
                  <c:v>21387</c:v>
                </c:pt>
                <c:pt idx="432">
                  <c:v>21413.5</c:v>
                </c:pt>
                <c:pt idx="433">
                  <c:v>21459</c:v>
                </c:pt>
                <c:pt idx="434">
                  <c:v>21506</c:v>
                </c:pt>
                <c:pt idx="435">
                  <c:v>22107.5</c:v>
                </c:pt>
                <c:pt idx="436">
                  <c:v>22168</c:v>
                </c:pt>
                <c:pt idx="437">
                  <c:v>22173.5</c:v>
                </c:pt>
                <c:pt idx="438">
                  <c:v>22232.5</c:v>
                </c:pt>
                <c:pt idx="439">
                  <c:v>22656</c:v>
                </c:pt>
                <c:pt idx="440">
                  <c:v>22680.5</c:v>
                </c:pt>
                <c:pt idx="441">
                  <c:v>22739</c:v>
                </c:pt>
                <c:pt idx="442">
                  <c:v>22743</c:v>
                </c:pt>
                <c:pt idx="443">
                  <c:v>22950</c:v>
                </c:pt>
                <c:pt idx="444">
                  <c:v>23333</c:v>
                </c:pt>
                <c:pt idx="445">
                  <c:v>23355</c:v>
                </c:pt>
                <c:pt idx="446">
                  <c:v>23357.5</c:v>
                </c:pt>
                <c:pt idx="447">
                  <c:v>24074</c:v>
                </c:pt>
                <c:pt idx="448">
                  <c:v>24170</c:v>
                </c:pt>
                <c:pt idx="449">
                  <c:v>24323.5</c:v>
                </c:pt>
                <c:pt idx="450">
                  <c:v>24751</c:v>
                </c:pt>
                <c:pt idx="451">
                  <c:v>24762.5</c:v>
                </c:pt>
                <c:pt idx="452">
                  <c:v>24777.5</c:v>
                </c:pt>
                <c:pt idx="453">
                  <c:v>26062.5</c:v>
                </c:pt>
                <c:pt idx="454">
                  <c:v>26235.5</c:v>
                </c:pt>
                <c:pt idx="455">
                  <c:v>26235.5</c:v>
                </c:pt>
                <c:pt idx="456">
                  <c:v>26884</c:v>
                </c:pt>
                <c:pt idx="457">
                  <c:v>26888</c:v>
                </c:pt>
                <c:pt idx="458">
                  <c:v>27675</c:v>
                </c:pt>
                <c:pt idx="459">
                  <c:v>28446</c:v>
                </c:pt>
                <c:pt idx="460">
                  <c:v>28480</c:v>
                </c:pt>
              </c:numCache>
            </c:numRef>
          </c:xVal>
          <c:yVal>
            <c:numRef>
              <c:f>Active!$J$21:$J$991</c:f>
              <c:numCache>
                <c:formatCode>General</c:formatCode>
                <c:ptCount val="971"/>
                <c:pt idx="91">
                  <c:v>4.6282900002552196E-2</c:v>
                </c:pt>
                <c:pt idx="92">
                  <c:v>4.6625600007246248E-2</c:v>
                </c:pt>
                <c:pt idx="93">
                  <c:v>2.6388000042061321E-3</c:v>
                </c:pt>
                <c:pt idx="94">
                  <c:v>3.4469999955035746E-3</c:v>
                </c:pt>
                <c:pt idx="96">
                  <c:v>4.5571599999675527E-2</c:v>
                </c:pt>
                <c:pt idx="97">
                  <c:v>7.8921000022091903E-3</c:v>
                </c:pt>
                <c:pt idx="104">
                  <c:v>3.0673000001115724E-3</c:v>
                </c:pt>
                <c:pt idx="107">
                  <c:v>3.3100000000558794E-3</c:v>
                </c:pt>
                <c:pt idx="124">
                  <c:v>-8.6005999983171932E-3</c:v>
                </c:pt>
                <c:pt idx="137">
                  <c:v>-1.4147000038065016E-3</c:v>
                </c:pt>
                <c:pt idx="144">
                  <c:v>-1.2698799997451715E-2</c:v>
                </c:pt>
                <c:pt idx="154">
                  <c:v>-9.3710000510327518E-4</c:v>
                </c:pt>
                <c:pt idx="156">
                  <c:v>8.5448000027099624E-3</c:v>
                </c:pt>
                <c:pt idx="158">
                  <c:v>4.301999942981638E-4</c:v>
                </c:pt>
                <c:pt idx="164">
                  <c:v>-6.7990000025019981E-3</c:v>
                </c:pt>
                <c:pt idx="208">
                  <c:v>-1.4886999997543171E-3</c:v>
                </c:pt>
                <c:pt idx="209">
                  <c:v>-3.8869999843882397E-4</c:v>
                </c:pt>
                <c:pt idx="210">
                  <c:v>-4.5999993744771928E-5</c:v>
                </c:pt>
                <c:pt idx="211">
                  <c:v>2.2539999990840442E-3</c:v>
                </c:pt>
                <c:pt idx="224">
                  <c:v>-1.1000000013154931E-3</c:v>
                </c:pt>
                <c:pt idx="309">
                  <c:v>4.6150002162903547E-5</c:v>
                </c:pt>
                <c:pt idx="369">
                  <c:v>-1.1023999977624044E-3</c:v>
                </c:pt>
                <c:pt idx="371">
                  <c:v>-3.3035000014933757E-3</c:v>
                </c:pt>
                <c:pt idx="373">
                  <c:v>2.4860000121407211E-4</c:v>
                </c:pt>
                <c:pt idx="377">
                  <c:v>2.2832000031485222E-3</c:v>
                </c:pt>
                <c:pt idx="379">
                  <c:v>-5.2461999948718585E-3</c:v>
                </c:pt>
                <c:pt idx="380">
                  <c:v>2.9999999969732016E-4</c:v>
                </c:pt>
                <c:pt idx="384">
                  <c:v>3.5312000036356039E-3</c:v>
                </c:pt>
                <c:pt idx="386">
                  <c:v>8.8190000024042092E-3</c:v>
                </c:pt>
                <c:pt idx="390">
                  <c:v>4.1367000012542121E-3</c:v>
                </c:pt>
                <c:pt idx="391">
                  <c:v>7.6919999992242083E-4</c:v>
                </c:pt>
                <c:pt idx="392">
                  <c:v>1.6791999951237813E-3</c:v>
                </c:pt>
                <c:pt idx="394">
                  <c:v>-4.1600000258767977E-4</c:v>
                </c:pt>
                <c:pt idx="396">
                  <c:v>2.5116999968304299E-3</c:v>
                </c:pt>
                <c:pt idx="407">
                  <c:v>5.0733999960357323E-3</c:v>
                </c:pt>
                <c:pt idx="412">
                  <c:v>4.084699998202268E-3</c:v>
                </c:pt>
                <c:pt idx="431">
                  <c:v>6.2897000025259331E-3</c:v>
                </c:pt>
                <c:pt idx="433">
                  <c:v>9.9528999999165535E-3</c:v>
                </c:pt>
                <c:pt idx="434">
                  <c:v>6.288600001425948E-3</c:v>
                </c:pt>
                <c:pt idx="435">
                  <c:v>8.6082499983604066E-3</c:v>
                </c:pt>
                <c:pt idx="438">
                  <c:v>9.2457499995362014E-3</c:v>
                </c:pt>
                <c:pt idx="441">
                  <c:v>8.1209000054514036E-3</c:v>
                </c:pt>
                <c:pt idx="442">
                  <c:v>5.9133000031579286E-3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6D8-4351-B805-F03404F5898D}"/>
            </c:ext>
          </c:extLst>
        </c:ser>
        <c:ser>
          <c:idx val="5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Active!$D$21:$D$991</c:f>
                <c:numCache>
                  <c:formatCode>General</c:formatCode>
                  <c:ptCount val="971"/>
                  <c:pt idx="91">
                    <c:v>5.0000000000000001E-4</c:v>
                  </c:pt>
                  <c:pt idx="92">
                    <c:v>2.0999999999999999E-3</c:v>
                  </c:pt>
                  <c:pt idx="96">
                    <c:v>5.0000000000000001E-4</c:v>
                  </c:pt>
                  <c:pt idx="110">
                    <c:v>5.0000000000000001E-3</c:v>
                  </c:pt>
                  <c:pt idx="111">
                    <c:v>5.0000000000000001E-3</c:v>
                  </c:pt>
                  <c:pt idx="116">
                    <c:v>5.0000000000000001E-3</c:v>
                  </c:pt>
                  <c:pt idx="125">
                    <c:v>5.0000000000000001E-3</c:v>
                  </c:pt>
                  <c:pt idx="126">
                    <c:v>5.0000000000000001E-3</c:v>
                  </c:pt>
                  <c:pt idx="127">
                    <c:v>5.0000000000000001E-3</c:v>
                  </c:pt>
                  <c:pt idx="128">
                    <c:v>5.0000000000000001E-3</c:v>
                  </c:pt>
                  <c:pt idx="129">
                    <c:v>5.0000000000000001E-3</c:v>
                  </c:pt>
                  <c:pt idx="309">
                    <c:v>6.9999999999999999E-4</c:v>
                  </c:pt>
                  <c:pt idx="325">
                    <c:v>4.0000000000000001E-3</c:v>
                  </c:pt>
                  <c:pt idx="326">
                    <c:v>5.0000000000000001E-3</c:v>
                  </c:pt>
                  <c:pt idx="327">
                    <c:v>8.9999999999999993E-3</c:v>
                  </c:pt>
                  <c:pt idx="328">
                    <c:v>6.0000000000000001E-3</c:v>
                  </c:pt>
                  <c:pt idx="329">
                    <c:v>7.0000000000000001E-3</c:v>
                  </c:pt>
                  <c:pt idx="330">
                    <c:v>5.0000000000000001E-3</c:v>
                  </c:pt>
                  <c:pt idx="331">
                    <c:v>6.0000000000000001E-3</c:v>
                  </c:pt>
                  <c:pt idx="332">
                    <c:v>5.0000000000000001E-3</c:v>
                  </c:pt>
                  <c:pt idx="333">
                    <c:v>4.0000000000000001E-3</c:v>
                  </c:pt>
                  <c:pt idx="334">
                    <c:v>4.0000000000000001E-3</c:v>
                  </c:pt>
                  <c:pt idx="335">
                    <c:v>4.0000000000000001E-3</c:v>
                  </c:pt>
                  <c:pt idx="337">
                    <c:v>4.0000000000000001E-3</c:v>
                  </c:pt>
                  <c:pt idx="338">
                    <c:v>5.0000000000000001E-3</c:v>
                  </c:pt>
                  <c:pt idx="339">
                    <c:v>4.0000000000000001E-3</c:v>
                  </c:pt>
                  <c:pt idx="345">
                    <c:v>5.0000000000000001E-3</c:v>
                  </c:pt>
                  <c:pt idx="347">
                    <c:v>7.0000000000000001E-3</c:v>
                  </c:pt>
                  <c:pt idx="348">
                    <c:v>2E-3</c:v>
                  </c:pt>
                  <c:pt idx="351">
                    <c:v>6.0000000000000001E-3</c:v>
                  </c:pt>
                  <c:pt idx="357">
                    <c:v>4.0000000000000001E-3</c:v>
                  </c:pt>
                  <c:pt idx="358">
                    <c:v>5.0000000000000001E-3</c:v>
                  </c:pt>
                  <c:pt idx="359">
                    <c:v>1E-3</c:v>
                  </c:pt>
                  <c:pt idx="361">
                    <c:v>5.0000000000000001E-3</c:v>
                  </c:pt>
                  <c:pt idx="362">
                    <c:v>5.0000000000000001E-3</c:v>
                  </c:pt>
                  <c:pt idx="363">
                    <c:v>6.0000000000000001E-3</c:v>
                  </c:pt>
                  <c:pt idx="364">
                    <c:v>5.0000000000000001E-3</c:v>
                  </c:pt>
                  <c:pt idx="365">
                    <c:v>4.0000000000000001E-3</c:v>
                  </c:pt>
                  <c:pt idx="366">
                    <c:v>5.0000000000000001E-3</c:v>
                  </c:pt>
                  <c:pt idx="367">
                    <c:v>4.0000000000000001E-3</c:v>
                  </c:pt>
                  <c:pt idx="368">
                    <c:v>4.0000000000000001E-3</c:v>
                  </c:pt>
                  <c:pt idx="370">
                    <c:v>4.0000000000000001E-3</c:v>
                  </c:pt>
                  <c:pt idx="372">
                    <c:v>5.0000000000000001E-3</c:v>
                  </c:pt>
                  <c:pt idx="373">
                    <c:v>2.9999999999999997E-4</c:v>
                  </c:pt>
                  <c:pt idx="374">
                    <c:v>4.0000000000000001E-3</c:v>
                  </c:pt>
                  <c:pt idx="375">
                    <c:v>5.0000000000000001E-3</c:v>
                  </c:pt>
                  <c:pt idx="376">
                    <c:v>6.0000000000000001E-3</c:v>
                  </c:pt>
                  <c:pt idx="378">
                    <c:v>8.0000000000000002E-3</c:v>
                  </c:pt>
                  <c:pt idx="382">
                    <c:v>4.0000000000000002E-4</c:v>
                  </c:pt>
                  <c:pt idx="383">
                    <c:v>1.2999999999999999E-3</c:v>
                  </c:pt>
                  <c:pt idx="384">
                    <c:v>1E-4</c:v>
                  </c:pt>
                  <c:pt idx="388">
                    <c:v>4.0000000000000003E-5</c:v>
                  </c:pt>
                  <c:pt idx="389">
                    <c:v>0</c:v>
                  </c:pt>
                  <c:pt idx="390">
                    <c:v>1E-4</c:v>
                  </c:pt>
                  <c:pt idx="391">
                    <c:v>6.9999999999999999E-4</c:v>
                  </c:pt>
                  <c:pt idx="392">
                    <c:v>8.9999999999999998E-4</c:v>
                  </c:pt>
                  <c:pt idx="394">
                    <c:v>1E-4</c:v>
                  </c:pt>
                  <c:pt idx="396">
                    <c:v>2.0000000000000001E-4</c:v>
                  </c:pt>
                  <c:pt idx="397">
                    <c:v>6.9999999999999994E-5</c:v>
                  </c:pt>
                  <c:pt idx="399">
                    <c:v>1E-3</c:v>
                  </c:pt>
                  <c:pt idx="400">
                    <c:v>5.0000000000000001E-4</c:v>
                  </c:pt>
                  <c:pt idx="401">
                    <c:v>1.5E-3</c:v>
                  </c:pt>
                  <c:pt idx="402">
                    <c:v>3.0000000000000001E-3</c:v>
                  </c:pt>
                  <c:pt idx="403">
                    <c:v>6.0000000000000002E-5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2.0999999999999999E-3</c:v>
                  </c:pt>
                  <c:pt idx="408">
                    <c:v>1E-3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2.9999999999999997E-4</c:v>
                  </c:pt>
                  <c:pt idx="413">
                    <c:v>0</c:v>
                  </c:pt>
                  <c:pt idx="414">
                    <c:v>1.4E-3</c:v>
                  </c:pt>
                  <c:pt idx="415">
                    <c:v>1.1999999999999999E-3</c:v>
                  </c:pt>
                  <c:pt idx="416">
                    <c:v>5.0000000000000001E-4</c:v>
                  </c:pt>
                  <c:pt idx="417">
                    <c:v>0</c:v>
                  </c:pt>
                  <c:pt idx="418">
                    <c:v>2.0000000000000001E-4</c:v>
                  </c:pt>
                  <c:pt idx="419">
                    <c:v>2.0000000000000001E-4</c:v>
                  </c:pt>
                  <c:pt idx="420">
                    <c:v>1E-4</c:v>
                  </c:pt>
                  <c:pt idx="421">
                    <c:v>1E-4</c:v>
                  </c:pt>
                  <c:pt idx="422">
                    <c:v>1.4E-3</c:v>
                  </c:pt>
                  <c:pt idx="423">
                    <c:v>2.9999999999999997E-4</c:v>
                  </c:pt>
                  <c:pt idx="424">
                    <c:v>2.9999999999999997E-4</c:v>
                  </c:pt>
                  <c:pt idx="425">
                    <c:v>2.0000000000000001E-4</c:v>
                  </c:pt>
                  <c:pt idx="427">
                    <c:v>4.0000000000000002E-4</c:v>
                  </c:pt>
                  <c:pt idx="429">
                    <c:v>1.6999999999999999E-3</c:v>
                  </c:pt>
                  <c:pt idx="430">
                    <c:v>1.1E-4</c:v>
                  </c:pt>
                  <c:pt idx="431">
                    <c:v>5.0000000000000001E-4</c:v>
                  </c:pt>
                  <c:pt idx="432">
                    <c:v>3.3E-4</c:v>
                  </c:pt>
                  <c:pt idx="433">
                    <c:v>2.2000000000000001E-3</c:v>
                  </c:pt>
                  <c:pt idx="434">
                    <c:v>1E-4</c:v>
                  </c:pt>
                  <c:pt idx="435">
                    <c:v>1.9E-3</c:v>
                  </c:pt>
                  <c:pt idx="436">
                    <c:v>8.9999999999999998E-4</c:v>
                  </c:pt>
                  <c:pt idx="437">
                    <c:v>2.1000000000000001E-4</c:v>
                  </c:pt>
                  <c:pt idx="438">
                    <c:v>5.8999999999999999E-3</c:v>
                  </c:pt>
                  <c:pt idx="439">
                    <c:v>1.2999999999999999E-4</c:v>
                  </c:pt>
                  <c:pt idx="440">
                    <c:v>2.7999999999999998E-4</c:v>
                  </c:pt>
                  <c:pt idx="441">
                    <c:v>2.5000000000000001E-3</c:v>
                  </c:pt>
                  <c:pt idx="442">
                    <c:v>3.2000000000000002E-3</c:v>
                  </c:pt>
                  <c:pt idx="444">
                    <c:v>1E-4</c:v>
                  </c:pt>
                  <c:pt idx="445">
                    <c:v>0</c:v>
                  </c:pt>
                  <c:pt idx="446">
                    <c:v>6.4999999999999997E-3</c:v>
                  </c:pt>
                  <c:pt idx="447">
                    <c:v>1.6999999999999999E-3</c:v>
                  </c:pt>
                  <c:pt idx="448">
                    <c:v>0</c:v>
                  </c:pt>
                  <c:pt idx="449">
                    <c:v>1.9E-3</c:v>
                  </c:pt>
                  <c:pt idx="450">
                    <c:v>3.0000000000000001E-3</c:v>
                  </c:pt>
                  <c:pt idx="451">
                    <c:v>2.3999999999999998E-3</c:v>
                  </c:pt>
                  <c:pt idx="452">
                    <c:v>1.06E-2</c:v>
                  </c:pt>
                  <c:pt idx="453">
                    <c:v>5.9999999999999995E-4</c:v>
                  </c:pt>
                  <c:pt idx="454">
                    <c:v>2.3000000000000001E-4</c:v>
                  </c:pt>
                  <c:pt idx="455">
                    <c:v>2.3000000000000001E-4</c:v>
                  </c:pt>
                  <c:pt idx="456">
                    <c:v>0</c:v>
                  </c:pt>
                  <c:pt idx="457">
                    <c:v>2.2000000000000001E-3</c:v>
                  </c:pt>
                  <c:pt idx="458">
                    <c:v>5.9999999999999995E-4</c:v>
                  </c:pt>
                </c:numCache>
              </c:numRef>
            </c:plus>
            <c:minus>
              <c:numRef>
                <c:f>Active!$D$21:$D$991</c:f>
                <c:numCache>
                  <c:formatCode>General</c:formatCode>
                  <c:ptCount val="971"/>
                  <c:pt idx="91">
                    <c:v>5.0000000000000001E-4</c:v>
                  </c:pt>
                  <c:pt idx="92">
                    <c:v>2.0999999999999999E-3</c:v>
                  </c:pt>
                  <c:pt idx="96">
                    <c:v>5.0000000000000001E-4</c:v>
                  </c:pt>
                  <c:pt idx="110">
                    <c:v>5.0000000000000001E-3</c:v>
                  </c:pt>
                  <c:pt idx="111">
                    <c:v>5.0000000000000001E-3</c:v>
                  </c:pt>
                  <c:pt idx="116">
                    <c:v>5.0000000000000001E-3</c:v>
                  </c:pt>
                  <c:pt idx="125">
                    <c:v>5.0000000000000001E-3</c:v>
                  </c:pt>
                  <c:pt idx="126">
                    <c:v>5.0000000000000001E-3</c:v>
                  </c:pt>
                  <c:pt idx="127">
                    <c:v>5.0000000000000001E-3</c:v>
                  </c:pt>
                  <c:pt idx="128">
                    <c:v>5.0000000000000001E-3</c:v>
                  </c:pt>
                  <c:pt idx="129">
                    <c:v>5.0000000000000001E-3</c:v>
                  </c:pt>
                  <c:pt idx="309">
                    <c:v>6.9999999999999999E-4</c:v>
                  </c:pt>
                  <c:pt idx="325">
                    <c:v>4.0000000000000001E-3</c:v>
                  </c:pt>
                  <c:pt idx="326">
                    <c:v>5.0000000000000001E-3</c:v>
                  </c:pt>
                  <c:pt idx="327">
                    <c:v>8.9999999999999993E-3</c:v>
                  </c:pt>
                  <c:pt idx="328">
                    <c:v>6.0000000000000001E-3</c:v>
                  </c:pt>
                  <c:pt idx="329">
                    <c:v>7.0000000000000001E-3</c:v>
                  </c:pt>
                  <c:pt idx="330">
                    <c:v>5.0000000000000001E-3</c:v>
                  </c:pt>
                  <c:pt idx="331">
                    <c:v>6.0000000000000001E-3</c:v>
                  </c:pt>
                  <c:pt idx="332">
                    <c:v>5.0000000000000001E-3</c:v>
                  </c:pt>
                  <c:pt idx="333">
                    <c:v>4.0000000000000001E-3</c:v>
                  </c:pt>
                  <c:pt idx="334">
                    <c:v>4.0000000000000001E-3</c:v>
                  </c:pt>
                  <c:pt idx="335">
                    <c:v>4.0000000000000001E-3</c:v>
                  </c:pt>
                  <c:pt idx="337">
                    <c:v>4.0000000000000001E-3</c:v>
                  </c:pt>
                  <c:pt idx="338">
                    <c:v>5.0000000000000001E-3</c:v>
                  </c:pt>
                  <c:pt idx="339">
                    <c:v>4.0000000000000001E-3</c:v>
                  </c:pt>
                  <c:pt idx="345">
                    <c:v>5.0000000000000001E-3</c:v>
                  </c:pt>
                  <c:pt idx="347">
                    <c:v>7.0000000000000001E-3</c:v>
                  </c:pt>
                  <c:pt idx="348">
                    <c:v>2E-3</c:v>
                  </c:pt>
                  <c:pt idx="351">
                    <c:v>6.0000000000000001E-3</c:v>
                  </c:pt>
                  <c:pt idx="357">
                    <c:v>4.0000000000000001E-3</c:v>
                  </c:pt>
                  <c:pt idx="358">
                    <c:v>5.0000000000000001E-3</c:v>
                  </c:pt>
                  <c:pt idx="359">
                    <c:v>1E-3</c:v>
                  </c:pt>
                  <c:pt idx="361">
                    <c:v>5.0000000000000001E-3</c:v>
                  </c:pt>
                  <c:pt idx="362">
                    <c:v>5.0000000000000001E-3</c:v>
                  </c:pt>
                  <c:pt idx="363">
                    <c:v>6.0000000000000001E-3</c:v>
                  </c:pt>
                  <c:pt idx="364">
                    <c:v>5.0000000000000001E-3</c:v>
                  </c:pt>
                  <c:pt idx="365">
                    <c:v>4.0000000000000001E-3</c:v>
                  </c:pt>
                  <c:pt idx="366">
                    <c:v>5.0000000000000001E-3</c:v>
                  </c:pt>
                  <c:pt idx="367">
                    <c:v>4.0000000000000001E-3</c:v>
                  </c:pt>
                  <c:pt idx="368">
                    <c:v>4.0000000000000001E-3</c:v>
                  </c:pt>
                  <c:pt idx="370">
                    <c:v>4.0000000000000001E-3</c:v>
                  </c:pt>
                  <c:pt idx="372">
                    <c:v>5.0000000000000001E-3</c:v>
                  </c:pt>
                  <c:pt idx="373">
                    <c:v>2.9999999999999997E-4</c:v>
                  </c:pt>
                  <c:pt idx="374">
                    <c:v>4.0000000000000001E-3</c:v>
                  </c:pt>
                  <c:pt idx="375">
                    <c:v>5.0000000000000001E-3</c:v>
                  </c:pt>
                  <c:pt idx="376">
                    <c:v>6.0000000000000001E-3</c:v>
                  </c:pt>
                  <c:pt idx="378">
                    <c:v>8.0000000000000002E-3</c:v>
                  </c:pt>
                  <c:pt idx="382">
                    <c:v>4.0000000000000002E-4</c:v>
                  </c:pt>
                  <c:pt idx="383">
                    <c:v>1.2999999999999999E-3</c:v>
                  </c:pt>
                  <c:pt idx="384">
                    <c:v>1E-4</c:v>
                  </c:pt>
                  <c:pt idx="388">
                    <c:v>4.0000000000000003E-5</c:v>
                  </c:pt>
                  <c:pt idx="389">
                    <c:v>0</c:v>
                  </c:pt>
                  <c:pt idx="390">
                    <c:v>1E-4</c:v>
                  </c:pt>
                  <c:pt idx="391">
                    <c:v>6.9999999999999999E-4</c:v>
                  </c:pt>
                  <c:pt idx="392">
                    <c:v>8.9999999999999998E-4</c:v>
                  </c:pt>
                  <c:pt idx="394">
                    <c:v>1E-4</c:v>
                  </c:pt>
                  <c:pt idx="396">
                    <c:v>2.0000000000000001E-4</c:v>
                  </c:pt>
                  <c:pt idx="397">
                    <c:v>6.9999999999999994E-5</c:v>
                  </c:pt>
                  <c:pt idx="399">
                    <c:v>1E-3</c:v>
                  </c:pt>
                  <c:pt idx="400">
                    <c:v>5.0000000000000001E-4</c:v>
                  </c:pt>
                  <c:pt idx="401">
                    <c:v>1.5E-3</c:v>
                  </c:pt>
                  <c:pt idx="402">
                    <c:v>3.0000000000000001E-3</c:v>
                  </c:pt>
                  <c:pt idx="403">
                    <c:v>6.0000000000000002E-5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2.0999999999999999E-3</c:v>
                  </c:pt>
                  <c:pt idx="408">
                    <c:v>1E-3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2.9999999999999997E-4</c:v>
                  </c:pt>
                  <c:pt idx="413">
                    <c:v>0</c:v>
                  </c:pt>
                  <c:pt idx="414">
                    <c:v>1.4E-3</c:v>
                  </c:pt>
                  <c:pt idx="415">
                    <c:v>1.1999999999999999E-3</c:v>
                  </c:pt>
                  <c:pt idx="416">
                    <c:v>5.0000000000000001E-4</c:v>
                  </c:pt>
                  <c:pt idx="417">
                    <c:v>0</c:v>
                  </c:pt>
                  <c:pt idx="418">
                    <c:v>2.0000000000000001E-4</c:v>
                  </c:pt>
                  <c:pt idx="419">
                    <c:v>2.0000000000000001E-4</c:v>
                  </c:pt>
                  <c:pt idx="420">
                    <c:v>1E-4</c:v>
                  </c:pt>
                  <c:pt idx="421">
                    <c:v>1E-4</c:v>
                  </c:pt>
                  <c:pt idx="422">
                    <c:v>1.4E-3</c:v>
                  </c:pt>
                  <c:pt idx="423">
                    <c:v>2.9999999999999997E-4</c:v>
                  </c:pt>
                  <c:pt idx="424">
                    <c:v>2.9999999999999997E-4</c:v>
                  </c:pt>
                  <c:pt idx="425">
                    <c:v>2.0000000000000001E-4</c:v>
                  </c:pt>
                  <c:pt idx="427">
                    <c:v>4.0000000000000002E-4</c:v>
                  </c:pt>
                  <c:pt idx="429">
                    <c:v>1.6999999999999999E-3</c:v>
                  </c:pt>
                  <c:pt idx="430">
                    <c:v>1.1E-4</c:v>
                  </c:pt>
                  <c:pt idx="431">
                    <c:v>5.0000000000000001E-4</c:v>
                  </c:pt>
                  <c:pt idx="432">
                    <c:v>3.3E-4</c:v>
                  </c:pt>
                  <c:pt idx="433">
                    <c:v>2.2000000000000001E-3</c:v>
                  </c:pt>
                  <c:pt idx="434">
                    <c:v>1E-4</c:v>
                  </c:pt>
                  <c:pt idx="435">
                    <c:v>1.9E-3</c:v>
                  </c:pt>
                  <c:pt idx="436">
                    <c:v>8.9999999999999998E-4</c:v>
                  </c:pt>
                  <c:pt idx="437">
                    <c:v>2.1000000000000001E-4</c:v>
                  </c:pt>
                  <c:pt idx="438">
                    <c:v>5.8999999999999999E-3</c:v>
                  </c:pt>
                  <c:pt idx="439">
                    <c:v>1.2999999999999999E-4</c:v>
                  </c:pt>
                  <c:pt idx="440">
                    <c:v>2.7999999999999998E-4</c:v>
                  </c:pt>
                  <c:pt idx="441">
                    <c:v>2.5000000000000001E-3</c:v>
                  </c:pt>
                  <c:pt idx="442">
                    <c:v>3.2000000000000002E-3</c:v>
                  </c:pt>
                  <c:pt idx="444">
                    <c:v>1E-4</c:v>
                  </c:pt>
                  <c:pt idx="445">
                    <c:v>0</c:v>
                  </c:pt>
                  <c:pt idx="446">
                    <c:v>6.4999999999999997E-3</c:v>
                  </c:pt>
                  <c:pt idx="447">
                    <c:v>1.6999999999999999E-3</c:v>
                  </c:pt>
                  <c:pt idx="448">
                    <c:v>0</c:v>
                  </c:pt>
                  <c:pt idx="449">
                    <c:v>1.9E-3</c:v>
                  </c:pt>
                  <c:pt idx="450">
                    <c:v>3.0000000000000001E-3</c:v>
                  </c:pt>
                  <c:pt idx="451">
                    <c:v>2.3999999999999998E-3</c:v>
                  </c:pt>
                  <c:pt idx="452">
                    <c:v>1.06E-2</c:v>
                  </c:pt>
                  <c:pt idx="453">
                    <c:v>5.9999999999999995E-4</c:v>
                  </c:pt>
                  <c:pt idx="454">
                    <c:v>2.3000000000000001E-4</c:v>
                  </c:pt>
                  <c:pt idx="455">
                    <c:v>2.3000000000000001E-4</c:v>
                  </c:pt>
                  <c:pt idx="456">
                    <c:v>0</c:v>
                  </c:pt>
                  <c:pt idx="457">
                    <c:v>2.2000000000000001E-3</c:v>
                  </c:pt>
                  <c:pt idx="458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-45601</c:v>
                </c:pt>
                <c:pt idx="1">
                  <c:v>-45518</c:v>
                </c:pt>
                <c:pt idx="2">
                  <c:v>-45514</c:v>
                </c:pt>
                <c:pt idx="3">
                  <c:v>-45501</c:v>
                </c:pt>
                <c:pt idx="4">
                  <c:v>-45467</c:v>
                </c:pt>
                <c:pt idx="5">
                  <c:v>-45448</c:v>
                </c:pt>
                <c:pt idx="6">
                  <c:v>-45442</c:v>
                </c:pt>
                <c:pt idx="7">
                  <c:v>-45380</c:v>
                </c:pt>
                <c:pt idx="8">
                  <c:v>-40805</c:v>
                </c:pt>
                <c:pt idx="9">
                  <c:v>-38570</c:v>
                </c:pt>
                <c:pt idx="10">
                  <c:v>-36571</c:v>
                </c:pt>
                <c:pt idx="11">
                  <c:v>-33013</c:v>
                </c:pt>
                <c:pt idx="12">
                  <c:v>-33011</c:v>
                </c:pt>
                <c:pt idx="13">
                  <c:v>-32979</c:v>
                </c:pt>
                <c:pt idx="14">
                  <c:v>-32956</c:v>
                </c:pt>
                <c:pt idx="15">
                  <c:v>-32930</c:v>
                </c:pt>
                <c:pt idx="16">
                  <c:v>-32383</c:v>
                </c:pt>
                <c:pt idx="17">
                  <c:v>-32370</c:v>
                </c:pt>
                <c:pt idx="18">
                  <c:v>-32368</c:v>
                </c:pt>
                <c:pt idx="19">
                  <c:v>-32366</c:v>
                </c:pt>
                <c:pt idx="20">
                  <c:v>-32287</c:v>
                </c:pt>
                <c:pt idx="21">
                  <c:v>-32283</c:v>
                </c:pt>
                <c:pt idx="22">
                  <c:v>-22960</c:v>
                </c:pt>
                <c:pt idx="23">
                  <c:v>-22875</c:v>
                </c:pt>
                <c:pt idx="24">
                  <c:v>-22283</c:v>
                </c:pt>
                <c:pt idx="25">
                  <c:v>-22270</c:v>
                </c:pt>
                <c:pt idx="26">
                  <c:v>-22204</c:v>
                </c:pt>
                <c:pt idx="27">
                  <c:v>-22185</c:v>
                </c:pt>
                <c:pt idx="28">
                  <c:v>-22183</c:v>
                </c:pt>
                <c:pt idx="29">
                  <c:v>-21975</c:v>
                </c:pt>
                <c:pt idx="30">
                  <c:v>-21894</c:v>
                </c:pt>
                <c:pt idx="31">
                  <c:v>-21894</c:v>
                </c:pt>
                <c:pt idx="32">
                  <c:v>-21508</c:v>
                </c:pt>
                <c:pt idx="33">
                  <c:v>-21508</c:v>
                </c:pt>
                <c:pt idx="34">
                  <c:v>-21491</c:v>
                </c:pt>
                <c:pt idx="35">
                  <c:v>-21270</c:v>
                </c:pt>
                <c:pt idx="36">
                  <c:v>-21266</c:v>
                </c:pt>
                <c:pt idx="37">
                  <c:v>-21264</c:v>
                </c:pt>
                <c:pt idx="38">
                  <c:v>-21253</c:v>
                </c:pt>
                <c:pt idx="39">
                  <c:v>-21230</c:v>
                </c:pt>
                <c:pt idx="40">
                  <c:v>-20865</c:v>
                </c:pt>
                <c:pt idx="41">
                  <c:v>-20865</c:v>
                </c:pt>
                <c:pt idx="42">
                  <c:v>-20604</c:v>
                </c:pt>
                <c:pt idx="43">
                  <c:v>-20557</c:v>
                </c:pt>
                <c:pt idx="44">
                  <c:v>-20135</c:v>
                </c:pt>
                <c:pt idx="45">
                  <c:v>-19944</c:v>
                </c:pt>
                <c:pt idx="46">
                  <c:v>-19891</c:v>
                </c:pt>
                <c:pt idx="47">
                  <c:v>-19889</c:v>
                </c:pt>
                <c:pt idx="48">
                  <c:v>-19878</c:v>
                </c:pt>
                <c:pt idx="49">
                  <c:v>-19526</c:v>
                </c:pt>
                <c:pt idx="50">
                  <c:v>-19409</c:v>
                </c:pt>
                <c:pt idx="51">
                  <c:v>-19382</c:v>
                </c:pt>
                <c:pt idx="52">
                  <c:v>-19252</c:v>
                </c:pt>
                <c:pt idx="53">
                  <c:v>-19248</c:v>
                </c:pt>
                <c:pt idx="54">
                  <c:v>-19203</c:v>
                </c:pt>
                <c:pt idx="55">
                  <c:v>-18750</c:v>
                </c:pt>
                <c:pt idx="56">
                  <c:v>-18575</c:v>
                </c:pt>
                <c:pt idx="57">
                  <c:v>-18541</c:v>
                </c:pt>
                <c:pt idx="58">
                  <c:v>-18524</c:v>
                </c:pt>
                <c:pt idx="59">
                  <c:v>-18070</c:v>
                </c:pt>
                <c:pt idx="60">
                  <c:v>-17847</c:v>
                </c:pt>
                <c:pt idx="61">
                  <c:v>-17361</c:v>
                </c:pt>
                <c:pt idx="62">
                  <c:v>-17119</c:v>
                </c:pt>
                <c:pt idx="63">
                  <c:v>-17087</c:v>
                </c:pt>
                <c:pt idx="64">
                  <c:v>-16737</c:v>
                </c:pt>
                <c:pt idx="65">
                  <c:v>-16359</c:v>
                </c:pt>
                <c:pt idx="66">
                  <c:v>-14589</c:v>
                </c:pt>
                <c:pt idx="67">
                  <c:v>-13736</c:v>
                </c:pt>
                <c:pt idx="68">
                  <c:v>-13687</c:v>
                </c:pt>
                <c:pt idx="69">
                  <c:v>-12399</c:v>
                </c:pt>
                <c:pt idx="70">
                  <c:v>-12399</c:v>
                </c:pt>
                <c:pt idx="71">
                  <c:v>-12382</c:v>
                </c:pt>
                <c:pt idx="72">
                  <c:v>-12382</c:v>
                </c:pt>
                <c:pt idx="73">
                  <c:v>-12382</c:v>
                </c:pt>
                <c:pt idx="74">
                  <c:v>-12346</c:v>
                </c:pt>
                <c:pt idx="75">
                  <c:v>-11877</c:v>
                </c:pt>
                <c:pt idx="76">
                  <c:v>-11877</c:v>
                </c:pt>
                <c:pt idx="77">
                  <c:v>-11841</c:v>
                </c:pt>
                <c:pt idx="78">
                  <c:v>-11828</c:v>
                </c:pt>
                <c:pt idx="79">
                  <c:v>-11707</c:v>
                </c:pt>
                <c:pt idx="80">
                  <c:v>-11705</c:v>
                </c:pt>
                <c:pt idx="81">
                  <c:v>-10979</c:v>
                </c:pt>
                <c:pt idx="82">
                  <c:v>-10828</c:v>
                </c:pt>
                <c:pt idx="83">
                  <c:v>-8878</c:v>
                </c:pt>
                <c:pt idx="84">
                  <c:v>-8256</c:v>
                </c:pt>
                <c:pt idx="85">
                  <c:v>-8256</c:v>
                </c:pt>
                <c:pt idx="86">
                  <c:v>-8256</c:v>
                </c:pt>
                <c:pt idx="87">
                  <c:v>-8254</c:v>
                </c:pt>
                <c:pt idx="88">
                  <c:v>-8254</c:v>
                </c:pt>
                <c:pt idx="89">
                  <c:v>-8254</c:v>
                </c:pt>
                <c:pt idx="90">
                  <c:v>-8254</c:v>
                </c:pt>
                <c:pt idx="91">
                  <c:v>-8241</c:v>
                </c:pt>
                <c:pt idx="92">
                  <c:v>-8224</c:v>
                </c:pt>
                <c:pt idx="93">
                  <c:v>-7652</c:v>
                </c:pt>
                <c:pt idx="94">
                  <c:v>-7630</c:v>
                </c:pt>
                <c:pt idx="95">
                  <c:v>-7575</c:v>
                </c:pt>
                <c:pt idx="96">
                  <c:v>-7564</c:v>
                </c:pt>
                <c:pt idx="97">
                  <c:v>-7509</c:v>
                </c:pt>
                <c:pt idx="98">
                  <c:v>-7390</c:v>
                </c:pt>
                <c:pt idx="99">
                  <c:v>-7040</c:v>
                </c:pt>
                <c:pt idx="100">
                  <c:v>-7023</c:v>
                </c:pt>
                <c:pt idx="101">
                  <c:v>-6987</c:v>
                </c:pt>
                <c:pt idx="102">
                  <c:v>-6921</c:v>
                </c:pt>
                <c:pt idx="103">
                  <c:v>-6921</c:v>
                </c:pt>
                <c:pt idx="104">
                  <c:v>-6917</c:v>
                </c:pt>
                <c:pt idx="105">
                  <c:v>-6902</c:v>
                </c:pt>
                <c:pt idx="106">
                  <c:v>-6902</c:v>
                </c:pt>
                <c:pt idx="107">
                  <c:v>-6900</c:v>
                </c:pt>
                <c:pt idx="108">
                  <c:v>-6887</c:v>
                </c:pt>
                <c:pt idx="109">
                  <c:v>-6887</c:v>
                </c:pt>
                <c:pt idx="110">
                  <c:v>-6868</c:v>
                </c:pt>
                <c:pt idx="111">
                  <c:v>-6868</c:v>
                </c:pt>
                <c:pt idx="112">
                  <c:v>-6864</c:v>
                </c:pt>
                <c:pt idx="113">
                  <c:v>-6864</c:v>
                </c:pt>
                <c:pt idx="114">
                  <c:v>-6819</c:v>
                </c:pt>
                <c:pt idx="115">
                  <c:v>-6819</c:v>
                </c:pt>
                <c:pt idx="116">
                  <c:v>-6414</c:v>
                </c:pt>
                <c:pt idx="117">
                  <c:v>-6261</c:v>
                </c:pt>
                <c:pt idx="118">
                  <c:v>-6106</c:v>
                </c:pt>
                <c:pt idx="119">
                  <c:v>-6057</c:v>
                </c:pt>
                <c:pt idx="120">
                  <c:v>-5735</c:v>
                </c:pt>
                <c:pt idx="121">
                  <c:v>-5652</c:v>
                </c:pt>
                <c:pt idx="122">
                  <c:v>-5597</c:v>
                </c:pt>
                <c:pt idx="123">
                  <c:v>-5397</c:v>
                </c:pt>
                <c:pt idx="124">
                  <c:v>-5026</c:v>
                </c:pt>
                <c:pt idx="125">
                  <c:v>-4812</c:v>
                </c:pt>
                <c:pt idx="126">
                  <c:v>-4797</c:v>
                </c:pt>
                <c:pt idx="127">
                  <c:v>-4795</c:v>
                </c:pt>
                <c:pt idx="128">
                  <c:v>-4763</c:v>
                </c:pt>
                <c:pt idx="129">
                  <c:v>-4761</c:v>
                </c:pt>
                <c:pt idx="130">
                  <c:v>-4500</c:v>
                </c:pt>
                <c:pt idx="131">
                  <c:v>-4499</c:v>
                </c:pt>
                <c:pt idx="132">
                  <c:v>-4463</c:v>
                </c:pt>
                <c:pt idx="133">
                  <c:v>-4379</c:v>
                </c:pt>
                <c:pt idx="134">
                  <c:v>-4266</c:v>
                </c:pt>
                <c:pt idx="135">
                  <c:v>-4264</c:v>
                </c:pt>
                <c:pt idx="136">
                  <c:v>-4177</c:v>
                </c:pt>
                <c:pt idx="137">
                  <c:v>-4137</c:v>
                </c:pt>
                <c:pt idx="138">
                  <c:v>-4128</c:v>
                </c:pt>
                <c:pt idx="139">
                  <c:v>-4128</c:v>
                </c:pt>
                <c:pt idx="140">
                  <c:v>-4094</c:v>
                </c:pt>
                <c:pt idx="141">
                  <c:v>-4058</c:v>
                </c:pt>
                <c:pt idx="142">
                  <c:v>-4024</c:v>
                </c:pt>
                <c:pt idx="143">
                  <c:v>-3956</c:v>
                </c:pt>
                <c:pt idx="144">
                  <c:v>-3948</c:v>
                </c:pt>
                <c:pt idx="145">
                  <c:v>-3922</c:v>
                </c:pt>
                <c:pt idx="146">
                  <c:v>-3922</c:v>
                </c:pt>
                <c:pt idx="147">
                  <c:v>-3839</c:v>
                </c:pt>
                <c:pt idx="148">
                  <c:v>-3604</c:v>
                </c:pt>
                <c:pt idx="149">
                  <c:v>-3538</c:v>
                </c:pt>
                <c:pt idx="150">
                  <c:v>-3521</c:v>
                </c:pt>
                <c:pt idx="151">
                  <c:v>-3451</c:v>
                </c:pt>
                <c:pt idx="152">
                  <c:v>-3451</c:v>
                </c:pt>
                <c:pt idx="153">
                  <c:v>-3449</c:v>
                </c:pt>
                <c:pt idx="154">
                  <c:v>-3441</c:v>
                </c:pt>
                <c:pt idx="155">
                  <c:v>-3415</c:v>
                </c:pt>
                <c:pt idx="156">
                  <c:v>-3392</c:v>
                </c:pt>
                <c:pt idx="157">
                  <c:v>-3381</c:v>
                </c:pt>
                <c:pt idx="158">
                  <c:v>-3358</c:v>
                </c:pt>
                <c:pt idx="159">
                  <c:v>-3349</c:v>
                </c:pt>
                <c:pt idx="160">
                  <c:v>-3349</c:v>
                </c:pt>
                <c:pt idx="161">
                  <c:v>-3349</c:v>
                </c:pt>
                <c:pt idx="162">
                  <c:v>-3298</c:v>
                </c:pt>
                <c:pt idx="163">
                  <c:v>-3294</c:v>
                </c:pt>
                <c:pt idx="164">
                  <c:v>-3290</c:v>
                </c:pt>
                <c:pt idx="165">
                  <c:v>-3266</c:v>
                </c:pt>
                <c:pt idx="166">
                  <c:v>-3262</c:v>
                </c:pt>
                <c:pt idx="167">
                  <c:v>-3230</c:v>
                </c:pt>
                <c:pt idx="168">
                  <c:v>-3129</c:v>
                </c:pt>
                <c:pt idx="169">
                  <c:v>-2974</c:v>
                </c:pt>
                <c:pt idx="170">
                  <c:v>-2808</c:v>
                </c:pt>
                <c:pt idx="171">
                  <c:v>-2774</c:v>
                </c:pt>
                <c:pt idx="172">
                  <c:v>-2723</c:v>
                </c:pt>
                <c:pt idx="173">
                  <c:v>-2672</c:v>
                </c:pt>
                <c:pt idx="174">
                  <c:v>-2670</c:v>
                </c:pt>
                <c:pt idx="175">
                  <c:v>-2670</c:v>
                </c:pt>
                <c:pt idx="176">
                  <c:v>-2670</c:v>
                </c:pt>
                <c:pt idx="177">
                  <c:v>-2553</c:v>
                </c:pt>
                <c:pt idx="178">
                  <c:v>-2046</c:v>
                </c:pt>
                <c:pt idx="179">
                  <c:v>-2027</c:v>
                </c:pt>
                <c:pt idx="180">
                  <c:v>-2010</c:v>
                </c:pt>
                <c:pt idx="181">
                  <c:v>-1978</c:v>
                </c:pt>
                <c:pt idx="182">
                  <c:v>-1978</c:v>
                </c:pt>
                <c:pt idx="183">
                  <c:v>-1946</c:v>
                </c:pt>
                <c:pt idx="184">
                  <c:v>-1944</c:v>
                </c:pt>
                <c:pt idx="185">
                  <c:v>-1944</c:v>
                </c:pt>
                <c:pt idx="186">
                  <c:v>-1927</c:v>
                </c:pt>
                <c:pt idx="187">
                  <c:v>-1927</c:v>
                </c:pt>
                <c:pt idx="188">
                  <c:v>-1878</c:v>
                </c:pt>
                <c:pt idx="189">
                  <c:v>-1876</c:v>
                </c:pt>
                <c:pt idx="190">
                  <c:v>-1810</c:v>
                </c:pt>
                <c:pt idx="191">
                  <c:v>-1793</c:v>
                </c:pt>
                <c:pt idx="192">
                  <c:v>-1791</c:v>
                </c:pt>
                <c:pt idx="193">
                  <c:v>-1774</c:v>
                </c:pt>
                <c:pt idx="194">
                  <c:v>-1759</c:v>
                </c:pt>
                <c:pt idx="195">
                  <c:v>-1537</c:v>
                </c:pt>
                <c:pt idx="196">
                  <c:v>-1441</c:v>
                </c:pt>
                <c:pt idx="197">
                  <c:v>-1352</c:v>
                </c:pt>
                <c:pt idx="198">
                  <c:v>-1352</c:v>
                </c:pt>
                <c:pt idx="199">
                  <c:v>-1316</c:v>
                </c:pt>
                <c:pt idx="200">
                  <c:v>-1282</c:v>
                </c:pt>
                <c:pt idx="201">
                  <c:v>-1282</c:v>
                </c:pt>
                <c:pt idx="202">
                  <c:v>-1267</c:v>
                </c:pt>
                <c:pt idx="203">
                  <c:v>-1248</c:v>
                </c:pt>
                <c:pt idx="204">
                  <c:v>-1248</c:v>
                </c:pt>
                <c:pt idx="205">
                  <c:v>-1131</c:v>
                </c:pt>
                <c:pt idx="206">
                  <c:v>-1082</c:v>
                </c:pt>
                <c:pt idx="207">
                  <c:v>-779</c:v>
                </c:pt>
                <c:pt idx="208">
                  <c:v>-677</c:v>
                </c:pt>
                <c:pt idx="209">
                  <c:v>-677</c:v>
                </c:pt>
                <c:pt idx="210">
                  <c:v>-660</c:v>
                </c:pt>
                <c:pt idx="211">
                  <c:v>-660</c:v>
                </c:pt>
                <c:pt idx="212">
                  <c:v>-624</c:v>
                </c:pt>
                <c:pt idx="213">
                  <c:v>-622</c:v>
                </c:pt>
                <c:pt idx="214">
                  <c:v>-558</c:v>
                </c:pt>
                <c:pt idx="215">
                  <c:v>-556</c:v>
                </c:pt>
                <c:pt idx="216">
                  <c:v>-554</c:v>
                </c:pt>
                <c:pt idx="217">
                  <c:v>-541</c:v>
                </c:pt>
                <c:pt idx="218">
                  <c:v>-524</c:v>
                </c:pt>
                <c:pt idx="219">
                  <c:v>-490</c:v>
                </c:pt>
                <c:pt idx="220">
                  <c:v>-456</c:v>
                </c:pt>
                <c:pt idx="221">
                  <c:v>-422</c:v>
                </c:pt>
                <c:pt idx="222">
                  <c:v>-251</c:v>
                </c:pt>
                <c:pt idx="223">
                  <c:v>-49</c:v>
                </c:pt>
                <c:pt idx="224">
                  <c:v>0</c:v>
                </c:pt>
                <c:pt idx="225">
                  <c:v>0</c:v>
                </c:pt>
                <c:pt idx="226">
                  <c:v>19</c:v>
                </c:pt>
                <c:pt idx="227">
                  <c:v>55</c:v>
                </c:pt>
                <c:pt idx="228">
                  <c:v>70</c:v>
                </c:pt>
                <c:pt idx="229">
                  <c:v>70</c:v>
                </c:pt>
                <c:pt idx="230">
                  <c:v>72</c:v>
                </c:pt>
                <c:pt idx="231">
                  <c:v>72</c:v>
                </c:pt>
                <c:pt idx="232">
                  <c:v>72</c:v>
                </c:pt>
                <c:pt idx="233">
                  <c:v>87</c:v>
                </c:pt>
                <c:pt idx="234">
                  <c:v>87</c:v>
                </c:pt>
                <c:pt idx="235">
                  <c:v>119</c:v>
                </c:pt>
                <c:pt idx="236">
                  <c:v>170</c:v>
                </c:pt>
                <c:pt idx="237">
                  <c:v>240</c:v>
                </c:pt>
                <c:pt idx="238">
                  <c:v>626</c:v>
                </c:pt>
                <c:pt idx="239">
                  <c:v>658</c:v>
                </c:pt>
                <c:pt idx="240">
                  <c:v>658</c:v>
                </c:pt>
                <c:pt idx="241">
                  <c:v>660</c:v>
                </c:pt>
                <c:pt idx="242">
                  <c:v>660</c:v>
                </c:pt>
                <c:pt idx="243">
                  <c:v>675</c:v>
                </c:pt>
                <c:pt idx="244">
                  <c:v>675</c:v>
                </c:pt>
                <c:pt idx="245">
                  <c:v>726</c:v>
                </c:pt>
                <c:pt idx="246">
                  <c:v>730</c:v>
                </c:pt>
                <c:pt idx="247">
                  <c:v>730</c:v>
                </c:pt>
                <c:pt idx="248">
                  <c:v>779</c:v>
                </c:pt>
                <c:pt idx="249">
                  <c:v>781</c:v>
                </c:pt>
                <c:pt idx="250">
                  <c:v>783</c:v>
                </c:pt>
                <c:pt idx="251">
                  <c:v>800</c:v>
                </c:pt>
                <c:pt idx="252">
                  <c:v>832</c:v>
                </c:pt>
                <c:pt idx="253">
                  <c:v>832</c:v>
                </c:pt>
                <c:pt idx="254">
                  <c:v>832</c:v>
                </c:pt>
                <c:pt idx="255">
                  <c:v>832</c:v>
                </c:pt>
                <c:pt idx="256">
                  <c:v>864</c:v>
                </c:pt>
                <c:pt idx="257">
                  <c:v>1371</c:v>
                </c:pt>
                <c:pt idx="258">
                  <c:v>1412.5</c:v>
                </c:pt>
                <c:pt idx="259">
                  <c:v>1441</c:v>
                </c:pt>
                <c:pt idx="260">
                  <c:v>1447</c:v>
                </c:pt>
                <c:pt idx="261">
                  <c:v>1466</c:v>
                </c:pt>
                <c:pt idx="262">
                  <c:v>1477</c:v>
                </c:pt>
                <c:pt idx="263">
                  <c:v>1609</c:v>
                </c:pt>
                <c:pt idx="264">
                  <c:v>1626</c:v>
                </c:pt>
                <c:pt idx="265">
                  <c:v>1677</c:v>
                </c:pt>
                <c:pt idx="266">
                  <c:v>1789</c:v>
                </c:pt>
                <c:pt idx="267">
                  <c:v>1946</c:v>
                </c:pt>
                <c:pt idx="268">
                  <c:v>1978</c:v>
                </c:pt>
                <c:pt idx="269">
                  <c:v>2048</c:v>
                </c:pt>
                <c:pt idx="270">
                  <c:v>2082</c:v>
                </c:pt>
                <c:pt idx="271">
                  <c:v>2084</c:v>
                </c:pt>
                <c:pt idx="272">
                  <c:v>2107</c:v>
                </c:pt>
                <c:pt idx="273">
                  <c:v>2124</c:v>
                </c:pt>
                <c:pt idx="274">
                  <c:v>2169</c:v>
                </c:pt>
                <c:pt idx="275">
                  <c:v>2186</c:v>
                </c:pt>
                <c:pt idx="276">
                  <c:v>2305</c:v>
                </c:pt>
                <c:pt idx="277">
                  <c:v>2710</c:v>
                </c:pt>
                <c:pt idx="278">
                  <c:v>2793</c:v>
                </c:pt>
                <c:pt idx="279">
                  <c:v>2810</c:v>
                </c:pt>
                <c:pt idx="280">
                  <c:v>2810</c:v>
                </c:pt>
                <c:pt idx="281">
                  <c:v>2812</c:v>
                </c:pt>
                <c:pt idx="282">
                  <c:v>2812</c:v>
                </c:pt>
                <c:pt idx="283">
                  <c:v>2814</c:v>
                </c:pt>
                <c:pt idx="284">
                  <c:v>2846</c:v>
                </c:pt>
                <c:pt idx="285">
                  <c:v>2863</c:v>
                </c:pt>
                <c:pt idx="286">
                  <c:v>2914</c:v>
                </c:pt>
                <c:pt idx="287">
                  <c:v>2963</c:v>
                </c:pt>
                <c:pt idx="288">
                  <c:v>2965</c:v>
                </c:pt>
                <c:pt idx="289">
                  <c:v>3542</c:v>
                </c:pt>
                <c:pt idx="290">
                  <c:v>3623</c:v>
                </c:pt>
                <c:pt idx="291">
                  <c:v>4079</c:v>
                </c:pt>
                <c:pt idx="292">
                  <c:v>4145</c:v>
                </c:pt>
                <c:pt idx="293">
                  <c:v>4147</c:v>
                </c:pt>
                <c:pt idx="294">
                  <c:v>4196</c:v>
                </c:pt>
                <c:pt idx="295">
                  <c:v>4213</c:v>
                </c:pt>
                <c:pt idx="296">
                  <c:v>4234</c:v>
                </c:pt>
                <c:pt idx="297">
                  <c:v>4298</c:v>
                </c:pt>
                <c:pt idx="298">
                  <c:v>4457</c:v>
                </c:pt>
                <c:pt idx="299">
                  <c:v>4707</c:v>
                </c:pt>
                <c:pt idx="300">
                  <c:v>4735</c:v>
                </c:pt>
                <c:pt idx="301">
                  <c:v>4737</c:v>
                </c:pt>
                <c:pt idx="302">
                  <c:v>4737</c:v>
                </c:pt>
                <c:pt idx="303">
                  <c:v>4788</c:v>
                </c:pt>
                <c:pt idx="304">
                  <c:v>4807</c:v>
                </c:pt>
                <c:pt idx="305">
                  <c:v>4822</c:v>
                </c:pt>
                <c:pt idx="306">
                  <c:v>4858</c:v>
                </c:pt>
                <c:pt idx="307">
                  <c:v>4873</c:v>
                </c:pt>
                <c:pt idx="308">
                  <c:v>4911</c:v>
                </c:pt>
                <c:pt idx="309">
                  <c:v>4916.5</c:v>
                </c:pt>
                <c:pt idx="310">
                  <c:v>4996</c:v>
                </c:pt>
                <c:pt idx="311">
                  <c:v>5045</c:v>
                </c:pt>
                <c:pt idx="312">
                  <c:v>5499</c:v>
                </c:pt>
                <c:pt idx="313">
                  <c:v>5567</c:v>
                </c:pt>
                <c:pt idx="314">
                  <c:v>5605</c:v>
                </c:pt>
                <c:pt idx="315">
                  <c:v>5669</c:v>
                </c:pt>
                <c:pt idx="316">
                  <c:v>5703</c:v>
                </c:pt>
                <c:pt idx="317">
                  <c:v>5737</c:v>
                </c:pt>
                <c:pt idx="318">
                  <c:v>6106</c:v>
                </c:pt>
                <c:pt idx="319">
                  <c:v>6157</c:v>
                </c:pt>
                <c:pt idx="320">
                  <c:v>6244</c:v>
                </c:pt>
                <c:pt idx="321">
                  <c:v>6295</c:v>
                </c:pt>
                <c:pt idx="322">
                  <c:v>6312</c:v>
                </c:pt>
                <c:pt idx="323">
                  <c:v>6397</c:v>
                </c:pt>
                <c:pt idx="324">
                  <c:v>6766</c:v>
                </c:pt>
                <c:pt idx="325">
                  <c:v>6851</c:v>
                </c:pt>
                <c:pt idx="326">
                  <c:v>6921</c:v>
                </c:pt>
                <c:pt idx="327">
                  <c:v>6938</c:v>
                </c:pt>
                <c:pt idx="328">
                  <c:v>7008</c:v>
                </c:pt>
                <c:pt idx="329">
                  <c:v>7040</c:v>
                </c:pt>
                <c:pt idx="330">
                  <c:v>7091</c:v>
                </c:pt>
                <c:pt idx="331">
                  <c:v>7125</c:v>
                </c:pt>
                <c:pt idx="332">
                  <c:v>7475</c:v>
                </c:pt>
                <c:pt idx="333">
                  <c:v>7562</c:v>
                </c:pt>
                <c:pt idx="334">
                  <c:v>7598</c:v>
                </c:pt>
                <c:pt idx="335">
                  <c:v>7632</c:v>
                </c:pt>
                <c:pt idx="336">
                  <c:v>7719</c:v>
                </c:pt>
                <c:pt idx="337">
                  <c:v>7749</c:v>
                </c:pt>
                <c:pt idx="338">
                  <c:v>7870</c:v>
                </c:pt>
                <c:pt idx="339">
                  <c:v>8222</c:v>
                </c:pt>
                <c:pt idx="340">
                  <c:v>8379</c:v>
                </c:pt>
                <c:pt idx="341">
                  <c:v>8379</c:v>
                </c:pt>
                <c:pt idx="342">
                  <c:v>8383</c:v>
                </c:pt>
                <c:pt idx="343">
                  <c:v>8383</c:v>
                </c:pt>
                <c:pt idx="344">
                  <c:v>8383</c:v>
                </c:pt>
                <c:pt idx="345">
                  <c:v>8411</c:v>
                </c:pt>
                <c:pt idx="346">
                  <c:v>8863</c:v>
                </c:pt>
                <c:pt idx="347">
                  <c:v>8986</c:v>
                </c:pt>
                <c:pt idx="348">
                  <c:v>8986</c:v>
                </c:pt>
                <c:pt idx="349">
                  <c:v>8988</c:v>
                </c:pt>
                <c:pt idx="350">
                  <c:v>8988</c:v>
                </c:pt>
                <c:pt idx="351">
                  <c:v>9003</c:v>
                </c:pt>
                <c:pt idx="352">
                  <c:v>9003</c:v>
                </c:pt>
                <c:pt idx="353">
                  <c:v>9020</c:v>
                </c:pt>
                <c:pt idx="354">
                  <c:v>9020</c:v>
                </c:pt>
                <c:pt idx="355">
                  <c:v>9022</c:v>
                </c:pt>
                <c:pt idx="356">
                  <c:v>9022</c:v>
                </c:pt>
                <c:pt idx="357">
                  <c:v>9071</c:v>
                </c:pt>
                <c:pt idx="358">
                  <c:v>9107</c:v>
                </c:pt>
                <c:pt idx="359">
                  <c:v>9610</c:v>
                </c:pt>
                <c:pt idx="360">
                  <c:v>9723.5</c:v>
                </c:pt>
                <c:pt idx="361">
                  <c:v>9765</c:v>
                </c:pt>
                <c:pt idx="362">
                  <c:v>9850</c:v>
                </c:pt>
                <c:pt idx="363">
                  <c:v>9950</c:v>
                </c:pt>
                <c:pt idx="364">
                  <c:v>10338</c:v>
                </c:pt>
                <c:pt idx="365">
                  <c:v>10406</c:v>
                </c:pt>
                <c:pt idx="366">
                  <c:v>10457</c:v>
                </c:pt>
                <c:pt idx="367">
                  <c:v>10491</c:v>
                </c:pt>
                <c:pt idx="368">
                  <c:v>10561</c:v>
                </c:pt>
                <c:pt idx="369">
                  <c:v>10896</c:v>
                </c:pt>
                <c:pt idx="370">
                  <c:v>10996</c:v>
                </c:pt>
                <c:pt idx="371">
                  <c:v>11015</c:v>
                </c:pt>
                <c:pt idx="372">
                  <c:v>11083</c:v>
                </c:pt>
                <c:pt idx="373">
                  <c:v>11106</c:v>
                </c:pt>
                <c:pt idx="374">
                  <c:v>11134</c:v>
                </c:pt>
                <c:pt idx="375">
                  <c:v>11202</c:v>
                </c:pt>
                <c:pt idx="376">
                  <c:v>11238</c:v>
                </c:pt>
                <c:pt idx="377">
                  <c:v>11272</c:v>
                </c:pt>
                <c:pt idx="378">
                  <c:v>11289</c:v>
                </c:pt>
                <c:pt idx="379">
                  <c:v>11998</c:v>
                </c:pt>
                <c:pt idx="380">
                  <c:v>12000</c:v>
                </c:pt>
                <c:pt idx="381">
                  <c:v>12015</c:v>
                </c:pt>
                <c:pt idx="382">
                  <c:v>12243</c:v>
                </c:pt>
                <c:pt idx="383">
                  <c:v>12333.5</c:v>
                </c:pt>
                <c:pt idx="384">
                  <c:v>12352</c:v>
                </c:pt>
                <c:pt idx="385">
                  <c:v>12490</c:v>
                </c:pt>
                <c:pt idx="386">
                  <c:v>12490</c:v>
                </c:pt>
                <c:pt idx="387">
                  <c:v>13075</c:v>
                </c:pt>
                <c:pt idx="388">
                  <c:v>13075</c:v>
                </c:pt>
                <c:pt idx="389">
                  <c:v>13203</c:v>
                </c:pt>
                <c:pt idx="390">
                  <c:v>13757</c:v>
                </c:pt>
                <c:pt idx="391">
                  <c:v>14332</c:v>
                </c:pt>
                <c:pt idx="392">
                  <c:v>14432</c:v>
                </c:pt>
                <c:pt idx="393">
                  <c:v>14439</c:v>
                </c:pt>
                <c:pt idx="394">
                  <c:v>14640</c:v>
                </c:pt>
                <c:pt idx="395">
                  <c:v>15007</c:v>
                </c:pt>
                <c:pt idx="396">
                  <c:v>15007</c:v>
                </c:pt>
                <c:pt idx="397">
                  <c:v>15011</c:v>
                </c:pt>
                <c:pt idx="398">
                  <c:v>15011</c:v>
                </c:pt>
                <c:pt idx="399">
                  <c:v>15085</c:v>
                </c:pt>
                <c:pt idx="400">
                  <c:v>15696</c:v>
                </c:pt>
                <c:pt idx="401">
                  <c:v>15956</c:v>
                </c:pt>
                <c:pt idx="402">
                  <c:v>16414</c:v>
                </c:pt>
                <c:pt idx="403">
                  <c:v>16438</c:v>
                </c:pt>
                <c:pt idx="404">
                  <c:v>16438</c:v>
                </c:pt>
                <c:pt idx="405">
                  <c:v>16487.5</c:v>
                </c:pt>
                <c:pt idx="406">
                  <c:v>16512</c:v>
                </c:pt>
                <c:pt idx="407">
                  <c:v>16514</c:v>
                </c:pt>
                <c:pt idx="408">
                  <c:v>16529</c:v>
                </c:pt>
                <c:pt idx="409">
                  <c:v>16755</c:v>
                </c:pt>
                <c:pt idx="410">
                  <c:v>16769</c:v>
                </c:pt>
                <c:pt idx="411">
                  <c:v>16769</c:v>
                </c:pt>
                <c:pt idx="412">
                  <c:v>16837</c:v>
                </c:pt>
                <c:pt idx="413">
                  <c:v>17259</c:v>
                </c:pt>
                <c:pt idx="414">
                  <c:v>17259</c:v>
                </c:pt>
                <c:pt idx="415">
                  <c:v>17310</c:v>
                </c:pt>
                <c:pt idx="416">
                  <c:v>17423.5</c:v>
                </c:pt>
                <c:pt idx="417">
                  <c:v>17463</c:v>
                </c:pt>
                <c:pt idx="418">
                  <c:v>17883</c:v>
                </c:pt>
                <c:pt idx="419">
                  <c:v>17883</c:v>
                </c:pt>
                <c:pt idx="420">
                  <c:v>18408</c:v>
                </c:pt>
                <c:pt idx="421">
                  <c:v>18521</c:v>
                </c:pt>
                <c:pt idx="422">
                  <c:v>18620.5</c:v>
                </c:pt>
                <c:pt idx="423">
                  <c:v>18637.5</c:v>
                </c:pt>
                <c:pt idx="424">
                  <c:v>18715</c:v>
                </c:pt>
                <c:pt idx="425">
                  <c:v>19186</c:v>
                </c:pt>
                <c:pt idx="426">
                  <c:v>20766</c:v>
                </c:pt>
                <c:pt idx="427">
                  <c:v>20816</c:v>
                </c:pt>
                <c:pt idx="428">
                  <c:v>20925.5</c:v>
                </c:pt>
                <c:pt idx="429">
                  <c:v>21352</c:v>
                </c:pt>
                <c:pt idx="430">
                  <c:v>21353</c:v>
                </c:pt>
                <c:pt idx="431">
                  <c:v>21387</c:v>
                </c:pt>
                <c:pt idx="432">
                  <c:v>21413.5</c:v>
                </c:pt>
                <c:pt idx="433">
                  <c:v>21459</c:v>
                </c:pt>
                <c:pt idx="434">
                  <c:v>21506</c:v>
                </c:pt>
                <c:pt idx="435">
                  <c:v>22107.5</c:v>
                </c:pt>
                <c:pt idx="436">
                  <c:v>22168</c:v>
                </c:pt>
                <c:pt idx="437">
                  <c:v>22173.5</c:v>
                </c:pt>
                <c:pt idx="438">
                  <c:v>22232.5</c:v>
                </c:pt>
                <c:pt idx="439">
                  <c:v>22656</c:v>
                </c:pt>
                <c:pt idx="440">
                  <c:v>22680.5</c:v>
                </c:pt>
                <c:pt idx="441">
                  <c:v>22739</c:v>
                </c:pt>
                <c:pt idx="442">
                  <c:v>22743</c:v>
                </c:pt>
                <c:pt idx="443">
                  <c:v>22950</c:v>
                </c:pt>
                <c:pt idx="444">
                  <c:v>23333</c:v>
                </c:pt>
                <c:pt idx="445">
                  <c:v>23355</c:v>
                </c:pt>
                <c:pt idx="446">
                  <c:v>23357.5</c:v>
                </c:pt>
                <c:pt idx="447">
                  <c:v>24074</c:v>
                </c:pt>
                <c:pt idx="448">
                  <c:v>24170</c:v>
                </c:pt>
                <c:pt idx="449">
                  <c:v>24323.5</c:v>
                </c:pt>
                <c:pt idx="450">
                  <c:v>24751</c:v>
                </c:pt>
                <c:pt idx="451">
                  <c:v>24762.5</c:v>
                </c:pt>
                <c:pt idx="452">
                  <c:v>24777.5</c:v>
                </c:pt>
                <c:pt idx="453">
                  <c:v>26062.5</c:v>
                </c:pt>
                <c:pt idx="454">
                  <c:v>26235.5</c:v>
                </c:pt>
                <c:pt idx="455">
                  <c:v>26235.5</c:v>
                </c:pt>
                <c:pt idx="456">
                  <c:v>26884</c:v>
                </c:pt>
                <c:pt idx="457">
                  <c:v>26888</c:v>
                </c:pt>
                <c:pt idx="458">
                  <c:v>27675</c:v>
                </c:pt>
                <c:pt idx="459">
                  <c:v>28446</c:v>
                </c:pt>
                <c:pt idx="460">
                  <c:v>28480</c:v>
                </c:pt>
              </c:numCache>
            </c:numRef>
          </c:xVal>
          <c:yVal>
            <c:numRef>
              <c:f>Active!$K$21:$K$991</c:f>
              <c:numCache>
                <c:formatCode>General</c:formatCode>
                <c:ptCount val="971"/>
                <c:pt idx="382">
                  <c:v>3.3632999984547496E-3</c:v>
                </c:pt>
                <c:pt idx="383">
                  <c:v>8.4288500002003275E-3</c:v>
                </c:pt>
                <c:pt idx="387">
                  <c:v>3.9824999985285103E-3</c:v>
                </c:pt>
                <c:pt idx="388">
                  <c:v>3.9925000019138679E-3</c:v>
                </c:pt>
                <c:pt idx="389">
                  <c:v>1.3939299999037758E-2</c:v>
                </c:pt>
                <c:pt idx="393">
                  <c:v>2.2908999962965026E-3</c:v>
                </c:pt>
                <c:pt idx="397">
                  <c:v>2.5941000058082864E-3</c:v>
                </c:pt>
                <c:pt idx="398">
                  <c:v>2.6041000019176863E-3</c:v>
                </c:pt>
                <c:pt idx="399">
                  <c:v>2.9135000077076256E-3</c:v>
                </c:pt>
                <c:pt idx="400">
                  <c:v>4.077600002347026E-3</c:v>
                </c:pt>
                <c:pt idx="401">
                  <c:v>5.7435999988229014E-3</c:v>
                </c:pt>
                <c:pt idx="403">
                  <c:v>5.6677999964449555E-3</c:v>
                </c:pt>
                <c:pt idx="404">
                  <c:v>5.717799998819828E-3</c:v>
                </c:pt>
                <c:pt idx="405">
                  <c:v>4.776250003487803E-3</c:v>
                </c:pt>
                <c:pt idx="406">
                  <c:v>5.8072000028914772E-3</c:v>
                </c:pt>
                <c:pt idx="408">
                  <c:v>4.8099000050569884E-3</c:v>
                </c:pt>
                <c:pt idx="409">
                  <c:v>5.3904999949736521E-3</c:v>
                </c:pt>
                <c:pt idx="410">
                  <c:v>3.2139000031747855E-3</c:v>
                </c:pt>
                <c:pt idx="411">
                  <c:v>3.913900007319171E-3</c:v>
                </c:pt>
                <c:pt idx="413">
                  <c:v>4.4329000011202879E-3</c:v>
                </c:pt>
                <c:pt idx="414">
                  <c:v>6.5128999995067716E-3</c:v>
                </c:pt>
                <c:pt idx="415">
                  <c:v>4.9710000021150336E-3</c:v>
                </c:pt>
                <c:pt idx="416">
                  <c:v>-1.9215000065742061E-4</c:v>
                </c:pt>
                <c:pt idx="417">
                  <c:v>5.5952999973669648E-3</c:v>
                </c:pt>
                <c:pt idx="418">
                  <c:v>3.837300006125588E-3</c:v>
                </c:pt>
                <c:pt idx="419">
                  <c:v>4.037300001073163E-3</c:v>
                </c:pt>
                <c:pt idx="420">
                  <c:v>4.5247999951243401E-3</c:v>
                </c:pt>
                <c:pt idx="421">
                  <c:v>4.6851000006427057E-3</c:v>
                </c:pt>
                <c:pt idx="422">
                  <c:v>5.1185499978601001E-3</c:v>
                </c:pt>
                <c:pt idx="423">
                  <c:v>3.441250002651941E-3</c:v>
                </c:pt>
                <c:pt idx="424">
                  <c:v>4.5664999997825362E-3</c:v>
                </c:pt>
                <c:pt idx="425">
                  <c:v>4.6966000081738457E-3</c:v>
                </c:pt>
                <c:pt idx="426">
                  <c:v>4.8946000024443492E-3</c:v>
                </c:pt>
                <c:pt idx="427">
                  <c:v>3.8996000002953224E-3</c:v>
                </c:pt>
                <c:pt idx="429">
                  <c:v>7.231200004753191E-3</c:v>
                </c:pt>
                <c:pt idx="430">
                  <c:v>5.8142999987467192E-3</c:v>
                </c:pt>
                <c:pt idx="432">
                  <c:v>6.3468500084127299E-3</c:v>
                </c:pt>
                <c:pt idx="436">
                  <c:v>6.0808000052929856E-3</c:v>
                </c:pt>
                <c:pt idx="437">
                  <c:v>6.6828500057454221E-3</c:v>
                </c:pt>
                <c:pt idx="439">
                  <c:v>6.5336000043316744E-3</c:v>
                </c:pt>
                <c:pt idx="440">
                  <c:v>6.6445500051486306E-3</c:v>
                </c:pt>
                <c:pt idx="443">
                  <c:v>9.444999996048864E-3</c:v>
                </c:pt>
                <c:pt idx="444">
                  <c:v>4.8922999994829297E-3</c:v>
                </c:pt>
                <c:pt idx="446">
                  <c:v>3.4832499950425699E-3</c:v>
                </c:pt>
                <c:pt idx="447">
                  <c:v>1.9094000017503276E-3</c:v>
                </c:pt>
                <c:pt idx="448">
                  <c:v>1.9269999975222163E-3</c:v>
                </c:pt>
                <c:pt idx="449">
                  <c:v>1.9267850002506748E-2</c:v>
                </c:pt>
                <c:pt idx="450">
                  <c:v>1.3981000010971911E-3</c:v>
                </c:pt>
                <c:pt idx="451">
                  <c:v>3.2887499983189628E-3</c:v>
                </c:pt>
                <c:pt idx="452">
                  <c:v>2.2652500701951794E-3</c:v>
                </c:pt>
                <c:pt idx="453">
                  <c:v>7.1875000139698386E-4</c:v>
                </c:pt>
                <c:pt idx="454">
                  <c:v>1.105049996112939E-3</c:v>
                </c:pt>
                <c:pt idx="455">
                  <c:v>1.105049996112939E-3</c:v>
                </c:pt>
                <c:pt idx="456">
                  <c:v>5.2040000446140766E-4</c:v>
                </c:pt>
                <c:pt idx="457">
                  <c:v>-2.8720000409521163E-4</c:v>
                </c:pt>
                <c:pt idx="458">
                  <c:v>-5.0574999986565672E-3</c:v>
                </c:pt>
                <c:pt idx="459">
                  <c:v>-1.5973998961271718E-3</c:v>
                </c:pt>
                <c:pt idx="460">
                  <c:v>-1.9120000360999256E-3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6D8-4351-B805-F03404F5898D}"/>
            </c:ext>
          </c:extLst>
        </c:ser>
        <c:ser>
          <c:idx val="6"/>
          <c:order val="4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Active!$D$21:$D$991</c:f>
                <c:numCache>
                  <c:formatCode>General</c:formatCode>
                  <c:ptCount val="971"/>
                  <c:pt idx="91">
                    <c:v>5.0000000000000001E-4</c:v>
                  </c:pt>
                  <c:pt idx="92">
                    <c:v>2.0999999999999999E-3</c:v>
                  </c:pt>
                  <c:pt idx="96">
                    <c:v>5.0000000000000001E-4</c:v>
                  </c:pt>
                  <c:pt idx="110">
                    <c:v>5.0000000000000001E-3</c:v>
                  </c:pt>
                  <c:pt idx="111">
                    <c:v>5.0000000000000001E-3</c:v>
                  </c:pt>
                  <c:pt idx="116">
                    <c:v>5.0000000000000001E-3</c:v>
                  </c:pt>
                  <c:pt idx="125">
                    <c:v>5.0000000000000001E-3</c:v>
                  </c:pt>
                  <c:pt idx="126">
                    <c:v>5.0000000000000001E-3</c:v>
                  </c:pt>
                  <c:pt idx="127">
                    <c:v>5.0000000000000001E-3</c:v>
                  </c:pt>
                  <c:pt idx="128">
                    <c:v>5.0000000000000001E-3</c:v>
                  </c:pt>
                  <c:pt idx="129">
                    <c:v>5.0000000000000001E-3</c:v>
                  </c:pt>
                  <c:pt idx="309">
                    <c:v>6.9999999999999999E-4</c:v>
                  </c:pt>
                  <c:pt idx="325">
                    <c:v>4.0000000000000001E-3</c:v>
                  </c:pt>
                  <c:pt idx="326">
                    <c:v>5.0000000000000001E-3</c:v>
                  </c:pt>
                  <c:pt idx="327">
                    <c:v>8.9999999999999993E-3</c:v>
                  </c:pt>
                  <c:pt idx="328">
                    <c:v>6.0000000000000001E-3</c:v>
                  </c:pt>
                  <c:pt idx="329">
                    <c:v>7.0000000000000001E-3</c:v>
                  </c:pt>
                  <c:pt idx="330">
                    <c:v>5.0000000000000001E-3</c:v>
                  </c:pt>
                  <c:pt idx="331">
                    <c:v>6.0000000000000001E-3</c:v>
                  </c:pt>
                  <c:pt idx="332">
                    <c:v>5.0000000000000001E-3</c:v>
                  </c:pt>
                  <c:pt idx="333">
                    <c:v>4.0000000000000001E-3</c:v>
                  </c:pt>
                  <c:pt idx="334">
                    <c:v>4.0000000000000001E-3</c:v>
                  </c:pt>
                  <c:pt idx="335">
                    <c:v>4.0000000000000001E-3</c:v>
                  </c:pt>
                  <c:pt idx="337">
                    <c:v>4.0000000000000001E-3</c:v>
                  </c:pt>
                  <c:pt idx="338">
                    <c:v>5.0000000000000001E-3</c:v>
                  </c:pt>
                  <c:pt idx="339">
                    <c:v>4.0000000000000001E-3</c:v>
                  </c:pt>
                  <c:pt idx="345">
                    <c:v>5.0000000000000001E-3</c:v>
                  </c:pt>
                  <c:pt idx="347">
                    <c:v>7.0000000000000001E-3</c:v>
                  </c:pt>
                  <c:pt idx="348">
                    <c:v>2E-3</c:v>
                  </c:pt>
                  <c:pt idx="351">
                    <c:v>6.0000000000000001E-3</c:v>
                  </c:pt>
                  <c:pt idx="357">
                    <c:v>4.0000000000000001E-3</c:v>
                  </c:pt>
                  <c:pt idx="358">
                    <c:v>5.0000000000000001E-3</c:v>
                  </c:pt>
                  <c:pt idx="359">
                    <c:v>1E-3</c:v>
                  </c:pt>
                  <c:pt idx="361">
                    <c:v>5.0000000000000001E-3</c:v>
                  </c:pt>
                  <c:pt idx="362">
                    <c:v>5.0000000000000001E-3</c:v>
                  </c:pt>
                  <c:pt idx="363">
                    <c:v>6.0000000000000001E-3</c:v>
                  </c:pt>
                  <c:pt idx="364">
                    <c:v>5.0000000000000001E-3</c:v>
                  </c:pt>
                  <c:pt idx="365">
                    <c:v>4.0000000000000001E-3</c:v>
                  </c:pt>
                  <c:pt idx="366">
                    <c:v>5.0000000000000001E-3</c:v>
                  </c:pt>
                  <c:pt idx="367">
                    <c:v>4.0000000000000001E-3</c:v>
                  </c:pt>
                  <c:pt idx="368">
                    <c:v>4.0000000000000001E-3</c:v>
                  </c:pt>
                  <c:pt idx="370">
                    <c:v>4.0000000000000001E-3</c:v>
                  </c:pt>
                  <c:pt idx="372">
                    <c:v>5.0000000000000001E-3</c:v>
                  </c:pt>
                  <c:pt idx="373">
                    <c:v>2.9999999999999997E-4</c:v>
                  </c:pt>
                  <c:pt idx="374">
                    <c:v>4.0000000000000001E-3</c:v>
                  </c:pt>
                  <c:pt idx="375">
                    <c:v>5.0000000000000001E-3</c:v>
                  </c:pt>
                  <c:pt idx="376">
                    <c:v>6.0000000000000001E-3</c:v>
                  </c:pt>
                  <c:pt idx="378">
                    <c:v>8.0000000000000002E-3</c:v>
                  </c:pt>
                  <c:pt idx="382">
                    <c:v>4.0000000000000002E-4</c:v>
                  </c:pt>
                  <c:pt idx="383">
                    <c:v>1.2999999999999999E-3</c:v>
                  </c:pt>
                  <c:pt idx="384">
                    <c:v>1E-4</c:v>
                  </c:pt>
                  <c:pt idx="388">
                    <c:v>4.0000000000000003E-5</c:v>
                  </c:pt>
                  <c:pt idx="389">
                    <c:v>0</c:v>
                  </c:pt>
                  <c:pt idx="390">
                    <c:v>1E-4</c:v>
                  </c:pt>
                  <c:pt idx="391">
                    <c:v>6.9999999999999999E-4</c:v>
                  </c:pt>
                  <c:pt idx="392">
                    <c:v>8.9999999999999998E-4</c:v>
                  </c:pt>
                  <c:pt idx="394">
                    <c:v>1E-4</c:v>
                  </c:pt>
                  <c:pt idx="396">
                    <c:v>2.0000000000000001E-4</c:v>
                  </c:pt>
                  <c:pt idx="397">
                    <c:v>6.9999999999999994E-5</c:v>
                  </c:pt>
                  <c:pt idx="399">
                    <c:v>1E-3</c:v>
                  </c:pt>
                  <c:pt idx="400">
                    <c:v>5.0000000000000001E-4</c:v>
                  </c:pt>
                  <c:pt idx="401">
                    <c:v>1.5E-3</c:v>
                  </c:pt>
                  <c:pt idx="402">
                    <c:v>3.0000000000000001E-3</c:v>
                  </c:pt>
                  <c:pt idx="403">
                    <c:v>6.0000000000000002E-5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2.0999999999999999E-3</c:v>
                  </c:pt>
                  <c:pt idx="408">
                    <c:v>1E-3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2.9999999999999997E-4</c:v>
                  </c:pt>
                  <c:pt idx="413">
                    <c:v>0</c:v>
                  </c:pt>
                  <c:pt idx="414">
                    <c:v>1.4E-3</c:v>
                  </c:pt>
                  <c:pt idx="415">
                    <c:v>1.1999999999999999E-3</c:v>
                  </c:pt>
                  <c:pt idx="416">
                    <c:v>5.0000000000000001E-4</c:v>
                  </c:pt>
                  <c:pt idx="417">
                    <c:v>0</c:v>
                  </c:pt>
                  <c:pt idx="418">
                    <c:v>2.0000000000000001E-4</c:v>
                  </c:pt>
                  <c:pt idx="419">
                    <c:v>2.0000000000000001E-4</c:v>
                  </c:pt>
                  <c:pt idx="420">
                    <c:v>1E-4</c:v>
                  </c:pt>
                  <c:pt idx="421">
                    <c:v>1E-4</c:v>
                  </c:pt>
                  <c:pt idx="422">
                    <c:v>1.4E-3</c:v>
                  </c:pt>
                  <c:pt idx="423">
                    <c:v>2.9999999999999997E-4</c:v>
                  </c:pt>
                  <c:pt idx="424">
                    <c:v>2.9999999999999997E-4</c:v>
                  </c:pt>
                  <c:pt idx="425">
                    <c:v>2.0000000000000001E-4</c:v>
                  </c:pt>
                  <c:pt idx="427">
                    <c:v>4.0000000000000002E-4</c:v>
                  </c:pt>
                  <c:pt idx="429">
                    <c:v>1.6999999999999999E-3</c:v>
                  </c:pt>
                  <c:pt idx="430">
                    <c:v>1.1E-4</c:v>
                  </c:pt>
                  <c:pt idx="431">
                    <c:v>5.0000000000000001E-4</c:v>
                  </c:pt>
                  <c:pt idx="432">
                    <c:v>3.3E-4</c:v>
                  </c:pt>
                  <c:pt idx="433">
                    <c:v>2.2000000000000001E-3</c:v>
                  </c:pt>
                  <c:pt idx="434">
                    <c:v>1E-4</c:v>
                  </c:pt>
                  <c:pt idx="435">
                    <c:v>1.9E-3</c:v>
                  </c:pt>
                  <c:pt idx="436">
                    <c:v>8.9999999999999998E-4</c:v>
                  </c:pt>
                  <c:pt idx="437">
                    <c:v>2.1000000000000001E-4</c:v>
                  </c:pt>
                  <c:pt idx="438">
                    <c:v>5.8999999999999999E-3</c:v>
                  </c:pt>
                  <c:pt idx="439">
                    <c:v>1.2999999999999999E-4</c:v>
                  </c:pt>
                  <c:pt idx="440">
                    <c:v>2.7999999999999998E-4</c:v>
                  </c:pt>
                  <c:pt idx="441">
                    <c:v>2.5000000000000001E-3</c:v>
                  </c:pt>
                  <c:pt idx="442">
                    <c:v>3.2000000000000002E-3</c:v>
                  </c:pt>
                  <c:pt idx="444">
                    <c:v>1E-4</c:v>
                  </c:pt>
                  <c:pt idx="445">
                    <c:v>0</c:v>
                  </c:pt>
                  <c:pt idx="446">
                    <c:v>6.4999999999999997E-3</c:v>
                  </c:pt>
                  <c:pt idx="447">
                    <c:v>1.6999999999999999E-3</c:v>
                  </c:pt>
                  <c:pt idx="448">
                    <c:v>0</c:v>
                  </c:pt>
                  <c:pt idx="449">
                    <c:v>1.9E-3</c:v>
                  </c:pt>
                  <c:pt idx="450">
                    <c:v>3.0000000000000001E-3</c:v>
                  </c:pt>
                  <c:pt idx="451">
                    <c:v>2.3999999999999998E-3</c:v>
                  </c:pt>
                  <c:pt idx="452">
                    <c:v>1.06E-2</c:v>
                  </c:pt>
                  <c:pt idx="453">
                    <c:v>5.9999999999999995E-4</c:v>
                  </c:pt>
                  <c:pt idx="454">
                    <c:v>2.3000000000000001E-4</c:v>
                  </c:pt>
                  <c:pt idx="455">
                    <c:v>2.3000000000000001E-4</c:v>
                  </c:pt>
                  <c:pt idx="456">
                    <c:v>0</c:v>
                  </c:pt>
                  <c:pt idx="457">
                    <c:v>2.2000000000000001E-3</c:v>
                  </c:pt>
                  <c:pt idx="458">
                    <c:v>5.9999999999999995E-4</c:v>
                  </c:pt>
                </c:numCache>
              </c:numRef>
            </c:plus>
            <c:minus>
              <c:numRef>
                <c:f>Active!$D$21:$D$991</c:f>
                <c:numCache>
                  <c:formatCode>General</c:formatCode>
                  <c:ptCount val="971"/>
                  <c:pt idx="91">
                    <c:v>5.0000000000000001E-4</c:v>
                  </c:pt>
                  <c:pt idx="92">
                    <c:v>2.0999999999999999E-3</c:v>
                  </c:pt>
                  <c:pt idx="96">
                    <c:v>5.0000000000000001E-4</c:v>
                  </c:pt>
                  <c:pt idx="110">
                    <c:v>5.0000000000000001E-3</c:v>
                  </c:pt>
                  <c:pt idx="111">
                    <c:v>5.0000000000000001E-3</c:v>
                  </c:pt>
                  <c:pt idx="116">
                    <c:v>5.0000000000000001E-3</c:v>
                  </c:pt>
                  <c:pt idx="125">
                    <c:v>5.0000000000000001E-3</c:v>
                  </c:pt>
                  <c:pt idx="126">
                    <c:v>5.0000000000000001E-3</c:v>
                  </c:pt>
                  <c:pt idx="127">
                    <c:v>5.0000000000000001E-3</c:v>
                  </c:pt>
                  <c:pt idx="128">
                    <c:v>5.0000000000000001E-3</c:v>
                  </c:pt>
                  <c:pt idx="129">
                    <c:v>5.0000000000000001E-3</c:v>
                  </c:pt>
                  <c:pt idx="309">
                    <c:v>6.9999999999999999E-4</c:v>
                  </c:pt>
                  <c:pt idx="325">
                    <c:v>4.0000000000000001E-3</c:v>
                  </c:pt>
                  <c:pt idx="326">
                    <c:v>5.0000000000000001E-3</c:v>
                  </c:pt>
                  <c:pt idx="327">
                    <c:v>8.9999999999999993E-3</c:v>
                  </c:pt>
                  <c:pt idx="328">
                    <c:v>6.0000000000000001E-3</c:v>
                  </c:pt>
                  <c:pt idx="329">
                    <c:v>7.0000000000000001E-3</c:v>
                  </c:pt>
                  <c:pt idx="330">
                    <c:v>5.0000000000000001E-3</c:v>
                  </c:pt>
                  <c:pt idx="331">
                    <c:v>6.0000000000000001E-3</c:v>
                  </c:pt>
                  <c:pt idx="332">
                    <c:v>5.0000000000000001E-3</c:v>
                  </c:pt>
                  <c:pt idx="333">
                    <c:v>4.0000000000000001E-3</c:v>
                  </c:pt>
                  <c:pt idx="334">
                    <c:v>4.0000000000000001E-3</c:v>
                  </c:pt>
                  <c:pt idx="335">
                    <c:v>4.0000000000000001E-3</c:v>
                  </c:pt>
                  <c:pt idx="337">
                    <c:v>4.0000000000000001E-3</c:v>
                  </c:pt>
                  <c:pt idx="338">
                    <c:v>5.0000000000000001E-3</c:v>
                  </c:pt>
                  <c:pt idx="339">
                    <c:v>4.0000000000000001E-3</c:v>
                  </c:pt>
                  <c:pt idx="345">
                    <c:v>5.0000000000000001E-3</c:v>
                  </c:pt>
                  <c:pt idx="347">
                    <c:v>7.0000000000000001E-3</c:v>
                  </c:pt>
                  <c:pt idx="348">
                    <c:v>2E-3</c:v>
                  </c:pt>
                  <c:pt idx="351">
                    <c:v>6.0000000000000001E-3</c:v>
                  </c:pt>
                  <c:pt idx="357">
                    <c:v>4.0000000000000001E-3</c:v>
                  </c:pt>
                  <c:pt idx="358">
                    <c:v>5.0000000000000001E-3</c:v>
                  </c:pt>
                  <c:pt idx="359">
                    <c:v>1E-3</c:v>
                  </c:pt>
                  <c:pt idx="361">
                    <c:v>5.0000000000000001E-3</c:v>
                  </c:pt>
                  <c:pt idx="362">
                    <c:v>5.0000000000000001E-3</c:v>
                  </c:pt>
                  <c:pt idx="363">
                    <c:v>6.0000000000000001E-3</c:v>
                  </c:pt>
                  <c:pt idx="364">
                    <c:v>5.0000000000000001E-3</c:v>
                  </c:pt>
                  <c:pt idx="365">
                    <c:v>4.0000000000000001E-3</c:v>
                  </c:pt>
                  <c:pt idx="366">
                    <c:v>5.0000000000000001E-3</c:v>
                  </c:pt>
                  <c:pt idx="367">
                    <c:v>4.0000000000000001E-3</c:v>
                  </c:pt>
                  <c:pt idx="368">
                    <c:v>4.0000000000000001E-3</c:v>
                  </c:pt>
                  <c:pt idx="370">
                    <c:v>4.0000000000000001E-3</c:v>
                  </c:pt>
                  <c:pt idx="372">
                    <c:v>5.0000000000000001E-3</c:v>
                  </c:pt>
                  <c:pt idx="373">
                    <c:v>2.9999999999999997E-4</c:v>
                  </c:pt>
                  <c:pt idx="374">
                    <c:v>4.0000000000000001E-3</c:v>
                  </c:pt>
                  <c:pt idx="375">
                    <c:v>5.0000000000000001E-3</c:v>
                  </c:pt>
                  <c:pt idx="376">
                    <c:v>6.0000000000000001E-3</c:v>
                  </c:pt>
                  <c:pt idx="378">
                    <c:v>8.0000000000000002E-3</c:v>
                  </c:pt>
                  <c:pt idx="382">
                    <c:v>4.0000000000000002E-4</c:v>
                  </c:pt>
                  <c:pt idx="383">
                    <c:v>1.2999999999999999E-3</c:v>
                  </c:pt>
                  <c:pt idx="384">
                    <c:v>1E-4</c:v>
                  </c:pt>
                  <c:pt idx="388">
                    <c:v>4.0000000000000003E-5</c:v>
                  </c:pt>
                  <c:pt idx="389">
                    <c:v>0</c:v>
                  </c:pt>
                  <c:pt idx="390">
                    <c:v>1E-4</c:v>
                  </c:pt>
                  <c:pt idx="391">
                    <c:v>6.9999999999999999E-4</c:v>
                  </c:pt>
                  <c:pt idx="392">
                    <c:v>8.9999999999999998E-4</c:v>
                  </c:pt>
                  <c:pt idx="394">
                    <c:v>1E-4</c:v>
                  </c:pt>
                  <c:pt idx="396">
                    <c:v>2.0000000000000001E-4</c:v>
                  </c:pt>
                  <c:pt idx="397">
                    <c:v>6.9999999999999994E-5</c:v>
                  </c:pt>
                  <c:pt idx="399">
                    <c:v>1E-3</c:v>
                  </c:pt>
                  <c:pt idx="400">
                    <c:v>5.0000000000000001E-4</c:v>
                  </c:pt>
                  <c:pt idx="401">
                    <c:v>1.5E-3</c:v>
                  </c:pt>
                  <c:pt idx="402">
                    <c:v>3.0000000000000001E-3</c:v>
                  </c:pt>
                  <c:pt idx="403">
                    <c:v>6.0000000000000002E-5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2.0999999999999999E-3</c:v>
                  </c:pt>
                  <c:pt idx="408">
                    <c:v>1E-3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2.9999999999999997E-4</c:v>
                  </c:pt>
                  <c:pt idx="413">
                    <c:v>0</c:v>
                  </c:pt>
                  <c:pt idx="414">
                    <c:v>1.4E-3</c:v>
                  </c:pt>
                  <c:pt idx="415">
                    <c:v>1.1999999999999999E-3</c:v>
                  </c:pt>
                  <c:pt idx="416">
                    <c:v>5.0000000000000001E-4</c:v>
                  </c:pt>
                  <c:pt idx="417">
                    <c:v>0</c:v>
                  </c:pt>
                  <c:pt idx="418">
                    <c:v>2.0000000000000001E-4</c:v>
                  </c:pt>
                  <c:pt idx="419">
                    <c:v>2.0000000000000001E-4</c:v>
                  </c:pt>
                  <c:pt idx="420">
                    <c:v>1E-4</c:v>
                  </c:pt>
                  <c:pt idx="421">
                    <c:v>1E-4</c:v>
                  </c:pt>
                  <c:pt idx="422">
                    <c:v>1.4E-3</c:v>
                  </c:pt>
                  <c:pt idx="423">
                    <c:v>2.9999999999999997E-4</c:v>
                  </c:pt>
                  <c:pt idx="424">
                    <c:v>2.9999999999999997E-4</c:v>
                  </c:pt>
                  <c:pt idx="425">
                    <c:v>2.0000000000000001E-4</c:v>
                  </c:pt>
                  <c:pt idx="427">
                    <c:v>4.0000000000000002E-4</c:v>
                  </c:pt>
                  <c:pt idx="429">
                    <c:v>1.6999999999999999E-3</c:v>
                  </c:pt>
                  <c:pt idx="430">
                    <c:v>1.1E-4</c:v>
                  </c:pt>
                  <c:pt idx="431">
                    <c:v>5.0000000000000001E-4</c:v>
                  </c:pt>
                  <c:pt idx="432">
                    <c:v>3.3E-4</c:v>
                  </c:pt>
                  <c:pt idx="433">
                    <c:v>2.2000000000000001E-3</c:v>
                  </c:pt>
                  <c:pt idx="434">
                    <c:v>1E-4</c:v>
                  </c:pt>
                  <c:pt idx="435">
                    <c:v>1.9E-3</c:v>
                  </c:pt>
                  <c:pt idx="436">
                    <c:v>8.9999999999999998E-4</c:v>
                  </c:pt>
                  <c:pt idx="437">
                    <c:v>2.1000000000000001E-4</c:v>
                  </c:pt>
                  <c:pt idx="438">
                    <c:v>5.8999999999999999E-3</c:v>
                  </c:pt>
                  <c:pt idx="439">
                    <c:v>1.2999999999999999E-4</c:v>
                  </c:pt>
                  <c:pt idx="440">
                    <c:v>2.7999999999999998E-4</c:v>
                  </c:pt>
                  <c:pt idx="441">
                    <c:v>2.5000000000000001E-3</c:v>
                  </c:pt>
                  <c:pt idx="442">
                    <c:v>3.2000000000000002E-3</c:v>
                  </c:pt>
                  <c:pt idx="444">
                    <c:v>1E-4</c:v>
                  </c:pt>
                  <c:pt idx="445">
                    <c:v>0</c:v>
                  </c:pt>
                  <c:pt idx="446">
                    <c:v>6.4999999999999997E-3</c:v>
                  </c:pt>
                  <c:pt idx="447">
                    <c:v>1.6999999999999999E-3</c:v>
                  </c:pt>
                  <c:pt idx="448">
                    <c:v>0</c:v>
                  </c:pt>
                  <c:pt idx="449">
                    <c:v>1.9E-3</c:v>
                  </c:pt>
                  <c:pt idx="450">
                    <c:v>3.0000000000000001E-3</c:v>
                  </c:pt>
                  <c:pt idx="451">
                    <c:v>2.3999999999999998E-3</c:v>
                  </c:pt>
                  <c:pt idx="452">
                    <c:v>1.06E-2</c:v>
                  </c:pt>
                  <c:pt idx="453">
                    <c:v>5.9999999999999995E-4</c:v>
                  </c:pt>
                  <c:pt idx="454">
                    <c:v>2.3000000000000001E-4</c:v>
                  </c:pt>
                  <c:pt idx="455">
                    <c:v>2.3000000000000001E-4</c:v>
                  </c:pt>
                  <c:pt idx="456">
                    <c:v>0</c:v>
                  </c:pt>
                  <c:pt idx="457">
                    <c:v>2.2000000000000001E-3</c:v>
                  </c:pt>
                  <c:pt idx="458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-45601</c:v>
                </c:pt>
                <c:pt idx="1">
                  <c:v>-45518</c:v>
                </c:pt>
                <c:pt idx="2">
                  <c:v>-45514</c:v>
                </c:pt>
                <c:pt idx="3">
                  <c:v>-45501</c:v>
                </c:pt>
                <c:pt idx="4">
                  <c:v>-45467</c:v>
                </c:pt>
                <c:pt idx="5">
                  <c:v>-45448</c:v>
                </c:pt>
                <c:pt idx="6">
                  <c:v>-45442</c:v>
                </c:pt>
                <c:pt idx="7">
                  <c:v>-45380</c:v>
                </c:pt>
                <c:pt idx="8">
                  <c:v>-40805</c:v>
                </c:pt>
                <c:pt idx="9">
                  <c:v>-38570</c:v>
                </c:pt>
                <c:pt idx="10">
                  <c:v>-36571</c:v>
                </c:pt>
                <c:pt idx="11">
                  <c:v>-33013</c:v>
                </c:pt>
                <c:pt idx="12">
                  <c:v>-33011</c:v>
                </c:pt>
                <c:pt idx="13">
                  <c:v>-32979</c:v>
                </c:pt>
                <c:pt idx="14">
                  <c:v>-32956</c:v>
                </c:pt>
                <c:pt idx="15">
                  <c:v>-32930</c:v>
                </c:pt>
                <c:pt idx="16">
                  <c:v>-32383</c:v>
                </c:pt>
                <c:pt idx="17">
                  <c:v>-32370</c:v>
                </c:pt>
                <c:pt idx="18">
                  <c:v>-32368</c:v>
                </c:pt>
                <c:pt idx="19">
                  <c:v>-32366</c:v>
                </c:pt>
                <c:pt idx="20">
                  <c:v>-32287</c:v>
                </c:pt>
                <c:pt idx="21">
                  <c:v>-32283</c:v>
                </c:pt>
                <c:pt idx="22">
                  <c:v>-22960</c:v>
                </c:pt>
                <c:pt idx="23">
                  <c:v>-22875</c:v>
                </c:pt>
                <c:pt idx="24">
                  <c:v>-22283</c:v>
                </c:pt>
                <c:pt idx="25">
                  <c:v>-22270</c:v>
                </c:pt>
                <c:pt idx="26">
                  <c:v>-22204</c:v>
                </c:pt>
                <c:pt idx="27">
                  <c:v>-22185</c:v>
                </c:pt>
                <c:pt idx="28">
                  <c:v>-22183</c:v>
                </c:pt>
                <c:pt idx="29">
                  <c:v>-21975</c:v>
                </c:pt>
                <c:pt idx="30">
                  <c:v>-21894</c:v>
                </c:pt>
                <c:pt idx="31">
                  <c:v>-21894</c:v>
                </c:pt>
                <c:pt idx="32">
                  <c:v>-21508</c:v>
                </c:pt>
                <c:pt idx="33">
                  <c:v>-21508</c:v>
                </c:pt>
                <c:pt idx="34">
                  <c:v>-21491</c:v>
                </c:pt>
                <c:pt idx="35">
                  <c:v>-21270</c:v>
                </c:pt>
                <c:pt idx="36">
                  <c:v>-21266</c:v>
                </c:pt>
                <c:pt idx="37">
                  <c:v>-21264</c:v>
                </c:pt>
                <c:pt idx="38">
                  <c:v>-21253</c:v>
                </c:pt>
                <c:pt idx="39">
                  <c:v>-21230</c:v>
                </c:pt>
                <c:pt idx="40">
                  <c:v>-20865</c:v>
                </c:pt>
                <c:pt idx="41">
                  <c:v>-20865</c:v>
                </c:pt>
                <c:pt idx="42">
                  <c:v>-20604</c:v>
                </c:pt>
                <c:pt idx="43">
                  <c:v>-20557</c:v>
                </c:pt>
                <c:pt idx="44">
                  <c:v>-20135</c:v>
                </c:pt>
                <c:pt idx="45">
                  <c:v>-19944</c:v>
                </c:pt>
                <c:pt idx="46">
                  <c:v>-19891</c:v>
                </c:pt>
                <c:pt idx="47">
                  <c:v>-19889</c:v>
                </c:pt>
                <c:pt idx="48">
                  <c:v>-19878</c:v>
                </c:pt>
                <c:pt idx="49">
                  <c:v>-19526</c:v>
                </c:pt>
                <c:pt idx="50">
                  <c:v>-19409</c:v>
                </c:pt>
                <c:pt idx="51">
                  <c:v>-19382</c:v>
                </c:pt>
                <c:pt idx="52">
                  <c:v>-19252</c:v>
                </c:pt>
                <c:pt idx="53">
                  <c:v>-19248</c:v>
                </c:pt>
                <c:pt idx="54">
                  <c:v>-19203</c:v>
                </c:pt>
                <c:pt idx="55">
                  <c:v>-18750</c:v>
                </c:pt>
                <c:pt idx="56">
                  <c:v>-18575</c:v>
                </c:pt>
                <c:pt idx="57">
                  <c:v>-18541</c:v>
                </c:pt>
                <c:pt idx="58">
                  <c:v>-18524</c:v>
                </c:pt>
                <c:pt idx="59">
                  <c:v>-18070</c:v>
                </c:pt>
                <c:pt idx="60">
                  <c:v>-17847</c:v>
                </c:pt>
                <c:pt idx="61">
                  <c:v>-17361</c:v>
                </c:pt>
                <c:pt idx="62">
                  <c:v>-17119</c:v>
                </c:pt>
                <c:pt idx="63">
                  <c:v>-17087</c:v>
                </c:pt>
                <c:pt idx="64">
                  <c:v>-16737</c:v>
                </c:pt>
                <c:pt idx="65">
                  <c:v>-16359</c:v>
                </c:pt>
                <c:pt idx="66">
                  <c:v>-14589</c:v>
                </c:pt>
                <c:pt idx="67">
                  <c:v>-13736</c:v>
                </c:pt>
                <c:pt idx="68">
                  <c:v>-13687</c:v>
                </c:pt>
                <c:pt idx="69">
                  <c:v>-12399</c:v>
                </c:pt>
                <c:pt idx="70">
                  <c:v>-12399</c:v>
                </c:pt>
                <c:pt idx="71">
                  <c:v>-12382</c:v>
                </c:pt>
                <c:pt idx="72">
                  <c:v>-12382</c:v>
                </c:pt>
                <c:pt idx="73">
                  <c:v>-12382</c:v>
                </c:pt>
                <c:pt idx="74">
                  <c:v>-12346</c:v>
                </c:pt>
                <c:pt idx="75">
                  <c:v>-11877</c:v>
                </c:pt>
                <c:pt idx="76">
                  <c:v>-11877</c:v>
                </c:pt>
                <c:pt idx="77">
                  <c:v>-11841</c:v>
                </c:pt>
                <c:pt idx="78">
                  <c:v>-11828</c:v>
                </c:pt>
                <c:pt idx="79">
                  <c:v>-11707</c:v>
                </c:pt>
                <c:pt idx="80">
                  <c:v>-11705</c:v>
                </c:pt>
                <c:pt idx="81">
                  <c:v>-10979</c:v>
                </c:pt>
                <c:pt idx="82">
                  <c:v>-10828</c:v>
                </c:pt>
                <c:pt idx="83">
                  <c:v>-8878</c:v>
                </c:pt>
                <c:pt idx="84">
                  <c:v>-8256</c:v>
                </c:pt>
                <c:pt idx="85">
                  <c:v>-8256</c:v>
                </c:pt>
                <c:pt idx="86">
                  <c:v>-8256</c:v>
                </c:pt>
                <c:pt idx="87">
                  <c:v>-8254</c:v>
                </c:pt>
                <c:pt idx="88">
                  <c:v>-8254</c:v>
                </c:pt>
                <c:pt idx="89">
                  <c:v>-8254</c:v>
                </c:pt>
                <c:pt idx="90">
                  <c:v>-8254</c:v>
                </c:pt>
                <c:pt idx="91">
                  <c:v>-8241</c:v>
                </c:pt>
                <c:pt idx="92">
                  <c:v>-8224</c:v>
                </c:pt>
                <c:pt idx="93">
                  <c:v>-7652</c:v>
                </c:pt>
                <c:pt idx="94">
                  <c:v>-7630</c:v>
                </c:pt>
                <c:pt idx="95">
                  <c:v>-7575</c:v>
                </c:pt>
                <c:pt idx="96">
                  <c:v>-7564</c:v>
                </c:pt>
                <c:pt idx="97">
                  <c:v>-7509</c:v>
                </c:pt>
                <c:pt idx="98">
                  <c:v>-7390</c:v>
                </c:pt>
                <c:pt idx="99">
                  <c:v>-7040</c:v>
                </c:pt>
                <c:pt idx="100">
                  <c:v>-7023</c:v>
                </c:pt>
                <c:pt idx="101">
                  <c:v>-6987</c:v>
                </c:pt>
                <c:pt idx="102">
                  <c:v>-6921</c:v>
                </c:pt>
                <c:pt idx="103">
                  <c:v>-6921</c:v>
                </c:pt>
                <c:pt idx="104">
                  <c:v>-6917</c:v>
                </c:pt>
                <c:pt idx="105">
                  <c:v>-6902</c:v>
                </c:pt>
                <c:pt idx="106">
                  <c:v>-6902</c:v>
                </c:pt>
                <c:pt idx="107">
                  <c:v>-6900</c:v>
                </c:pt>
                <c:pt idx="108">
                  <c:v>-6887</c:v>
                </c:pt>
                <c:pt idx="109">
                  <c:v>-6887</c:v>
                </c:pt>
                <c:pt idx="110">
                  <c:v>-6868</c:v>
                </c:pt>
                <c:pt idx="111">
                  <c:v>-6868</c:v>
                </c:pt>
                <c:pt idx="112">
                  <c:v>-6864</c:v>
                </c:pt>
                <c:pt idx="113">
                  <c:v>-6864</c:v>
                </c:pt>
                <c:pt idx="114">
                  <c:v>-6819</c:v>
                </c:pt>
                <c:pt idx="115">
                  <c:v>-6819</c:v>
                </c:pt>
                <c:pt idx="116">
                  <c:v>-6414</c:v>
                </c:pt>
                <c:pt idx="117">
                  <c:v>-6261</c:v>
                </c:pt>
                <c:pt idx="118">
                  <c:v>-6106</c:v>
                </c:pt>
                <c:pt idx="119">
                  <c:v>-6057</c:v>
                </c:pt>
                <c:pt idx="120">
                  <c:v>-5735</c:v>
                </c:pt>
                <c:pt idx="121">
                  <c:v>-5652</c:v>
                </c:pt>
                <c:pt idx="122">
                  <c:v>-5597</c:v>
                </c:pt>
                <c:pt idx="123">
                  <c:v>-5397</c:v>
                </c:pt>
                <c:pt idx="124">
                  <c:v>-5026</c:v>
                </c:pt>
                <c:pt idx="125">
                  <c:v>-4812</c:v>
                </c:pt>
                <c:pt idx="126">
                  <c:v>-4797</c:v>
                </c:pt>
                <c:pt idx="127">
                  <c:v>-4795</c:v>
                </c:pt>
                <c:pt idx="128">
                  <c:v>-4763</c:v>
                </c:pt>
                <c:pt idx="129">
                  <c:v>-4761</c:v>
                </c:pt>
                <c:pt idx="130">
                  <c:v>-4500</c:v>
                </c:pt>
                <c:pt idx="131">
                  <c:v>-4499</c:v>
                </c:pt>
                <c:pt idx="132">
                  <c:v>-4463</c:v>
                </c:pt>
                <c:pt idx="133">
                  <c:v>-4379</c:v>
                </c:pt>
                <c:pt idx="134">
                  <c:v>-4266</c:v>
                </c:pt>
                <c:pt idx="135">
                  <c:v>-4264</c:v>
                </c:pt>
                <c:pt idx="136">
                  <c:v>-4177</c:v>
                </c:pt>
                <c:pt idx="137">
                  <c:v>-4137</c:v>
                </c:pt>
                <c:pt idx="138">
                  <c:v>-4128</c:v>
                </c:pt>
                <c:pt idx="139">
                  <c:v>-4128</c:v>
                </c:pt>
                <c:pt idx="140">
                  <c:v>-4094</c:v>
                </c:pt>
                <c:pt idx="141">
                  <c:v>-4058</c:v>
                </c:pt>
                <c:pt idx="142">
                  <c:v>-4024</c:v>
                </c:pt>
                <c:pt idx="143">
                  <c:v>-3956</c:v>
                </c:pt>
                <c:pt idx="144">
                  <c:v>-3948</c:v>
                </c:pt>
                <c:pt idx="145">
                  <c:v>-3922</c:v>
                </c:pt>
                <c:pt idx="146">
                  <c:v>-3922</c:v>
                </c:pt>
                <c:pt idx="147">
                  <c:v>-3839</c:v>
                </c:pt>
                <c:pt idx="148">
                  <c:v>-3604</c:v>
                </c:pt>
                <c:pt idx="149">
                  <c:v>-3538</c:v>
                </c:pt>
                <c:pt idx="150">
                  <c:v>-3521</c:v>
                </c:pt>
                <c:pt idx="151">
                  <c:v>-3451</c:v>
                </c:pt>
                <c:pt idx="152">
                  <c:v>-3451</c:v>
                </c:pt>
                <c:pt idx="153">
                  <c:v>-3449</c:v>
                </c:pt>
                <c:pt idx="154">
                  <c:v>-3441</c:v>
                </c:pt>
                <c:pt idx="155">
                  <c:v>-3415</c:v>
                </c:pt>
                <c:pt idx="156">
                  <c:v>-3392</c:v>
                </c:pt>
                <c:pt idx="157">
                  <c:v>-3381</c:v>
                </c:pt>
                <c:pt idx="158">
                  <c:v>-3358</c:v>
                </c:pt>
                <c:pt idx="159">
                  <c:v>-3349</c:v>
                </c:pt>
                <c:pt idx="160">
                  <c:v>-3349</c:v>
                </c:pt>
                <c:pt idx="161">
                  <c:v>-3349</c:v>
                </c:pt>
                <c:pt idx="162">
                  <c:v>-3298</c:v>
                </c:pt>
                <c:pt idx="163">
                  <c:v>-3294</c:v>
                </c:pt>
                <c:pt idx="164">
                  <c:v>-3290</c:v>
                </c:pt>
                <c:pt idx="165">
                  <c:v>-3266</c:v>
                </c:pt>
                <c:pt idx="166">
                  <c:v>-3262</c:v>
                </c:pt>
                <c:pt idx="167">
                  <c:v>-3230</c:v>
                </c:pt>
                <c:pt idx="168">
                  <c:v>-3129</c:v>
                </c:pt>
                <c:pt idx="169">
                  <c:v>-2974</c:v>
                </c:pt>
                <c:pt idx="170">
                  <c:v>-2808</c:v>
                </c:pt>
                <c:pt idx="171">
                  <c:v>-2774</c:v>
                </c:pt>
                <c:pt idx="172">
                  <c:v>-2723</c:v>
                </c:pt>
                <c:pt idx="173">
                  <c:v>-2672</c:v>
                </c:pt>
                <c:pt idx="174">
                  <c:v>-2670</c:v>
                </c:pt>
                <c:pt idx="175">
                  <c:v>-2670</c:v>
                </c:pt>
                <c:pt idx="176">
                  <c:v>-2670</c:v>
                </c:pt>
                <c:pt idx="177">
                  <c:v>-2553</c:v>
                </c:pt>
                <c:pt idx="178">
                  <c:v>-2046</c:v>
                </c:pt>
                <c:pt idx="179">
                  <c:v>-2027</c:v>
                </c:pt>
                <c:pt idx="180">
                  <c:v>-2010</c:v>
                </c:pt>
                <c:pt idx="181">
                  <c:v>-1978</c:v>
                </c:pt>
                <c:pt idx="182">
                  <c:v>-1978</c:v>
                </c:pt>
                <c:pt idx="183">
                  <c:v>-1946</c:v>
                </c:pt>
                <c:pt idx="184">
                  <c:v>-1944</c:v>
                </c:pt>
                <c:pt idx="185">
                  <c:v>-1944</c:v>
                </c:pt>
                <c:pt idx="186">
                  <c:v>-1927</c:v>
                </c:pt>
                <c:pt idx="187">
                  <c:v>-1927</c:v>
                </c:pt>
                <c:pt idx="188">
                  <c:v>-1878</c:v>
                </c:pt>
                <c:pt idx="189">
                  <c:v>-1876</c:v>
                </c:pt>
                <c:pt idx="190">
                  <c:v>-1810</c:v>
                </c:pt>
                <c:pt idx="191">
                  <c:v>-1793</c:v>
                </c:pt>
                <c:pt idx="192">
                  <c:v>-1791</c:v>
                </c:pt>
                <c:pt idx="193">
                  <c:v>-1774</c:v>
                </c:pt>
                <c:pt idx="194">
                  <c:v>-1759</c:v>
                </c:pt>
                <c:pt idx="195">
                  <c:v>-1537</c:v>
                </c:pt>
                <c:pt idx="196">
                  <c:v>-1441</c:v>
                </c:pt>
                <c:pt idx="197">
                  <c:v>-1352</c:v>
                </c:pt>
                <c:pt idx="198">
                  <c:v>-1352</c:v>
                </c:pt>
                <c:pt idx="199">
                  <c:v>-1316</c:v>
                </c:pt>
                <c:pt idx="200">
                  <c:v>-1282</c:v>
                </c:pt>
                <c:pt idx="201">
                  <c:v>-1282</c:v>
                </c:pt>
                <c:pt idx="202">
                  <c:v>-1267</c:v>
                </c:pt>
                <c:pt idx="203">
                  <c:v>-1248</c:v>
                </c:pt>
                <c:pt idx="204">
                  <c:v>-1248</c:v>
                </c:pt>
                <c:pt idx="205">
                  <c:v>-1131</c:v>
                </c:pt>
                <c:pt idx="206">
                  <c:v>-1082</c:v>
                </c:pt>
                <c:pt idx="207">
                  <c:v>-779</c:v>
                </c:pt>
                <c:pt idx="208">
                  <c:v>-677</c:v>
                </c:pt>
                <c:pt idx="209">
                  <c:v>-677</c:v>
                </c:pt>
                <c:pt idx="210">
                  <c:v>-660</c:v>
                </c:pt>
                <c:pt idx="211">
                  <c:v>-660</c:v>
                </c:pt>
                <c:pt idx="212">
                  <c:v>-624</c:v>
                </c:pt>
                <c:pt idx="213">
                  <c:v>-622</c:v>
                </c:pt>
                <c:pt idx="214">
                  <c:v>-558</c:v>
                </c:pt>
                <c:pt idx="215">
                  <c:v>-556</c:v>
                </c:pt>
                <c:pt idx="216">
                  <c:v>-554</c:v>
                </c:pt>
                <c:pt idx="217">
                  <c:v>-541</c:v>
                </c:pt>
                <c:pt idx="218">
                  <c:v>-524</c:v>
                </c:pt>
                <c:pt idx="219">
                  <c:v>-490</c:v>
                </c:pt>
                <c:pt idx="220">
                  <c:v>-456</c:v>
                </c:pt>
                <c:pt idx="221">
                  <c:v>-422</c:v>
                </c:pt>
                <c:pt idx="222">
                  <c:v>-251</c:v>
                </c:pt>
                <c:pt idx="223">
                  <c:v>-49</c:v>
                </c:pt>
                <c:pt idx="224">
                  <c:v>0</c:v>
                </c:pt>
                <c:pt idx="225">
                  <c:v>0</c:v>
                </c:pt>
                <c:pt idx="226">
                  <c:v>19</c:v>
                </c:pt>
                <c:pt idx="227">
                  <c:v>55</c:v>
                </c:pt>
                <c:pt idx="228">
                  <c:v>70</c:v>
                </c:pt>
                <c:pt idx="229">
                  <c:v>70</c:v>
                </c:pt>
                <c:pt idx="230">
                  <c:v>72</c:v>
                </c:pt>
                <c:pt idx="231">
                  <c:v>72</c:v>
                </c:pt>
                <c:pt idx="232">
                  <c:v>72</c:v>
                </c:pt>
                <c:pt idx="233">
                  <c:v>87</c:v>
                </c:pt>
                <c:pt idx="234">
                  <c:v>87</c:v>
                </c:pt>
                <c:pt idx="235">
                  <c:v>119</c:v>
                </c:pt>
                <c:pt idx="236">
                  <c:v>170</c:v>
                </c:pt>
                <c:pt idx="237">
                  <c:v>240</c:v>
                </c:pt>
                <c:pt idx="238">
                  <c:v>626</c:v>
                </c:pt>
                <c:pt idx="239">
                  <c:v>658</c:v>
                </c:pt>
                <c:pt idx="240">
                  <c:v>658</c:v>
                </c:pt>
                <c:pt idx="241">
                  <c:v>660</c:v>
                </c:pt>
                <c:pt idx="242">
                  <c:v>660</c:v>
                </c:pt>
                <c:pt idx="243">
                  <c:v>675</c:v>
                </c:pt>
                <c:pt idx="244">
                  <c:v>675</c:v>
                </c:pt>
                <c:pt idx="245">
                  <c:v>726</c:v>
                </c:pt>
                <c:pt idx="246">
                  <c:v>730</c:v>
                </c:pt>
                <c:pt idx="247">
                  <c:v>730</c:v>
                </c:pt>
                <c:pt idx="248">
                  <c:v>779</c:v>
                </c:pt>
                <c:pt idx="249">
                  <c:v>781</c:v>
                </c:pt>
                <c:pt idx="250">
                  <c:v>783</c:v>
                </c:pt>
                <c:pt idx="251">
                  <c:v>800</c:v>
                </c:pt>
                <c:pt idx="252">
                  <c:v>832</c:v>
                </c:pt>
                <c:pt idx="253">
                  <c:v>832</c:v>
                </c:pt>
                <c:pt idx="254">
                  <c:v>832</c:v>
                </c:pt>
                <c:pt idx="255">
                  <c:v>832</c:v>
                </c:pt>
                <c:pt idx="256">
                  <c:v>864</c:v>
                </c:pt>
                <c:pt idx="257">
                  <c:v>1371</c:v>
                </c:pt>
                <c:pt idx="258">
                  <c:v>1412.5</c:v>
                </c:pt>
                <c:pt idx="259">
                  <c:v>1441</c:v>
                </c:pt>
                <c:pt idx="260">
                  <c:v>1447</c:v>
                </c:pt>
                <c:pt idx="261">
                  <c:v>1466</c:v>
                </c:pt>
                <c:pt idx="262">
                  <c:v>1477</c:v>
                </c:pt>
                <c:pt idx="263">
                  <c:v>1609</c:v>
                </c:pt>
                <c:pt idx="264">
                  <c:v>1626</c:v>
                </c:pt>
                <c:pt idx="265">
                  <c:v>1677</c:v>
                </c:pt>
                <c:pt idx="266">
                  <c:v>1789</c:v>
                </c:pt>
                <c:pt idx="267">
                  <c:v>1946</c:v>
                </c:pt>
                <c:pt idx="268">
                  <c:v>1978</c:v>
                </c:pt>
                <c:pt idx="269">
                  <c:v>2048</c:v>
                </c:pt>
                <c:pt idx="270">
                  <c:v>2082</c:v>
                </c:pt>
                <c:pt idx="271">
                  <c:v>2084</c:v>
                </c:pt>
                <c:pt idx="272">
                  <c:v>2107</c:v>
                </c:pt>
                <c:pt idx="273">
                  <c:v>2124</c:v>
                </c:pt>
                <c:pt idx="274">
                  <c:v>2169</c:v>
                </c:pt>
                <c:pt idx="275">
                  <c:v>2186</c:v>
                </c:pt>
                <c:pt idx="276">
                  <c:v>2305</c:v>
                </c:pt>
                <c:pt idx="277">
                  <c:v>2710</c:v>
                </c:pt>
                <c:pt idx="278">
                  <c:v>2793</c:v>
                </c:pt>
                <c:pt idx="279">
                  <c:v>2810</c:v>
                </c:pt>
                <c:pt idx="280">
                  <c:v>2810</c:v>
                </c:pt>
                <c:pt idx="281">
                  <c:v>2812</c:v>
                </c:pt>
                <c:pt idx="282">
                  <c:v>2812</c:v>
                </c:pt>
                <c:pt idx="283">
                  <c:v>2814</c:v>
                </c:pt>
                <c:pt idx="284">
                  <c:v>2846</c:v>
                </c:pt>
                <c:pt idx="285">
                  <c:v>2863</c:v>
                </c:pt>
                <c:pt idx="286">
                  <c:v>2914</c:v>
                </c:pt>
                <c:pt idx="287">
                  <c:v>2963</c:v>
                </c:pt>
                <c:pt idx="288">
                  <c:v>2965</c:v>
                </c:pt>
                <c:pt idx="289">
                  <c:v>3542</c:v>
                </c:pt>
                <c:pt idx="290">
                  <c:v>3623</c:v>
                </c:pt>
                <c:pt idx="291">
                  <c:v>4079</c:v>
                </c:pt>
                <c:pt idx="292">
                  <c:v>4145</c:v>
                </c:pt>
                <c:pt idx="293">
                  <c:v>4147</c:v>
                </c:pt>
                <c:pt idx="294">
                  <c:v>4196</c:v>
                </c:pt>
                <c:pt idx="295">
                  <c:v>4213</c:v>
                </c:pt>
                <c:pt idx="296">
                  <c:v>4234</c:v>
                </c:pt>
                <c:pt idx="297">
                  <c:v>4298</c:v>
                </c:pt>
                <c:pt idx="298">
                  <c:v>4457</c:v>
                </c:pt>
                <c:pt idx="299">
                  <c:v>4707</c:v>
                </c:pt>
                <c:pt idx="300">
                  <c:v>4735</c:v>
                </c:pt>
                <c:pt idx="301">
                  <c:v>4737</c:v>
                </c:pt>
                <c:pt idx="302">
                  <c:v>4737</c:v>
                </c:pt>
                <c:pt idx="303">
                  <c:v>4788</c:v>
                </c:pt>
                <c:pt idx="304">
                  <c:v>4807</c:v>
                </c:pt>
                <c:pt idx="305">
                  <c:v>4822</c:v>
                </c:pt>
                <c:pt idx="306">
                  <c:v>4858</c:v>
                </c:pt>
                <c:pt idx="307">
                  <c:v>4873</c:v>
                </c:pt>
                <c:pt idx="308">
                  <c:v>4911</c:v>
                </c:pt>
                <c:pt idx="309">
                  <c:v>4916.5</c:v>
                </c:pt>
                <c:pt idx="310">
                  <c:v>4996</c:v>
                </c:pt>
                <c:pt idx="311">
                  <c:v>5045</c:v>
                </c:pt>
                <c:pt idx="312">
                  <c:v>5499</c:v>
                </c:pt>
                <c:pt idx="313">
                  <c:v>5567</c:v>
                </c:pt>
                <c:pt idx="314">
                  <c:v>5605</c:v>
                </c:pt>
                <c:pt idx="315">
                  <c:v>5669</c:v>
                </c:pt>
                <c:pt idx="316">
                  <c:v>5703</c:v>
                </c:pt>
                <c:pt idx="317">
                  <c:v>5737</c:v>
                </c:pt>
                <c:pt idx="318">
                  <c:v>6106</c:v>
                </c:pt>
                <c:pt idx="319">
                  <c:v>6157</c:v>
                </c:pt>
                <c:pt idx="320">
                  <c:v>6244</c:v>
                </c:pt>
                <c:pt idx="321">
                  <c:v>6295</c:v>
                </c:pt>
                <c:pt idx="322">
                  <c:v>6312</c:v>
                </c:pt>
                <c:pt idx="323">
                  <c:v>6397</c:v>
                </c:pt>
                <c:pt idx="324">
                  <c:v>6766</c:v>
                </c:pt>
                <c:pt idx="325">
                  <c:v>6851</c:v>
                </c:pt>
                <c:pt idx="326">
                  <c:v>6921</c:v>
                </c:pt>
                <c:pt idx="327">
                  <c:v>6938</c:v>
                </c:pt>
                <c:pt idx="328">
                  <c:v>7008</c:v>
                </c:pt>
                <c:pt idx="329">
                  <c:v>7040</c:v>
                </c:pt>
                <c:pt idx="330">
                  <c:v>7091</c:v>
                </c:pt>
                <c:pt idx="331">
                  <c:v>7125</c:v>
                </c:pt>
                <c:pt idx="332">
                  <c:v>7475</c:v>
                </c:pt>
                <c:pt idx="333">
                  <c:v>7562</c:v>
                </c:pt>
                <c:pt idx="334">
                  <c:v>7598</c:v>
                </c:pt>
                <c:pt idx="335">
                  <c:v>7632</c:v>
                </c:pt>
                <c:pt idx="336">
                  <c:v>7719</c:v>
                </c:pt>
                <c:pt idx="337">
                  <c:v>7749</c:v>
                </c:pt>
                <c:pt idx="338">
                  <c:v>7870</c:v>
                </c:pt>
                <c:pt idx="339">
                  <c:v>8222</c:v>
                </c:pt>
                <c:pt idx="340">
                  <c:v>8379</c:v>
                </c:pt>
                <c:pt idx="341">
                  <c:v>8379</c:v>
                </c:pt>
                <c:pt idx="342">
                  <c:v>8383</c:v>
                </c:pt>
                <c:pt idx="343">
                  <c:v>8383</c:v>
                </c:pt>
                <c:pt idx="344">
                  <c:v>8383</c:v>
                </c:pt>
                <c:pt idx="345">
                  <c:v>8411</c:v>
                </c:pt>
                <c:pt idx="346">
                  <c:v>8863</c:v>
                </c:pt>
                <c:pt idx="347">
                  <c:v>8986</c:v>
                </c:pt>
                <c:pt idx="348">
                  <c:v>8986</c:v>
                </c:pt>
                <c:pt idx="349">
                  <c:v>8988</c:v>
                </c:pt>
                <c:pt idx="350">
                  <c:v>8988</c:v>
                </c:pt>
                <c:pt idx="351">
                  <c:v>9003</c:v>
                </c:pt>
                <c:pt idx="352">
                  <c:v>9003</c:v>
                </c:pt>
                <c:pt idx="353">
                  <c:v>9020</c:v>
                </c:pt>
                <c:pt idx="354">
                  <c:v>9020</c:v>
                </c:pt>
                <c:pt idx="355">
                  <c:v>9022</c:v>
                </c:pt>
                <c:pt idx="356">
                  <c:v>9022</c:v>
                </c:pt>
                <c:pt idx="357">
                  <c:v>9071</c:v>
                </c:pt>
                <c:pt idx="358">
                  <c:v>9107</c:v>
                </c:pt>
                <c:pt idx="359">
                  <c:v>9610</c:v>
                </c:pt>
                <c:pt idx="360">
                  <c:v>9723.5</c:v>
                </c:pt>
                <c:pt idx="361">
                  <c:v>9765</c:v>
                </c:pt>
                <c:pt idx="362">
                  <c:v>9850</c:v>
                </c:pt>
                <c:pt idx="363">
                  <c:v>9950</c:v>
                </c:pt>
                <c:pt idx="364">
                  <c:v>10338</c:v>
                </c:pt>
                <c:pt idx="365">
                  <c:v>10406</c:v>
                </c:pt>
                <c:pt idx="366">
                  <c:v>10457</c:v>
                </c:pt>
                <c:pt idx="367">
                  <c:v>10491</c:v>
                </c:pt>
                <c:pt idx="368">
                  <c:v>10561</c:v>
                </c:pt>
                <c:pt idx="369">
                  <c:v>10896</c:v>
                </c:pt>
                <c:pt idx="370">
                  <c:v>10996</c:v>
                </c:pt>
                <c:pt idx="371">
                  <c:v>11015</c:v>
                </c:pt>
                <c:pt idx="372">
                  <c:v>11083</c:v>
                </c:pt>
                <c:pt idx="373">
                  <c:v>11106</c:v>
                </c:pt>
                <c:pt idx="374">
                  <c:v>11134</c:v>
                </c:pt>
                <c:pt idx="375">
                  <c:v>11202</c:v>
                </c:pt>
                <c:pt idx="376">
                  <c:v>11238</c:v>
                </c:pt>
                <c:pt idx="377">
                  <c:v>11272</c:v>
                </c:pt>
                <c:pt idx="378">
                  <c:v>11289</c:v>
                </c:pt>
                <c:pt idx="379">
                  <c:v>11998</c:v>
                </c:pt>
                <c:pt idx="380">
                  <c:v>12000</c:v>
                </c:pt>
                <c:pt idx="381">
                  <c:v>12015</c:v>
                </c:pt>
                <c:pt idx="382">
                  <c:v>12243</c:v>
                </c:pt>
                <c:pt idx="383">
                  <c:v>12333.5</c:v>
                </c:pt>
                <c:pt idx="384">
                  <c:v>12352</c:v>
                </c:pt>
                <c:pt idx="385">
                  <c:v>12490</c:v>
                </c:pt>
                <c:pt idx="386">
                  <c:v>12490</c:v>
                </c:pt>
                <c:pt idx="387">
                  <c:v>13075</c:v>
                </c:pt>
                <c:pt idx="388">
                  <c:v>13075</c:v>
                </c:pt>
                <c:pt idx="389">
                  <c:v>13203</c:v>
                </c:pt>
                <c:pt idx="390">
                  <c:v>13757</c:v>
                </c:pt>
                <c:pt idx="391">
                  <c:v>14332</c:v>
                </c:pt>
                <c:pt idx="392">
                  <c:v>14432</c:v>
                </c:pt>
                <c:pt idx="393">
                  <c:v>14439</c:v>
                </c:pt>
                <c:pt idx="394">
                  <c:v>14640</c:v>
                </c:pt>
                <c:pt idx="395">
                  <c:v>15007</c:v>
                </c:pt>
                <c:pt idx="396">
                  <c:v>15007</c:v>
                </c:pt>
                <c:pt idx="397">
                  <c:v>15011</c:v>
                </c:pt>
                <c:pt idx="398">
                  <c:v>15011</c:v>
                </c:pt>
                <c:pt idx="399">
                  <c:v>15085</c:v>
                </c:pt>
                <c:pt idx="400">
                  <c:v>15696</c:v>
                </c:pt>
                <c:pt idx="401">
                  <c:v>15956</c:v>
                </c:pt>
                <c:pt idx="402">
                  <c:v>16414</c:v>
                </c:pt>
                <c:pt idx="403">
                  <c:v>16438</c:v>
                </c:pt>
                <c:pt idx="404">
                  <c:v>16438</c:v>
                </c:pt>
                <c:pt idx="405">
                  <c:v>16487.5</c:v>
                </c:pt>
                <c:pt idx="406">
                  <c:v>16512</c:v>
                </c:pt>
                <c:pt idx="407">
                  <c:v>16514</c:v>
                </c:pt>
                <c:pt idx="408">
                  <c:v>16529</c:v>
                </c:pt>
                <c:pt idx="409">
                  <c:v>16755</c:v>
                </c:pt>
                <c:pt idx="410">
                  <c:v>16769</c:v>
                </c:pt>
                <c:pt idx="411">
                  <c:v>16769</c:v>
                </c:pt>
                <c:pt idx="412">
                  <c:v>16837</c:v>
                </c:pt>
                <c:pt idx="413">
                  <c:v>17259</c:v>
                </c:pt>
                <c:pt idx="414">
                  <c:v>17259</c:v>
                </c:pt>
                <c:pt idx="415">
                  <c:v>17310</c:v>
                </c:pt>
                <c:pt idx="416">
                  <c:v>17423.5</c:v>
                </c:pt>
                <c:pt idx="417">
                  <c:v>17463</c:v>
                </c:pt>
                <c:pt idx="418">
                  <c:v>17883</c:v>
                </c:pt>
                <c:pt idx="419">
                  <c:v>17883</c:v>
                </c:pt>
                <c:pt idx="420">
                  <c:v>18408</c:v>
                </c:pt>
                <c:pt idx="421">
                  <c:v>18521</c:v>
                </c:pt>
                <c:pt idx="422">
                  <c:v>18620.5</c:v>
                </c:pt>
                <c:pt idx="423">
                  <c:v>18637.5</c:v>
                </c:pt>
                <c:pt idx="424">
                  <c:v>18715</c:v>
                </c:pt>
                <c:pt idx="425">
                  <c:v>19186</c:v>
                </c:pt>
                <c:pt idx="426">
                  <c:v>20766</c:v>
                </c:pt>
                <c:pt idx="427">
                  <c:v>20816</c:v>
                </c:pt>
                <c:pt idx="428">
                  <c:v>20925.5</c:v>
                </c:pt>
                <c:pt idx="429">
                  <c:v>21352</c:v>
                </c:pt>
                <c:pt idx="430">
                  <c:v>21353</c:v>
                </c:pt>
                <c:pt idx="431">
                  <c:v>21387</c:v>
                </c:pt>
                <c:pt idx="432">
                  <c:v>21413.5</c:v>
                </c:pt>
                <c:pt idx="433">
                  <c:v>21459</c:v>
                </c:pt>
                <c:pt idx="434">
                  <c:v>21506</c:v>
                </c:pt>
                <c:pt idx="435">
                  <c:v>22107.5</c:v>
                </c:pt>
                <c:pt idx="436">
                  <c:v>22168</c:v>
                </c:pt>
                <c:pt idx="437">
                  <c:v>22173.5</c:v>
                </c:pt>
                <c:pt idx="438">
                  <c:v>22232.5</c:v>
                </c:pt>
                <c:pt idx="439">
                  <c:v>22656</c:v>
                </c:pt>
                <c:pt idx="440">
                  <c:v>22680.5</c:v>
                </c:pt>
                <c:pt idx="441">
                  <c:v>22739</c:v>
                </c:pt>
                <c:pt idx="442">
                  <c:v>22743</c:v>
                </c:pt>
                <c:pt idx="443">
                  <c:v>22950</c:v>
                </c:pt>
                <c:pt idx="444">
                  <c:v>23333</c:v>
                </c:pt>
                <c:pt idx="445">
                  <c:v>23355</c:v>
                </c:pt>
                <c:pt idx="446">
                  <c:v>23357.5</c:v>
                </c:pt>
                <c:pt idx="447">
                  <c:v>24074</c:v>
                </c:pt>
                <c:pt idx="448">
                  <c:v>24170</c:v>
                </c:pt>
                <c:pt idx="449">
                  <c:v>24323.5</c:v>
                </c:pt>
                <c:pt idx="450">
                  <c:v>24751</c:v>
                </c:pt>
                <c:pt idx="451">
                  <c:v>24762.5</c:v>
                </c:pt>
                <c:pt idx="452">
                  <c:v>24777.5</c:v>
                </c:pt>
                <c:pt idx="453">
                  <c:v>26062.5</c:v>
                </c:pt>
                <c:pt idx="454">
                  <c:v>26235.5</c:v>
                </c:pt>
                <c:pt idx="455">
                  <c:v>26235.5</c:v>
                </c:pt>
                <c:pt idx="456">
                  <c:v>26884</c:v>
                </c:pt>
                <c:pt idx="457">
                  <c:v>26888</c:v>
                </c:pt>
                <c:pt idx="458">
                  <c:v>27675</c:v>
                </c:pt>
                <c:pt idx="459">
                  <c:v>28446</c:v>
                </c:pt>
                <c:pt idx="460">
                  <c:v>28480</c:v>
                </c:pt>
              </c:numCache>
            </c:numRef>
          </c:xVal>
          <c:yVal>
            <c:numRef>
              <c:f>Active!$N$21:$N$991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6D8-4351-B805-F03404F5898D}"/>
            </c:ext>
          </c:extLst>
        </c:ser>
        <c:ser>
          <c:idx val="7"/>
          <c:order val="5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-45601</c:v>
                </c:pt>
                <c:pt idx="1">
                  <c:v>-45518</c:v>
                </c:pt>
                <c:pt idx="2">
                  <c:v>-45514</c:v>
                </c:pt>
                <c:pt idx="3">
                  <c:v>-45501</c:v>
                </c:pt>
                <c:pt idx="4">
                  <c:v>-45467</c:v>
                </c:pt>
                <c:pt idx="5">
                  <c:v>-45448</c:v>
                </c:pt>
                <c:pt idx="6">
                  <c:v>-45442</c:v>
                </c:pt>
                <c:pt idx="7">
                  <c:v>-45380</c:v>
                </c:pt>
                <c:pt idx="8">
                  <c:v>-40805</c:v>
                </c:pt>
                <c:pt idx="9">
                  <c:v>-38570</c:v>
                </c:pt>
                <c:pt idx="10">
                  <c:v>-36571</c:v>
                </c:pt>
                <c:pt idx="11">
                  <c:v>-33013</c:v>
                </c:pt>
                <c:pt idx="12">
                  <c:v>-33011</c:v>
                </c:pt>
                <c:pt idx="13">
                  <c:v>-32979</c:v>
                </c:pt>
                <c:pt idx="14">
                  <c:v>-32956</c:v>
                </c:pt>
                <c:pt idx="15">
                  <c:v>-32930</c:v>
                </c:pt>
                <c:pt idx="16">
                  <c:v>-32383</c:v>
                </c:pt>
                <c:pt idx="17">
                  <c:v>-32370</c:v>
                </c:pt>
                <c:pt idx="18">
                  <c:v>-32368</c:v>
                </c:pt>
                <c:pt idx="19">
                  <c:v>-32366</c:v>
                </c:pt>
                <c:pt idx="20">
                  <c:v>-32287</c:v>
                </c:pt>
                <c:pt idx="21">
                  <c:v>-32283</c:v>
                </c:pt>
                <c:pt idx="22">
                  <c:v>-22960</c:v>
                </c:pt>
                <c:pt idx="23">
                  <c:v>-22875</c:v>
                </c:pt>
                <c:pt idx="24">
                  <c:v>-22283</c:v>
                </c:pt>
                <c:pt idx="25">
                  <c:v>-22270</c:v>
                </c:pt>
                <c:pt idx="26">
                  <c:v>-22204</c:v>
                </c:pt>
                <c:pt idx="27">
                  <c:v>-22185</c:v>
                </c:pt>
                <c:pt idx="28">
                  <c:v>-22183</c:v>
                </c:pt>
                <c:pt idx="29">
                  <c:v>-21975</c:v>
                </c:pt>
                <c:pt idx="30">
                  <c:v>-21894</c:v>
                </c:pt>
                <c:pt idx="31">
                  <c:v>-21894</c:v>
                </c:pt>
                <c:pt idx="32">
                  <c:v>-21508</c:v>
                </c:pt>
                <c:pt idx="33">
                  <c:v>-21508</c:v>
                </c:pt>
                <c:pt idx="34">
                  <c:v>-21491</c:v>
                </c:pt>
                <c:pt idx="35">
                  <c:v>-21270</c:v>
                </c:pt>
                <c:pt idx="36">
                  <c:v>-21266</c:v>
                </c:pt>
                <c:pt idx="37">
                  <c:v>-21264</c:v>
                </c:pt>
                <c:pt idx="38">
                  <c:v>-21253</c:v>
                </c:pt>
                <c:pt idx="39">
                  <c:v>-21230</c:v>
                </c:pt>
                <c:pt idx="40">
                  <c:v>-20865</c:v>
                </c:pt>
                <c:pt idx="41">
                  <c:v>-20865</c:v>
                </c:pt>
                <c:pt idx="42">
                  <c:v>-20604</c:v>
                </c:pt>
                <c:pt idx="43">
                  <c:v>-20557</c:v>
                </c:pt>
                <c:pt idx="44">
                  <c:v>-20135</c:v>
                </c:pt>
                <c:pt idx="45">
                  <c:v>-19944</c:v>
                </c:pt>
                <c:pt idx="46">
                  <c:v>-19891</c:v>
                </c:pt>
                <c:pt idx="47">
                  <c:v>-19889</c:v>
                </c:pt>
                <c:pt idx="48">
                  <c:v>-19878</c:v>
                </c:pt>
                <c:pt idx="49">
                  <c:v>-19526</c:v>
                </c:pt>
                <c:pt idx="50">
                  <c:v>-19409</c:v>
                </c:pt>
                <c:pt idx="51">
                  <c:v>-19382</c:v>
                </c:pt>
                <c:pt idx="52">
                  <c:v>-19252</c:v>
                </c:pt>
                <c:pt idx="53">
                  <c:v>-19248</c:v>
                </c:pt>
                <c:pt idx="54">
                  <c:v>-19203</c:v>
                </c:pt>
                <c:pt idx="55">
                  <c:v>-18750</c:v>
                </c:pt>
                <c:pt idx="56">
                  <c:v>-18575</c:v>
                </c:pt>
                <c:pt idx="57">
                  <c:v>-18541</c:v>
                </c:pt>
                <c:pt idx="58">
                  <c:v>-18524</c:v>
                </c:pt>
                <c:pt idx="59">
                  <c:v>-18070</c:v>
                </c:pt>
                <c:pt idx="60">
                  <c:v>-17847</c:v>
                </c:pt>
                <c:pt idx="61">
                  <c:v>-17361</c:v>
                </c:pt>
                <c:pt idx="62">
                  <c:v>-17119</c:v>
                </c:pt>
                <c:pt idx="63">
                  <c:v>-17087</c:v>
                </c:pt>
                <c:pt idx="64">
                  <c:v>-16737</c:v>
                </c:pt>
                <c:pt idx="65">
                  <c:v>-16359</c:v>
                </c:pt>
                <c:pt idx="66">
                  <c:v>-14589</c:v>
                </c:pt>
                <c:pt idx="67">
                  <c:v>-13736</c:v>
                </c:pt>
                <c:pt idx="68">
                  <c:v>-13687</c:v>
                </c:pt>
                <c:pt idx="69">
                  <c:v>-12399</c:v>
                </c:pt>
                <c:pt idx="70">
                  <c:v>-12399</c:v>
                </c:pt>
                <c:pt idx="71">
                  <c:v>-12382</c:v>
                </c:pt>
                <c:pt idx="72">
                  <c:v>-12382</c:v>
                </c:pt>
                <c:pt idx="73">
                  <c:v>-12382</c:v>
                </c:pt>
                <c:pt idx="74">
                  <c:v>-12346</c:v>
                </c:pt>
                <c:pt idx="75">
                  <c:v>-11877</c:v>
                </c:pt>
                <c:pt idx="76">
                  <c:v>-11877</c:v>
                </c:pt>
                <c:pt idx="77">
                  <c:v>-11841</c:v>
                </c:pt>
                <c:pt idx="78">
                  <c:v>-11828</c:v>
                </c:pt>
                <c:pt idx="79">
                  <c:v>-11707</c:v>
                </c:pt>
                <c:pt idx="80">
                  <c:v>-11705</c:v>
                </c:pt>
                <c:pt idx="81">
                  <c:v>-10979</c:v>
                </c:pt>
                <c:pt idx="82">
                  <c:v>-10828</c:v>
                </c:pt>
                <c:pt idx="83">
                  <c:v>-8878</c:v>
                </c:pt>
                <c:pt idx="84">
                  <c:v>-8256</c:v>
                </c:pt>
                <c:pt idx="85">
                  <c:v>-8256</c:v>
                </c:pt>
                <c:pt idx="86">
                  <c:v>-8256</c:v>
                </c:pt>
                <c:pt idx="87">
                  <c:v>-8254</c:v>
                </c:pt>
                <c:pt idx="88">
                  <c:v>-8254</c:v>
                </c:pt>
                <c:pt idx="89">
                  <c:v>-8254</c:v>
                </c:pt>
                <c:pt idx="90">
                  <c:v>-8254</c:v>
                </c:pt>
                <c:pt idx="91">
                  <c:v>-8241</c:v>
                </c:pt>
                <c:pt idx="92">
                  <c:v>-8224</c:v>
                </c:pt>
                <c:pt idx="93">
                  <c:v>-7652</c:v>
                </c:pt>
                <c:pt idx="94">
                  <c:v>-7630</c:v>
                </c:pt>
                <c:pt idx="95">
                  <c:v>-7575</c:v>
                </c:pt>
                <c:pt idx="96">
                  <c:v>-7564</c:v>
                </c:pt>
                <c:pt idx="97">
                  <c:v>-7509</c:v>
                </c:pt>
                <c:pt idx="98">
                  <c:v>-7390</c:v>
                </c:pt>
                <c:pt idx="99">
                  <c:v>-7040</c:v>
                </c:pt>
                <c:pt idx="100">
                  <c:v>-7023</c:v>
                </c:pt>
                <c:pt idx="101">
                  <c:v>-6987</c:v>
                </c:pt>
                <c:pt idx="102">
                  <c:v>-6921</c:v>
                </c:pt>
                <c:pt idx="103">
                  <c:v>-6921</c:v>
                </c:pt>
                <c:pt idx="104">
                  <c:v>-6917</c:v>
                </c:pt>
                <c:pt idx="105">
                  <c:v>-6902</c:v>
                </c:pt>
                <c:pt idx="106">
                  <c:v>-6902</c:v>
                </c:pt>
                <c:pt idx="107">
                  <c:v>-6900</c:v>
                </c:pt>
                <c:pt idx="108">
                  <c:v>-6887</c:v>
                </c:pt>
                <c:pt idx="109">
                  <c:v>-6887</c:v>
                </c:pt>
                <c:pt idx="110">
                  <c:v>-6868</c:v>
                </c:pt>
                <c:pt idx="111">
                  <c:v>-6868</c:v>
                </c:pt>
                <c:pt idx="112">
                  <c:v>-6864</c:v>
                </c:pt>
                <c:pt idx="113">
                  <c:v>-6864</c:v>
                </c:pt>
                <c:pt idx="114">
                  <c:v>-6819</c:v>
                </c:pt>
                <c:pt idx="115">
                  <c:v>-6819</c:v>
                </c:pt>
                <c:pt idx="116">
                  <c:v>-6414</c:v>
                </c:pt>
                <c:pt idx="117">
                  <c:v>-6261</c:v>
                </c:pt>
                <c:pt idx="118">
                  <c:v>-6106</c:v>
                </c:pt>
                <c:pt idx="119">
                  <c:v>-6057</c:v>
                </c:pt>
                <c:pt idx="120">
                  <c:v>-5735</c:v>
                </c:pt>
                <c:pt idx="121">
                  <c:v>-5652</c:v>
                </c:pt>
                <c:pt idx="122">
                  <c:v>-5597</c:v>
                </c:pt>
                <c:pt idx="123">
                  <c:v>-5397</c:v>
                </c:pt>
                <c:pt idx="124">
                  <c:v>-5026</c:v>
                </c:pt>
                <c:pt idx="125">
                  <c:v>-4812</c:v>
                </c:pt>
                <c:pt idx="126">
                  <c:v>-4797</c:v>
                </c:pt>
                <c:pt idx="127">
                  <c:v>-4795</c:v>
                </c:pt>
                <c:pt idx="128">
                  <c:v>-4763</c:v>
                </c:pt>
                <c:pt idx="129">
                  <c:v>-4761</c:v>
                </c:pt>
                <c:pt idx="130">
                  <c:v>-4500</c:v>
                </c:pt>
                <c:pt idx="131">
                  <c:v>-4499</c:v>
                </c:pt>
                <c:pt idx="132">
                  <c:v>-4463</c:v>
                </c:pt>
                <c:pt idx="133">
                  <c:v>-4379</c:v>
                </c:pt>
                <c:pt idx="134">
                  <c:v>-4266</c:v>
                </c:pt>
                <c:pt idx="135">
                  <c:v>-4264</c:v>
                </c:pt>
                <c:pt idx="136">
                  <c:v>-4177</c:v>
                </c:pt>
                <c:pt idx="137">
                  <c:v>-4137</c:v>
                </c:pt>
                <c:pt idx="138">
                  <c:v>-4128</c:v>
                </c:pt>
                <c:pt idx="139">
                  <c:v>-4128</c:v>
                </c:pt>
                <c:pt idx="140">
                  <c:v>-4094</c:v>
                </c:pt>
                <c:pt idx="141">
                  <c:v>-4058</c:v>
                </c:pt>
                <c:pt idx="142">
                  <c:v>-4024</c:v>
                </c:pt>
                <c:pt idx="143">
                  <c:v>-3956</c:v>
                </c:pt>
                <c:pt idx="144">
                  <c:v>-3948</c:v>
                </c:pt>
                <c:pt idx="145">
                  <c:v>-3922</c:v>
                </c:pt>
                <c:pt idx="146">
                  <c:v>-3922</c:v>
                </c:pt>
                <c:pt idx="147">
                  <c:v>-3839</c:v>
                </c:pt>
                <c:pt idx="148">
                  <c:v>-3604</c:v>
                </c:pt>
                <c:pt idx="149">
                  <c:v>-3538</c:v>
                </c:pt>
                <c:pt idx="150">
                  <c:v>-3521</c:v>
                </c:pt>
                <c:pt idx="151">
                  <c:v>-3451</c:v>
                </c:pt>
                <c:pt idx="152">
                  <c:v>-3451</c:v>
                </c:pt>
                <c:pt idx="153">
                  <c:v>-3449</c:v>
                </c:pt>
                <c:pt idx="154">
                  <c:v>-3441</c:v>
                </c:pt>
                <c:pt idx="155">
                  <c:v>-3415</c:v>
                </c:pt>
                <c:pt idx="156">
                  <c:v>-3392</c:v>
                </c:pt>
                <c:pt idx="157">
                  <c:v>-3381</c:v>
                </c:pt>
                <c:pt idx="158">
                  <c:v>-3358</c:v>
                </c:pt>
                <c:pt idx="159">
                  <c:v>-3349</c:v>
                </c:pt>
                <c:pt idx="160">
                  <c:v>-3349</c:v>
                </c:pt>
                <c:pt idx="161">
                  <c:v>-3349</c:v>
                </c:pt>
                <c:pt idx="162">
                  <c:v>-3298</c:v>
                </c:pt>
                <c:pt idx="163">
                  <c:v>-3294</c:v>
                </c:pt>
                <c:pt idx="164">
                  <c:v>-3290</c:v>
                </c:pt>
                <c:pt idx="165">
                  <c:v>-3266</c:v>
                </c:pt>
                <c:pt idx="166">
                  <c:v>-3262</c:v>
                </c:pt>
                <c:pt idx="167">
                  <c:v>-3230</c:v>
                </c:pt>
                <c:pt idx="168">
                  <c:v>-3129</c:v>
                </c:pt>
                <c:pt idx="169">
                  <c:v>-2974</c:v>
                </c:pt>
                <c:pt idx="170">
                  <c:v>-2808</c:v>
                </c:pt>
                <c:pt idx="171">
                  <c:v>-2774</c:v>
                </c:pt>
                <c:pt idx="172">
                  <c:v>-2723</c:v>
                </c:pt>
                <c:pt idx="173">
                  <c:v>-2672</c:v>
                </c:pt>
                <c:pt idx="174">
                  <c:v>-2670</c:v>
                </c:pt>
                <c:pt idx="175">
                  <c:v>-2670</c:v>
                </c:pt>
                <c:pt idx="176">
                  <c:v>-2670</c:v>
                </c:pt>
                <c:pt idx="177">
                  <c:v>-2553</c:v>
                </c:pt>
                <c:pt idx="178">
                  <c:v>-2046</c:v>
                </c:pt>
                <c:pt idx="179">
                  <c:v>-2027</c:v>
                </c:pt>
                <c:pt idx="180">
                  <c:v>-2010</c:v>
                </c:pt>
                <c:pt idx="181">
                  <c:v>-1978</c:v>
                </c:pt>
                <c:pt idx="182">
                  <c:v>-1978</c:v>
                </c:pt>
                <c:pt idx="183">
                  <c:v>-1946</c:v>
                </c:pt>
                <c:pt idx="184">
                  <c:v>-1944</c:v>
                </c:pt>
                <c:pt idx="185">
                  <c:v>-1944</c:v>
                </c:pt>
                <c:pt idx="186">
                  <c:v>-1927</c:v>
                </c:pt>
                <c:pt idx="187">
                  <c:v>-1927</c:v>
                </c:pt>
                <c:pt idx="188">
                  <c:v>-1878</c:v>
                </c:pt>
                <c:pt idx="189">
                  <c:v>-1876</c:v>
                </c:pt>
                <c:pt idx="190">
                  <c:v>-1810</c:v>
                </c:pt>
                <c:pt idx="191">
                  <c:v>-1793</c:v>
                </c:pt>
                <c:pt idx="192">
                  <c:v>-1791</c:v>
                </c:pt>
                <c:pt idx="193">
                  <c:v>-1774</c:v>
                </c:pt>
                <c:pt idx="194">
                  <c:v>-1759</c:v>
                </c:pt>
                <c:pt idx="195">
                  <c:v>-1537</c:v>
                </c:pt>
                <c:pt idx="196">
                  <c:v>-1441</c:v>
                </c:pt>
                <c:pt idx="197">
                  <c:v>-1352</c:v>
                </c:pt>
                <c:pt idx="198">
                  <c:v>-1352</c:v>
                </c:pt>
                <c:pt idx="199">
                  <c:v>-1316</c:v>
                </c:pt>
                <c:pt idx="200">
                  <c:v>-1282</c:v>
                </c:pt>
                <c:pt idx="201">
                  <c:v>-1282</c:v>
                </c:pt>
                <c:pt idx="202">
                  <c:v>-1267</c:v>
                </c:pt>
                <c:pt idx="203">
                  <c:v>-1248</c:v>
                </c:pt>
                <c:pt idx="204">
                  <c:v>-1248</c:v>
                </c:pt>
                <c:pt idx="205">
                  <c:v>-1131</c:v>
                </c:pt>
                <c:pt idx="206">
                  <c:v>-1082</c:v>
                </c:pt>
                <c:pt idx="207">
                  <c:v>-779</c:v>
                </c:pt>
                <c:pt idx="208">
                  <c:v>-677</c:v>
                </c:pt>
                <c:pt idx="209">
                  <c:v>-677</c:v>
                </c:pt>
                <c:pt idx="210">
                  <c:v>-660</c:v>
                </c:pt>
                <c:pt idx="211">
                  <c:v>-660</c:v>
                </c:pt>
                <c:pt idx="212">
                  <c:v>-624</c:v>
                </c:pt>
                <c:pt idx="213">
                  <c:v>-622</c:v>
                </c:pt>
                <c:pt idx="214">
                  <c:v>-558</c:v>
                </c:pt>
                <c:pt idx="215">
                  <c:v>-556</c:v>
                </c:pt>
                <c:pt idx="216">
                  <c:v>-554</c:v>
                </c:pt>
                <c:pt idx="217">
                  <c:v>-541</c:v>
                </c:pt>
                <c:pt idx="218">
                  <c:v>-524</c:v>
                </c:pt>
                <c:pt idx="219">
                  <c:v>-490</c:v>
                </c:pt>
                <c:pt idx="220">
                  <c:v>-456</c:v>
                </c:pt>
                <c:pt idx="221">
                  <c:v>-422</c:v>
                </c:pt>
                <c:pt idx="222">
                  <c:v>-251</c:v>
                </c:pt>
                <c:pt idx="223">
                  <c:v>-49</c:v>
                </c:pt>
                <c:pt idx="224">
                  <c:v>0</c:v>
                </c:pt>
                <c:pt idx="225">
                  <c:v>0</c:v>
                </c:pt>
                <c:pt idx="226">
                  <c:v>19</c:v>
                </c:pt>
                <c:pt idx="227">
                  <c:v>55</c:v>
                </c:pt>
                <c:pt idx="228">
                  <c:v>70</c:v>
                </c:pt>
                <c:pt idx="229">
                  <c:v>70</c:v>
                </c:pt>
                <c:pt idx="230">
                  <c:v>72</c:v>
                </c:pt>
                <c:pt idx="231">
                  <c:v>72</c:v>
                </c:pt>
                <c:pt idx="232">
                  <c:v>72</c:v>
                </c:pt>
                <c:pt idx="233">
                  <c:v>87</c:v>
                </c:pt>
                <c:pt idx="234">
                  <c:v>87</c:v>
                </c:pt>
                <c:pt idx="235">
                  <c:v>119</c:v>
                </c:pt>
                <c:pt idx="236">
                  <c:v>170</c:v>
                </c:pt>
                <c:pt idx="237">
                  <c:v>240</c:v>
                </c:pt>
                <c:pt idx="238">
                  <c:v>626</c:v>
                </c:pt>
                <c:pt idx="239">
                  <c:v>658</c:v>
                </c:pt>
                <c:pt idx="240">
                  <c:v>658</c:v>
                </c:pt>
                <c:pt idx="241">
                  <c:v>660</c:v>
                </c:pt>
                <c:pt idx="242">
                  <c:v>660</c:v>
                </c:pt>
                <c:pt idx="243">
                  <c:v>675</c:v>
                </c:pt>
                <c:pt idx="244">
                  <c:v>675</c:v>
                </c:pt>
                <c:pt idx="245">
                  <c:v>726</c:v>
                </c:pt>
                <c:pt idx="246">
                  <c:v>730</c:v>
                </c:pt>
                <c:pt idx="247">
                  <c:v>730</c:v>
                </c:pt>
                <c:pt idx="248">
                  <c:v>779</c:v>
                </c:pt>
                <c:pt idx="249">
                  <c:v>781</c:v>
                </c:pt>
                <c:pt idx="250">
                  <c:v>783</c:v>
                </c:pt>
                <c:pt idx="251">
                  <c:v>800</c:v>
                </c:pt>
                <c:pt idx="252">
                  <c:v>832</c:v>
                </c:pt>
                <c:pt idx="253">
                  <c:v>832</c:v>
                </c:pt>
                <c:pt idx="254">
                  <c:v>832</c:v>
                </c:pt>
                <c:pt idx="255">
                  <c:v>832</c:v>
                </c:pt>
                <c:pt idx="256">
                  <c:v>864</c:v>
                </c:pt>
                <c:pt idx="257">
                  <c:v>1371</c:v>
                </c:pt>
                <c:pt idx="258">
                  <c:v>1412.5</c:v>
                </c:pt>
                <c:pt idx="259">
                  <c:v>1441</c:v>
                </c:pt>
                <c:pt idx="260">
                  <c:v>1447</c:v>
                </c:pt>
                <c:pt idx="261">
                  <c:v>1466</c:v>
                </c:pt>
                <c:pt idx="262">
                  <c:v>1477</c:v>
                </c:pt>
                <c:pt idx="263">
                  <c:v>1609</c:v>
                </c:pt>
                <c:pt idx="264">
                  <c:v>1626</c:v>
                </c:pt>
                <c:pt idx="265">
                  <c:v>1677</c:v>
                </c:pt>
                <c:pt idx="266">
                  <c:v>1789</c:v>
                </c:pt>
                <c:pt idx="267">
                  <c:v>1946</c:v>
                </c:pt>
                <c:pt idx="268">
                  <c:v>1978</c:v>
                </c:pt>
                <c:pt idx="269">
                  <c:v>2048</c:v>
                </c:pt>
                <c:pt idx="270">
                  <c:v>2082</c:v>
                </c:pt>
                <c:pt idx="271">
                  <c:v>2084</c:v>
                </c:pt>
                <c:pt idx="272">
                  <c:v>2107</c:v>
                </c:pt>
                <c:pt idx="273">
                  <c:v>2124</c:v>
                </c:pt>
                <c:pt idx="274">
                  <c:v>2169</c:v>
                </c:pt>
                <c:pt idx="275">
                  <c:v>2186</c:v>
                </c:pt>
                <c:pt idx="276">
                  <c:v>2305</c:v>
                </c:pt>
                <c:pt idx="277">
                  <c:v>2710</c:v>
                </c:pt>
                <c:pt idx="278">
                  <c:v>2793</c:v>
                </c:pt>
                <c:pt idx="279">
                  <c:v>2810</c:v>
                </c:pt>
                <c:pt idx="280">
                  <c:v>2810</c:v>
                </c:pt>
                <c:pt idx="281">
                  <c:v>2812</c:v>
                </c:pt>
                <c:pt idx="282">
                  <c:v>2812</c:v>
                </c:pt>
                <c:pt idx="283">
                  <c:v>2814</c:v>
                </c:pt>
                <c:pt idx="284">
                  <c:v>2846</c:v>
                </c:pt>
                <c:pt idx="285">
                  <c:v>2863</c:v>
                </c:pt>
                <c:pt idx="286">
                  <c:v>2914</c:v>
                </c:pt>
                <c:pt idx="287">
                  <c:v>2963</c:v>
                </c:pt>
                <c:pt idx="288">
                  <c:v>2965</c:v>
                </c:pt>
                <c:pt idx="289">
                  <c:v>3542</c:v>
                </c:pt>
                <c:pt idx="290">
                  <c:v>3623</c:v>
                </c:pt>
                <c:pt idx="291">
                  <c:v>4079</c:v>
                </c:pt>
                <c:pt idx="292">
                  <c:v>4145</c:v>
                </c:pt>
                <c:pt idx="293">
                  <c:v>4147</c:v>
                </c:pt>
                <c:pt idx="294">
                  <c:v>4196</c:v>
                </c:pt>
                <c:pt idx="295">
                  <c:v>4213</c:v>
                </c:pt>
                <c:pt idx="296">
                  <c:v>4234</c:v>
                </c:pt>
                <c:pt idx="297">
                  <c:v>4298</c:v>
                </c:pt>
                <c:pt idx="298">
                  <c:v>4457</c:v>
                </c:pt>
                <c:pt idx="299">
                  <c:v>4707</c:v>
                </c:pt>
                <c:pt idx="300">
                  <c:v>4735</c:v>
                </c:pt>
                <c:pt idx="301">
                  <c:v>4737</c:v>
                </c:pt>
                <c:pt idx="302">
                  <c:v>4737</c:v>
                </c:pt>
                <c:pt idx="303">
                  <c:v>4788</c:v>
                </c:pt>
                <c:pt idx="304">
                  <c:v>4807</c:v>
                </c:pt>
                <c:pt idx="305">
                  <c:v>4822</c:v>
                </c:pt>
                <c:pt idx="306">
                  <c:v>4858</c:v>
                </c:pt>
                <c:pt idx="307">
                  <c:v>4873</c:v>
                </c:pt>
                <c:pt idx="308">
                  <c:v>4911</c:v>
                </c:pt>
                <c:pt idx="309">
                  <c:v>4916.5</c:v>
                </c:pt>
                <c:pt idx="310">
                  <c:v>4996</c:v>
                </c:pt>
                <c:pt idx="311">
                  <c:v>5045</c:v>
                </c:pt>
                <c:pt idx="312">
                  <c:v>5499</c:v>
                </c:pt>
                <c:pt idx="313">
                  <c:v>5567</c:v>
                </c:pt>
                <c:pt idx="314">
                  <c:v>5605</c:v>
                </c:pt>
                <c:pt idx="315">
                  <c:v>5669</c:v>
                </c:pt>
                <c:pt idx="316">
                  <c:v>5703</c:v>
                </c:pt>
                <c:pt idx="317">
                  <c:v>5737</c:v>
                </c:pt>
                <c:pt idx="318">
                  <c:v>6106</c:v>
                </c:pt>
                <c:pt idx="319">
                  <c:v>6157</c:v>
                </c:pt>
                <c:pt idx="320">
                  <c:v>6244</c:v>
                </c:pt>
                <c:pt idx="321">
                  <c:v>6295</c:v>
                </c:pt>
                <c:pt idx="322">
                  <c:v>6312</c:v>
                </c:pt>
                <c:pt idx="323">
                  <c:v>6397</c:v>
                </c:pt>
                <c:pt idx="324">
                  <c:v>6766</c:v>
                </c:pt>
                <c:pt idx="325">
                  <c:v>6851</c:v>
                </c:pt>
                <c:pt idx="326">
                  <c:v>6921</c:v>
                </c:pt>
                <c:pt idx="327">
                  <c:v>6938</c:v>
                </c:pt>
                <c:pt idx="328">
                  <c:v>7008</c:v>
                </c:pt>
                <c:pt idx="329">
                  <c:v>7040</c:v>
                </c:pt>
                <c:pt idx="330">
                  <c:v>7091</c:v>
                </c:pt>
                <c:pt idx="331">
                  <c:v>7125</c:v>
                </c:pt>
                <c:pt idx="332">
                  <c:v>7475</c:v>
                </c:pt>
                <c:pt idx="333">
                  <c:v>7562</c:v>
                </c:pt>
                <c:pt idx="334">
                  <c:v>7598</c:v>
                </c:pt>
                <c:pt idx="335">
                  <c:v>7632</c:v>
                </c:pt>
                <c:pt idx="336">
                  <c:v>7719</c:v>
                </c:pt>
                <c:pt idx="337">
                  <c:v>7749</c:v>
                </c:pt>
                <c:pt idx="338">
                  <c:v>7870</c:v>
                </c:pt>
                <c:pt idx="339">
                  <c:v>8222</c:v>
                </c:pt>
                <c:pt idx="340">
                  <c:v>8379</c:v>
                </c:pt>
                <c:pt idx="341">
                  <c:v>8379</c:v>
                </c:pt>
                <c:pt idx="342">
                  <c:v>8383</c:v>
                </c:pt>
                <c:pt idx="343">
                  <c:v>8383</c:v>
                </c:pt>
                <c:pt idx="344">
                  <c:v>8383</c:v>
                </c:pt>
                <c:pt idx="345">
                  <c:v>8411</c:v>
                </c:pt>
                <c:pt idx="346">
                  <c:v>8863</c:v>
                </c:pt>
                <c:pt idx="347">
                  <c:v>8986</c:v>
                </c:pt>
                <c:pt idx="348">
                  <c:v>8986</c:v>
                </c:pt>
                <c:pt idx="349">
                  <c:v>8988</c:v>
                </c:pt>
                <c:pt idx="350">
                  <c:v>8988</c:v>
                </c:pt>
                <c:pt idx="351">
                  <c:v>9003</c:v>
                </c:pt>
                <c:pt idx="352">
                  <c:v>9003</c:v>
                </c:pt>
                <c:pt idx="353">
                  <c:v>9020</c:v>
                </c:pt>
                <c:pt idx="354">
                  <c:v>9020</c:v>
                </c:pt>
                <c:pt idx="355">
                  <c:v>9022</c:v>
                </c:pt>
                <c:pt idx="356">
                  <c:v>9022</c:v>
                </c:pt>
                <c:pt idx="357">
                  <c:v>9071</c:v>
                </c:pt>
                <c:pt idx="358">
                  <c:v>9107</c:v>
                </c:pt>
                <c:pt idx="359">
                  <c:v>9610</c:v>
                </c:pt>
                <c:pt idx="360">
                  <c:v>9723.5</c:v>
                </c:pt>
                <c:pt idx="361">
                  <c:v>9765</c:v>
                </c:pt>
                <c:pt idx="362">
                  <c:v>9850</c:v>
                </c:pt>
                <c:pt idx="363">
                  <c:v>9950</c:v>
                </c:pt>
                <c:pt idx="364">
                  <c:v>10338</c:v>
                </c:pt>
                <c:pt idx="365">
                  <c:v>10406</c:v>
                </c:pt>
                <c:pt idx="366">
                  <c:v>10457</c:v>
                </c:pt>
                <c:pt idx="367">
                  <c:v>10491</c:v>
                </c:pt>
                <c:pt idx="368">
                  <c:v>10561</c:v>
                </c:pt>
                <c:pt idx="369">
                  <c:v>10896</c:v>
                </c:pt>
                <c:pt idx="370">
                  <c:v>10996</c:v>
                </c:pt>
                <c:pt idx="371">
                  <c:v>11015</c:v>
                </c:pt>
                <c:pt idx="372">
                  <c:v>11083</c:v>
                </c:pt>
                <c:pt idx="373">
                  <c:v>11106</c:v>
                </c:pt>
                <c:pt idx="374">
                  <c:v>11134</c:v>
                </c:pt>
                <c:pt idx="375">
                  <c:v>11202</c:v>
                </c:pt>
                <c:pt idx="376">
                  <c:v>11238</c:v>
                </c:pt>
                <c:pt idx="377">
                  <c:v>11272</c:v>
                </c:pt>
                <c:pt idx="378">
                  <c:v>11289</c:v>
                </c:pt>
                <c:pt idx="379">
                  <c:v>11998</c:v>
                </c:pt>
                <c:pt idx="380">
                  <c:v>12000</c:v>
                </c:pt>
                <c:pt idx="381">
                  <c:v>12015</c:v>
                </c:pt>
                <c:pt idx="382">
                  <c:v>12243</c:v>
                </c:pt>
                <c:pt idx="383">
                  <c:v>12333.5</c:v>
                </c:pt>
                <c:pt idx="384">
                  <c:v>12352</c:v>
                </c:pt>
                <c:pt idx="385">
                  <c:v>12490</c:v>
                </c:pt>
                <c:pt idx="386">
                  <c:v>12490</c:v>
                </c:pt>
                <c:pt idx="387">
                  <c:v>13075</c:v>
                </c:pt>
                <c:pt idx="388">
                  <c:v>13075</c:v>
                </c:pt>
                <c:pt idx="389">
                  <c:v>13203</c:v>
                </c:pt>
                <c:pt idx="390">
                  <c:v>13757</c:v>
                </c:pt>
                <c:pt idx="391">
                  <c:v>14332</c:v>
                </c:pt>
                <c:pt idx="392">
                  <c:v>14432</c:v>
                </c:pt>
                <c:pt idx="393">
                  <c:v>14439</c:v>
                </c:pt>
                <c:pt idx="394">
                  <c:v>14640</c:v>
                </c:pt>
                <c:pt idx="395">
                  <c:v>15007</c:v>
                </c:pt>
                <c:pt idx="396">
                  <c:v>15007</c:v>
                </c:pt>
                <c:pt idx="397">
                  <c:v>15011</c:v>
                </c:pt>
                <c:pt idx="398">
                  <c:v>15011</c:v>
                </c:pt>
                <c:pt idx="399">
                  <c:v>15085</c:v>
                </c:pt>
                <c:pt idx="400">
                  <c:v>15696</c:v>
                </c:pt>
                <c:pt idx="401">
                  <c:v>15956</c:v>
                </c:pt>
                <c:pt idx="402">
                  <c:v>16414</c:v>
                </c:pt>
                <c:pt idx="403">
                  <c:v>16438</c:v>
                </c:pt>
                <c:pt idx="404">
                  <c:v>16438</c:v>
                </c:pt>
                <c:pt idx="405">
                  <c:v>16487.5</c:v>
                </c:pt>
                <c:pt idx="406">
                  <c:v>16512</c:v>
                </c:pt>
                <c:pt idx="407">
                  <c:v>16514</c:v>
                </c:pt>
                <c:pt idx="408">
                  <c:v>16529</c:v>
                </c:pt>
                <c:pt idx="409">
                  <c:v>16755</c:v>
                </c:pt>
                <c:pt idx="410">
                  <c:v>16769</c:v>
                </c:pt>
                <c:pt idx="411">
                  <c:v>16769</c:v>
                </c:pt>
                <c:pt idx="412">
                  <c:v>16837</c:v>
                </c:pt>
                <c:pt idx="413">
                  <c:v>17259</c:v>
                </c:pt>
                <c:pt idx="414">
                  <c:v>17259</c:v>
                </c:pt>
                <c:pt idx="415">
                  <c:v>17310</c:v>
                </c:pt>
                <c:pt idx="416">
                  <c:v>17423.5</c:v>
                </c:pt>
                <c:pt idx="417">
                  <c:v>17463</c:v>
                </c:pt>
                <c:pt idx="418">
                  <c:v>17883</c:v>
                </c:pt>
                <c:pt idx="419">
                  <c:v>17883</c:v>
                </c:pt>
                <c:pt idx="420">
                  <c:v>18408</c:v>
                </c:pt>
                <c:pt idx="421">
                  <c:v>18521</c:v>
                </c:pt>
                <c:pt idx="422">
                  <c:v>18620.5</c:v>
                </c:pt>
                <c:pt idx="423">
                  <c:v>18637.5</c:v>
                </c:pt>
                <c:pt idx="424">
                  <c:v>18715</c:v>
                </c:pt>
                <c:pt idx="425">
                  <c:v>19186</c:v>
                </c:pt>
                <c:pt idx="426">
                  <c:v>20766</c:v>
                </c:pt>
                <c:pt idx="427">
                  <c:v>20816</c:v>
                </c:pt>
                <c:pt idx="428">
                  <c:v>20925.5</c:v>
                </c:pt>
                <c:pt idx="429">
                  <c:v>21352</c:v>
                </c:pt>
                <c:pt idx="430">
                  <c:v>21353</c:v>
                </c:pt>
                <c:pt idx="431">
                  <c:v>21387</c:v>
                </c:pt>
                <c:pt idx="432">
                  <c:v>21413.5</c:v>
                </c:pt>
                <c:pt idx="433">
                  <c:v>21459</c:v>
                </c:pt>
                <c:pt idx="434">
                  <c:v>21506</c:v>
                </c:pt>
                <c:pt idx="435">
                  <c:v>22107.5</c:v>
                </c:pt>
                <c:pt idx="436">
                  <c:v>22168</c:v>
                </c:pt>
                <c:pt idx="437">
                  <c:v>22173.5</c:v>
                </c:pt>
                <c:pt idx="438">
                  <c:v>22232.5</c:v>
                </c:pt>
                <c:pt idx="439">
                  <c:v>22656</c:v>
                </c:pt>
                <c:pt idx="440">
                  <c:v>22680.5</c:v>
                </c:pt>
                <c:pt idx="441">
                  <c:v>22739</c:v>
                </c:pt>
                <c:pt idx="442">
                  <c:v>22743</c:v>
                </c:pt>
                <c:pt idx="443">
                  <c:v>22950</c:v>
                </c:pt>
                <c:pt idx="444">
                  <c:v>23333</c:v>
                </c:pt>
                <c:pt idx="445">
                  <c:v>23355</c:v>
                </c:pt>
                <c:pt idx="446">
                  <c:v>23357.5</c:v>
                </c:pt>
                <c:pt idx="447">
                  <c:v>24074</c:v>
                </c:pt>
                <c:pt idx="448">
                  <c:v>24170</c:v>
                </c:pt>
                <c:pt idx="449">
                  <c:v>24323.5</c:v>
                </c:pt>
                <c:pt idx="450">
                  <c:v>24751</c:v>
                </c:pt>
                <c:pt idx="451">
                  <c:v>24762.5</c:v>
                </c:pt>
                <c:pt idx="452">
                  <c:v>24777.5</c:v>
                </c:pt>
                <c:pt idx="453">
                  <c:v>26062.5</c:v>
                </c:pt>
                <c:pt idx="454">
                  <c:v>26235.5</c:v>
                </c:pt>
                <c:pt idx="455">
                  <c:v>26235.5</c:v>
                </c:pt>
                <c:pt idx="456">
                  <c:v>26884</c:v>
                </c:pt>
                <c:pt idx="457">
                  <c:v>26888</c:v>
                </c:pt>
                <c:pt idx="458">
                  <c:v>27675</c:v>
                </c:pt>
                <c:pt idx="459">
                  <c:v>28446</c:v>
                </c:pt>
                <c:pt idx="460">
                  <c:v>28480</c:v>
                </c:pt>
              </c:numCache>
            </c:numRef>
          </c:xVal>
          <c:yVal>
            <c:numRef>
              <c:f>Active!$O$21:$O$991</c:f>
              <c:numCache>
                <c:formatCode>General</c:formatCode>
                <c:ptCount val="971"/>
                <c:pt idx="23">
                  <c:v>-7.4063688576823149E-3</c:v>
                </c:pt>
                <c:pt idx="24">
                  <c:v>-7.2421143077003747E-3</c:v>
                </c:pt>
                <c:pt idx="25">
                  <c:v>-7.2385073665690147E-3</c:v>
                </c:pt>
                <c:pt idx="26">
                  <c:v>-7.2201952039021092E-3</c:v>
                </c:pt>
                <c:pt idx="27">
                  <c:v>-7.2149235207101215E-3</c:v>
                </c:pt>
                <c:pt idx="28">
                  <c:v>-7.2143686066899115E-3</c:v>
                </c:pt>
                <c:pt idx="29">
                  <c:v>-7.1566575485881492E-3</c:v>
                </c:pt>
                <c:pt idx="30">
                  <c:v>-7.1341835307696744E-3</c:v>
                </c:pt>
                <c:pt idx="31">
                  <c:v>-7.1341835307696744E-3</c:v>
                </c:pt>
                <c:pt idx="32">
                  <c:v>-7.0270851248692874E-3</c:v>
                </c:pt>
                <c:pt idx="33">
                  <c:v>-7.0270851248692874E-3</c:v>
                </c:pt>
                <c:pt idx="34">
                  <c:v>-7.0223683556975081E-3</c:v>
                </c:pt>
                <c:pt idx="35">
                  <c:v>-6.9610503564643857E-3</c:v>
                </c:pt>
                <c:pt idx="36">
                  <c:v>-6.9599405284239673E-3</c:v>
                </c:pt>
                <c:pt idx="37">
                  <c:v>-6.9593856144037573E-3</c:v>
                </c:pt>
                <c:pt idx="38">
                  <c:v>-6.9563335872926063E-3</c:v>
                </c:pt>
                <c:pt idx="39">
                  <c:v>-6.9499520760602004E-3</c:v>
                </c:pt>
                <c:pt idx="40">
                  <c:v>-6.848680267372011E-3</c:v>
                </c:pt>
                <c:pt idx="41">
                  <c:v>-6.848680267372011E-3</c:v>
                </c:pt>
                <c:pt idx="42">
                  <c:v>-6.7762639877347024E-3</c:v>
                </c:pt>
                <c:pt idx="43">
                  <c:v>-6.7632235082597846E-3</c:v>
                </c:pt>
                <c:pt idx="44">
                  <c:v>-6.6461366499956315E-3</c:v>
                </c:pt>
                <c:pt idx="45">
                  <c:v>-6.5931423610656468E-3</c:v>
                </c:pt>
                <c:pt idx="46">
                  <c:v>-6.5784371395301022E-3</c:v>
                </c:pt>
                <c:pt idx="47">
                  <c:v>-6.5778822255098922E-3</c:v>
                </c:pt>
                <c:pt idx="48">
                  <c:v>-6.5748301983987413E-3</c:v>
                </c:pt>
                <c:pt idx="49">
                  <c:v>-6.477165330841912E-3</c:v>
                </c:pt>
                <c:pt idx="50">
                  <c:v>-6.4447028606596703E-3</c:v>
                </c:pt>
                <c:pt idx="51">
                  <c:v>-6.437211521386846E-3</c:v>
                </c:pt>
                <c:pt idx="52">
                  <c:v>-6.4011421100732442E-3</c:v>
                </c:pt>
                <c:pt idx="53">
                  <c:v>-6.400032282032825E-3</c:v>
                </c:pt>
                <c:pt idx="54">
                  <c:v>-6.3875467165781172E-3</c:v>
                </c:pt>
                <c:pt idx="55">
                  <c:v>-6.2618586910007197E-3</c:v>
                </c:pt>
                <c:pt idx="56">
                  <c:v>-6.2133037142324101E-3</c:v>
                </c:pt>
                <c:pt idx="57">
                  <c:v>-6.2038701758888523E-3</c:v>
                </c:pt>
                <c:pt idx="58">
                  <c:v>-6.1991534067170739E-3</c:v>
                </c:pt>
                <c:pt idx="59">
                  <c:v>-6.0731879241295722E-3</c:v>
                </c:pt>
                <c:pt idx="60">
                  <c:v>-6.0113150108762397E-3</c:v>
                </c:pt>
                <c:pt idx="61">
                  <c:v>-5.8764709039653903E-3</c:v>
                </c:pt>
                <c:pt idx="62">
                  <c:v>-5.8093263075200694E-3</c:v>
                </c:pt>
                <c:pt idx="63">
                  <c:v>-5.8004476831967217E-3</c:v>
                </c:pt>
                <c:pt idx="64">
                  <c:v>-5.7033377296601016E-3</c:v>
                </c:pt>
                <c:pt idx="65">
                  <c:v>-5.5984589798405513E-3</c:v>
                </c:pt>
                <c:pt idx="66">
                  <c:v>-5.1073600719553584E-3</c:v>
                </c:pt>
                <c:pt idx="67">
                  <c:v>-4.8706892423361096E-3</c:v>
                </c:pt>
                <c:pt idx="68">
                  <c:v>-4.8570938488409826E-3</c:v>
                </c:pt>
                <c:pt idx="69">
                  <c:v>-4.4997292198262206E-3</c:v>
                </c:pt>
                <c:pt idx="70">
                  <c:v>-4.4997292198262206E-3</c:v>
                </c:pt>
                <c:pt idx="71">
                  <c:v>-4.4950124506544413E-3</c:v>
                </c:pt>
                <c:pt idx="72">
                  <c:v>-4.4950124506544413E-3</c:v>
                </c:pt>
                <c:pt idx="73">
                  <c:v>-4.4950124506544413E-3</c:v>
                </c:pt>
                <c:pt idx="74">
                  <c:v>-4.4850239982906753E-3</c:v>
                </c:pt>
                <c:pt idx="75">
                  <c:v>-4.3548966605516043E-3</c:v>
                </c:pt>
                <c:pt idx="76">
                  <c:v>-4.3548966605516043E-3</c:v>
                </c:pt>
                <c:pt idx="77">
                  <c:v>-4.3449082081878374E-3</c:v>
                </c:pt>
                <c:pt idx="78">
                  <c:v>-4.3413012670564773E-3</c:v>
                </c:pt>
                <c:pt idx="79">
                  <c:v>-4.3077289688338172E-3</c:v>
                </c:pt>
                <c:pt idx="80">
                  <c:v>-4.3071740548136081E-3</c:v>
                </c:pt>
                <c:pt idx="81">
                  <c:v>-4.1057402654776469E-3</c:v>
                </c:pt>
                <c:pt idx="82">
                  <c:v>-4.0638442569518483E-3</c:v>
                </c:pt>
                <c:pt idx="83">
                  <c:v>-3.5228030872478206E-3</c:v>
                </c:pt>
                <c:pt idx="84">
                  <c:v>-3.3502248269627419E-3</c:v>
                </c:pt>
                <c:pt idx="85">
                  <c:v>-3.3502248269627419E-3</c:v>
                </c:pt>
                <c:pt idx="86">
                  <c:v>-3.3502248269627419E-3</c:v>
                </c:pt>
                <c:pt idx="87">
                  <c:v>-3.3496699129425328E-3</c:v>
                </c:pt>
                <c:pt idx="88">
                  <c:v>-3.3496699129425328E-3</c:v>
                </c:pt>
                <c:pt idx="89">
                  <c:v>-3.3496699129425328E-3</c:v>
                </c:pt>
                <c:pt idx="90">
                  <c:v>-3.3496699129425328E-3</c:v>
                </c:pt>
                <c:pt idx="91">
                  <c:v>-3.3460629718111727E-3</c:v>
                </c:pt>
                <c:pt idx="92">
                  <c:v>-3.3413462026393934E-3</c:v>
                </c:pt>
                <c:pt idx="93">
                  <c:v>-3.1826407928595458E-3</c:v>
                </c:pt>
                <c:pt idx="94">
                  <c:v>-3.176536738637244E-3</c:v>
                </c:pt>
                <c:pt idx="95">
                  <c:v>-3.1612766030814895E-3</c:v>
                </c:pt>
                <c:pt idx="96">
                  <c:v>-3.1582245759703385E-3</c:v>
                </c:pt>
                <c:pt idx="97">
                  <c:v>-3.142964440414584E-3</c:v>
                </c:pt>
                <c:pt idx="98">
                  <c:v>-3.1099470562121331E-3</c:v>
                </c:pt>
                <c:pt idx="99">
                  <c:v>-3.012837102675513E-3</c:v>
                </c:pt>
                <c:pt idx="100">
                  <c:v>-3.0081203335037337E-3</c:v>
                </c:pt>
                <c:pt idx="101">
                  <c:v>-2.9981318811399672E-3</c:v>
                </c:pt>
                <c:pt idx="102">
                  <c:v>-2.9798197184730617E-3</c:v>
                </c:pt>
                <c:pt idx="103">
                  <c:v>-2.9798197184730617E-3</c:v>
                </c:pt>
                <c:pt idx="104">
                  <c:v>-2.9787098904326429E-3</c:v>
                </c:pt>
                <c:pt idx="105">
                  <c:v>-2.9745480352810737E-3</c:v>
                </c:pt>
                <c:pt idx="106">
                  <c:v>-2.9745480352810737E-3</c:v>
                </c:pt>
                <c:pt idx="107">
                  <c:v>-2.9739931212608645E-3</c:v>
                </c:pt>
                <c:pt idx="108">
                  <c:v>-2.9703861801295044E-3</c:v>
                </c:pt>
                <c:pt idx="109">
                  <c:v>-2.9703861801295044E-3</c:v>
                </c:pt>
                <c:pt idx="110">
                  <c:v>-2.9651144969375163E-3</c:v>
                </c:pt>
                <c:pt idx="111">
                  <c:v>-2.9651144969375163E-3</c:v>
                </c:pt>
                <c:pt idx="112">
                  <c:v>-2.964004668897098E-3</c:v>
                </c:pt>
                <c:pt idx="113">
                  <c:v>-2.964004668897098E-3</c:v>
                </c:pt>
                <c:pt idx="114">
                  <c:v>-2.9515191034423897E-3</c:v>
                </c:pt>
                <c:pt idx="115">
                  <c:v>-2.9515191034423897E-3</c:v>
                </c:pt>
                <c:pt idx="116">
                  <c:v>-2.8391490143500147E-3</c:v>
                </c:pt>
                <c:pt idx="117">
                  <c:v>-2.7966980918040065E-3</c:v>
                </c:pt>
                <c:pt idx="118">
                  <c:v>-2.7536922552377887E-3</c:v>
                </c:pt>
                <c:pt idx="119">
                  <c:v>-2.7400968617426621E-3</c:v>
                </c:pt>
                <c:pt idx="120">
                  <c:v>-2.6507557044889718E-3</c:v>
                </c:pt>
                <c:pt idx="121">
                  <c:v>-2.6277267726502874E-3</c:v>
                </c:pt>
                <c:pt idx="122">
                  <c:v>-2.6124666370945324E-3</c:v>
                </c:pt>
                <c:pt idx="123">
                  <c:v>-2.5569752350736068E-3</c:v>
                </c:pt>
                <c:pt idx="124">
                  <c:v>-2.4540386843247895E-3</c:v>
                </c:pt>
                <c:pt idx="125">
                  <c:v>-2.3946628841623988E-3</c:v>
                </c:pt>
                <c:pt idx="126">
                  <c:v>-2.3905010290108295E-3</c:v>
                </c:pt>
                <c:pt idx="127">
                  <c:v>-2.3899461149906199E-3</c:v>
                </c:pt>
                <c:pt idx="128">
                  <c:v>-2.3810674906672722E-3</c:v>
                </c:pt>
                <c:pt idx="129">
                  <c:v>-2.380512576647063E-3</c:v>
                </c:pt>
                <c:pt idx="130">
                  <c:v>-2.3080962970097544E-3</c:v>
                </c:pt>
                <c:pt idx="131">
                  <c:v>-2.3078188399996498E-3</c:v>
                </c:pt>
                <c:pt idx="132">
                  <c:v>-2.2978303876358833E-3</c:v>
                </c:pt>
                <c:pt idx="133">
                  <c:v>-2.2745239987870943E-3</c:v>
                </c:pt>
                <c:pt idx="134">
                  <c:v>-2.243171356645271E-3</c:v>
                </c:pt>
                <c:pt idx="135">
                  <c:v>-2.2426164426250618E-3</c:v>
                </c:pt>
                <c:pt idx="136">
                  <c:v>-2.2184776827459595E-3</c:v>
                </c:pt>
                <c:pt idx="137">
                  <c:v>-2.2073794023417742E-3</c:v>
                </c:pt>
                <c:pt idx="138">
                  <c:v>-2.2048822892508325E-3</c:v>
                </c:pt>
                <c:pt idx="139">
                  <c:v>-2.2048822892508325E-3</c:v>
                </c:pt>
                <c:pt idx="140">
                  <c:v>-2.1954487509072752E-3</c:v>
                </c:pt>
                <c:pt idx="141">
                  <c:v>-2.1854602985435087E-3</c:v>
                </c:pt>
                <c:pt idx="142">
                  <c:v>-2.1760267601999509E-3</c:v>
                </c:pt>
                <c:pt idx="143">
                  <c:v>-2.1571596835128362E-3</c:v>
                </c:pt>
                <c:pt idx="144">
                  <c:v>-2.1549400274319995E-3</c:v>
                </c:pt>
                <c:pt idx="145">
                  <c:v>-2.1477261451692789E-3</c:v>
                </c:pt>
                <c:pt idx="146">
                  <c:v>-2.1477261451692789E-3</c:v>
                </c:pt>
                <c:pt idx="147">
                  <c:v>-2.1246972133305946E-3</c:v>
                </c:pt>
                <c:pt idx="148">
                  <c:v>-2.059494815956007E-3</c:v>
                </c:pt>
                <c:pt idx="149">
                  <c:v>-2.0411826532891015E-3</c:v>
                </c:pt>
                <c:pt idx="150">
                  <c:v>-2.0364658841173226E-3</c:v>
                </c:pt>
                <c:pt idx="151">
                  <c:v>-2.0170438934099984E-3</c:v>
                </c:pt>
                <c:pt idx="152">
                  <c:v>-2.0170438934099984E-3</c:v>
                </c:pt>
                <c:pt idx="153">
                  <c:v>-2.0164889793897892E-3</c:v>
                </c:pt>
                <c:pt idx="154">
                  <c:v>-2.0142693233089525E-3</c:v>
                </c:pt>
                <c:pt idx="155">
                  <c:v>-2.0070554410462319E-3</c:v>
                </c:pt>
                <c:pt idx="156">
                  <c:v>-2.0006739298138254E-3</c:v>
                </c:pt>
                <c:pt idx="157">
                  <c:v>-1.9976219027026745E-3</c:v>
                </c:pt>
                <c:pt idx="158">
                  <c:v>-1.9912403914702681E-3</c:v>
                </c:pt>
                <c:pt idx="159">
                  <c:v>-1.9887432783793264E-3</c:v>
                </c:pt>
                <c:pt idx="160">
                  <c:v>-1.9887432783793264E-3</c:v>
                </c:pt>
                <c:pt idx="161">
                  <c:v>-1.9887432783793264E-3</c:v>
                </c:pt>
                <c:pt idx="162">
                  <c:v>-1.9745929708639902E-3</c:v>
                </c:pt>
                <c:pt idx="163">
                  <c:v>-1.9734831428235718E-3</c:v>
                </c:pt>
                <c:pt idx="164">
                  <c:v>-1.972373314783153E-3</c:v>
                </c:pt>
                <c:pt idx="165">
                  <c:v>-1.965714346540642E-3</c:v>
                </c:pt>
                <c:pt idx="166">
                  <c:v>-1.9646045185002237E-3</c:v>
                </c:pt>
                <c:pt idx="167">
                  <c:v>-1.9557258941768755E-3</c:v>
                </c:pt>
                <c:pt idx="168">
                  <c:v>-1.9277027361563081E-3</c:v>
                </c:pt>
                <c:pt idx="169">
                  <c:v>-1.8846968995900903E-3</c:v>
                </c:pt>
                <c:pt idx="170">
                  <c:v>-1.838639035912722E-3</c:v>
                </c:pt>
                <c:pt idx="171">
                  <c:v>-1.8292054975691647E-3</c:v>
                </c:pt>
                <c:pt idx="172">
                  <c:v>-1.8150551900538285E-3</c:v>
                </c:pt>
                <c:pt idx="173">
                  <c:v>-1.8009048825384925E-3</c:v>
                </c:pt>
                <c:pt idx="174">
                  <c:v>-1.8003499685182831E-3</c:v>
                </c:pt>
                <c:pt idx="175">
                  <c:v>-1.8003499685182831E-3</c:v>
                </c:pt>
                <c:pt idx="176">
                  <c:v>-1.8003499685182831E-3</c:v>
                </c:pt>
                <c:pt idx="177">
                  <c:v>-1.7678874983360416E-3</c:v>
                </c:pt>
                <c:pt idx="178">
                  <c:v>-1.6272167942129945E-3</c:v>
                </c:pt>
                <c:pt idx="179">
                  <c:v>-1.6219451110210067E-3</c:v>
                </c:pt>
                <c:pt idx="180">
                  <c:v>-1.6172283418492278E-3</c:v>
                </c:pt>
                <c:pt idx="181">
                  <c:v>-1.6083497175258797E-3</c:v>
                </c:pt>
                <c:pt idx="182">
                  <c:v>-1.6083497175258797E-3</c:v>
                </c:pt>
                <c:pt idx="183">
                  <c:v>-1.5994710932025315E-3</c:v>
                </c:pt>
                <c:pt idx="184">
                  <c:v>-1.5989161791823223E-3</c:v>
                </c:pt>
                <c:pt idx="185">
                  <c:v>-1.5989161791823223E-3</c:v>
                </c:pt>
                <c:pt idx="186">
                  <c:v>-1.5941994100105437E-3</c:v>
                </c:pt>
                <c:pt idx="187">
                  <c:v>-1.5941994100105437E-3</c:v>
                </c:pt>
                <c:pt idx="188">
                  <c:v>-1.5806040165154168E-3</c:v>
                </c:pt>
                <c:pt idx="189">
                  <c:v>-1.5800491024952077E-3</c:v>
                </c:pt>
                <c:pt idx="190">
                  <c:v>-1.5617369398283022E-3</c:v>
                </c:pt>
                <c:pt idx="191">
                  <c:v>-1.5570201706565233E-3</c:v>
                </c:pt>
                <c:pt idx="192">
                  <c:v>-1.5564652566363141E-3</c:v>
                </c:pt>
                <c:pt idx="193">
                  <c:v>-1.5517484874645355E-3</c:v>
                </c:pt>
                <c:pt idx="194">
                  <c:v>-1.547586632312966E-3</c:v>
                </c:pt>
                <c:pt idx="195">
                  <c:v>-1.4859911760697383E-3</c:v>
                </c:pt>
                <c:pt idx="196">
                  <c:v>-1.4593553030996939E-3</c:v>
                </c:pt>
                <c:pt idx="197">
                  <c:v>-1.434661629200382E-3</c:v>
                </c:pt>
                <c:pt idx="198">
                  <c:v>-1.434661629200382E-3</c:v>
                </c:pt>
                <c:pt idx="199">
                  <c:v>-1.4246731768366152E-3</c:v>
                </c:pt>
                <c:pt idx="200">
                  <c:v>-1.4152396384930579E-3</c:v>
                </c:pt>
                <c:pt idx="201">
                  <c:v>-1.4152396384930579E-3</c:v>
                </c:pt>
                <c:pt idx="202">
                  <c:v>-1.4110777833414884E-3</c:v>
                </c:pt>
                <c:pt idx="203">
                  <c:v>-1.4058061001495006E-3</c:v>
                </c:pt>
                <c:pt idx="204">
                  <c:v>-1.4058061001495006E-3</c:v>
                </c:pt>
                <c:pt idx="205">
                  <c:v>-1.3733436299672589E-3</c:v>
                </c:pt>
                <c:pt idx="206">
                  <c:v>-1.3597482364721321E-3</c:v>
                </c:pt>
                <c:pt idx="207">
                  <c:v>-1.2756787624104294E-3</c:v>
                </c:pt>
                <c:pt idx="208">
                  <c:v>-1.2473781473797572E-3</c:v>
                </c:pt>
                <c:pt idx="209">
                  <c:v>-1.2473781473797572E-3</c:v>
                </c:pt>
                <c:pt idx="210">
                  <c:v>-1.2426613782079785E-3</c:v>
                </c:pt>
                <c:pt idx="211">
                  <c:v>-1.2426613782079785E-3</c:v>
                </c:pt>
                <c:pt idx="212">
                  <c:v>-1.2326729258442118E-3</c:v>
                </c:pt>
                <c:pt idx="213">
                  <c:v>-1.2321180118240026E-3</c:v>
                </c:pt>
                <c:pt idx="214">
                  <c:v>-1.2143607631773063E-3</c:v>
                </c:pt>
                <c:pt idx="215">
                  <c:v>-1.2138058491570972E-3</c:v>
                </c:pt>
                <c:pt idx="216">
                  <c:v>-1.2132509351368878E-3</c:v>
                </c:pt>
                <c:pt idx="217">
                  <c:v>-1.2096439940055277E-3</c:v>
                </c:pt>
                <c:pt idx="218">
                  <c:v>-1.204927224833749E-3</c:v>
                </c:pt>
                <c:pt idx="219">
                  <c:v>-1.1954936864901917E-3</c:v>
                </c:pt>
                <c:pt idx="220">
                  <c:v>-1.1860601481466341E-3</c:v>
                </c:pt>
                <c:pt idx="221">
                  <c:v>-1.1766266098030768E-3</c:v>
                </c:pt>
                <c:pt idx="222">
                  <c:v>-1.1291814610751851E-3</c:v>
                </c:pt>
                <c:pt idx="223">
                  <c:v>-1.0731351450340501E-3</c:v>
                </c:pt>
                <c:pt idx="224">
                  <c:v>-1.0595397515389233E-3</c:v>
                </c:pt>
                <c:pt idx="225">
                  <c:v>-1.0595397515389233E-3</c:v>
                </c:pt>
                <c:pt idx="226">
                  <c:v>-1.0542680683469352E-3</c:v>
                </c:pt>
                <c:pt idx="227">
                  <c:v>-1.0442796159831687E-3</c:v>
                </c:pt>
                <c:pt idx="228">
                  <c:v>-1.0401177608315992E-3</c:v>
                </c:pt>
                <c:pt idx="229">
                  <c:v>-1.0401177608315992E-3</c:v>
                </c:pt>
                <c:pt idx="230">
                  <c:v>-1.0395628468113901E-3</c:v>
                </c:pt>
                <c:pt idx="231">
                  <c:v>-1.0395628468113901E-3</c:v>
                </c:pt>
                <c:pt idx="232">
                  <c:v>-1.0395628468113901E-3</c:v>
                </c:pt>
                <c:pt idx="233">
                  <c:v>-1.0354009916598206E-3</c:v>
                </c:pt>
                <c:pt idx="234">
                  <c:v>-1.0354009916598206E-3</c:v>
                </c:pt>
                <c:pt idx="235">
                  <c:v>-1.0265223673364724E-3</c:v>
                </c:pt>
                <c:pt idx="236">
                  <c:v>-1.0123720598211364E-3</c:v>
                </c:pt>
                <c:pt idx="237">
                  <c:v>-9.9295006911381237E-4</c:v>
                </c:pt>
                <c:pt idx="238">
                  <c:v>-8.8585166321342537E-4</c:v>
                </c:pt>
                <c:pt idx="239">
                  <c:v>-8.7697303889007732E-4</c:v>
                </c:pt>
                <c:pt idx="240">
                  <c:v>-8.7697303889007732E-4</c:v>
                </c:pt>
                <c:pt idx="241">
                  <c:v>-8.7641812486986804E-4</c:v>
                </c:pt>
                <c:pt idx="242">
                  <c:v>-8.7641812486986804E-4</c:v>
                </c:pt>
                <c:pt idx="243">
                  <c:v>-8.7225626971829855E-4</c:v>
                </c:pt>
                <c:pt idx="244">
                  <c:v>-8.7225626971829855E-4</c:v>
                </c:pt>
                <c:pt idx="245">
                  <c:v>-8.5810596220296255E-4</c:v>
                </c:pt>
                <c:pt idx="246">
                  <c:v>-8.5699613416254398E-4</c:v>
                </c:pt>
                <c:pt idx="247">
                  <c:v>-8.5699613416254398E-4</c:v>
                </c:pt>
                <c:pt idx="248">
                  <c:v>-8.4340074066741716E-4</c:v>
                </c:pt>
                <c:pt idx="249">
                  <c:v>-8.4284582664720788E-4</c:v>
                </c:pt>
                <c:pt idx="250">
                  <c:v>-8.4229091262699859E-4</c:v>
                </c:pt>
                <c:pt idx="251">
                  <c:v>-8.3757414345521993E-4</c:v>
                </c:pt>
                <c:pt idx="252">
                  <c:v>-8.2869551913187177E-4</c:v>
                </c:pt>
                <c:pt idx="253">
                  <c:v>-8.2869551913187177E-4</c:v>
                </c:pt>
                <c:pt idx="254">
                  <c:v>-8.2869551913187177E-4</c:v>
                </c:pt>
                <c:pt idx="255">
                  <c:v>-8.2869551913187177E-4</c:v>
                </c:pt>
                <c:pt idx="256">
                  <c:v>-8.1981689480852373E-4</c:v>
                </c:pt>
                <c:pt idx="257">
                  <c:v>-6.7914619068547668E-4</c:v>
                </c:pt>
                <c:pt idx="258">
                  <c:v>-6.676317247661346E-4</c:v>
                </c:pt>
                <c:pt idx="259">
                  <c:v>-6.5972419997815273E-4</c:v>
                </c:pt>
                <c:pt idx="260">
                  <c:v>-6.5805945791752487E-4</c:v>
                </c:pt>
                <c:pt idx="261">
                  <c:v>-6.5278777472553692E-4</c:v>
                </c:pt>
                <c:pt idx="262">
                  <c:v>-6.4973574761438601E-4</c:v>
                </c:pt>
                <c:pt idx="263">
                  <c:v>-6.1311142228057504E-4</c:v>
                </c:pt>
                <c:pt idx="264">
                  <c:v>-6.0839465310879627E-4</c:v>
                </c:pt>
                <c:pt idx="265">
                  <c:v>-5.9424434559346016E-4</c:v>
                </c:pt>
                <c:pt idx="266">
                  <c:v>-5.6316916046174174E-4</c:v>
                </c:pt>
                <c:pt idx="267">
                  <c:v>-5.1960840987531497E-4</c:v>
                </c:pt>
                <c:pt idx="268">
                  <c:v>-5.1072978555196681E-4</c:v>
                </c:pt>
                <c:pt idx="269">
                  <c:v>-4.9130779484464276E-4</c:v>
                </c:pt>
                <c:pt idx="270">
                  <c:v>-4.8187425650108532E-4</c:v>
                </c:pt>
                <c:pt idx="271">
                  <c:v>-4.8131934248087614E-4</c:v>
                </c:pt>
                <c:pt idx="272">
                  <c:v>-4.7493783124846962E-4</c:v>
                </c:pt>
                <c:pt idx="273">
                  <c:v>-4.7022106207669095E-4</c:v>
                </c:pt>
                <c:pt idx="274">
                  <c:v>-4.577354966219826E-4</c:v>
                </c:pt>
                <c:pt idx="275">
                  <c:v>-4.5301872745020393E-4</c:v>
                </c:pt>
                <c:pt idx="276">
                  <c:v>-4.2000134324775306E-4</c:v>
                </c:pt>
                <c:pt idx="277">
                  <c:v>-3.0763125415537822E-4</c:v>
                </c:pt>
                <c:pt idx="278">
                  <c:v>-2.8460232231669407E-4</c:v>
                </c:pt>
                <c:pt idx="279">
                  <c:v>-2.798855531449153E-4</c:v>
                </c:pt>
                <c:pt idx="280">
                  <c:v>-2.798855531449153E-4</c:v>
                </c:pt>
                <c:pt idx="281">
                  <c:v>-2.7933063912470612E-4</c:v>
                </c:pt>
                <c:pt idx="282">
                  <c:v>-2.7933063912470612E-4</c:v>
                </c:pt>
                <c:pt idx="283">
                  <c:v>-2.7877572510449683E-4</c:v>
                </c:pt>
                <c:pt idx="284">
                  <c:v>-2.6989710078114868E-4</c:v>
                </c:pt>
                <c:pt idx="285">
                  <c:v>-2.6518033160937001E-4</c:v>
                </c:pt>
                <c:pt idx="286">
                  <c:v>-2.5103002409403391E-4</c:v>
                </c:pt>
                <c:pt idx="287">
                  <c:v>-2.3743463059890709E-4</c:v>
                </c:pt>
                <c:pt idx="288">
                  <c:v>-2.3687971657869781E-4</c:v>
                </c:pt>
                <c:pt idx="289">
                  <c:v>-7.67870217483267E-5</c:v>
                </c:pt>
                <c:pt idx="290">
                  <c:v>-5.4313003929851731E-5</c:v>
                </c:pt>
                <c:pt idx="291">
                  <c:v>7.220739267785911E-5</c:v>
                </c:pt>
                <c:pt idx="292">
                  <c:v>9.0519555344764592E-5</c:v>
                </c:pt>
                <c:pt idx="293">
                  <c:v>9.107446936497377E-5</c:v>
                </c:pt>
                <c:pt idx="294">
                  <c:v>1.0466986286010059E-4</c:v>
                </c:pt>
                <c:pt idx="295">
                  <c:v>1.0938663203187947E-4</c:v>
                </c:pt>
                <c:pt idx="296">
                  <c:v>1.1521322924407671E-4</c:v>
                </c:pt>
                <c:pt idx="297">
                  <c:v>1.3297047789077279E-4</c:v>
                </c:pt>
                <c:pt idx="298">
                  <c:v>1.7708614249740896E-4</c:v>
                </c:pt>
                <c:pt idx="299">
                  <c:v>2.4645039502356621E-4</c:v>
                </c:pt>
                <c:pt idx="300">
                  <c:v>2.5421919130649579E-4</c:v>
                </c:pt>
                <c:pt idx="301">
                  <c:v>2.5477410532670497E-4</c:v>
                </c:pt>
                <c:pt idx="302">
                  <c:v>2.5477410532670497E-4</c:v>
                </c:pt>
                <c:pt idx="303">
                  <c:v>2.6892441284204118E-4</c:v>
                </c:pt>
                <c:pt idx="304">
                  <c:v>2.7419609603402902E-4</c:v>
                </c:pt>
                <c:pt idx="305">
                  <c:v>2.7835795118559851E-4</c:v>
                </c:pt>
                <c:pt idx="306">
                  <c:v>2.8834640354936524E-4</c:v>
                </c:pt>
                <c:pt idx="307">
                  <c:v>2.9250825870093472E-4</c:v>
                </c:pt>
                <c:pt idx="308">
                  <c:v>3.0305162508491063E-4</c:v>
                </c:pt>
                <c:pt idx="309">
                  <c:v>3.0457763864048608E-4</c:v>
                </c:pt>
                <c:pt idx="310">
                  <c:v>3.2663547094380395E-4</c:v>
                </c:pt>
                <c:pt idx="311">
                  <c:v>3.4023086443893077E-4</c:v>
                </c:pt>
                <c:pt idx="312">
                  <c:v>4.6619634702643243E-4</c:v>
                </c:pt>
                <c:pt idx="313">
                  <c:v>4.8506342371354731E-4</c:v>
                </c:pt>
                <c:pt idx="314">
                  <c:v>4.9560679009752321E-4</c:v>
                </c:pt>
                <c:pt idx="315">
                  <c:v>5.1336403874421952E-4</c:v>
                </c:pt>
                <c:pt idx="316">
                  <c:v>5.2279757708777685E-4</c:v>
                </c:pt>
                <c:pt idx="317">
                  <c:v>5.3223111543133418E-4</c:v>
                </c:pt>
                <c:pt idx="318">
                  <c:v>6.346127521599423E-4</c:v>
                </c:pt>
                <c:pt idx="319">
                  <c:v>6.4876305967527851E-4</c:v>
                </c:pt>
                <c:pt idx="320">
                  <c:v>6.7290181955438123E-4</c:v>
                </c:pt>
                <c:pt idx="321">
                  <c:v>6.8705212706971722E-4</c:v>
                </c:pt>
                <c:pt idx="322">
                  <c:v>6.9176889624149611E-4</c:v>
                </c:pt>
                <c:pt idx="323">
                  <c:v>7.1535274210038943E-4</c:v>
                </c:pt>
                <c:pt idx="324">
                  <c:v>8.1773437882899755E-4</c:v>
                </c:pt>
                <c:pt idx="325">
                  <c:v>8.4131822468789109E-4</c:v>
                </c:pt>
                <c:pt idx="326">
                  <c:v>8.6074021539521515E-4</c:v>
                </c:pt>
                <c:pt idx="327">
                  <c:v>8.6545698456699381E-4</c:v>
                </c:pt>
                <c:pt idx="328">
                  <c:v>8.8487897527431787E-4</c:v>
                </c:pt>
                <c:pt idx="329">
                  <c:v>8.9375759959766624E-4</c:v>
                </c:pt>
                <c:pt idx="330">
                  <c:v>9.0790790711300202E-4</c:v>
                </c:pt>
                <c:pt idx="331">
                  <c:v>9.1734144545655935E-4</c:v>
                </c:pt>
                <c:pt idx="332">
                  <c:v>1.0144513989931798E-3</c:v>
                </c:pt>
                <c:pt idx="333">
                  <c:v>1.0385901588722826E-3</c:v>
                </c:pt>
                <c:pt idx="334">
                  <c:v>1.0485786112360491E-3</c:v>
                </c:pt>
                <c:pt idx="335">
                  <c:v>1.0580121495796064E-3</c:v>
                </c:pt>
                <c:pt idx="336">
                  <c:v>1.0821509094587091E-3</c:v>
                </c:pt>
                <c:pt idx="337">
                  <c:v>1.0904746197618481E-3</c:v>
                </c:pt>
                <c:pt idx="338">
                  <c:v>1.1240469179845081E-3</c:v>
                </c:pt>
                <c:pt idx="339">
                  <c:v>1.2217117855413378E-3</c:v>
                </c:pt>
                <c:pt idx="340">
                  <c:v>1.2652725361277644E-3</c:v>
                </c:pt>
                <c:pt idx="341">
                  <c:v>1.2652725361277644E-3</c:v>
                </c:pt>
                <c:pt idx="342">
                  <c:v>1.2663823641681832E-3</c:v>
                </c:pt>
                <c:pt idx="343">
                  <c:v>1.2663823641681832E-3</c:v>
                </c:pt>
                <c:pt idx="344">
                  <c:v>1.2663823641681832E-3</c:v>
                </c:pt>
                <c:pt idx="345">
                  <c:v>1.2741511604511125E-3</c:v>
                </c:pt>
                <c:pt idx="346">
                  <c:v>1.399561729018405E-3</c:v>
                </c:pt>
                <c:pt idx="347">
                  <c:v>1.4336889412612742E-3</c:v>
                </c:pt>
                <c:pt idx="348">
                  <c:v>1.4336889412612742E-3</c:v>
                </c:pt>
                <c:pt idx="349">
                  <c:v>1.4342438552814838E-3</c:v>
                </c:pt>
                <c:pt idx="350">
                  <c:v>1.4342438552814838E-3</c:v>
                </c:pt>
                <c:pt idx="351">
                  <c:v>1.4384057104330531E-3</c:v>
                </c:pt>
                <c:pt idx="352">
                  <c:v>1.4384057104330531E-3</c:v>
                </c:pt>
                <c:pt idx="353">
                  <c:v>1.443122479604832E-3</c:v>
                </c:pt>
                <c:pt idx="354">
                  <c:v>1.443122479604832E-3</c:v>
                </c:pt>
                <c:pt idx="355">
                  <c:v>1.4436773936250412E-3</c:v>
                </c:pt>
                <c:pt idx="356">
                  <c:v>1.4436773936250412E-3</c:v>
                </c:pt>
                <c:pt idx="357">
                  <c:v>1.4572727871201678E-3</c:v>
                </c:pt>
                <c:pt idx="358">
                  <c:v>1.4672612394839347E-3</c:v>
                </c:pt>
                <c:pt idx="359">
                  <c:v>1.606822115566563E-3</c:v>
                </c:pt>
                <c:pt idx="360">
                  <c:v>1.6383134862134384E-3</c:v>
                </c:pt>
                <c:pt idx="361">
                  <c:v>1.6498279521327804E-3</c:v>
                </c:pt>
                <c:pt idx="362">
                  <c:v>1.6734117979916739E-3</c:v>
                </c:pt>
                <c:pt idx="363">
                  <c:v>1.7011574990021367E-3</c:v>
                </c:pt>
                <c:pt idx="364">
                  <c:v>1.8088108189227329E-3</c:v>
                </c:pt>
                <c:pt idx="365">
                  <c:v>1.827677895609848E-3</c:v>
                </c:pt>
                <c:pt idx="366">
                  <c:v>1.8418282031251838E-3</c:v>
                </c:pt>
                <c:pt idx="367">
                  <c:v>1.8512617414687411E-3</c:v>
                </c:pt>
                <c:pt idx="368">
                  <c:v>1.8706837321760654E-3</c:v>
                </c:pt>
                <c:pt idx="369">
                  <c:v>1.9636318305611159E-3</c:v>
                </c:pt>
                <c:pt idx="370">
                  <c:v>1.9913775315715792E-3</c:v>
                </c:pt>
                <c:pt idx="371">
                  <c:v>1.9966492147635668E-3</c:v>
                </c:pt>
                <c:pt idx="372">
                  <c:v>2.0155162914506815E-3</c:v>
                </c:pt>
                <c:pt idx="373">
                  <c:v>2.0218978026830883E-3</c:v>
                </c:pt>
                <c:pt idx="374">
                  <c:v>2.0296665989660177E-3</c:v>
                </c:pt>
                <c:pt idx="375">
                  <c:v>2.0485336756531324E-3</c:v>
                </c:pt>
                <c:pt idx="376">
                  <c:v>2.0585221280168993E-3</c:v>
                </c:pt>
                <c:pt idx="377">
                  <c:v>2.0679556663604571E-3</c:v>
                </c:pt>
                <c:pt idx="378">
                  <c:v>2.0726724355322355E-3</c:v>
                </c:pt>
                <c:pt idx="379">
                  <c:v>2.2693894556964174E-3</c:v>
                </c:pt>
                <c:pt idx="380">
                  <c:v>2.2699443697166265E-3</c:v>
                </c:pt>
                <c:pt idx="381">
                  <c:v>2.2741062248681958E-3</c:v>
                </c:pt>
                <c:pt idx="382">
                  <c:v>2.3373664231720517E-3</c:v>
                </c:pt>
                <c:pt idx="383">
                  <c:v>2.3624762825865207E-3</c:v>
                </c:pt>
                <c:pt idx="384">
                  <c:v>2.3676092372734558E-3</c:v>
                </c:pt>
                <c:pt idx="385">
                  <c:v>2.4058983046678951E-3</c:v>
                </c:pt>
                <c:pt idx="386">
                  <c:v>2.4058983046678951E-3</c:v>
                </c:pt>
                <c:pt idx="387">
                  <c:v>2.5682106555791027E-3</c:v>
                </c:pt>
                <c:pt idx="388">
                  <c:v>2.5682106555791027E-3</c:v>
                </c:pt>
                <c:pt idx="389">
                  <c:v>2.6037251528724954E-3</c:v>
                </c:pt>
                <c:pt idx="390">
                  <c:v>2.7574363364704603E-3</c:v>
                </c:pt>
                <c:pt idx="391">
                  <c:v>2.916974117280622E-3</c:v>
                </c:pt>
                <c:pt idx="392">
                  <c:v>2.9447198182910852E-3</c:v>
                </c:pt>
                <c:pt idx="393">
                  <c:v>2.9466620173618178E-3</c:v>
                </c:pt>
                <c:pt idx="394">
                  <c:v>3.0024308763928476E-3</c:v>
                </c:pt>
                <c:pt idx="395">
                  <c:v>3.1042575991012469E-3</c:v>
                </c:pt>
                <c:pt idx="396">
                  <c:v>3.1042575991012469E-3</c:v>
                </c:pt>
                <c:pt idx="397">
                  <c:v>3.1053674271416653E-3</c:v>
                </c:pt>
                <c:pt idx="398">
                  <c:v>3.1053674271416653E-3</c:v>
                </c:pt>
                <c:pt idx="399">
                  <c:v>3.1258992458894075E-3</c:v>
                </c:pt>
                <c:pt idx="400">
                  <c:v>3.2954254790633361E-3</c:v>
                </c:pt>
                <c:pt idx="401">
                  <c:v>3.3675643016905397E-3</c:v>
                </c:pt>
                <c:pt idx="402">
                  <c:v>3.4946396123184597E-3</c:v>
                </c:pt>
                <c:pt idx="403">
                  <c:v>3.5012985805609707E-3</c:v>
                </c:pt>
                <c:pt idx="404">
                  <c:v>3.5012985805609707E-3</c:v>
                </c:pt>
                <c:pt idx="405">
                  <c:v>3.5150327025611503E-3</c:v>
                </c:pt>
                <c:pt idx="406">
                  <c:v>3.5218303993087138E-3</c:v>
                </c:pt>
                <c:pt idx="407">
                  <c:v>3.522385313328923E-3</c:v>
                </c:pt>
                <c:pt idx="408">
                  <c:v>3.5265471684804922E-3</c:v>
                </c:pt>
                <c:pt idx="409">
                  <c:v>3.5892524527641389E-3</c:v>
                </c:pt>
                <c:pt idx="410">
                  <c:v>3.5931368509056032E-3</c:v>
                </c:pt>
                <c:pt idx="411">
                  <c:v>3.5931368509056032E-3</c:v>
                </c:pt>
                <c:pt idx="412">
                  <c:v>3.6120039275927178E-3</c:v>
                </c:pt>
                <c:pt idx="413">
                  <c:v>3.7290907858568718E-3</c:v>
                </c:pt>
                <c:pt idx="414">
                  <c:v>3.7290907858568718E-3</c:v>
                </c:pt>
                <c:pt idx="415">
                  <c:v>3.743241093372208E-3</c:v>
                </c:pt>
                <c:pt idx="416">
                  <c:v>3.774732464019083E-3</c:v>
                </c:pt>
                <c:pt idx="417">
                  <c:v>3.7856920159182158E-3</c:v>
                </c:pt>
                <c:pt idx="418">
                  <c:v>3.9022239601621605E-3</c:v>
                </c:pt>
                <c:pt idx="419">
                  <c:v>3.9022239601621605E-3</c:v>
                </c:pt>
                <c:pt idx="420">
                  <c:v>4.047888890467091E-3</c:v>
                </c:pt>
                <c:pt idx="421">
                  <c:v>4.0792415326089135E-3</c:v>
                </c:pt>
                <c:pt idx="422">
                  <c:v>4.1068485051143242E-3</c:v>
                </c:pt>
                <c:pt idx="423">
                  <c:v>4.1115652742861027E-3</c:v>
                </c:pt>
                <c:pt idx="424">
                  <c:v>4.1330681925692116E-3</c:v>
                </c:pt>
                <c:pt idx="425">
                  <c:v>4.2637504443284917E-3</c:v>
                </c:pt>
                <c:pt idx="426">
                  <c:v>4.7021325202938058E-3</c:v>
                </c:pt>
                <c:pt idx="427">
                  <c:v>4.7160053707990379E-3</c:v>
                </c:pt>
                <c:pt idx="428">
                  <c:v>4.7463869134054945E-3</c:v>
                </c:pt>
                <c:pt idx="429">
                  <c:v>4.8647223282151193E-3</c:v>
                </c:pt>
                <c:pt idx="430">
                  <c:v>4.8649997852252234E-3</c:v>
                </c:pt>
                <c:pt idx="431">
                  <c:v>4.8744333235687812E-3</c:v>
                </c:pt>
                <c:pt idx="432">
                  <c:v>4.8817859343365539E-3</c:v>
                </c:pt>
                <c:pt idx="433">
                  <c:v>4.8944102282963142E-3</c:v>
                </c:pt>
                <c:pt idx="434">
                  <c:v>4.9074507077712321E-3</c:v>
                </c:pt>
                <c:pt idx="435">
                  <c:v>5.0743410993491665E-3</c:v>
                </c:pt>
                <c:pt idx="436">
                  <c:v>5.0911272484604961E-3</c:v>
                </c:pt>
                <c:pt idx="437">
                  <c:v>5.092653262016072E-3</c:v>
                </c:pt>
                <c:pt idx="438">
                  <c:v>5.1090232256122449E-3</c:v>
                </c:pt>
                <c:pt idx="439">
                  <c:v>5.2265262693915555E-3</c:v>
                </c:pt>
                <c:pt idx="440">
                  <c:v>5.233323966139119E-3</c:v>
                </c:pt>
                <c:pt idx="441">
                  <c:v>5.2495552012302394E-3</c:v>
                </c:pt>
                <c:pt idx="442">
                  <c:v>5.2506650292706578E-3</c:v>
                </c:pt>
                <c:pt idx="443">
                  <c:v>5.308098630362316E-3</c:v>
                </c:pt>
                <c:pt idx="444">
                  <c:v>5.4143646652323896E-3</c:v>
                </c:pt>
                <c:pt idx="445">
                  <c:v>5.4204687194546915E-3</c:v>
                </c:pt>
                <c:pt idx="446">
                  <c:v>5.4211623619799523E-3</c:v>
                </c:pt>
                <c:pt idx="447">
                  <c:v>5.6199603097199192E-3</c:v>
                </c:pt>
                <c:pt idx="448">
                  <c:v>5.6465961826899641E-3</c:v>
                </c:pt>
                <c:pt idx="449">
                  <c:v>5.6891858337410244E-3</c:v>
                </c:pt>
                <c:pt idx="450">
                  <c:v>5.8077987055607534E-3</c:v>
                </c:pt>
                <c:pt idx="451">
                  <c:v>5.8109894611769568E-3</c:v>
                </c:pt>
                <c:pt idx="452">
                  <c:v>5.815151316328526E-3</c:v>
                </c:pt>
                <c:pt idx="453">
                  <c:v>6.1716835743129746E-3</c:v>
                </c:pt>
                <c:pt idx="454">
                  <c:v>6.2196836370610751E-3</c:v>
                </c:pt>
                <c:pt idx="455">
                  <c:v>6.2196836370610751E-3</c:v>
                </c:pt>
                <c:pt idx="456">
                  <c:v>6.3996145081139273E-3</c:v>
                </c:pt>
                <c:pt idx="457">
                  <c:v>6.4007243361543457E-3</c:v>
                </c:pt>
                <c:pt idx="458">
                  <c:v>6.6190830031066889E-3</c:v>
                </c:pt>
                <c:pt idx="459">
                  <c:v>6.8330023578973588E-3</c:v>
                </c:pt>
                <c:pt idx="460">
                  <c:v>6.8424358962409157E-3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6D8-4351-B805-F03404F5898D}"/>
            </c:ext>
          </c:extLst>
        </c:ser>
        <c:ser>
          <c:idx val="1"/>
          <c:order val="6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33C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-45601</c:v>
                </c:pt>
                <c:pt idx="1">
                  <c:v>-45518</c:v>
                </c:pt>
                <c:pt idx="2">
                  <c:v>-45514</c:v>
                </c:pt>
                <c:pt idx="3">
                  <c:v>-45501</c:v>
                </c:pt>
                <c:pt idx="4">
                  <c:v>-45467</c:v>
                </c:pt>
                <c:pt idx="5">
                  <c:v>-45448</c:v>
                </c:pt>
                <c:pt idx="6">
                  <c:v>-45442</c:v>
                </c:pt>
                <c:pt idx="7">
                  <c:v>-45380</c:v>
                </c:pt>
                <c:pt idx="8">
                  <c:v>-40805</c:v>
                </c:pt>
                <c:pt idx="9">
                  <c:v>-38570</c:v>
                </c:pt>
                <c:pt idx="10">
                  <c:v>-36571</c:v>
                </c:pt>
                <c:pt idx="11">
                  <c:v>-33013</c:v>
                </c:pt>
                <c:pt idx="12">
                  <c:v>-33011</c:v>
                </c:pt>
                <c:pt idx="13">
                  <c:v>-32979</c:v>
                </c:pt>
                <c:pt idx="14">
                  <c:v>-32956</c:v>
                </c:pt>
                <c:pt idx="15">
                  <c:v>-32930</c:v>
                </c:pt>
                <c:pt idx="16">
                  <c:v>-32383</c:v>
                </c:pt>
                <c:pt idx="17">
                  <c:v>-32370</c:v>
                </c:pt>
                <c:pt idx="18">
                  <c:v>-32368</c:v>
                </c:pt>
                <c:pt idx="19">
                  <c:v>-32366</c:v>
                </c:pt>
                <c:pt idx="20">
                  <c:v>-32287</c:v>
                </c:pt>
                <c:pt idx="21">
                  <c:v>-32283</c:v>
                </c:pt>
                <c:pt idx="22">
                  <c:v>-22960</c:v>
                </c:pt>
                <c:pt idx="23">
                  <c:v>-22875</c:v>
                </c:pt>
                <c:pt idx="24">
                  <c:v>-22283</c:v>
                </c:pt>
                <c:pt idx="25">
                  <c:v>-22270</c:v>
                </c:pt>
                <c:pt idx="26">
                  <c:v>-22204</c:v>
                </c:pt>
                <c:pt idx="27">
                  <c:v>-22185</c:v>
                </c:pt>
                <c:pt idx="28">
                  <c:v>-22183</c:v>
                </c:pt>
                <c:pt idx="29">
                  <c:v>-21975</c:v>
                </c:pt>
                <c:pt idx="30">
                  <c:v>-21894</c:v>
                </c:pt>
                <c:pt idx="31">
                  <c:v>-21894</c:v>
                </c:pt>
                <c:pt idx="32">
                  <c:v>-21508</c:v>
                </c:pt>
                <c:pt idx="33">
                  <c:v>-21508</c:v>
                </c:pt>
                <c:pt idx="34">
                  <c:v>-21491</c:v>
                </c:pt>
                <c:pt idx="35">
                  <c:v>-21270</c:v>
                </c:pt>
                <c:pt idx="36">
                  <c:v>-21266</c:v>
                </c:pt>
                <c:pt idx="37">
                  <c:v>-21264</c:v>
                </c:pt>
                <c:pt idx="38">
                  <c:v>-21253</c:v>
                </c:pt>
                <c:pt idx="39">
                  <c:v>-21230</c:v>
                </c:pt>
                <c:pt idx="40">
                  <c:v>-20865</c:v>
                </c:pt>
                <c:pt idx="41">
                  <c:v>-20865</c:v>
                </c:pt>
                <c:pt idx="42">
                  <c:v>-20604</c:v>
                </c:pt>
                <c:pt idx="43">
                  <c:v>-20557</c:v>
                </c:pt>
                <c:pt idx="44">
                  <c:v>-20135</c:v>
                </c:pt>
                <c:pt idx="45">
                  <c:v>-19944</c:v>
                </c:pt>
                <c:pt idx="46">
                  <c:v>-19891</c:v>
                </c:pt>
                <c:pt idx="47">
                  <c:v>-19889</c:v>
                </c:pt>
                <c:pt idx="48">
                  <c:v>-19878</c:v>
                </c:pt>
                <c:pt idx="49">
                  <c:v>-19526</c:v>
                </c:pt>
                <c:pt idx="50">
                  <c:v>-19409</c:v>
                </c:pt>
                <c:pt idx="51">
                  <c:v>-19382</c:v>
                </c:pt>
                <c:pt idx="52">
                  <c:v>-19252</c:v>
                </c:pt>
                <c:pt idx="53">
                  <c:v>-19248</c:v>
                </c:pt>
                <c:pt idx="54">
                  <c:v>-19203</c:v>
                </c:pt>
                <c:pt idx="55">
                  <c:v>-18750</c:v>
                </c:pt>
                <c:pt idx="56">
                  <c:v>-18575</c:v>
                </c:pt>
                <c:pt idx="57">
                  <c:v>-18541</c:v>
                </c:pt>
                <c:pt idx="58">
                  <c:v>-18524</c:v>
                </c:pt>
                <c:pt idx="59">
                  <c:v>-18070</c:v>
                </c:pt>
                <c:pt idx="60">
                  <c:v>-17847</c:v>
                </c:pt>
                <c:pt idx="61">
                  <c:v>-17361</c:v>
                </c:pt>
                <c:pt idx="62">
                  <c:v>-17119</c:v>
                </c:pt>
                <c:pt idx="63">
                  <c:v>-17087</c:v>
                </c:pt>
                <c:pt idx="64">
                  <c:v>-16737</c:v>
                </c:pt>
                <c:pt idx="65">
                  <c:v>-16359</c:v>
                </c:pt>
                <c:pt idx="66">
                  <c:v>-14589</c:v>
                </c:pt>
                <c:pt idx="67">
                  <c:v>-13736</c:v>
                </c:pt>
                <c:pt idx="68">
                  <c:v>-13687</c:v>
                </c:pt>
                <c:pt idx="69">
                  <c:v>-12399</c:v>
                </c:pt>
                <c:pt idx="70">
                  <c:v>-12399</c:v>
                </c:pt>
                <c:pt idx="71">
                  <c:v>-12382</c:v>
                </c:pt>
                <c:pt idx="72">
                  <c:v>-12382</c:v>
                </c:pt>
                <c:pt idx="73">
                  <c:v>-12382</c:v>
                </c:pt>
                <c:pt idx="74">
                  <c:v>-12346</c:v>
                </c:pt>
                <c:pt idx="75">
                  <c:v>-11877</c:v>
                </c:pt>
                <c:pt idx="76">
                  <c:v>-11877</c:v>
                </c:pt>
                <c:pt idx="77">
                  <c:v>-11841</c:v>
                </c:pt>
                <c:pt idx="78">
                  <c:v>-11828</c:v>
                </c:pt>
                <c:pt idx="79">
                  <c:v>-11707</c:v>
                </c:pt>
                <c:pt idx="80">
                  <c:v>-11705</c:v>
                </c:pt>
                <c:pt idx="81">
                  <c:v>-10979</c:v>
                </c:pt>
                <c:pt idx="82">
                  <c:v>-10828</c:v>
                </c:pt>
                <c:pt idx="83">
                  <c:v>-8878</c:v>
                </c:pt>
                <c:pt idx="84">
                  <c:v>-8256</c:v>
                </c:pt>
                <c:pt idx="85">
                  <c:v>-8256</c:v>
                </c:pt>
                <c:pt idx="86">
                  <c:v>-8256</c:v>
                </c:pt>
                <c:pt idx="87">
                  <c:v>-8254</c:v>
                </c:pt>
                <c:pt idx="88">
                  <c:v>-8254</c:v>
                </c:pt>
                <c:pt idx="89">
                  <c:v>-8254</c:v>
                </c:pt>
                <c:pt idx="90">
                  <c:v>-8254</c:v>
                </c:pt>
                <c:pt idx="91">
                  <c:v>-8241</c:v>
                </c:pt>
                <c:pt idx="92">
                  <c:v>-8224</c:v>
                </c:pt>
                <c:pt idx="93">
                  <c:v>-7652</c:v>
                </c:pt>
                <c:pt idx="94">
                  <c:v>-7630</c:v>
                </c:pt>
                <c:pt idx="95">
                  <c:v>-7575</c:v>
                </c:pt>
                <c:pt idx="96">
                  <c:v>-7564</c:v>
                </c:pt>
                <c:pt idx="97">
                  <c:v>-7509</c:v>
                </c:pt>
                <c:pt idx="98">
                  <c:v>-7390</c:v>
                </c:pt>
                <c:pt idx="99">
                  <c:v>-7040</c:v>
                </c:pt>
                <c:pt idx="100">
                  <c:v>-7023</c:v>
                </c:pt>
                <c:pt idx="101">
                  <c:v>-6987</c:v>
                </c:pt>
                <c:pt idx="102">
                  <c:v>-6921</c:v>
                </c:pt>
                <c:pt idx="103">
                  <c:v>-6921</c:v>
                </c:pt>
                <c:pt idx="104">
                  <c:v>-6917</c:v>
                </c:pt>
                <c:pt idx="105">
                  <c:v>-6902</c:v>
                </c:pt>
                <c:pt idx="106">
                  <c:v>-6902</c:v>
                </c:pt>
                <c:pt idx="107">
                  <c:v>-6900</c:v>
                </c:pt>
                <c:pt idx="108">
                  <c:v>-6887</c:v>
                </c:pt>
                <c:pt idx="109">
                  <c:v>-6887</c:v>
                </c:pt>
                <c:pt idx="110">
                  <c:v>-6868</c:v>
                </c:pt>
                <c:pt idx="111">
                  <c:v>-6868</c:v>
                </c:pt>
                <c:pt idx="112">
                  <c:v>-6864</c:v>
                </c:pt>
                <c:pt idx="113">
                  <c:v>-6864</c:v>
                </c:pt>
                <c:pt idx="114">
                  <c:v>-6819</c:v>
                </c:pt>
                <c:pt idx="115">
                  <c:v>-6819</c:v>
                </c:pt>
                <c:pt idx="116">
                  <c:v>-6414</c:v>
                </c:pt>
                <c:pt idx="117">
                  <c:v>-6261</c:v>
                </c:pt>
                <c:pt idx="118">
                  <c:v>-6106</c:v>
                </c:pt>
                <c:pt idx="119">
                  <c:v>-6057</c:v>
                </c:pt>
                <c:pt idx="120">
                  <c:v>-5735</c:v>
                </c:pt>
                <c:pt idx="121">
                  <c:v>-5652</c:v>
                </c:pt>
                <c:pt idx="122">
                  <c:v>-5597</c:v>
                </c:pt>
                <c:pt idx="123">
                  <c:v>-5397</c:v>
                </c:pt>
                <c:pt idx="124">
                  <c:v>-5026</c:v>
                </c:pt>
                <c:pt idx="125">
                  <c:v>-4812</c:v>
                </c:pt>
                <c:pt idx="126">
                  <c:v>-4797</c:v>
                </c:pt>
                <c:pt idx="127">
                  <c:v>-4795</c:v>
                </c:pt>
                <c:pt idx="128">
                  <c:v>-4763</c:v>
                </c:pt>
                <c:pt idx="129">
                  <c:v>-4761</c:v>
                </c:pt>
                <c:pt idx="130">
                  <c:v>-4500</c:v>
                </c:pt>
                <c:pt idx="131">
                  <c:v>-4499</c:v>
                </c:pt>
                <c:pt idx="132">
                  <c:v>-4463</c:v>
                </c:pt>
                <c:pt idx="133">
                  <c:v>-4379</c:v>
                </c:pt>
                <c:pt idx="134">
                  <c:v>-4266</c:v>
                </c:pt>
                <c:pt idx="135">
                  <c:v>-4264</c:v>
                </c:pt>
                <c:pt idx="136">
                  <c:v>-4177</c:v>
                </c:pt>
                <c:pt idx="137">
                  <c:v>-4137</c:v>
                </c:pt>
                <c:pt idx="138">
                  <c:v>-4128</c:v>
                </c:pt>
                <c:pt idx="139">
                  <c:v>-4128</c:v>
                </c:pt>
                <c:pt idx="140">
                  <c:v>-4094</c:v>
                </c:pt>
                <c:pt idx="141">
                  <c:v>-4058</c:v>
                </c:pt>
                <c:pt idx="142">
                  <c:v>-4024</c:v>
                </c:pt>
                <c:pt idx="143">
                  <c:v>-3956</c:v>
                </c:pt>
                <c:pt idx="144">
                  <c:v>-3948</c:v>
                </c:pt>
                <c:pt idx="145">
                  <c:v>-3922</c:v>
                </c:pt>
                <c:pt idx="146">
                  <c:v>-3922</c:v>
                </c:pt>
                <c:pt idx="147">
                  <c:v>-3839</c:v>
                </c:pt>
                <c:pt idx="148">
                  <c:v>-3604</c:v>
                </c:pt>
                <c:pt idx="149">
                  <c:v>-3538</c:v>
                </c:pt>
                <c:pt idx="150">
                  <c:v>-3521</c:v>
                </c:pt>
                <c:pt idx="151">
                  <c:v>-3451</c:v>
                </c:pt>
                <c:pt idx="152">
                  <c:v>-3451</c:v>
                </c:pt>
                <c:pt idx="153">
                  <c:v>-3449</c:v>
                </c:pt>
                <c:pt idx="154">
                  <c:v>-3441</c:v>
                </c:pt>
                <c:pt idx="155">
                  <c:v>-3415</c:v>
                </c:pt>
                <c:pt idx="156">
                  <c:v>-3392</c:v>
                </c:pt>
                <c:pt idx="157">
                  <c:v>-3381</c:v>
                </c:pt>
                <c:pt idx="158">
                  <c:v>-3358</c:v>
                </c:pt>
                <c:pt idx="159">
                  <c:v>-3349</c:v>
                </c:pt>
                <c:pt idx="160">
                  <c:v>-3349</c:v>
                </c:pt>
                <c:pt idx="161">
                  <c:v>-3349</c:v>
                </c:pt>
                <c:pt idx="162">
                  <c:v>-3298</c:v>
                </c:pt>
                <c:pt idx="163">
                  <c:v>-3294</c:v>
                </c:pt>
                <c:pt idx="164">
                  <c:v>-3290</c:v>
                </c:pt>
                <c:pt idx="165">
                  <c:v>-3266</c:v>
                </c:pt>
                <c:pt idx="166">
                  <c:v>-3262</c:v>
                </c:pt>
                <c:pt idx="167">
                  <c:v>-3230</c:v>
                </c:pt>
                <c:pt idx="168">
                  <c:v>-3129</c:v>
                </c:pt>
                <c:pt idx="169">
                  <c:v>-2974</c:v>
                </c:pt>
                <c:pt idx="170">
                  <c:v>-2808</c:v>
                </c:pt>
                <c:pt idx="171">
                  <c:v>-2774</c:v>
                </c:pt>
                <c:pt idx="172">
                  <c:v>-2723</c:v>
                </c:pt>
                <c:pt idx="173">
                  <c:v>-2672</c:v>
                </c:pt>
                <c:pt idx="174">
                  <c:v>-2670</c:v>
                </c:pt>
                <c:pt idx="175">
                  <c:v>-2670</c:v>
                </c:pt>
                <c:pt idx="176">
                  <c:v>-2670</c:v>
                </c:pt>
                <c:pt idx="177">
                  <c:v>-2553</c:v>
                </c:pt>
                <c:pt idx="178">
                  <c:v>-2046</c:v>
                </c:pt>
                <c:pt idx="179">
                  <c:v>-2027</c:v>
                </c:pt>
                <c:pt idx="180">
                  <c:v>-2010</c:v>
                </c:pt>
                <c:pt idx="181">
                  <c:v>-1978</c:v>
                </c:pt>
                <c:pt idx="182">
                  <c:v>-1978</c:v>
                </c:pt>
                <c:pt idx="183">
                  <c:v>-1946</c:v>
                </c:pt>
                <c:pt idx="184">
                  <c:v>-1944</c:v>
                </c:pt>
                <c:pt idx="185">
                  <c:v>-1944</c:v>
                </c:pt>
                <c:pt idx="186">
                  <c:v>-1927</c:v>
                </c:pt>
                <c:pt idx="187">
                  <c:v>-1927</c:v>
                </c:pt>
                <c:pt idx="188">
                  <c:v>-1878</c:v>
                </c:pt>
                <c:pt idx="189">
                  <c:v>-1876</c:v>
                </c:pt>
                <c:pt idx="190">
                  <c:v>-1810</c:v>
                </c:pt>
                <c:pt idx="191">
                  <c:v>-1793</c:v>
                </c:pt>
                <c:pt idx="192">
                  <c:v>-1791</c:v>
                </c:pt>
                <c:pt idx="193">
                  <c:v>-1774</c:v>
                </c:pt>
                <c:pt idx="194">
                  <c:v>-1759</c:v>
                </c:pt>
                <c:pt idx="195">
                  <c:v>-1537</c:v>
                </c:pt>
                <c:pt idx="196">
                  <c:v>-1441</c:v>
                </c:pt>
                <c:pt idx="197">
                  <c:v>-1352</c:v>
                </c:pt>
                <c:pt idx="198">
                  <c:v>-1352</c:v>
                </c:pt>
                <c:pt idx="199">
                  <c:v>-1316</c:v>
                </c:pt>
                <c:pt idx="200">
                  <c:v>-1282</c:v>
                </c:pt>
                <c:pt idx="201">
                  <c:v>-1282</c:v>
                </c:pt>
                <c:pt idx="202">
                  <c:v>-1267</c:v>
                </c:pt>
                <c:pt idx="203">
                  <c:v>-1248</c:v>
                </c:pt>
                <c:pt idx="204">
                  <c:v>-1248</c:v>
                </c:pt>
                <c:pt idx="205">
                  <c:v>-1131</c:v>
                </c:pt>
                <c:pt idx="206">
                  <c:v>-1082</c:v>
                </c:pt>
                <c:pt idx="207">
                  <c:v>-779</c:v>
                </c:pt>
                <c:pt idx="208">
                  <c:v>-677</c:v>
                </c:pt>
                <c:pt idx="209">
                  <c:v>-677</c:v>
                </c:pt>
                <c:pt idx="210">
                  <c:v>-660</c:v>
                </c:pt>
                <c:pt idx="211">
                  <c:v>-660</c:v>
                </c:pt>
                <c:pt idx="212">
                  <c:v>-624</c:v>
                </c:pt>
                <c:pt idx="213">
                  <c:v>-622</c:v>
                </c:pt>
                <c:pt idx="214">
                  <c:v>-558</c:v>
                </c:pt>
                <c:pt idx="215">
                  <c:v>-556</c:v>
                </c:pt>
                <c:pt idx="216">
                  <c:v>-554</c:v>
                </c:pt>
                <c:pt idx="217">
                  <c:v>-541</c:v>
                </c:pt>
                <c:pt idx="218">
                  <c:v>-524</c:v>
                </c:pt>
                <c:pt idx="219">
                  <c:v>-490</c:v>
                </c:pt>
                <c:pt idx="220">
                  <c:v>-456</c:v>
                </c:pt>
                <c:pt idx="221">
                  <c:v>-422</c:v>
                </c:pt>
                <c:pt idx="222">
                  <c:v>-251</c:v>
                </c:pt>
                <c:pt idx="223">
                  <c:v>-49</c:v>
                </c:pt>
                <c:pt idx="224">
                  <c:v>0</c:v>
                </c:pt>
                <c:pt idx="225">
                  <c:v>0</c:v>
                </c:pt>
                <c:pt idx="226">
                  <c:v>19</c:v>
                </c:pt>
                <c:pt idx="227">
                  <c:v>55</c:v>
                </c:pt>
                <c:pt idx="228">
                  <c:v>70</c:v>
                </c:pt>
                <c:pt idx="229">
                  <c:v>70</c:v>
                </c:pt>
                <c:pt idx="230">
                  <c:v>72</c:v>
                </c:pt>
                <c:pt idx="231">
                  <c:v>72</c:v>
                </c:pt>
                <c:pt idx="232">
                  <c:v>72</c:v>
                </c:pt>
                <c:pt idx="233">
                  <c:v>87</c:v>
                </c:pt>
                <c:pt idx="234">
                  <c:v>87</c:v>
                </c:pt>
                <c:pt idx="235">
                  <c:v>119</c:v>
                </c:pt>
                <c:pt idx="236">
                  <c:v>170</c:v>
                </c:pt>
                <c:pt idx="237">
                  <c:v>240</c:v>
                </c:pt>
                <c:pt idx="238">
                  <c:v>626</c:v>
                </c:pt>
                <c:pt idx="239">
                  <c:v>658</c:v>
                </c:pt>
                <c:pt idx="240">
                  <c:v>658</c:v>
                </c:pt>
                <c:pt idx="241">
                  <c:v>660</c:v>
                </c:pt>
                <c:pt idx="242">
                  <c:v>660</c:v>
                </c:pt>
                <c:pt idx="243">
                  <c:v>675</c:v>
                </c:pt>
                <c:pt idx="244">
                  <c:v>675</c:v>
                </c:pt>
                <c:pt idx="245">
                  <c:v>726</c:v>
                </c:pt>
                <c:pt idx="246">
                  <c:v>730</c:v>
                </c:pt>
                <c:pt idx="247">
                  <c:v>730</c:v>
                </c:pt>
                <c:pt idx="248">
                  <c:v>779</c:v>
                </c:pt>
                <c:pt idx="249">
                  <c:v>781</c:v>
                </c:pt>
                <c:pt idx="250">
                  <c:v>783</c:v>
                </c:pt>
                <c:pt idx="251">
                  <c:v>800</c:v>
                </c:pt>
                <c:pt idx="252">
                  <c:v>832</c:v>
                </c:pt>
                <c:pt idx="253">
                  <c:v>832</c:v>
                </c:pt>
                <c:pt idx="254">
                  <c:v>832</c:v>
                </c:pt>
                <c:pt idx="255">
                  <c:v>832</c:v>
                </c:pt>
                <c:pt idx="256">
                  <c:v>864</c:v>
                </c:pt>
                <c:pt idx="257">
                  <c:v>1371</c:v>
                </c:pt>
                <c:pt idx="258">
                  <c:v>1412.5</c:v>
                </c:pt>
                <c:pt idx="259">
                  <c:v>1441</c:v>
                </c:pt>
                <c:pt idx="260">
                  <c:v>1447</c:v>
                </c:pt>
                <c:pt idx="261">
                  <c:v>1466</c:v>
                </c:pt>
                <c:pt idx="262">
                  <c:v>1477</c:v>
                </c:pt>
                <c:pt idx="263">
                  <c:v>1609</c:v>
                </c:pt>
                <c:pt idx="264">
                  <c:v>1626</c:v>
                </c:pt>
                <c:pt idx="265">
                  <c:v>1677</c:v>
                </c:pt>
                <c:pt idx="266">
                  <c:v>1789</c:v>
                </c:pt>
                <c:pt idx="267">
                  <c:v>1946</c:v>
                </c:pt>
                <c:pt idx="268">
                  <c:v>1978</c:v>
                </c:pt>
                <c:pt idx="269">
                  <c:v>2048</c:v>
                </c:pt>
                <c:pt idx="270">
                  <c:v>2082</c:v>
                </c:pt>
                <c:pt idx="271">
                  <c:v>2084</c:v>
                </c:pt>
                <c:pt idx="272">
                  <c:v>2107</c:v>
                </c:pt>
                <c:pt idx="273">
                  <c:v>2124</c:v>
                </c:pt>
                <c:pt idx="274">
                  <c:v>2169</c:v>
                </c:pt>
                <c:pt idx="275">
                  <c:v>2186</c:v>
                </c:pt>
                <c:pt idx="276">
                  <c:v>2305</c:v>
                </c:pt>
                <c:pt idx="277">
                  <c:v>2710</c:v>
                </c:pt>
                <c:pt idx="278">
                  <c:v>2793</c:v>
                </c:pt>
                <c:pt idx="279">
                  <c:v>2810</c:v>
                </c:pt>
                <c:pt idx="280">
                  <c:v>2810</c:v>
                </c:pt>
                <c:pt idx="281">
                  <c:v>2812</c:v>
                </c:pt>
                <c:pt idx="282">
                  <c:v>2812</c:v>
                </c:pt>
                <c:pt idx="283">
                  <c:v>2814</c:v>
                </c:pt>
                <c:pt idx="284">
                  <c:v>2846</c:v>
                </c:pt>
                <c:pt idx="285">
                  <c:v>2863</c:v>
                </c:pt>
                <c:pt idx="286">
                  <c:v>2914</c:v>
                </c:pt>
                <c:pt idx="287">
                  <c:v>2963</c:v>
                </c:pt>
                <c:pt idx="288">
                  <c:v>2965</c:v>
                </c:pt>
                <c:pt idx="289">
                  <c:v>3542</c:v>
                </c:pt>
                <c:pt idx="290">
                  <c:v>3623</c:v>
                </c:pt>
                <c:pt idx="291">
                  <c:v>4079</c:v>
                </c:pt>
                <c:pt idx="292">
                  <c:v>4145</c:v>
                </c:pt>
                <c:pt idx="293">
                  <c:v>4147</c:v>
                </c:pt>
                <c:pt idx="294">
                  <c:v>4196</c:v>
                </c:pt>
                <c:pt idx="295">
                  <c:v>4213</c:v>
                </c:pt>
                <c:pt idx="296">
                  <c:v>4234</c:v>
                </c:pt>
                <c:pt idx="297">
                  <c:v>4298</c:v>
                </c:pt>
                <c:pt idx="298">
                  <c:v>4457</c:v>
                </c:pt>
                <c:pt idx="299">
                  <c:v>4707</c:v>
                </c:pt>
                <c:pt idx="300">
                  <c:v>4735</c:v>
                </c:pt>
                <c:pt idx="301">
                  <c:v>4737</c:v>
                </c:pt>
                <c:pt idx="302">
                  <c:v>4737</c:v>
                </c:pt>
                <c:pt idx="303">
                  <c:v>4788</c:v>
                </c:pt>
                <c:pt idx="304">
                  <c:v>4807</c:v>
                </c:pt>
                <c:pt idx="305">
                  <c:v>4822</c:v>
                </c:pt>
                <c:pt idx="306">
                  <c:v>4858</c:v>
                </c:pt>
                <c:pt idx="307">
                  <c:v>4873</c:v>
                </c:pt>
                <c:pt idx="308">
                  <c:v>4911</c:v>
                </c:pt>
                <c:pt idx="309">
                  <c:v>4916.5</c:v>
                </c:pt>
                <c:pt idx="310">
                  <c:v>4996</c:v>
                </c:pt>
                <c:pt idx="311">
                  <c:v>5045</c:v>
                </c:pt>
                <c:pt idx="312">
                  <c:v>5499</c:v>
                </c:pt>
                <c:pt idx="313">
                  <c:v>5567</c:v>
                </c:pt>
                <c:pt idx="314">
                  <c:v>5605</c:v>
                </c:pt>
                <c:pt idx="315">
                  <c:v>5669</c:v>
                </c:pt>
                <c:pt idx="316">
                  <c:v>5703</c:v>
                </c:pt>
                <c:pt idx="317">
                  <c:v>5737</c:v>
                </c:pt>
                <c:pt idx="318">
                  <c:v>6106</c:v>
                </c:pt>
                <c:pt idx="319">
                  <c:v>6157</c:v>
                </c:pt>
                <c:pt idx="320">
                  <c:v>6244</c:v>
                </c:pt>
                <c:pt idx="321">
                  <c:v>6295</c:v>
                </c:pt>
                <c:pt idx="322">
                  <c:v>6312</c:v>
                </c:pt>
                <c:pt idx="323">
                  <c:v>6397</c:v>
                </c:pt>
                <c:pt idx="324">
                  <c:v>6766</c:v>
                </c:pt>
                <c:pt idx="325">
                  <c:v>6851</c:v>
                </c:pt>
                <c:pt idx="326">
                  <c:v>6921</c:v>
                </c:pt>
                <c:pt idx="327">
                  <c:v>6938</c:v>
                </c:pt>
                <c:pt idx="328">
                  <c:v>7008</c:v>
                </c:pt>
                <c:pt idx="329">
                  <c:v>7040</c:v>
                </c:pt>
                <c:pt idx="330">
                  <c:v>7091</c:v>
                </c:pt>
                <c:pt idx="331">
                  <c:v>7125</c:v>
                </c:pt>
                <c:pt idx="332">
                  <c:v>7475</c:v>
                </c:pt>
                <c:pt idx="333">
                  <c:v>7562</c:v>
                </c:pt>
                <c:pt idx="334">
                  <c:v>7598</c:v>
                </c:pt>
                <c:pt idx="335">
                  <c:v>7632</c:v>
                </c:pt>
                <c:pt idx="336">
                  <c:v>7719</c:v>
                </c:pt>
                <c:pt idx="337">
                  <c:v>7749</c:v>
                </c:pt>
                <c:pt idx="338">
                  <c:v>7870</c:v>
                </c:pt>
                <c:pt idx="339">
                  <c:v>8222</c:v>
                </c:pt>
                <c:pt idx="340">
                  <c:v>8379</c:v>
                </c:pt>
                <c:pt idx="341">
                  <c:v>8379</c:v>
                </c:pt>
                <c:pt idx="342">
                  <c:v>8383</c:v>
                </c:pt>
                <c:pt idx="343">
                  <c:v>8383</c:v>
                </c:pt>
                <c:pt idx="344">
                  <c:v>8383</c:v>
                </c:pt>
                <c:pt idx="345">
                  <c:v>8411</c:v>
                </c:pt>
                <c:pt idx="346">
                  <c:v>8863</c:v>
                </c:pt>
                <c:pt idx="347">
                  <c:v>8986</c:v>
                </c:pt>
                <c:pt idx="348">
                  <c:v>8986</c:v>
                </c:pt>
                <c:pt idx="349">
                  <c:v>8988</c:v>
                </c:pt>
                <c:pt idx="350">
                  <c:v>8988</c:v>
                </c:pt>
                <c:pt idx="351">
                  <c:v>9003</c:v>
                </c:pt>
                <c:pt idx="352">
                  <c:v>9003</c:v>
                </c:pt>
                <c:pt idx="353">
                  <c:v>9020</c:v>
                </c:pt>
                <c:pt idx="354">
                  <c:v>9020</c:v>
                </c:pt>
                <c:pt idx="355">
                  <c:v>9022</c:v>
                </c:pt>
                <c:pt idx="356">
                  <c:v>9022</c:v>
                </c:pt>
                <c:pt idx="357">
                  <c:v>9071</c:v>
                </c:pt>
                <c:pt idx="358">
                  <c:v>9107</c:v>
                </c:pt>
                <c:pt idx="359">
                  <c:v>9610</c:v>
                </c:pt>
                <c:pt idx="360">
                  <c:v>9723.5</c:v>
                </c:pt>
                <c:pt idx="361">
                  <c:v>9765</c:v>
                </c:pt>
                <c:pt idx="362">
                  <c:v>9850</c:v>
                </c:pt>
                <c:pt idx="363">
                  <c:v>9950</c:v>
                </c:pt>
                <c:pt idx="364">
                  <c:v>10338</c:v>
                </c:pt>
                <c:pt idx="365">
                  <c:v>10406</c:v>
                </c:pt>
                <c:pt idx="366">
                  <c:v>10457</c:v>
                </c:pt>
                <c:pt idx="367">
                  <c:v>10491</c:v>
                </c:pt>
                <c:pt idx="368">
                  <c:v>10561</c:v>
                </c:pt>
                <c:pt idx="369">
                  <c:v>10896</c:v>
                </c:pt>
                <c:pt idx="370">
                  <c:v>10996</c:v>
                </c:pt>
                <c:pt idx="371">
                  <c:v>11015</c:v>
                </c:pt>
                <c:pt idx="372">
                  <c:v>11083</c:v>
                </c:pt>
                <c:pt idx="373">
                  <c:v>11106</c:v>
                </c:pt>
                <c:pt idx="374">
                  <c:v>11134</c:v>
                </c:pt>
                <c:pt idx="375">
                  <c:v>11202</c:v>
                </c:pt>
                <c:pt idx="376">
                  <c:v>11238</c:v>
                </c:pt>
                <c:pt idx="377">
                  <c:v>11272</c:v>
                </c:pt>
                <c:pt idx="378">
                  <c:v>11289</c:v>
                </c:pt>
                <c:pt idx="379">
                  <c:v>11998</c:v>
                </c:pt>
                <c:pt idx="380">
                  <c:v>12000</c:v>
                </c:pt>
                <c:pt idx="381">
                  <c:v>12015</c:v>
                </c:pt>
                <c:pt idx="382">
                  <c:v>12243</c:v>
                </c:pt>
                <c:pt idx="383">
                  <c:v>12333.5</c:v>
                </c:pt>
                <c:pt idx="384">
                  <c:v>12352</c:v>
                </c:pt>
                <c:pt idx="385">
                  <c:v>12490</c:v>
                </c:pt>
                <c:pt idx="386">
                  <c:v>12490</c:v>
                </c:pt>
                <c:pt idx="387">
                  <c:v>13075</c:v>
                </c:pt>
                <c:pt idx="388">
                  <c:v>13075</c:v>
                </c:pt>
                <c:pt idx="389">
                  <c:v>13203</c:v>
                </c:pt>
                <c:pt idx="390">
                  <c:v>13757</c:v>
                </c:pt>
                <c:pt idx="391">
                  <c:v>14332</c:v>
                </c:pt>
                <c:pt idx="392">
                  <c:v>14432</c:v>
                </c:pt>
                <c:pt idx="393">
                  <c:v>14439</c:v>
                </c:pt>
                <c:pt idx="394">
                  <c:v>14640</c:v>
                </c:pt>
                <c:pt idx="395">
                  <c:v>15007</c:v>
                </c:pt>
                <c:pt idx="396">
                  <c:v>15007</c:v>
                </c:pt>
                <c:pt idx="397">
                  <c:v>15011</c:v>
                </c:pt>
                <c:pt idx="398">
                  <c:v>15011</c:v>
                </c:pt>
                <c:pt idx="399">
                  <c:v>15085</c:v>
                </c:pt>
                <c:pt idx="400">
                  <c:v>15696</c:v>
                </c:pt>
                <c:pt idx="401">
                  <c:v>15956</c:v>
                </c:pt>
                <c:pt idx="402">
                  <c:v>16414</c:v>
                </c:pt>
                <c:pt idx="403">
                  <c:v>16438</c:v>
                </c:pt>
                <c:pt idx="404">
                  <c:v>16438</c:v>
                </c:pt>
                <c:pt idx="405">
                  <c:v>16487.5</c:v>
                </c:pt>
                <c:pt idx="406">
                  <c:v>16512</c:v>
                </c:pt>
                <c:pt idx="407">
                  <c:v>16514</c:v>
                </c:pt>
                <c:pt idx="408">
                  <c:v>16529</c:v>
                </c:pt>
                <c:pt idx="409">
                  <c:v>16755</c:v>
                </c:pt>
                <c:pt idx="410">
                  <c:v>16769</c:v>
                </c:pt>
                <c:pt idx="411">
                  <c:v>16769</c:v>
                </c:pt>
                <c:pt idx="412">
                  <c:v>16837</c:v>
                </c:pt>
                <c:pt idx="413">
                  <c:v>17259</c:v>
                </c:pt>
                <c:pt idx="414">
                  <c:v>17259</c:v>
                </c:pt>
                <c:pt idx="415">
                  <c:v>17310</c:v>
                </c:pt>
                <c:pt idx="416">
                  <c:v>17423.5</c:v>
                </c:pt>
                <c:pt idx="417">
                  <c:v>17463</c:v>
                </c:pt>
                <c:pt idx="418">
                  <c:v>17883</c:v>
                </c:pt>
                <c:pt idx="419">
                  <c:v>17883</c:v>
                </c:pt>
                <c:pt idx="420">
                  <c:v>18408</c:v>
                </c:pt>
                <c:pt idx="421">
                  <c:v>18521</c:v>
                </c:pt>
                <c:pt idx="422">
                  <c:v>18620.5</c:v>
                </c:pt>
                <c:pt idx="423">
                  <c:v>18637.5</c:v>
                </c:pt>
                <c:pt idx="424">
                  <c:v>18715</c:v>
                </c:pt>
                <c:pt idx="425">
                  <c:v>19186</c:v>
                </c:pt>
                <c:pt idx="426">
                  <c:v>20766</c:v>
                </c:pt>
                <c:pt idx="427">
                  <c:v>20816</c:v>
                </c:pt>
                <c:pt idx="428">
                  <c:v>20925.5</c:v>
                </c:pt>
                <c:pt idx="429">
                  <c:v>21352</c:v>
                </c:pt>
                <c:pt idx="430">
                  <c:v>21353</c:v>
                </c:pt>
                <c:pt idx="431">
                  <c:v>21387</c:v>
                </c:pt>
                <c:pt idx="432">
                  <c:v>21413.5</c:v>
                </c:pt>
                <c:pt idx="433">
                  <c:v>21459</c:v>
                </c:pt>
                <c:pt idx="434">
                  <c:v>21506</c:v>
                </c:pt>
                <c:pt idx="435">
                  <c:v>22107.5</c:v>
                </c:pt>
                <c:pt idx="436">
                  <c:v>22168</c:v>
                </c:pt>
                <c:pt idx="437">
                  <c:v>22173.5</c:v>
                </c:pt>
                <c:pt idx="438">
                  <c:v>22232.5</c:v>
                </c:pt>
                <c:pt idx="439">
                  <c:v>22656</c:v>
                </c:pt>
                <c:pt idx="440">
                  <c:v>22680.5</c:v>
                </c:pt>
                <c:pt idx="441">
                  <c:v>22739</c:v>
                </c:pt>
                <c:pt idx="442">
                  <c:v>22743</c:v>
                </c:pt>
                <c:pt idx="443">
                  <c:v>22950</c:v>
                </c:pt>
                <c:pt idx="444">
                  <c:v>23333</c:v>
                </c:pt>
                <c:pt idx="445">
                  <c:v>23355</c:v>
                </c:pt>
                <c:pt idx="446">
                  <c:v>23357.5</c:v>
                </c:pt>
                <c:pt idx="447">
                  <c:v>24074</c:v>
                </c:pt>
                <c:pt idx="448">
                  <c:v>24170</c:v>
                </c:pt>
                <c:pt idx="449">
                  <c:v>24323.5</c:v>
                </c:pt>
                <c:pt idx="450">
                  <c:v>24751</c:v>
                </c:pt>
                <c:pt idx="451">
                  <c:v>24762.5</c:v>
                </c:pt>
                <c:pt idx="452">
                  <c:v>24777.5</c:v>
                </c:pt>
                <c:pt idx="453">
                  <c:v>26062.5</c:v>
                </c:pt>
                <c:pt idx="454">
                  <c:v>26235.5</c:v>
                </c:pt>
                <c:pt idx="455">
                  <c:v>26235.5</c:v>
                </c:pt>
                <c:pt idx="456">
                  <c:v>26884</c:v>
                </c:pt>
                <c:pt idx="457">
                  <c:v>26888</c:v>
                </c:pt>
                <c:pt idx="458">
                  <c:v>27675</c:v>
                </c:pt>
                <c:pt idx="459">
                  <c:v>28446</c:v>
                </c:pt>
                <c:pt idx="460">
                  <c:v>28480</c:v>
                </c:pt>
              </c:numCache>
            </c:numRef>
          </c:xVal>
          <c:yVal>
            <c:numRef>
              <c:f>Active!$U$21:$U$991</c:f>
              <c:numCache>
                <c:formatCode>General</c:formatCode>
                <c:ptCount val="971"/>
                <c:pt idx="282">
                  <c:v>6.0457200001110323E-2</c:v>
                </c:pt>
                <c:pt idx="360">
                  <c:v>-6.6662149998592213E-2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6D8-4351-B805-F03404F58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299912"/>
        <c:axId val="1"/>
      </c:scatterChart>
      <c:valAx>
        <c:axId val="606299912"/>
        <c:scaling>
          <c:orientation val="minMax"/>
          <c:min val="-5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73887240356087"/>
              <c:y val="0.837923057782914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961424332344211E-2"/>
              <c:y val="0.370031544222109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629991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261127596439171"/>
          <c:y val="0.9204921861831491"/>
          <c:w val="0.55637982195845692"/>
          <c:h val="6.11624005714882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TZ Lyr - O-C Diagr.</a:t>
            </a:r>
          </a:p>
        </c:rich>
      </c:tx>
      <c:layout>
        <c:manualLayout>
          <c:xMode val="edge"/>
          <c:yMode val="edge"/>
          <c:x val="0.3940746962185282"/>
          <c:y val="3.3536585365853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74094435900514"/>
          <c:y val="0.14634168126798494"/>
          <c:w val="0.81333451003256663"/>
          <c:h val="0.6310985004681850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-45601</c:v>
                </c:pt>
                <c:pt idx="1">
                  <c:v>-45518</c:v>
                </c:pt>
                <c:pt idx="2">
                  <c:v>-45514</c:v>
                </c:pt>
                <c:pt idx="3">
                  <c:v>-45501</c:v>
                </c:pt>
                <c:pt idx="4">
                  <c:v>-45467</c:v>
                </c:pt>
                <c:pt idx="5">
                  <c:v>-45448</c:v>
                </c:pt>
                <c:pt idx="6">
                  <c:v>-45442</c:v>
                </c:pt>
                <c:pt idx="7">
                  <c:v>-45380</c:v>
                </c:pt>
                <c:pt idx="8">
                  <c:v>-40805</c:v>
                </c:pt>
                <c:pt idx="9">
                  <c:v>-38570</c:v>
                </c:pt>
                <c:pt idx="10">
                  <c:v>-36571</c:v>
                </c:pt>
                <c:pt idx="11">
                  <c:v>-33013</c:v>
                </c:pt>
                <c:pt idx="12">
                  <c:v>-33011</c:v>
                </c:pt>
                <c:pt idx="13">
                  <c:v>-32979</c:v>
                </c:pt>
                <c:pt idx="14">
                  <c:v>-32956</c:v>
                </c:pt>
                <c:pt idx="15">
                  <c:v>-32930</c:v>
                </c:pt>
                <c:pt idx="16">
                  <c:v>-32383</c:v>
                </c:pt>
                <c:pt idx="17">
                  <c:v>-32370</c:v>
                </c:pt>
                <c:pt idx="18">
                  <c:v>-32368</c:v>
                </c:pt>
                <c:pt idx="19">
                  <c:v>-32366</c:v>
                </c:pt>
                <c:pt idx="20">
                  <c:v>-32287</c:v>
                </c:pt>
                <c:pt idx="21">
                  <c:v>-32283</c:v>
                </c:pt>
                <c:pt idx="22">
                  <c:v>-22960</c:v>
                </c:pt>
                <c:pt idx="23">
                  <c:v>-22875</c:v>
                </c:pt>
                <c:pt idx="24">
                  <c:v>-22283</c:v>
                </c:pt>
                <c:pt idx="25">
                  <c:v>-22270</c:v>
                </c:pt>
                <c:pt idx="26">
                  <c:v>-22204</c:v>
                </c:pt>
                <c:pt idx="27">
                  <c:v>-22185</c:v>
                </c:pt>
                <c:pt idx="28">
                  <c:v>-22183</c:v>
                </c:pt>
                <c:pt idx="29">
                  <c:v>-21975</c:v>
                </c:pt>
                <c:pt idx="30">
                  <c:v>-21894</c:v>
                </c:pt>
                <c:pt idx="31">
                  <c:v>-21894</c:v>
                </c:pt>
                <c:pt idx="32">
                  <c:v>-21508</c:v>
                </c:pt>
                <c:pt idx="33">
                  <c:v>-21508</c:v>
                </c:pt>
                <c:pt idx="34">
                  <c:v>-21491</c:v>
                </c:pt>
                <c:pt idx="35">
                  <c:v>-21270</c:v>
                </c:pt>
                <c:pt idx="36">
                  <c:v>-21266</c:v>
                </c:pt>
                <c:pt idx="37">
                  <c:v>-21264</c:v>
                </c:pt>
                <c:pt idx="38">
                  <c:v>-21253</c:v>
                </c:pt>
                <c:pt idx="39">
                  <c:v>-21230</c:v>
                </c:pt>
                <c:pt idx="40">
                  <c:v>-20865</c:v>
                </c:pt>
                <c:pt idx="41">
                  <c:v>-20865</c:v>
                </c:pt>
                <c:pt idx="42">
                  <c:v>-20604</c:v>
                </c:pt>
                <c:pt idx="43">
                  <c:v>-20557</c:v>
                </c:pt>
                <c:pt idx="44">
                  <c:v>-20135</c:v>
                </c:pt>
                <c:pt idx="45">
                  <c:v>-19944</c:v>
                </c:pt>
                <c:pt idx="46">
                  <c:v>-19891</c:v>
                </c:pt>
                <c:pt idx="47">
                  <c:v>-19889</c:v>
                </c:pt>
                <c:pt idx="48">
                  <c:v>-19878</c:v>
                </c:pt>
                <c:pt idx="49">
                  <c:v>-19526</c:v>
                </c:pt>
                <c:pt idx="50">
                  <c:v>-19409</c:v>
                </c:pt>
                <c:pt idx="51">
                  <c:v>-19382</c:v>
                </c:pt>
                <c:pt idx="52">
                  <c:v>-19252</c:v>
                </c:pt>
                <c:pt idx="53">
                  <c:v>-19248</c:v>
                </c:pt>
                <c:pt idx="54">
                  <c:v>-19203</c:v>
                </c:pt>
                <c:pt idx="55">
                  <c:v>-18750</c:v>
                </c:pt>
                <c:pt idx="56">
                  <c:v>-18575</c:v>
                </c:pt>
                <c:pt idx="57">
                  <c:v>-18541</c:v>
                </c:pt>
                <c:pt idx="58">
                  <c:v>-18524</c:v>
                </c:pt>
                <c:pt idx="59">
                  <c:v>-18070</c:v>
                </c:pt>
                <c:pt idx="60">
                  <c:v>-17847</c:v>
                </c:pt>
                <c:pt idx="61">
                  <c:v>-17361</c:v>
                </c:pt>
                <c:pt idx="62">
                  <c:v>-17119</c:v>
                </c:pt>
                <c:pt idx="63">
                  <c:v>-17087</c:v>
                </c:pt>
                <c:pt idx="64">
                  <c:v>-16737</c:v>
                </c:pt>
                <c:pt idx="65">
                  <c:v>-16359</c:v>
                </c:pt>
                <c:pt idx="66">
                  <c:v>-14589</c:v>
                </c:pt>
                <c:pt idx="67">
                  <c:v>-13736</c:v>
                </c:pt>
                <c:pt idx="68">
                  <c:v>-13687</c:v>
                </c:pt>
                <c:pt idx="69">
                  <c:v>-12399</c:v>
                </c:pt>
                <c:pt idx="70">
                  <c:v>-12399</c:v>
                </c:pt>
                <c:pt idx="71">
                  <c:v>-12382</c:v>
                </c:pt>
                <c:pt idx="72">
                  <c:v>-12382</c:v>
                </c:pt>
                <c:pt idx="73">
                  <c:v>-12382</c:v>
                </c:pt>
                <c:pt idx="74">
                  <c:v>-12346</c:v>
                </c:pt>
                <c:pt idx="75">
                  <c:v>-11877</c:v>
                </c:pt>
                <c:pt idx="76">
                  <c:v>-11877</c:v>
                </c:pt>
                <c:pt idx="77">
                  <c:v>-11841</c:v>
                </c:pt>
                <c:pt idx="78">
                  <c:v>-11828</c:v>
                </c:pt>
                <c:pt idx="79">
                  <c:v>-11707</c:v>
                </c:pt>
                <c:pt idx="80">
                  <c:v>-11705</c:v>
                </c:pt>
                <c:pt idx="81">
                  <c:v>-10979</c:v>
                </c:pt>
                <c:pt idx="82">
                  <c:v>-10828</c:v>
                </c:pt>
                <c:pt idx="83">
                  <c:v>-8878</c:v>
                </c:pt>
                <c:pt idx="84">
                  <c:v>-8256</c:v>
                </c:pt>
                <c:pt idx="85">
                  <c:v>-8256</c:v>
                </c:pt>
                <c:pt idx="86">
                  <c:v>-8256</c:v>
                </c:pt>
                <c:pt idx="87">
                  <c:v>-8254</c:v>
                </c:pt>
                <c:pt idx="88">
                  <c:v>-8254</c:v>
                </c:pt>
                <c:pt idx="89">
                  <c:v>-8254</c:v>
                </c:pt>
                <c:pt idx="90">
                  <c:v>-8254</c:v>
                </c:pt>
                <c:pt idx="91">
                  <c:v>-8241</c:v>
                </c:pt>
                <c:pt idx="92">
                  <c:v>-8224</c:v>
                </c:pt>
                <c:pt idx="93">
                  <c:v>-7652</c:v>
                </c:pt>
                <c:pt idx="94">
                  <c:v>-7630</c:v>
                </c:pt>
                <c:pt idx="95">
                  <c:v>-7575</c:v>
                </c:pt>
                <c:pt idx="96">
                  <c:v>-7564</c:v>
                </c:pt>
                <c:pt idx="97">
                  <c:v>-7509</c:v>
                </c:pt>
                <c:pt idx="98">
                  <c:v>-7390</c:v>
                </c:pt>
                <c:pt idx="99">
                  <c:v>-7040</c:v>
                </c:pt>
                <c:pt idx="100">
                  <c:v>-7023</c:v>
                </c:pt>
                <c:pt idx="101">
                  <c:v>-6987</c:v>
                </c:pt>
                <c:pt idx="102">
                  <c:v>-6921</c:v>
                </c:pt>
                <c:pt idx="103">
                  <c:v>-6921</c:v>
                </c:pt>
                <c:pt idx="104">
                  <c:v>-6917</c:v>
                </c:pt>
                <c:pt idx="105">
                  <c:v>-6902</c:v>
                </c:pt>
                <c:pt idx="106">
                  <c:v>-6902</c:v>
                </c:pt>
                <c:pt idx="107">
                  <c:v>-6900</c:v>
                </c:pt>
                <c:pt idx="108">
                  <c:v>-6887</c:v>
                </c:pt>
                <c:pt idx="109">
                  <c:v>-6887</c:v>
                </c:pt>
                <c:pt idx="110">
                  <c:v>-6868</c:v>
                </c:pt>
                <c:pt idx="111">
                  <c:v>-6868</c:v>
                </c:pt>
                <c:pt idx="112">
                  <c:v>-6864</c:v>
                </c:pt>
                <c:pt idx="113">
                  <c:v>-6864</c:v>
                </c:pt>
                <c:pt idx="114">
                  <c:v>-6819</c:v>
                </c:pt>
                <c:pt idx="115">
                  <c:v>-6819</c:v>
                </c:pt>
                <c:pt idx="116">
                  <c:v>-6414</c:v>
                </c:pt>
                <c:pt idx="117">
                  <c:v>-6261</c:v>
                </c:pt>
                <c:pt idx="118">
                  <c:v>-6106</c:v>
                </c:pt>
                <c:pt idx="119">
                  <c:v>-6057</c:v>
                </c:pt>
                <c:pt idx="120">
                  <c:v>-5735</c:v>
                </c:pt>
                <c:pt idx="121">
                  <c:v>-5652</c:v>
                </c:pt>
                <c:pt idx="122">
                  <c:v>-5597</c:v>
                </c:pt>
                <c:pt idx="123">
                  <c:v>-5397</c:v>
                </c:pt>
                <c:pt idx="124">
                  <c:v>-5026</c:v>
                </c:pt>
                <c:pt idx="125">
                  <c:v>-4812</c:v>
                </c:pt>
                <c:pt idx="126">
                  <c:v>-4797</c:v>
                </c:pt>
                <c:pt idx="127">
                  <c:v>-4795</c:v>
                </c:pt>
                <c:pt idx="128">
                  <c:v>-4763</c:v>
                </c:pt>
                <c:pt idx="129">
                  <c:v>-4761</c:v>
                </c:pt>
                <c:pt idx="130">
                  <c:v>-4500</c:v>
                </c:pt>
                <c:pt idx="131">
                  <c:v>-4499</c:v>
                </c:pt>
                <c:pt idx="132">
                  <c:v>-4463</c:v>
                </c:pt>
                <c:pt idx="133">
                  <c:v>-4379</c:v>
                </c:pt>
                <c:pt idx="134">
                  <c:v>-4266</c:v>
                </c:pt>
                <c:pt idx="135">
                  <c:v>-4264</c:v>
                </c:pt>
                <c:pt idx="136">
                  <c:v>-4177</c:v>
                </c:pt>
                <c:pt idx="137">
                  <c:v>-4137</c:v>
                </c:pt>
                <c:pt idx="138">
                  <c:v>-4128</c:v>
                </c:pt>
                <c:pt idx="139">
                  <c:v>-4128</c:v>
                </c:pt>
                <c:pt idx="140">
                  <c:v>-4094</c:v>
                </c:pt>
                <c:pt idx="141">
                  <c:v>-4058</c:v>
                </c:pt>
                <c:pt idx="142">
                  <c:v>-4024</c:v>
                </c:pt>
                <c:pt idx="143">
                  <c:v>-3956</c:v>
                </c:pt>
                <c:pt idx="144">
                  <c:v>-3948</c:v>
                </c:pt>
                <c:pt idx="145">
                  <c:v>-3922</c:v>
                </c:pt>
                <c:pt idx="146">
                  <c:v>-3922</c:v>
                </c:pt>
                <c:pt idx="147">
                  <c:v>-3839</c:v>
                </c:pt>
                <c:pt idx="148">
                  <c:v>-3604</c:v>
                </c:pt>
                <c:pt idx="149">
                  <c:v>-3538</c:v>
                </c:pt>
                <c:pt idx="150">
                  <c:v>-3521</c:v>
                </c:pt>
                <c:pt idx="151">
                  <c:v>-3451</c:v>
                </c:pt>
                <c:pt idx="152">
                  <c:v>-3451</c:v>
                </c:pt>
                <c:pt idx="153">
                  <c:v>-3449</c:v>
                </c:pt>
                <c:pt idx="154">
                  <c:v>-3441</c:v>
                </c:pt>
                <c:pt idx="155">
                  <c:v>-3415</c:v>
                </c:pt>
                <c:pt idx="156">
                  <c:v>-3392</c:v>
                </c:pt>
                <c:pt idx="157">
                  <c:v>-3381</c:v>
                </c:pt>
                <c:pt idx="158">
                  <c:v>-3358</c:v>
                </c:pt>
                <c:pt idx="159">
                  <c:v>-3349</c:v>
                </c:pt>
                <c:pt idx="160">
                  <c:v>-3349</c:v>
                </c:pt>
                <c:pt idx="161">
                  <c:v>-3349</c:v>
                </c:pt>
                <c:pt idx="162">
                  <c:v>-3298</c:v>
                </c:pt>
                <c:pt idx="163">
                  <c:v>-3294</c:v>
                </c:pt>
                <c:pt idx="164">
                  <c:v>-3290</c:v>
                </c:pt>
                <c:pt idx="165">
                  <c:v>-3266</c:v>
                </c:pt>
                <c:pt idx="166">
                  <c:v>-3262</c:v>
                </c:pt>
                <c:pt idx="167">
                  <c:v>-3230</c:v>
                </c:pt>
                <c:pt idx="168">
                  <c:v>-3129</c:v>
                </c:pt>
                <c:pt idx="169">
                  <c:v>-2974</c:v>
                </c:pt>
                <c:pt idx="170">
                  <c:v>-2808</c:v>
                </c:pt>
                <c:pt idx="171">
                  <c:v>-2774</c:v>
                </c:pt>
                <c:pt idx="172">
                  <c:v>-2723</c:v>
                </c:pt>
                <c:pt idx="173">
                  <c:v>-2672</c:v>
                </c:pt>
                <c:pt idx="174">
                  <c:v>-2670</c:v>
                </c:pt>
                <c:pt idx="175">
                  <c:v>-2670</c:v>
                </c:pt>
                <c:pt idx="176">
                  <c:v>-2670</c:v>
                </c:pt>
                <c:pt idx="177">
                  <c:v>-2553</c:v>
                </c:pt>
                <c:pt idx="178">
                  <c:v>-2046</c:v>
                </c:pt>
                <c:pt idx="179">
                  <c:v>-2027</c:v>
                </c:pt>
                <c:pt idx="180">
                  <c:v>-2010</c:v>
                </c:pt>
                <c:pt idx="181">
                  <c:v>-1978</c:v>
                </c:pt>
                <c:pt idx="182">
                  <c:v>-1978</c:v>
                </c:pt>
                <c:pt idx="183">
                  <c:v>-1946</c:v>
                </c:pt>
                <c:pt idx="184">
                  <c:v>-1944</c:v>
                </c:pt>
                <c:pt idx="185">
                  <c:v>-1944</c:v>
                </c:pt>
                <c:pt idx="186">
                  <c:v>-1927</c:v>
                </c:pt>
                <c:pt idx="187">
                  <c:v>-1927</c:v>
                </c:pt>
                <c:pt idx="188">
                  <c:v>-1878</c:v>
                </c:pt>
                <c:pt idx="189">
                  <c:v>-1876</c:v>
                </c:pt>
                <c:pt idx="190">
                  <c:v>-1810</c:v>
                </c:pt>
                <c:pt idx="191">
                  <c:v>-1793</c:v>
                </c:pt>
                <c:pt idx="192">
                  <c:v>-1791</c:v>
                </c:pt>
                <c:pt idx="193">
                  <c:v>-1774</c:v>
                </c:pt>
                <c:pt idx="194">
                  <c:v>-1759</c:v>
                </c:pt>
                <c:pt idx="195">
                  <c:v>-1537</c:v>
                </c:pt>
                <c:pt idx="196">
                  <c:v>-1441</c:v>
                </c:pt>
                <c:pt idx="197">
                  <c:v>-1352</c:v>
                </c:pt>
                <c:pt idx="198">
                  <c:v>-1352</c:v>
                </c:pt>
                <c:pt idx="199">
                  <c:v>-1316</c:v>
                </c:pt>
                <c:pt idx="200">
                  <c:v>-1282</c:v>
                </c:pt>
                <c:pt idx="201">
                  <c:v>-1282</c:v>
                </c:pt>
                <c:pt idx="202">
                  <c:v>-1267</c:v>
                </c:pt>
                <c:pt idx="203">
                  <c:v>-1248</c:v>
                </c:pt>
                <c:pt idx="204">
                  <c:v>-1248</c:v>
                </c:pt>
                <c:pt idx="205">
                  <c:v>-1131</c:v>
                </c:pt>
                <c:pt idx="206">
                  <c:v>-1082</c:v>
                </c:pt>
                <c:pt idx="207">
                  <c:v>-779</c:v>
                </c:pt>
                <c:pt idx="208">
                  <c:v>-677</c:v>
                </c:pt>
                <c:pt idx="209">
                  <c:v>-677</c:v>
                </c:pt>
                <c:pt idx="210">
                  <c:v>-660</c:v>
                </c:pt>
                <c:pt idx="211">
                  <c:v>-660</c:v>
                </c:pt>
                <c:pt idx="212">
                  <c:v>-624</c:v>
                </c:pt>
                <c:pt idx="213">
                  <c:v>-622</c:v>
                </c:pt>
                <c:pt idx="214">
                  <c:v>-558</c:v>
                </c:pt>
                <c:pt idx="215">
                  <c:v>-556</c:v>
                </c:pt>
                <c:pt idx="216">
                  <c:v>-554</c:v>
                </c:pt>
                <c:pt idx="217">
                  <c:v>-541</c:v>
                </c:pt>
                <c:pt idx="218">
                  <c:v>-524</c:v>
                </c:pt>
                <c:pt idx="219">
                  <c:v>-490</c:v>
                </c:pt>
                <c:pt idx="220">
                  <c:v>-456</c:v>
                </c:pt>
                <c:pt idx="221">
                  <c:v>-422</c:v>
                </c:pt>
                <c:pt idx="222">
                  <c:v>-251</c:v>
                </c:pt>
                <c:pt idx="223">
                  <c:v>-49</c:v>
                </c:pt>
                <c:pt idx="224">
                  <c:v>0</c:v>
                </c:pt>
                <c:pt idx="225">
                  <c:v>0</c:v>
                </c:pt>
                <c:pt idx="226">
                  <c:v>19</c:v>
                </c:pt>
                <c:pt idx="227">
                  <c:v>55</c:v>
                </c:pt>
                <c:pt idx="228">
                  <c:v>70</c:v>
                </c:pt>
                <c:pt idx="229">
                  <c:v>70</c:v>
                </c:pt>
                <c:pt idx="230">
                  <c:v>72</c:v>
                </c:pt>
                <c:pt idx="231">
                  <c:v>72</c:v>
                </c:pt>
                <c:pt idx="232">
                  <c:v>72</c:v>
                </c:pt>
                <c:pt idx="233">
                  <c:v>87</c:v>
                </c:pt>
                <c:pt idx="234">
                  <c:v>87</c:v>
                </c:pt>
                <c:pt idx="235">
                  <c:v>119</c:v>
                </c:pt>
                <c:pt idx="236">
                  <c:v>170</c:v>
                </c:pt>
                <c:pt idx="237">
                  <c:v>240</c:v>
                </c:pt>
                <c:pt idx="238">
                  <c:v>626</c:v>
                </c:pt>
                <c:pt idx="239">
                  <c:v>658</c:v>
                </c:pt>
                <c:pt idx="240">
                  <c:v>658</c:v>
                </c:pt>
                <c:pt idx="241">
                  <c:v>660</c:v>
                </c:pt>
                <c:pt idx="242">
                  <c:v>660</c:v>
                </c:pt>
                <c:pt idx="243">
                  <c:v>675</c:v>
                </c:pt>
                <c:pt idx="244">
                  <c:v>675</c:v>
                </c:pt>
                <c:pt idx="245">
                  <c:v>726</c:v>
                </c:pt>
                <c:pt idx="246">
                  <c:v>730</c:v>
                </c:pt>
                <c:pt idx="247">
                  <c:v>730</c:v>
                </c:pt>
                <c:pt idx="248">
                  <c:v>779</c:v>
                </c:pt>
                <c:pt idx="249">
                  <c:v>781</c:v>
                </c:pt>
                <c:pt idx="250">
                  <c:v>783</c:v>
                </c:pt>
                <c:pt idx="251">
                  <c:v>800</c:v>
                </c:pt>
                <c:pt idx="252">
                  <c:v>832</c:v>
                </c:pt>
                <c:pt idx="253">
                  <c:v>832</c:v>
                </c:pt>
                <c:pt idx="254">
                  <c:v>832</c:v>
                </c:pt>
                <c:pt idx="255">
                  <c:v>832</c:v>
                </c:pt>
                <c:pt idx="256">
                  <c:v>864</c:v>
                </c:pt>
                <c:pt idx="257">
                  <c:v>1371</c:v>
                </c:pt>
                <c:pt idx="258">
                  <c:v>1412.5</c:v>
                </c:pt>
                <c:pt idx="259">
                  <c:v>1441</c:v>
                </c:pt>
                <c:pt idx="260">
                  <c:v>1447</c:v>
                </c:pt>
                <c:pt idx="261">
                  <c:v>1466</c:v>
                </c:pt>
                <c:pt idx="262">
                  <c:v>1477</c:v>
                </c:pt>
                <c:pt idx="263">
                  <c:v>1609</c:v>
                </c:pt>
                <c:pt idx="264">
                  <c:v>1626</c:v>
                </c:pt>
                <c:pt idx="265">
                  <c:v>1677</c:v>
                </c:pt>
                <c:pt idx="266">
                  <c:v>1789</c:v>
                </c:pt>
                <c:pt idx="267">
                  <c:v>1946</c:v>
                </c:pt>
                <c:pt idx="268">
                  <c:v>1978</c:v>
                </c:pt>
                <c:pt idx="269">
                  <c:v>2048</c:v>
                </c:pt>
                <c:pt idx="270">
                  <c:v>2082</c:v>
                </c:pt>
                <c:pt idx="271">
                  <c:v>2084</c:v>
                </c:pt>
                <c:pt idx="272">
                  <c:v>2107</c:v>
                </c:pt>
                <c:pt idx="273">
                  <c:v>2124</c:v>
                </c:pt>
                <c:pt idx="274">
                  <c:v>2169</c:v>
                </c:pt>
                <c:pt idx="275">
                  <c:v>2186</c:v>
                </c:pt>
                <c:pt idx="276">
                  <c:v>2305</c:v>
                </c:pt>
                <c:pt idx="277">
                  <c:v>2710</c:v>
                </c:pt>
                <c:pt idx="278">
                  <c:v>2793</c:v>
                </c:pt>
                <c:pt idx="279">
                  <c:v>2810</c:v>
                </c:pt>
                <c:pt idx="280">
                  <c:v>2810</c:v>
                </c:pt>
                <c:pt idx="281">
                  <c:v>2812</c:v>
                </c:pt>
                <c:pt idx="282">
                  <c:v>2812</c:v>
                </c:pt>
                <c:pt idx="283">
                  <c:v>2814</c:v>
                </c:pt>
                <c:pt idx="284">
                  <c:v>2846</c:v>
                </c:pt>
                <c:pt idx="285">
                  <c:v>2863</c:v>
                </c:pt>
                <c:pt idx="286">
                  <c:v>2914</c:v>
                </c:pt>
                <c:pt idx="287">
                  <c:v>2963</c:v>
                </c:pt>
                <c:pt idx="288">
                  <c:v>2965</c:v>
                </c:pt>
                <c:pt idx="289">
                  <c:v>3542</c:v>
                </c:pt>
                <c:pt idx="290">
                  <c:v>3623</c:v>
                </c:pt>
                <c:pt idx="291">
                  <c:v>4079</c:v>
                </c:pt>
                <c:pt idx="292">
                  <c:v>4145</c:v>
                </c:pt>
                <c:pt idx="293">
                  <c:v>4147</c:v>
                </c:pt>
                <c:pt idx="294">
                  <c:v>4196</c:v>
                </c:pt>
                <c:pt idx="295">
                  <c:v>4213</c:v>
                </c:pt>
                <c:pt idx="296">
                  <c:v>4234</c:v>
                </c:pt>
                <c:pt idx="297">
                  <c:v>4298</c:v>
                </c:pt>
                <c:pt idx="298">
                  <c:v>4457</c:v>
                </c:pt>
                <c:pt idx="299">
                  <c:v>4707</c:v>
                </c:pt>
                <c:pt idx="300">
                  <c:v>4735</c:v>
                </c:pt>
                <c:pt idx="301">
                  <c:v>4737</c:v>
                </c:pt>
                <c:pt idx="302">
                  <c:v>4737</c:v>
                </c:pt>
                <c:pt idx="303">
                  <c:v>4788</c:v>
                </c:pt>
                <c:pt idx="304">
                  <c:v>4807</c:v>
                </c:pt>
                <c:pt idx="305">
                  <c:v>4822</c:v>
                </c:pt>
                <c:pt idx="306">
                  <c:v>4858</c:v>
                </c:pt>
                <c:pt idx="307">
                  <c:v>4873</c:v>
                </c:pt>
                <c:pt idx="308">
                  <c:v>4911</c:v>
                </c:pt>
                <c:pt idx="309">
                  <c:v>4916.5</c:v>
                </c:pt>
                <c:pt idx="310">
                  <c:v>4996</c:v>
                </c:pt>
                <c:pt idx="311">
                  <c:v>5045</c:v>
                </c:pt>
                <c:pt idx="312">
                  <c:v>5499</c:v>
                </c:pt>
                <c:pt idx="313">
                  <c:v>5567</c:v>
                </c:pt>
                <c:pt idx="314">
                  <c:v>5605</c:v>
                </c:pt>
                <c:pt idx="315">
                  <c:v>5669</c:v>
                </c:pt>
                <c:pt idx="316">
                  <c:v>5703</c:v>
                </c:pt>
                <c:pt idx="317">
                  <c:v>5737</c:v>
                </c:pt>
                <c:pt idx="318">
                  <c:v>6106</c:v>
                </c:pt>
                <c:pt idx="319">
                  <c:v>6157</c:v>
                </c:pt>
                <c:pt idx="320">
                  <c:v>6244</c:v>
                </c:pt>
                <c:pt idx="321">
                  <c:v>6295</c:v>
                </c:pt>
                <c:pt idx="322">
                  <c:v>6312</c:v>
                </c:pt>
                <c:pt idx="323">
                  <c:v>6397</c:v>
                </c:pt>
                <c:pt idx="324">
                  <c:v>6766</c:v>
                </c:pt>
                <c:pt idx="325">
                  <c:v>6851</c:v>
                </c:pt>
                <c:pt idx="326">
                  <c:v>6921</c:v>
                </c:pt>
                <c:pt idx="327">
                  <c:v>6938</c:v>
                </c:pt>
                <c:pt idx="328">
                  <c:v>7008</c:v>
                </c:pt>
                <c:pt idx="329">
                  <c:v>7040</c:v>
                </c:pt>
                <c:pt idx="330">
                  <c:v>7091</c:v>
                </c:pt>
                <c:pt idx="331">
                  <c:v>7125</c:v>
                </c:pt>
                <c:pt idx="332">
                  <c:v>7475</c:v>
                </c:pt>
                <c:pt idx="333">
                  <c:v>7562</c:v>
                </c:pt>
                <c:pt idx="334">
                  <c:v>7598</c:v>
                </c:pt>
                <c:pt idx="335">
                  <c:v>7632</c:v>
                </c:pt>
                <c:pt idx="336">
                  <c:v>7719</c:v>
                </c:pt>
                <c:pt idx="337">
                  <c:v>7749</c:v>
                </c:pt>
                <c:pt idx="338">
                  <c:v>7870</c:v>
                </c:pt>
                <c:pt idx="339">
                  <c:v>8222</c:v>
                </c:pt>
                <c:pt idx="340">
                  <c:v>8379</c:v>
                </c:pt>
                <c:pt idx="341">
                  <c:v>8379</c:v>
                </c:pt>
                <c:pt idx="342">
                  <c:v>8383</c:v>
                </c:pt>
                <c:pt idx="343">
                  <c:v>8383</c:v>
                </c:pt>
                <c:pt idx="344">
                  <c:v>8383</c:v>
                </c:pt>
                <c:pt idx="345">
                  <c:v>8411</c:v>
                </c:pt>
                <c:pt idx="346">
                  <c:v>8863</c:v>
                </c:pt>
                <c:pt idx="347">
                  <c:v>8986</c:v>
                </c:pt>
                <c:pt idx="348">
                  <c:v>8986</c:v>
                </c:pt>
                <c:pt idx="349">
                  <c:v>8988</c:v>
                </c:pt>
                <c:pt idx="350">
                  <c:v>8988</c:v>
                </c:pt>
                <c:pt idx="351">
                  <c:v>9003</c:v>
                </c:pt>
                <c:pt idx="352">
                  <c:v>9003</c:v>
                </c:pt>
                <c:pt idx="353">
                  <c:v>9020</c:v>
                </c:pt>
                <c:pt idx="354">
                  <c:v>9020</c:v>
                </c:pt>
                <c:pt idx="355">
                  <c:v>9022</c:v>
                </c:pt>
                <c:pt idx="356">
                  <c:v>9022</c:v>
                </c:pt>
                <c:pt idx="357">
                  <c:v>9071</c:v>
                </c:pt>
                <c:pt idx="358">
                  <c:v>9107</c:v>
                </c:pt>
                <c:pt idx="359">
                  <c:v>9610</c:v>
                </c:pt>
                <c:pt idx="360">
                  <c:v>9723.5</c:v>
                </c:pt>
                <c:pt idx="361">
                  <c:v>9765</c:v>
                </c:pt>
                <c:pt idx="362">
                  <c:v>9850</c:v>
                </c:pt>
                <c:pt idx="363">
                  <c:v>9950</c:v>
                </c:pt>
                <c:pt idx="364">
                  <c:v>10338</c:v>
                </c:pt>
                <c:pt idx="365">
                  <c:v>10406</c:v>
                </c:pt>
                <c:pt idx="366">
                  <c:v>10457</c:v>
                </c:pt>
                <c:pt idx="367">
                  <c:v>10491</c:v>
                </c:pt>
                <c:pt idx="368">
                  <c:v>10561</c:v>
                </c:pt>
                <c:pt idx="369">
                  <c:v>10896</c:v>
                </c:pt>
                <c:pt idx="370">
                  <c:v>10996</c:v>
                </c:pt>
                <c:pt idx="371">
                  <c:v>11015</c:v>
                </c:pt>
                <c:pt idx="372">
                  <c:v>11083</c:v>
                </c:pt>
                <c:pt idx="373">
                  <c:v>11106</c:v>
                </c:pt>
                <c:pt idx="374">
                  <c:v>11134</c:v>
                </c:pt>
                <c:pt idx="375">
                  <c:v>11202</c:v>
                </c:pt>
                <c:pt idx="376">
                  <c:v>11238</c:v>
                </c:pt>
                <c:pt idx="377">
                  <c:v>11272</c:v>
                </c:pt>
                <c:pt idx="378">
                  <c:v>11289</c:v>
                </c:pt>
                <c:pt idx="379">
                  <c:v>11998</c:v>
                </c:pt>
                <c:pt idx="380">
                  <c:v>12000</c:v>
                </c:pt>
                <c:pt idx="381">
                  <c:v>12015</c:v>
                </c:pt>
                <c:pt idx="382">
                  <c:v>12243</c:v>
                </c:pt>
                <c:pt idx="383">
                  <c:v>12333.5</c:v>
                </c:pt>
                <c:pt idx="384">
                  <c:v>12352</c:v>
                </c:pt>
                <c:pt idx="385">
                  <c:v>12490</c:v>
                </c:pt>
                <c:pt idx="386">
                  <c:v>12490</c:v>
                </c:pt>
                <c:pt idx="387">
                  <c:v>13075</c:v>
                </c:pt>
                <c:pt idx="388">
                  <c:v>13075</c:v>
                </c:pt>
                <c:pt idx="389">
                  <c:v>13203</c:v>
                </c:pt>
                <c:pt idx="390">
                  <c:v>13757</c:v>
                </c:pt>
                <c:pt idx="391">
                  <c:v>14332</c:v>
                </c:pt>
                <c:pt idx="392">
                  <c:v>14432</c:v>
                </c:pt>
                <c:pt idx="393">
                  <c:v>14439</c:v>
                </c:pt>
                <c:pt idx="394">
                  <c:v>14640</c:v>
                </c:pt>
                <c:pt idx="395">
                  <c:v>15007</c:v>
                </c:pt>
                <c:pt idx="396">
                  <c:v>15007</c:v>
                </c:pt>
                <c:pt idx="397">
                  <c:v>15011</c:v>
                </c:pt>
                <c:pt idx="398">
                  <c:v>15011</c:v>
                </c:pt>
                <c:pt idx="399">
                  <c:v>15085</c:v>
                </c:pt>
                <c:pt idx="400">
                  <c:v>15696</c:v>
                </c:pt>
                <c:pt idx="401">
                  <c:v>15956</c:v>
                </c:pt>
                <c:pt idx="402">
                  <c:v>16414</c:v>
                </c:pt>
                <c:pt idx="403">
                  <c:v>16438</c:v>
                </c:pt>
                <c:pt idx="404">
                  <c:v>16438</c:v>
                </c:pt>
                <c:pt idx="405">
                  <c:v>16487.5</c:v>
                </c:pt>
                <c:pt idx="406">
                  <c:v>16512</c:v>
                </c:pt>
                <c:pt idx="407">
                  <c:v>16514</c:v>
                </c:pt>
                <c:pt idx="408">
                  <c:v>16529</c:v>
                </c:pt>
                <c:pt idx="409">
                  <c:v>16755</c:v>
                </c:pt>
                <c:pt idx="410">
                  <c:v>16769</c:v>
                </c:pt>
                <c:pt idx="411">
                  <c:v>16769</c:v>
                </c:pt>
                <c:pt idx="412">
                  <c:v>16837</c:v>
                </c:pt>
                <c:pt idx="413">
                  <c:v>17259</c:v>
                </c:pt>
                <c:pt idx="414">
                  <c:v>17259</c:v>
                </c:pt>
                <c:pt idx="415">
                  <c:v>17310</c:v>
                </c:pt>
                <c:pt idx="416">
                  <c:v>17423.5</c:v>
                </c:pt>
                <c:pt idx="417">
                  <c:v>17463</c:v>
                </c:pt>
                <c:pt idx="418">
                  <c:v>17883</c:v>
                </c:pt>
                <c:pt idx="419">
                  <c:v>17883</c:v>
                </c:pt>
                <c:pt idx="420">
                  <c:v>18408</c:v>
                </c:pt>
                <c:pt idx="421">
                  <c:v>18521</c:v>
                </c:pt>
                <c:pt idx="422">
                  <c:v>18620.5</c:v>
                </c:pt>
                <c:pt idx="423">
                  <c:v>18637.5</c:v>
                </c:pt>
                <c:pt idx="424">
                  <c:v>18715</c:v>
                </c:pt>
                <c:pt idx="425">
                  <c:v>19186</c:v>
                </c:pt>
                <c:pt idx="426">
                  <c:v>20766</c:v>
                </c:pt>
                <c:pt idx="427">
                  <c:v>20816</c:v>
                </c:pt>
                <c:pt idx="428">
                  <c:v>20925.5</c:v>
                </c:pt>
                <c:pt idx="429">
                  <c:v>21352</c:v>
                </c:pt>
                <c:pt idx="430">
                  <c:v>21353</c:v>
                </c:pt>
                <c:pt idx="431">
                  <c:v>21387</c:v>
                </c:pt>
                <c:pt idx="432">
                  <c:v>21413.5</c:v>
                </c:pt>
                <c:pt idx="433">
                  <c:v>21459</c:v>
                </c:pt>
                <c:pt idx="434">
                  <c:v>21506</c:v>
                </c:pt>
                <c:pt idx="435">
                  <c:v>22107.5</c:v>
                </c:pt>
                <c:pt idx="436">
                  <c:v>22168</c:v>
                </c:pt>
                <c:pt idx="437">
                  <c:v>22173.5</c:v>
                </c:pt>
                <c:pt idx="438">
                  <c:v>22232.5</c:v>
                </c:pt>
                <c:pt idx="439">
                  <c:v>22656</c:v>
                </c:pt>
                <c:pt idx="440">
                  <c:v>22680.5</c:v>
                </c:pt>
                <c:pt idx="441">
                  <c:v>22739</c:v>
                </c:pt>
                <c:pt idx="442">
                  <c:v>22743</c:v>
                </c:pt>
                <c:pt idx="443">
                  <c:v>22950</c:v>
                </c:pt>
                <c:pt idx="444">
                  <c:v>23333</c:v>
                </c:pt>
                <c:pt idx="445">
                  <c:v>23355</c:v>
                </c:pt>
                <c:pt idx="446">
                  <c:v>23357.5</c:v>
                </c:pt>
                <c:pt idx="447">
                  <c:v>24074</c:v>
                </c:pt>
                <c:pt idx="448">
                  <c:v>24170</c:v>
                </c:pt>
                <c:pt idx="449">
                  <c:v>24323.5</c:v>
                </c:pt>
                <c:pt idx="450">
                  <c:v>24751</c:v>
                </c:pt>
                <c:pt idx="451">
                  <c:v>24762.5</c:v>
                </c:pt>
                <c:pt idx="452">
                  <c:v>24777.5</c:v>
                </c:pt>
                <c:pt idx="453">
                  <c:v>26062.5</c:v>
                </c:pt>
                <c:pt idx="454">
                  <c:v>26235.5</c:v>
                </c:pt>
                <c:pt idx="455">
                  <c:v>26235.5</c:v>
                </c:pt>
                <c:pt idx="456">
                  <c:v>26884</c:v>
                </c:pt>
                <c:pt idx="457">
                  <c:v>26888</c:v>
                </c:pt>
                <c:pt idx="458">
                  <c:v>27675</c:v>
                </c:pt>
                <c:pt idx="459">
                  <c:v>28446</c:v>
                </c:pt>
                <c:pt idx="460">
                  <c:v>28480</c:v>
                </c:pt>
              </c:numCache>
            </c:numRef>
          </c:xVal>
          <c:yVal>
            <c:numRef>
              <c:f>Active!$H$21:$H$991</c:f>
              <c:numCache>
                <c:formatCode>General</c:formatCode>
                <c:ptCount val="971"/>
                <c:pt idx="0">
                  <c:v>0.10116689999995288</c:v>
                </c:pt>
                <c:pt idx="1">
                  <c:v>0.11053420000098413</c:v>
                </c:pt>
                <c:pt idx="2">
                  <c:v>0.11422659999880125</c:v>
                </c:pt>
                <c:pt idx="3">
                  <c:v>9.4476899997971486E-2</c:v>
                </c:pt>
                <c:pt idx="4">
                  <c:v>9.5362299998669187E-2</c:v>
                </c:pt>
                <c:pt idx="5">
                  <c:v>0.11565120000159368</c:v>
                </c:pt>
                <c:pt idx="6">
                  <c:v>0.11568980000083684</c:v>
                </c:pt>
                <c:pt idx="7">
                  <c:v>0.10642199999711011</c:v>
                </c:pt>
                <c:pt idx="8">
                  <c:v>8.4354499998880783E-2</c:v>
                </c:pt>
                <c:pt idx="9">
                  <c:v>7.8233000000182074E-2</c:v>
                </c:pt>
                <c:pt idx="10">
                  <c:v>7.2259900000062771E-2</c:v>
                </c:pt>
                <c:pt idx="11">
                  <c:v>4.8149700000067241E-2</c:v>
                </c:pt>
                <c:pt idx="12">
                  <c:v>5.8495900000707479E-2</c:v>
                </c:pt>
                <c:pt idx="13">
                  <c:v>6.3035099999979138E-2</c:v>
                </c:pt>
                <c:pt idx="14">
                  <c:v>5.201640000086627E-2</c:v>
                </c:pt>
                <c:pt idx="15">
                  <c:v>5.8517000001302222E-2</c:v>
                </c:pt>
                <c:pt idx="16">
                  <c:v>6.2202700002671918E-2</c:v>
                </c:pt>
                <c:pt idx="17">
                  <c:v>5.0452999999833992E-2</c:v>
                </c:pt>
                <c:pt idx="18">
                  <c:v>5.3799199999048142E-2</c:v>
                </c:pt>
                <c:pt idx="19">
                  <c:v>5.1453999985824339E-3</c:v>
                </c:pt>
                <c:pt idx="20">
                  <c:v>5.6820300000254065E-2</c:v>
                </c:pt>
                <c:pt idx="21">
                  <c:v>6.1512699998274911E-2</c:v>
                </c:pt>
                <c:pt idx="22">
                  <c:v>2.7323999998770887E-2</c:v>
                </c:pt>
                <c:pt idx="23">
                  <c:v>2.70375000036438E-2</c:v>
                </c:pt>
                <c:pt idx="24">
                  <c:v>1.6512700000021141E-2</c:v>
                </c:pt>
                <c:pt idx="25">
                  <c:v>2.1762999997008592E-2</c:v>
                </c:pt>
                <c:pt idx="26">
                  <c:v>2.2187599999597296E-2</c:v>
                </c:pt>
                <c:pt idx="27">
                  <c:v>2.2476500002085231E-2</c:v>
                </c:pt>
                <c:pt idx="28">
                  <c:v>2.9822700002114289E-2</c:v>
                </c:pt>
                <c:pt idx="29">
                  <c:v>1.2827500002458692E-2</c:v>
                </c:pt>
                <c:pt idx="30">
                  <c:v>1.9848600000841543E-2</c:v>
                </c:pt>
                <c:pt idx="31">
                  <c:v>2.0848600004683249E-2</c:v>
                </c:pt>
                <c:pt idx="32">
                  <c:v>1.1665199999697506E-2</c:v>
                </c:pt>
                <c:pt idx="33">
                  <c:v>3.1665200003772043E-2</c:v>
                </c:pt>
                <c:pt idx="34">
                  <c:v>1.8607899997732602E-2</c:v>
                </c:pt>
                <c:pt idx="35">
                  <c:v>1.5863000000535976E-2</c:v>
                </c:pt>
                <c:pt idx="36">
                  <c:v>1.7555400001583621E-2</c:v>
                </c:pt>
                <c:pt idx="37">
                  <c:v>1.9901599996956065E-2</c:v>
                </c:pt>
                <c:pt idx="38">
                  <c:v>1.980570000159787E-2</c:v>
                </c:pt>
                <c:pt idx="39">
                  <c:v>1.4787000000069384E-2</c:v>
                </c:pt>
                <c:pt idx="40">
                  <c:v>2.0968500000890344E-2</c:v>
                </c:pt>
                <c:pt idx="41">
                  <c:v>2.5968499998271E-2</c:v>
                </c:pt>
                <c:pt idx="42">
                  <c:v>1.3147599995136261E-2</c:v>
                </c:pt>
                <c:pt idx="43">
                  <c:v>2.3283300004550256E-2</c:v>
                </c:pt>
                <c:pt idx="44">
                  <c:v>1.333149999845773E-2</c:v>
                </c:pt>
                <c:pt idx="45">
                  <c:v>1.3393600005656481E-2</c:v>
                </c:pt>
                <c:pt idx="46">
                  <c:v>1.8567899998743087E-2</c:v>
                </c:pt>
                <c:pt idx="47">
                  <c:v>1.1914100003195927E-2</c:v>
                </c:pt>
                <c:pt idx="48">
                  <c:v>1.2818199997127522E-2</c:v>
                </c:pt>
                <c:pt idx="49">
                  <c:v>1.074940000398783E-2</c:v>
                </c:pt>
                <c:pt idx="50">
                  <c:v>1.6002099997422192E-2</c:v>
                </c:pt>
                <c:pt idx="51">
                  <c:v>2.3675800002820324E-2</c:v>
                </c:pt>
                <c:pt idx="52">
                  <c:v>3.1178799996268936E-2</c:v>
                </c:pt>
                <c:pt idx="53">
                  <c:v>2.287120000255527E-2</c:v>
                </c:pt>
                <c:pt idx="54">
                  <c:v>3.6607000001822598E-3</c:v>
                </c:pt>
                <c:pt idx="55">
                  <c:v>1.1075000002165325E-2</c:v>
                </c:pt>
                <c:pt idx="56">
                  <c:v>7.3675000021466985E-3</c:v>
                </c:pt>
                <c:pt idx="57">
                  <c:v>1.0252899999613874E-2</c:v>
                </c:pt>
                <c:pt idx="58">
                  <c:v>3.1956000020727515E-3</c:v>
                </c:pt>
                <c:pt idx="59">
                  <c:v>7.7830000009271316E-3</c:v>
                </c:pt>
                <c:pt idx="60">
                  <c:v>5.3842999986954965E-3</c:v>
                </c:pt>
                <c:pt idx="61">
                  <c:v>-2.4890999993658625E-3</c:v>
                </c:pt>
                <c:pt idx="62">
                  <c:v>6.4010999994934537E-3</c:v>
                </c:pt>
                <c:pt idx="63">
                  <c:v>8.940300001995638E-3</c:v>
                </c:pt>
                <c:pt idx="64">
                  <c:v>1.2525300007837359E-2</c:v>
                </c:pt>
                <c:pt idx="65">
                  <c:v>1.1957099995925091E-2</c:v>
                </c:pt>
                <c:pt idx="66">
                  <c:v>2.1344100001442712E-2</c:v>
                </c:pt>
                <c:pt idx="67">
                  <c:v>-6.001599998853635E-3</c:v>
                </c:pt>
                <c:pt idx="68">
                  <c:v>-7.5197000041953288E-3</c:v>
                </c:pt>
                <c:pt idx="150">
                  <c:v>1.021490000130143E-2</c:v>
                </c:pt>
                <c:pt idx="153">
                  <c:v>3.6781000017072074E-3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AD-43C3-AFC4-753D3372B986}"/>
            </c:ext>
          </c:extLst>
        </c:ser>
        <c:ser>
          <c:idx val="4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Active!$D$21:$D$991</c:f>
                <c:numCache>
                  <c:formatCode>General</c:formatCode>
                  <c:ptCount val="971"/>
                  <c:pt idx="91">
                    <c:v>5.0000000000000001E-4</c:v>
                  </c:pt>
                  <c:pt idx="92">
                    <c:v>2.0999999999999999E-3</c:v>
                  </c:pt>
                  <c:pt idx="96">
                    <c:v>5.0000000000000001E-4</c:v>
                  </c:pt>
                  <c:pt idx="110">
                    <c:v>5.0000000000000001E-3</c:v>
                  </c:pt>
                  <c:pt idx="111">
                    <c:v>5.0000000000000001E-3</c:v>
                  </c:pt>
                  <c:pt idx="116">
                    <c:v>5.0000000000000001E-3</c:v>
                  </c:pt>
                  <c:pt idx="125">
                    <c:v>5.0000000000000001E-3</c:v>
                  </c:pt>
                  <c:pt idx="126">
                    <c:v>5.0000000000000001E-3</c:v>
                  </c:pt>
                  <c:pt idx="127">
                    <c:v>5.0000000000000001E-3</c:v>
                  </c:pt>
                  <c:pt idx="128">
                    <c:v>5.0000000000000001E-3</c:v>
                  </c:pt>
                  <c:pt idx="129">
                    <c:v>5.0000000000000001E-3</c:v>
                  </c:pt>
                  <c:pt idx="309">
                    <c:v>6.9999999999999999E-4</c:v>
                  </c:pt>
                  <c:pt idx="325">
                    <c:v>4.0000000000000001E-3</c:v>
                  </c:pt>
                  <c:pt idx="326">
                    <c:v>5.0000000000000001E-3</c:v>
                  </c:pt>
                  <c:pt idx="327">
                    <c:v>8.9999999999999993E-3</c:v>
                  </c:pt>
                  <c:pt idx="328">
                    <c:v>6.0000000000000001E-3</c:v>
                  </c:pt>
                  <c:pt idx="329">
                    <c:v>7.0000000000000001E-3</c:v>
                  </c:pt>
                  <c:pt idx="330">
                    <c:v>5.0000000000000001E-3</c:v>
                  </c:pt>
                  <c:pt idx="331">
                    <c:v>6.0000000000000001E-3</c:v>
                  </c:pt>
                  <c:pt idx="332">
                    <c:v>5.0000000000000001E-3</c:v>
                  </c:pt>
                  <c:pt idx="333">
                    <c:v>4.0000000000000001E-3</c:v>
                  </c:pt>
                  <c:pt idx="334">
                    <c:v>4.0000000000000001E-3</c:v>
                  </c:pt>
                  <c:pt idx="335">
                    <c:v>4.0000000000000001E-3</c:v>
                  </c:pt>
                  <c:pt idx="337">
                    <c:v>4.0000000000000001E-3</c:v>
                  </c:pt>
                  <c:pt idx="338">
                    <c:v>5.0000000000000001E-3</c:v>
                  </c:pt>
                  <c:pt idx="339">
                    <c:v>4.0000000000000001E-3</c:v>
                  </c:pt>
                  <c:pt idx="345">
                    <c:v>5.0000000000000001E-3</c:v>
                  </c:pt>
                  <c:pt idx="347">
                    <c:v>7.0000000000000001E-3</c:v>
                  </c:pt>
                  <c:pt idx="348">
                    <c:v>2E-3</c:v>
                  </c:pt>
                  <c:pt idx="351">
                    <c:v>6.0000000000000001E-3</c:v>
                  </c:pt>
                  <c:pt idx="357">
                    <c:v>4.0000000000000001E-3</c:v>
                  </c:pt>
                  <c:pt idx="358">
                    <c:v>5.0000000000000001E-3</c:v>
                  </c:pt>
                  <c:pt idx="359">
                    <c:v>1E-3</c:v>
                  </c:pt>
                  <c:pt idx="361">
                    <c:v>5.0000000000000001E-3</c:v>
                  </c:pt>
                  <c:pt idx="362">
                    <c:v>5.0000000000000001E-3</c:v>
                  </c:pt>
                  <c:pt idx="363">
                    <c:v>6.0000000000000001E-3</c:v>
                  </c:pt>
                  <c:pt idx="364">
                    <c:v>5.0000000000000001E-3</c:v>
                  </c:pt>
                  <c:pt idx="365">
                    <c:v>4.0000000000000001E-3</c:v>
                  </c:pt>
                  <c:pt idx="366">
                    <c:v>5.0000000000000001E-3</c:v>
                  </c:pt>
                  <c:pt idx="367">
                    <c:v>4.0000000000000001E-3</c:v>
                  </c:pt>
                  <c:pt idx="368">
                    <c:v>4.0000000000000001E-3</c:v>
                  </c:pt>
                  <c:pt idx="370">
                    <c:v>4.0000000000000001E-3</c:v>
                  </c:pt>
                  <c:pt idx="372">
                    <c:v>5.0000000000000001E-3</c:v>
                  </c:pt>
                  <c:pt idx="373">
                    <c:v>2.9999999999999997E-4</c:v>
                  </c:pt>
                  <c:pt idx="374">
                    <c:v>4.0000000000000001E-3</c:v>
                  </c:pt>
                  <c:pt idx="375">
                    <c:v>5.0000000000000001E-3</c:v>
                  </c:pt>
                  <c:pt idx="376">
                    <c:v>6.0000000000000001E-3</c:v>
                  </c:pt>
                  <c:pt idx="378">
                    <c:v>8.0000000000000002E-3</c:v>
                  </c:pt>
                  <c:pt idx="382">
                    <c:v>4.0000000000000002E-4</c:v>
                  </c:pt>
                  <c:pt idx="383">
                    <c:v>1.2999999999999999E-3</c:v>
                  </c:pt>
                  <c:pt idx="384">
                    <c:v>1E-4</c:v>
                  </c:pt>
                  <c:pt idx="388">
                    <c:v>4.0000000000000003E-5</c:v>
                  </c:pt>
                  <c:pt idx="389">
                    <c:v>0</c:v>
                  </c:pt>
                  <c:pt idx="390">
                    <c:v>1E-4</c:v>
                  </c:pt>
                  <c:pt idx="391">
                    <c:v>6.9999999999999999E-4</c:v>
                  </c:pt>
                  <c:pt idx="392">
                    <c:v>8.9999999999999998E-4</c:v>
                  </c:pt>
                  <c:pt idx="394">
                    <c:v>1E-4</c:v>
                  </c:pt>
                  <c:pt idx="396">
                    <c:v>2.0000000000000001E-4</c:v>
                  </c:pt>
                  <c:pt idx="397">
                    <c:v>6.9999999999999994E-5</c:v>
                  </c:pt>
                  <c:pt idx="399">
                    <c:v>1E-3</c:v>
                  </c:pt>
                  <c:pt idx="400">
                    <c:v>5.0000000000000001E-4</c:v>
                  </c:pt>
                  <c:pt idx="401">
                    <c:v>1.5E-3</c:v>
                  </c:pt>
                  <c:pt idx="402">
                    <c:v>3.0000000000000001E-3</c:v>
                  </c:pt>
                  <c:pt idx="403">
                    <c:v>6.0000000000000002E-5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2.0999999999999999E-3</c:v>
                  </c:pt>
                  <c:pt idx="408">
                    <c:v>1E-3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2.9999999999999997E-4</c:v>
                  </c:pt>
                  <c:pt idx="413">
                    <c:v>0</c:v>
                  </c:pt>
                  <c:pt idx="414">
                    <c:v>1.4E-3</c:v>
                  </c:pt>
                  <c:pt idx="415">
                    <c:v>1.1999999999999999E-3</c:v>
                  </c:pt>
                  <c:pt idx="416">
                    <c:v>5.0000000000000001E-4</c:v>
                  </c:pt>
                  <c:pt idx="417">
                    <c:v>0</c:v>
                  </c:pt>
                  <c:pt idx="418">
                    <c:v>2.0000000000000001E-4</c:v>
                  </c:pt>
                  <c:pt idx="419">
                    <c:v>2.0000000000000001E-4</c:v>
                  </c:pt>
                  <c:pt idx="420">
                    <c:v>1E-4</c:v>
                  </c:pt>
                  <c:pt idx="421">
                    <c:v>1E-4</c:v>
                  </c:pt>
                  <c:pt idx="422">
                    <c:v>1.4E-3</c:v>
                  </c:pt>
                  <c:pt idx="423">
                    <c:v>2.9999999999999997E-4</c:v>
                  </c:pt>
                  <c:pt idx="424">
                    <c:v>2.9999999999999997E-4</c:v>
                  </c:pt>
                  <c:pt idx="425">
                    <c:v>2.0000000000000001E-4</c:v>
                  </c:pt>
                  <c:pt idx="427">
                    <c:v>4.0000000000000002E-4</c:v>
                  </c:pt>
                  <c:pt idx="429">
                    <c:v>1.6999999999999999E-3</c:v>
                  </c:pt>
                  <c:pt idx="430">
                    <c:v>1.1E-4</c:v>
                  </c:pt>
                  <c:pt idx="431">
                    <c:v>5.0000000000000001E-4</c:v>
                  </c:pt>
                  <c:pt idx="432">
                    <c:v>3.3E-4</c:v>
                  </c:pt>
                  <c:pt idx="433">
                    <c:v>2.2000000000000001E-3</c:v>
                  </c:pt>
                  <c:pt idx="434">
                    <c:v>1E-4</c:v>
                  </c:pt>
                  <c:pt idx="435">
                    <c:v>1.9E-3</c:v>
                  </c:pt>
                  <c:pt idx="436">
                    <c:v>8.9999999999999998E-4</c:v>
                  </c:pt>
                  <c:pt idx="437">
                    <c:v>2.1000000000000001E-4</c:v>
                  </c:pt>
                  <c:pt idx="438">
                    <c:v>5.8999999999999999E-3</c:v>
                  </c:pt>
                  <c:pt idx="439">
                    <c:v>1.2999999999999999E-4</c:v>
                  </c:pt>
                  <c:pt idx="440">
                    <c:v>2.7999999999999998E-4</c:v>
                  </c:pt>
                  <c:pt idx="441">
                    <c:v>2.5000000000000001E-3</c:v>
                  </c:pt>
                  <c:pt idx="442">
                    <c:v>3.2000000000000002E-3</c:v>
                  </c:pt>
                  <c:pt idx="444">
                    <c:v>1E-4</c:v>
                  </c:pt>
                  <c:pt idx="445">
                    <c:v>0</c:v>
                  </c:pt>
                  <c:pt idx="446">
                    <c:v>6.4999999999999997E-3</c:v>
                  </c:pt>
                  <c:pt idx="447">
                    <c:v>1.6999999999999999E-3</c:v>
                  </c:pt>
                  <c:pt idx="448">
                    <c:v>0</c:v>
                  </c:pt>
                  <c:pt idx="449">
                    <c:v>1.9E-3</c:v>
                  </c:pt>
                  <c:pt idx="450">
                    <c:v>3.0000000000000001E-3</c:v>
                  </c:pt>
                  <c:pt idx="451">
                    <c:v>2.3999999999999998E-3</c:v>
                  </c:pt>
                  <c:pt idx="452">
                    <c:v>1.06E-2</c:v>
                  </c:pt>
                  <c:pt idx="453">
                    <c:v>5.9999999999999995E-4</c:v>
                  </c:pt>
                  <c:pt idx="454">
                    <c:v>2.3000000000000001E-4</c:v>
                  </c:pt>
                  <c:pt idx="455">
                    <c:v>2.3000000000000001E-4</c:v>
                  </c:pt>
                  <c:pt idx="456">
                    <c:v>0</c:v>
                  </c:pt>
                  <c:pt idx="457">
                    <c:v>2.2000000000000001E-3</c:v>
                  </c:pt>
                  <c:pt idx="458">
                    <c:v>5.9999999999999995E-4</c:v>
                  </c:pt>
                </c:numCache>
              </c:numRef>
            </c:plus>
            <c:minus>
              <c:numRef>
                <c:f>Active!$D$21:$D$991</c:f>
                <c:numCache>
                  <c:formatCode>General</c:formatCode>
                  <c:ptCount val="971"/>
                  <c:pt idx="91">
                    <c:v>5.0000000000000001E-4</c:v>
                  </c:pt>
                  <c:pt idx="92">
                    <c:v>2.0999999999999999E-3</c:v>
                  </c:pt>
                  <c:pt idx="96">
                    <c:v>5.0000000000000001E-4</c:v>
                  </c:pt>
                  <c:pt idx="110">
                    <c:v>5.0000000000000001E-3</c:v>
                  </c:pt>
                  <c:pt idx="111">
                    <c:v>5.0000000000000001E-3</c:v>
                  </c:pt>
                  <c:pt idx="116">
                    <c:v>5.0000000000000001E-3</c:v>
                  </c:pt>
                  <c:pt idx="125">
                    <c:v>5.0000000000000001E-3</c:v>
                  </c:pt>
                  <c:pt idx="126">
                    <c:v>5.0000000000000001E-3</c:v>
                  </c:pt>
                  <c:pt idx="127">
                    <c:v>5.0000000000000001E-3</c:v>
                  </c:pt>
                  <c:pt idx="128">
                    <c:v>5.0000000000000001E-3</c:v>
                  </c:pt>
                  <c:pt idx="129">
                    <c:v>5.0000000000000001E-3</c:v>
                  </c:pt>
                  <c:pt idx="309">
                    <c:v>6.9999999999999999E-4</c:v>
                  </c:pt>
                  <c:pt idx="325">
                    <c:v>4.0000000000000001E-3</c:v>
                  </c:pt>
                  <c:pt idx="326">
                    <c:v>5.0000000000000001E-3</c:v>
                  </c:pt>
                  <c:pt idx="327">
                    <c:v>8.9999999999999993E-3</c:v>
                  </c:pt>
                  <c:pt idx="328">
                    <c:v>6.0000000000000001E-3</c:v>
                  </c:pt>
                  <c:pt idx="329">
                    <c:v>7.0000000000000001E-3</c:v>
                  </c:pt>
                  <c:pt idx="330">
                    <c:v>5.0000000000000001E-3</c:v>
                  </c:pt>
                  <c:pt idx="331">
                    <c:v>6.0000000000000001E-3</c:v>
                  </c:pt>
                  <c:pt idx="332">
                    <c:v>5.0000000000000001E-3</c:v>
                  </c:pt>
                  <c:pt idx="333">
                    <c:v>4.0000000000000001E-3</c:v>
                  </c:pt>
                  <c:pt idx="334">
                    <c:v>4.0000000000000001E-3</c:v>
                  </c:pt>
                  <c:pt idx="335">
                    <c:v>4.0000000000000001E-3</c:v>
                  </c:pt>
                  <c:pt idx="337">
                    <c:v>4.0000000000000001E-3</c:v>
                  </c:pt>
                  <c:pt idx="338">
                    <c:v>5.0000000000000001E-3</c:v>
                  </c:pt>
                  <c:pt idx="339">
                    <c:v>4.0000000000000001E-3</c:v>
                  </c:pt>
                  <c:pt idx="345">
                    <c:v>5.0000000000000001E-3</c:v>
                  </c:pt>
                  <c:pt idx="347">
                    <c:v>7.0000000000000001E-3</c:v>
                  </c:pt>
                  <c:pt idx="348">
                    <c:v>2E-3</c:v>
                  </c:pt>
                  <c:pt idx="351">
                    <c:v>6.0000000000000001E-3</c:v>
                  </c:pt>
                  <c:pt idx="357">
                    <c:v>4.0000000000000001E-3</c:v>
                  </c:pt>
                  <c:pt idx="358">
                    <c:v>5.0000000000000001E-3</c:v>
                  </c:pt>
                  <c:pt idx="359">
                    <c:v>1E-3</c:v>
                  </c:pt>
                  <c:pt idx="361">
                    <c:v>5.0000000000000001E-3</c:v>
                  </c:pt>
                  <c:pt idx="362">
                    <c:v>5.0000000000000001E-3</c:v>
                  </c:pt>
                  <c:pt idx="363">
                    <c:v>6.0000000000000001E-3</c:v>
                  </c:pt>
                  <c:pt idx="364">
                    <c:v>5.0000000000000001E-3</c:v>
                  </c:pt>
                  <c:pt idx="365">
                    <c:v>4.0000000000000001E-3</c:v>
                  </c:pt>
                  <c:pt idx="366">
                    <c:v>5.0000000000000001E-3</c:v>
                  </c:pt>
                  <c:pt idx="367">
                    <c:v>4.0000000000000001E-3</c:v>
                  </c:pt>
                  <c:pt idx="368">
                    <c:v>4.0000000000000001E-3</c:v>
                  </c:pt>
                  <c:pt idx="370">
                    <c:v>4.0000000000000001E-3</c:v>
                  </c:pt>
                  <c:pt idx="372">
                    <c:v>5.0000000000000001E-3</c:v>
                  </c:pt>
                  <c:pt idx="373">
                    <c:v>2.9999999999999997E-4</c:v>
                  </c:pt>
                  <c:pt idx="374">
                    <c:v>4.0000000000000001E-3</c:v>
                  </c:pt>
                  <c:pt idx="375">
                    <c:v>5.0000000000000001E-3</c:v>
                  </c:pt>
                  <c:pt idx="376">
                    <c:v>6.0000000000000001E-3</c:v>
                  </c:pt>
                  <c:pt idx="378">
                    <c:v>8.0000000000000002E-3</c:v>
                  </c:pt>
                  <c:pt idx="382">
                    <c:v>4.0000000000000002E-4</c:v>
                  </c:pt>
                  <c:pt idx="383">
                    <c:v>1.2999999999999999E-3</c:v>
                  </c:pt>
                  <c:pt idx="384">
                    <c:v>1E-4</c:v>
                  </c:pt>
                  <c:pt idx="388">
                    <c:v>4.0000000000000003E-5</c:v>
                  </c:pt>
                  <c:pt idx="389">
                    <c:v>0</c:v>
                  </c:pt>
                  <c:pt idx="390">
                    <c:v>1E-4</c:v>
                  </c:pt>
                  <c:pt idx="391">
                    <c:v>6.9999999999999999E-4</c:v>
                  </c:pt>
                  <c:pt idx="392">
                    <c:v>8.9999999999999998E-4</c:v>
                  </c:pt>
                  <c:pt idx="394">
                    <c:v>1E-4</c:v>
                  </c:pt>
                  <c:pt idx="396">
                    <c:v>2.0000000000000001E-4</c:v>
                  </c:pt>
                  <c:pt idx="397">
                    <c:v>6.9999999999999994E-5</c:v>
                  </c:pt>
                  <c:pt idx="399">
                    <c:v>1E-3</c:v>
                  </c:pt>
                  <c:pt idx="400">
                    <c:v>5.0000000000000001E-4</c:v>
                  </c:pt>
                  <c:pt idx="401">
                    <c:v>1.5E-3</c:v>
                  </c:pt>
                  <c:pt idx="402">
                    <c:v>3.0000000000000001E-3</c:v>
                  </c:pt>
                  <c:pt idx="403">
                    <c:v>6.0000000000000002E-5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2.0999999999999999E-3</c:v>
                  </c:pt>
                  <c:pt idx="408">
                    <c:v>1E-3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2.9999999999999997E-4</c:v>
                  </c:pt>
                  <c:pt idx="413">
                    <c:v>0</c:v>
                  </c:pt>
                  <c:pt idx="414">
                    <c:v>1.4E-3</c:v>
                  </c:pt>
                  <c:pt idx="415">
                    <c:v>1.1999999999999999E-3</c:v>
                  </c:pt>
                  <c:pt idx="416">
                    <c:v>5.0000000000000001E-4</c:v>
                  </c:pt>
                  <c:pt idx="417">
                    <c:v>0</c:v>
                  </c:pt>
                  <c:pt idx="418">
                    <c:v>2.0000000000000001E-4</c:v>
                  </c:pt>
                  <c:pt idx="419">
                    <c:v>2.0000000000000001E-4</c:v>
                  </c:pt>
                  <c:pt idx="420">
                    <c:v>1E-4</c:v>
                  </c:pt>
                  <c:pt idx="421">
                    <c:v>1E-4</c:v>
                  </c:pt>
                  <c:pt idx="422">
                    <c:v>1.4E-3</c:v>
                  </c:pt>
                  <c:pt idx="423">
                    <c:v>2.9999999999999997E-4</c:v>
                  </c:pt>
                  <c:pt idx="424">
                    <c:v>2.9999999999999997E-4</c:v>
                  </c:pt>
                  <c:pt idx="425">
                    <c:v>2.0000000000000001E-4</c:v>
                  </c:pt>
                  <c:pt idx="427">
                    <c:v>4.0000000000000002E-4</c:v>
                  </c:pt>
                  <c:pt idx="429">
                    <c:v>1.6999999999999999E-3</c:v>
                  </c:pt>
                  <c:pt idx="430">
                    <c:v>1.1E-4</c:v>
                  </c:pt>
                  <c:pt idx="431">
                    <c:v>5.0000000000000001E-4</c:v>
                  </c:pt>
                  <c:pt idx="432">
                    <c:v>3.3E-4</c:v>
                  </c:pt>
                  <c:pt idx="433">
                    <c:v>2.2000000000000001E-3</c:v>
                  </c:pt>
                  <c:pt idx="434">
                    <c:v>1E-4</c:v>
                  </c:pt>
                  <c:pt idx="435">
                    <c:v>1.9E-3</c:v>
                  </c:pt>
                  <c:pt idx="436">
                    <c:v>8.9999999999999998E-4</c:v>
                  </c:pt>
                  <c:pt idx="437">
                    <c:v>2.1000000000000001E-4</c:v>
                  </c:pt>
                  <c:pt idx="438">
                    <c:v>5.8999999999999999E-3</c:v>
                  </c:pt>
                  <c:pt idx="439">
                    <c:v>1.2999999999999999E-4</c:v>
                  </c:pt>
                  <c:pt idx="440">
                    <c:v>2.7999999999999998E-4</c:v>
                  </c:pt>
                  <c:pt idx="441">
                    <c:v>2.5000000000000001E-3</c:v>
                  </c:pt>
                  <c:pt idx="442">
                    <c:v>3.2000000000000002E-3</c:v>
                  </c:pt>
                  <c:pt idx="444">
                    <c:v>1E-4</c:v>
                  </c:pt>
                  <c:pt idx="445">
                    <c:v>0</c:v>
                  </c:pt>
                  <c:pt idx="446">
                    <c:v>6.4999999999999997E-3</c:v>
                  </c:pt>
                  <c:pt idx="447">
                    <c:v>1.6999999999999999E-3</c:v>
                  </c:pt>
                  <c:pt idx="448">
                    <c:v>0</c:v>
                  </c:pt>
                  <c:pt idx="449">
                    <c:v>1.9E-3</c:v>
                  </c:pt>
                  <c:pt idx="450">
                    <c:v>3.0000000000000001E-3</c:v>
                  </c:pt>
                  <c:pt idx="451">
                    <c:v>2.3999999999999998E-3</c:v>
                  </c:pt>
                  <c:pt idx="452">
                    <c:v>1.06E-2</c:v>
                  </c:pt>
                  <c:pt idx="453">
                    <c:v>5.9999999999999995E-4</c:v>
                  </c:pt>
                  <c:pt idx="454">
                    <c:v>2.3000000000000001E-4</c:v>
                  </c:pt>
                  <c:pt idx="455">
                    <c:v>2.3000000000000001E-4</c:v>
                  </c:pt>
                  <c:pt idx="456">
                    <c:v>0</c:v>
                  </c:pt>
                  <c:pt idx="457">
                    <c:v>2.2000000000000001E-3</c:v>
                  </c:pt>
                  <c:pt idx="458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-45601</c:v>
                </c:pt>
                <c:pt idx="1">
                  <c:v>-45518</c:v>
                </c:pt>
                <c:pt idx="2">
                  <c:v>-45514</c:v>
                </c:pt>
                <c:pt idx="3">
                  <c:v>-45501</c:v>
                </c:pt>
                <c:pt idx="4">
                  <c:v>-45467</c:v>
                </c:pt>
                <c:pt idx="5">
                  <c:v>-45448</c:v>
                </c:pt>
                <c:pt idx="6">
                  <c:v>-45442</c:v>
                </c:pt>
                <c:pt idx="7">
                  <c:v>-45380</c:v>
                </c:pt>
                <c:pt idx="8">
                  <c:v>-40805</c:v>
                </c:pt>
                <c:pt idx="9">
                  <c:v>-38570</c:v>
                </c:pt>
                <c:pt idx="10">
                  <c:v>-36571</c:v>
                </c:pt>
                <c:pt idx="11">
                  <c:v>-33013</c:v>
                </c:pt>
                <c:pt idx="12">
                  <c:v>-33011</c:v>
                </c:pt>
                <c:pt idx="13">
                  <c:v>-32979</c:v>
                </c:pt>
                <c:pt idx="14">
                  <c:v>-32956</c:v>
                </c:pt>
                <c:pt idx="15">
                  <c:v>-32930</c:v>
                </c:pt>
                <c:pt idx="16">
                  <c:v>-32383</c:v>
                </c:pt>
                <c:pt idx="17">
                  <c:v>-32370</c:v>
                </c:pt>
                <c:pt idx="18">
                  <c:v>-32368</c:v>
                </c:pt>
                <c:pt idx="19">
                  <c:v>-32366</c:v>
                </c:pt>
                <c:pt idx="20">
                  <c:v>-32287</c:v>
                </c:pt>
                <c:pt idx="21">
                  <c:v>-32283</c:v>
                </c:pt>
                <c:pt idx="22">
                  <c:v>-22960</c:v>
                </c:pt>
                <c:pt idx="23">
                  <c:v>-22875</c:v>
                </c:pt>
                <c:pt idx="24">
                  <c:v>-22283</c:v>
                </c:pt>
                <c:pt idx="25">
                  <c:v>-22270</c:v>
                </c:pt>
                <c:pt idx="26">
                  <c:v>-22204</c:v>
                </c:pt>
                <c:pt idx="27">
                  <c:v>-22185</c:v>
                </c:pt>
                <c:pt idx="28">
                  <c:v>-22183</c:v>
                </c:pt>
                <c:pt idx="29">
                  <c:v>-21975</c:v>
                </c:pt>
                <c:pt idx="30">
                  <c:v>-21894</c:v>
                </c:pt>
                <c:pt idx="31">
                  <c:v>-21894</c:v>
                </c:pt>
                <c:pt idx="32">
                  <c:v>-21508</c:v>
                </c:pt>
                <c:pt idx="33">
                  <c:v>-21508</c:v>
                </c:pt>
                <c:pt idx="34">
                  <c:v>-21491</c:v>
                </c:pt>
                <c:pt idx="35">
                  <c:v>-21270</c:v>
                </c:pt>
                <c:pt idx="36">
                  <c:v>-21266</c:v>
                </c:pt>
                <c:pt idx="37">
                  <c:v>-21264</c:v>
                </c:pt>
                <c:pt idx="38">
                  <c:v>-21253</c:v>
                </c:pt>
                <c:pt idx="39">
                  <c:v>-21230</c:v>
                </c:pt>
                <c:pt idx="40">
                  <c:v>-20865</c:v>
                </c:pt>
                <c:pt idx="41">
                  <c:v>-20865</c:v>
                </c:pt>
                <c:pt idx="42">
                  <c:v>-20604</c:v>
                </c:pt>
                <c:pt idx="43">
                  <c:v>-20557</c:v>
                </c:pt>
                <c:pt idx="44">
                  <c:v>-20135</c:v>
                </c:pt>
                <c:pt idx="45">
                  <c:v>-19944</c:v>
                </c:pt>
                <c:pt idx="46">
                  <c:v>-19891</c:v>
                </c:pt>
                <c:pt idx="47">
                  <c:v>-19889</c:v>
                </c:pt>
                <c:pt idx="48">
                  <c:v>-19878</c:v>
                </c:pt>
                <c:pt idx="49">
                  <c:v>-19526</c:v>
                </c:pt>
                <c:pt idx="50">
                  <c:v>-19409</c:v>
                </c:pt>
                <c:pt idx="51">
                  <c:v>-19382</c:v>
                </c:pt>
                <c:pt idx="52">
                  <c:v>-19252</c:v>
                </c:pt>
                <c:pt idx="53">
                  <c:v>-19248</c:v>
                </c:pt>
                <c:pt idx="54">
                  <c:v>-19203</c:v>
                </c:pt>
                <c:pt idx="55">
                  <c:v>-18750</c:v>
                </c:pt>
                <c:pt idx="56">
                  <c:v>-18575</c:v>
                </c:pt>
                <c:pt idx="57">
                  <c:v>-18541</c:v>
                </c:pt>
                <c:pt idx="58">
                  <c:v>-18524</c:v>
                </c:pt>
                <c:pt idx="59">
                  <c:v>-18070</c:v>
                </c:pt>
                <c:pt idx="60">
                  <c:v>-17847</c:v>
                </c:pt>
                <c:pt idx="61">
                  <c:v>-17361</c:v>
                </c:pt>
                <c:pt idx="62">
                  <c:v>-17119</c:v>
                </c:pt>
                <c:pt idx="63">
                  <c:v>-17087</c:v>
                </c:pt>
                <c:pt idx="64">
                  <c:v>-16737</c:v>
                </c:pt>
                <c:pt idx="65">
                  <c:v>-16359</c:v>
                </c:pt>
                <c:pt idx="66">
                  <c:v>-14589</c:v>
                </c:pt>
                <c:pt idx="67">
                  <c:v>-13736</c:v>
                </c:pt>
                <c:pt idx="68">
                  <c:v>-13687</c:v>
                </c:pt>
                <c:pt idx="69">
                  <c:v>-12399</c:v>
                </c:pt>
                <c:pt idx="70">
                  <c:v>-12399</c:v>
                </c:pt>
                <c:pt idx="71">
                  <c:v>-12382</c:v>
                </c:pt>
                <c:pt idx="72">
                  <c:v>-12382</c:v>
                </c:pt>
                <c:pt idx="73">
                  <c:v>-12382</c:v>
                </c:pt>
                <c:pt idx="74">
                  <c:v>-12346</c:v>
                </c:pt>
                <c:pt idx="75">
                  <c:v>-11877</c:v>
                </c:pt>
                <c:pt idx="76">
                  <c:v>-11877</c:v>
                </c:pt>
                <c:pt idx="77">
                  <c:v>-11841</c:v>
                </c:pt>
                <c:pt idx="78">
                  <c:v>-11828</c:v>
                </c:pt>
                <c:pt idx="79">
                  <c:v>-11707</c:v>
                </c:pt>
                <c:pt idx="80">
                  <c:v>-11705</c:v>
                </c:pt>
                <c:pt idx="81">
                  <c:v>-10979</c:v>
                </c:pt>
                <c:pt idx="82">
                  <c:v>-10828</c:v>
                </c:pt>
                <c:pt idx="83">
                  <c:v>-8878</c:v>
                </c:pt>
                <c:pt idx="84">
                  <c:v>-8256</c:v>
                </c:pt>
                <c:pt idx="85">
                  <c:v>-8256</c:v>
                </c:pt>
                <c:pt idx="86">
                  <c:v>-8256</c:v>
                </c:pt>
                <c:pt idx="87">
                  <c:v>-8254</c:v>
                </c:pt>
                <c:pt idx="88">
                  <c:v>-8254</c:v>
                </c:pt>
                <c:pt idx="89">
                  <c:v>-8254</c:v>
                </c:pt>
                <c:pt idx="90">
                  <c:v>-8254</c:v>
                </c:pt>
                <c:pt idx="91">
                  <c:v>-8241</c:v>
                </c:pt>
                <c:pt idx="92">
                  <c:v>-8224</c:v>
                </c:pt>
                <c:pt idx="93">
                  <c:v>-7652</c:v>
                </c:pt>
                <c:pt idx="94">
                  <c:v>-7630</c:v>
                </c:pt>
                <c:pt idx="95">
                  <c:v>-7575</c:v>
                </c:pt>
                <c:pt idx="96">
                  <c:v>-7564</c:v>
                </c:pt>
                <c:pt idx="97">
                  <c:v>-7509</c:v>
                </c:pt>
                <c:pt idx="98">
                  <c:v>-7390</c:v>
                </c:pt>
                <c:pt idx="99">
                  <c:v>-7040</c:v>
                </c:pt>
                <c:pt idx="100">
                  <c:v>-7023</c:v>
                </c:pt>
                <c:pt idx="101">
                  <c:v>-6987</c:v>
                </c:pt>
                <c:pt idx="102">
                  <c:v>-6921</c:v>
                </c:pt>
                <c:pt idx="103">
                  <c:v>-6921</c:v>
                </c:pt>
                <c:pt idx="104">
                  <c:v>-6917</c:v>
                </c:pt>
                <c:pt idx="105">
                  <c:v>-6902</c:v>
                </c:pt>
                <c:pt idx="106">
                  <c:v>-6902</c:v>
                </c:pt>
                <c:pt idx="107">
                  <c:v>-6900</c:v>
                </c:pt>
                <c:pt idx="108">
                  <c:v>-6887</c:v>
                </c:pt>
                <c:pt idx="109">
                  <c:v>-6887</c:v>
                </c:pt>
                <c:pt idx="110">
                  <c:v>-6868</c:v>
                </c:pt>
                <c:pt idx="111">
                  <c:v>-6868</c:v>
                </c:pt>
                <c:pt idx="112">
                  <c:v>-6864</c:v>
                </c:pt>
                <c:pt idx="113">
                  <c:v>-6864</c:v>
                </c:pt>
                <c:pt idx="114">
                  <c:v>-6819</c:v>
                </c:pt>
                <c:pt idx="115">
                  <c:v>-6819</c:v>
                </c:pt>
                <c:pt idx="116">
                  <c:v>-6414</c:v>
                </c:pt>
                <c:pt idx="117">
                  <c:v>-6261</c:v>
                </c:pt>
                <c:pt idx="118">
                  <c:v>-6106</c:v>
                </c:pt>
                <c:pt idx="119">
                  <c:v>-6057</c:v>
                </c:pt>
                <c:pt idx="120">
                  <c:v>-5735</c:v>
                </c:pt>
                <c:pt idx="121">
                  <c:v>-5652</c:v>
                </c:pt>
                <c:pt idx="122">
                  <c:v>-5597</c:v>
                </c:pt>
                <c:pt idx="123">
                  <c:v>-5397</c:v>
                </c:pt>
                <c:pt idx="124">
                  <c:v>-5026</c:v>
                </c:pt>
                <c:pt idx="125">
                  <c:v>-4812</c:v>
                </c:pt>
                <c:pt idx="126">
                  <c:v>-4797</c:v>
                </c:pt>
                <c:pt idx="127">
                  <c:v>-4795</c:v>
                </c:pt>
                <c:pt idx="128">
                  <c:v>-4763</c:v>
                </c:pt>
                <c:pt idx="129">
                  <c:v>-4761</c:v>
                </c:pt>
                <c:pt idx="130">
                  <c:v>-4500</c:v>
                </c:pt>
                <c:pt idx="131">
                  <c:v>-4499</c:v>
                </c:pt>
                <c:pt idx="132">
                  <c:v>-4463</c:v>
                </c:pt>
                <c:pt idx="133">
                  <c:v>-4379</c:v>
                </c:pt>
                <c:pt idx="134">
                  <c:v>-4266</c:v>
                </c:pt>
                <c:pt idx="135">
                  <c:v>-4264</c:v>
                </c:pt>
                <c:pt idx="136">
                  <c:v>-4177</c:v>
                </c:pt>
                <c:pt idx="137">
                  <c:v>-4137</c:v>
                </c:pt>
                <c:pt idx="138">
                  <c:v>-4128</c:v>
                </c:pt>
                <c:pt idx="139">
                  <c:v>-4128</c:v>
                </c:pt>
                <c:pt idx="140">
                  <c:v>-4094</c:v>
                </c:pt>
                <c:pt idx="141">
                  <c:v>-4058</c:v>
                </c:pt>
                <c:pt idx="142">
                  <c:v>-4024</c:v>
                </c:pt>
                <c:pt idx="143">
                  <c:v>-3956</c:v>
                </c:pt>
                <c:pt idx="144">
                  <c:v>-3948</c:v>
                </c:pt>
                <c:pt idx="145">
                  <c:v>-3922</c:v>
                </c:pt>
                <c:pt idx="146">
                  <c:v>-3922</c:v>
                </c:pt>
                <c:pt idx="147">
                  <c:v>-3839</c:v>
                </c:pt>
                <c:pt idx="148">
                  <c:v>-3604</c:v>
                </c:pt>
                <c:pt idx="149">
                  <c:v>-3538</c:v>
                </c:pt>
                <c:pt idx="150">
                  <c:v>-3521</c:v>
                </c:pt>
                <c:pt idx="151">
                  <c:v>-3451</c:v>
                </c:pt>
                <c:pt idx="152">
                  <c:v>-3451</c:v>
                </c:pt>
                <c:pt idx="153">
                  <c:v>-3449</c:v>
                </c:pt>
                <c:pt idx="154">
                  <c:v>-3441</c:v>
                </c:pt>
                <c:pt idx="155">
                  <c:v>-3415</c:v>
                </c:pt>
                <c:pt idx="156">
                  <c:v>-3392</c:v>
                </c:pt>
                <c:pt idx="157">
                  <c:v>-3381</c:v>
                </c:pt>
                <c:pt idx="158">
                  <c:v>-3358</c:v>
                </c:pt>
                <c:pt idx="159">
                  <c:v>-3349</c:v>
                </c:pt>
                <c:pt idx="160">
                  <c:v>-3349</c:v>
                </c:pt>
                <c:pt idx="161">
                  <c:v>-3349</c:v>
                </c:pt>
                <c:pt idx="162">
                  <c:v>-3298</c:v>
                </c:pt>
                <c:pt idx="163">
                  <c:v>-3294</c:v>
                </c:pt>
                <c:pt idx="164">
                  <c:v>-3290</c:v>
                </c:pt>
                <c:pt idx="165">
                  <c:v>-3266</c:v>
                </c:pt>
                <c:pt idx="166">
                  <c:v>-3262</c:v>
                </c:pt>
                <c:pt idx="167">
                  <c:v>-3230</c:v>
                </c:pt>
                <c:pt idx="168">
                  <c:v>-3129</c:v>
                </c:pt>
                <c:pt idx="169">
                  <c:v>-2974</c:v>
                </c:pt>
                <c:pt idx="170">
                  <c:v>-2808</c:v>
                </c:pt>
                <c:pt idx="171">
                  <c:v>-2774</c:v>
                </c:pt>
                <c:pt idx="172">
                  <c:v>-2723</c:v>
                </c:pt>
                <c:pt idx="173">
                  <c:v>-2672</c:v>
                </c:pt>
                <c:pt idx="174">
                  <c:v>-2670</c:v>
                </c:pt>
                <c:pt idx="175">
                  <c:v>-2670</c:v>
                </c:pt>
                <c:pt idx="176">
                  <c:v>-2670</c:v>
                </c:pt>
                <c:pt idx="177">
                  <c:v>-2553</c:v>
                </c:pt>
                <c:pt idx="178">
                  <c:v>-2046</c:v>
                </c:pt>
                <c:pt idx="179">
                  <c:v>-2027</c:v>
                </c:pt>
                <c:pt idx="180">
                  <c:v>-2010</c:v>
                </c:pt>
                <c:pt idx="181">
                  <c:v>-1978</c:v>
                </c:pt>
                <c:pt idx="182">
                  <c:v>-1978</c:v>
                </c:pt>
                <c:pt idx="183">
                  <c:v>-1946</c:v>
                </c:pt>
                <c:pt idx="184">
                  <c:v>-1944</c:v>
                </c:pt>
                <c:pt idx="185">
                  <c:v>-1944</c:v>
                </c:pt>
                <c:pt idx="186">
                  <c:v>-1927</c:v>
                </c:pt>
                <c:pt idx="187">
                  <c:v>-1927</c:v>
                </c:pt>
                <c:pt idx="188">
                  <c:v>-1878</c:v>
                </c:pt>
                <c:pt idx="189">
                  <c:v>-1876</c:v>
                </c:pt>
                <c:pt idx="190">
                  <c:v>-1810</c:v>
                </c:pt>
                <c:pt idx="191">
                  <c:v>-1793</c:v>
                </c:pt>
                <c:pt idx="192">
                  <c:v>-1791</c:v>
                </c:pt>
                <c:pt idx="193">
                  <c:v>-1774</c:v>
                </c:pt>
                <c:pt idx="194">
                  <c:v>-1759</c:v>
                </c:pt>
                <c:pt idx="195">
                  <c:v>-1537</c:v>
                </c:pt>
                <c:pt idx="196">
                  <c:v>-1441</c:v>
                </c:pt>
                <c:pt idx="197">
                  <c:v>-1352</c:v>
                </c:pt>
                <c:pt idx="198">
                  <c:v>-1352</c:v>
                </c:pt>
                <c:pt idx="199">
                  <c:v>-1316</c:v>
                </c:pt>
                <c:pt idx="200">
                  <c:v>-1282</c:v>
                </c:pt>
                <c:pt idx="201">
                  <c:v>-1282</c:v>
                </c:pt>
                <c:pt idx="202">
                  <c:v>-1267</c:v>
                </c:pt>
                <c:pt idx="203">
                  <c:v>-1248</c:v>
                </c:pt>
                <c:pt idx="204">
                  <c:v>-1248</c:v>
                </c:pt>
                <c:pt idx="205">
                  <c:v>-1131</c:v>
                </c:pt>
                <c:pt idx="206">
                  <c:v>-1082</c:v>
                </c:pt>
                <c:pt idx="207">
                  <c:v>-779</c:v>
                </c:pt>
                <c:pt idx="208">
                  <c:v>-677</c:v>
                </c:pt>
                <c:pt idx="209">
                  <c:v>-677</c:v>
                </c:pt>
                <c:pt idx="210">
                  <c:v>-660</c:v>
                </c:pt>
                <c:pt idx="211">
                  <c:v>-660</c:v>
                </c:pt>
                <c:pt idx="212">
                  <c:v>-624</c:v>
                </c:pt>
                <c:pt idx="213">
                  <c:v>-622</c:v>
                </c:pt>
                <c:pt idx="214">
                  <c:v>-558</c:v>
                </c:pt>
                <c:pt idx="215">
                  <c:v>-556</c:v>
                </c:pt>
                <c:pt idx="216">
                  <c:v>-554</c:v>
                </c:pt>
                <c:pt idx="217">
                  <c:v>-541</c:v>
                </c:pt>
                <c:pt idx="218">
                  <c:v>-524</c:v>
                </c:pt>
                <c:pt idx="219">
                  <c:v>-490</c:v>
                </c:pt>
                <c:pt idx="220">
                  <c:v>-456</c:v>
                </c:pt>
                <c:pt idx="221">
                  <c:v>-422</c:v>
                </c:pt>
                <c:pt idx="222">
                  <c:v>-251</c:v>
                </c:pt>
                <c:pt idx="223">
                  <c:v>-49</c:v>
                </c:pt>
                <c:pt idx="224">
                  <c:v>0</c:v>
                </c:pt>
                <c:pt idx="225">
                  <c:v>0</c:v>
                </c:pt>
                <c:pt idx="226">
                  <c:v>19</c:v>
                </c:pt>
                <c:pt idx="227">
                  <c:v>55</c:v>
                </c:pt>
                <c:pt idx="228">
                  <c:v>70</c:v>
                </c:pt>
                <c:pt idx="229">
                  <c:v>70</c:v>
                </c:pt>
                <c:pt idx="230">
                  <c:v>72</c:v>
                </c:pt>
                <c:pt idx="231">
                  <c:v>72</c:v>
                </c:pt>
                <c:pt idx="232">
                  <c:v>72</c:v>
                </c:pt>
                <c:pt idx="233">
                  <c:v>87</c:v>
                </c:pt>
                <c:pt idx="234">
                  <c:v>87</c:v>
                </c:pt>
                <c:pt idx="235">
                  <c:v>119</c:v>
                </c:pt>
                <c:pt idx="236">
                  <c:v>170</c:v>
                </c:pt>
                <c:pt idx="237">
                  <c:v>240</c:v>
                </c:pt>
                <c:pt idx="238">
                  <c:v>626</c:v>
                </c:pt>
                <c:pt idx="239">
                  <c:v>658</c:v>
                </c:pt>
                <c:pt idx="240">
                  <c:v>658</c:v>
                </c:pt>
                <c:pt idx="241">
                  <c:v>660</c:v>
                </c:pt>
                <c:pt idx="242">
                  <c:v>660</c:v>
                </c:pt>
                <c:pt idx="243">
                  <c:v>675</c:v>
                </c:pt>
                <c:pt idx="244">
                  <c:v>675</c:v>
                </c:pt>
                <c:pt idx="245">
                  <c:v>726</c:v>
                </c:pt>
                <c:pt idx="246">
                  <c:v>730</c:v>
                </c:pt>
                <c:pt idx="247">
                  <c:v>730</c:v>
                </c:pt>
                <c:pt idx="248">
                  <c:v>779</c:v>
                </c:pt>
                <c:pt idx="249">
                  <c:v>781</c:v>
                </c:pt>
                <c:pt idx="250">
                  <c:v>783</c:v>
                </c:pt>
                <c:pt idx="251">
                  <c:v>800</c:v>
                </c:pt>
                <c:pt idx="252">
                  <c:v>832</c:v>
                </c:pt>
                <c:pt idx="253">
                  <c:v>832</c:v>
                </c:pt>
                <c:pt idx="254">
                  <c:v>832</c:v>
                </c:pt>
                <c:pt idx="255">
                  <c:v>832</c:v>
                </c:pt>
                <c:pt idx="256">
                  <c:v>864</c:v>
                </c:pt>
                <c:pt idx="257">
                  <c:v>1371</c:v>
                </c:pt>
                <c:pt idx="258">
                  <c:v>1412.5</c:v>
                </c:pt>
                <c:pt idx="259">
                  <c:v>1441</c:v>
                </c:pt>
                <c:pt idx="260">
                  <c:v>1447</c:v>
                </c:pt>
                <c:pt idx="261">
                  <c:v>1466</c:v>
                </c:pt>
                <c:pt idx="262">
                  <c:v>1477</c:v>
                </c:pt>
                <c:pt idx="263">
                  <c:v>1609</c:v>
                </c:pt>
                <c:pt idx="264">
                  <c:v>1626</c:v>
                </c:pt>
                <c:pt idx="265">
                  <c:v>1677</c:v>
                </c:pt>
                <c:pt idx="266">
                  <c:v>1789</c:v>
                </c:pt>
                <c:pt idx="267">
                  <c:v>1946</c:v>
                </c:pt>
                <c:pt idx="268">
                  <c:v>1978</c:v>
                </c:pt>
                <c:pt idx="269">
                  <c:v>2048</c:v>
                </c:pt>
                <c:pt idx="270">
                  <c:v>2082</c:v>
                </c:pt>
                <c:pt idx="271">
                  <c:v>2084</c:v>
                </c:pt>
                <c:pt idx="272">
                  <c:v>2107</c:v>
                </c:pt>
                <c:pt idx="273">
                  <c:v>2124</c:v>
                </c:pt>
                <c:pt idx="274">
                  <c:v>2169</c:v>
                </c:pt>
                <c:pt idx="275">
                  <c:v>2186</c:v>
                </c:pt>
                <c:pt idx="276">
                  <c:v>2305</c:v>
                </c:pt>
                <c:pt idx="277">
                  <c:v>2710</c:v>
                </c:pt>
                <c:pt idx="278">
                  <c:v>2793</c:v>
                </c:pt>
                <c:pt idx="279">
                  <c:v>2810</c:v>
                </c:pt>
                <c:pt idx="280">
                  <c:v>2810</c:v>
                </c:pt>
                <c:pt idx="281">
                  <c:v>2812</c:v>
                </c:pt>
                <c:pt idx="282">
                  <c:v>2812</c:v>
                </c:pt>
                <c:pt idx="283">
                  <c:v>2814</c:v>
                </c:pt>
                <c:pt idx="284">
                  <c:v>2846</c:v>
                </c:pt>
                <c:pt idx="285">
                  <c:v>2863</c:v>
                </c:pt>
                <c:pt idx="286">
                  <c:v>2914</c:v>
                </c:pt>
                <c:pt idx="287">
                  <c:v>2963</c:v>
                </c:pt>
                <c:pt idx="288">
                  <c:v>2965</c:v>
                </c:pt>
                <c:pt idx="289">
                  <c:v>3542</c:v>
                </c:pt>
                <c:pt idx="290">
                  <c:v>3623</c:v>
                </c:pt>
                <c:pt idx="291">
                  <c:v>4079</c:v>
                </c:pt>
                <c:pt idx="292">
                  <c:v>4145</c:v>
                </c:pt>
                <c:pt idx="293">
                  <c:v>4147</c:v>
                </c:pt>
                <c:pt idx="294">
                  <c:v>4196</c:v>
                </c:pt>
                <c:pt idx="295">
                  <c:v>4213</c:v>
                </c:pt>
                <c:pt idx="296">
                  <c:v>4234</c:v>
                </c:pt>
                <c:pt idx="297">
                  <c:v>4298</c:v>
                </c:pt>
                <c:pt idx="298">
                  <c:v>4457</c:v>
                </c:pt>
                <c:pt idx="299">
                  <c:v>4707</c:v>
                </c:pt>
                <c:pt idx="300">
                  <c:v>4735</c:v>
                </c:pt>
                <c:pt idx="301">
                  <c:v>4737</c:v>
                </c:pt>
                <c:pt idx="302">
                  <c:v>4737</c:v>
                </c:pt>
                <c:pt idx="303">
                  <c:v>4788</c:v>
                </c:pt>
                <c:pt idx="304">
                  <c:v>4807</c:v>
                </c:pt>
                <c:pt idx="305">
                  <c:v>4822</c:v>
                </c:pt>
                <c:pt idx="306">
                  <c:v>4858</c:v>
                </c:pt>
                <c:pt idx="307">
                  <c:v>4873</c:v>
                </c:pt>
                <c:pt idx="308">
                  <c:v>4911</c:v>
                </c:pt>
                <c:pt idx="309">
                  <c:v>4916.5</c:v>
                </c:pt>
                <c:pt idx="310">
                  <c:v>4996</c:v>
                </c:pt>
                <c:pt idx="311">
                  <c:v>5045</c:v>
                </c:pt>
                <c:pt idx="312">
                  <c:v>5499</c:v>
                </c:pt>
                <c:pt idx="313">
                  <c:v>5567</c:v>
                </c:pt>
                <c:pt idx="314">
                  <c:v>5605</c:v>
                </c:pt>
                <c:pt idx="315">
                  <c:v>5669</c:v>
                </c:pt>
                <c:pt idx="316">
                  <c:v>5703</c:v>
                </c:pt>
                <c:pt idx="317">
                  <c:v>5737</c:v>
                </c:pt>
                <c:pt idx="318">
                  <c:v>6106</c:v>
                </c:pt>
                <c:pt idx="319">
                  <c:v>6157</c:v>
                </c:pt>
                <c:pt idx="320">
                  <c:v>6244</c:v>
                </c:pt>
                <c:pt idx="321">
                  <c:v>6295</c:v>
                </c:pt>
                <c:pt idx="322">
                  <c:v>6312</c:v>
                </c:pt>
                <c:pt idx="323">
                  <c:v>6397</c:v>
                </c:pt>
                <c:pt idx="324">
                  <c:v>6766</c:v>
                </c:pt>
                <c:pt idx="325">
                  <c:v>6851</c:v>
                </c:pt>
                <c:pt idx="326">
                  <c:v>6921</c:v>
                </c:pt>
                <c:pt idx="327">
                  <c:v>6938</c:v>
                </c:pt>
                <c:pt idx="328">
                  <c:v>7008</c:v>
                </c:pt>
                <c:pt idx="329">
                  <c:v>7040</c:v>
                </c:pt>
                <c:pt idx="330">
                  <c:v>7091</c:v>
                </c:pt>
                <c:pt idx="331">
                  <c:v>7125</c:v>
                </c:pt>
                <c:pt idx="332">
                  <c:v>7475</c:v>
                </c:pt>
                <c:pt idx="333">
                  <c:v>7562</c:v>
                </c:pt>
                <c:pt idx="334">
                  <c:v>7598</c:v>
                </c:pt>
                <c:pt idx="335">
                  <c:v>7632</c:v>
                </c:pt>
                <c:pt idx="336">
                  <c:v>7719</c:v>
                </c:pt>
                <c:pt idx="337">
                  <c:v>7749</c:v>
                </c:pt>
                <c:pt idx="338">
                  <c:v>7870</c:v>
                </c:pt>
                <c:pt idx="339">
                  <c:v>8222</c:v>
                </c:pt>
                <c:pt idx="340">
                  <c:v>8379</c:v>
                </c:pt>
                <c:pt idx="341">
                  <c:v>8379</c:v>
                </c:pt>
                <c:pt idx="342">
                  <c:v>8383</c:v>
                </c:pt>
                <c:pt idx="343">
                  <c:v>8383</c:v>
                </c:pt>
                <c:pt idx="344">
                  <c:v>8383</c:v>
                </c:pt>
                <c:pt idx="345">
                  <c:v>8411</c:v>
                </c:pt>
                <c:pt idx="346">
                  <c:v>8863</c:v>
                </c:pt>
                <c:pt idx="347">
                  <c:v>8986</c:v>
                </c:pt>
                <c:pt idx="348">
                  <c:v>8986</c:v>
                </c:pt>
                <c:pt idx="349">
                  <c:v>8988</c:v>
                </c:pt>
                <c:pt idx="350">
                  <c:v>8988</c:v>
                </c:pt>
                <c:pt idx="351">
                  <c:v>9003</c:v>
                </c:pt>
                <c:pt idx="352">
                  <c:v>9003</c:v>
                </c:pt>
                <c:pt idx="353">
                  <c:v>9020</c:v>
                </c:pt>
                <c:pt idx="354">
                  <c:v>9020</c:v>
                </c:pt>
                <c:pt idx="355">
                  <c:v>9022</c:v>
                </c:pt>
                <c:pt idx="356">
                  <c:v>9022</c:v>
                </c:pt>
                <c:pt idx="357">
                  <c:v>9071</c:v>
                </c:pt>
                <c:pt idx="358">
                  <c:v>9107</c:v>
                </c:pt>
                <c:pt idx="359">
                  <c:v>9610</c:v>
                </c:pt>
                <c:pt idx="360">
                  <c:v>9723.5</c:v>
                </c:pt>
                <c:pt idx="361">
                  <c:v>9765</c:v>
                </c:pt>
                <c:pt idx="362">
                  <c:v>9850</c:v>
                </c:pt>
                <c:pt idx="363">
                  <c:v>9950</c:v>
                </c:pt>
                <c:pt idx="364">
                  <c:v>10338</c:v>
                </c:pt>
                <c:pt idx="365">
                  <c:v>10406</c:v>
                </c:pt>
                <c:pt idx="366">
                  <c:v>10457</c:v>
                </c:pt>
                <c:pt idx="367">
                  <c:v>10491</c:v>
                </c:pt>
                <c:pt idx="368">
                  <c:v>10561</c:v>
                </c:pt>
                <c:pt idx="369">
                  <c:v>10896</c:v>
                </c:pt>
                <c:pt idx="370">
                  <c:v>10996</c:v>
                </c:pt>
                <c:pt idx="371">
                  <c:v>11015</c:v>
                </c:pt>
                <c:pt idx="372">
                  <c:v>11083</c:v>
                </c:pt>
                <c:pt idx="373">
                  <c:v>11106</c:v>
                </c:pt>
                <c:pt idx="374">
                  <c:v>11134</c:v>
                </c:pt>
                <c:pt idx="375">
                  <c:v>11202</c:v>
                </c:pt>
                <c:pt idx="376">
                  <c:v>11238</c:v>
                </c:pt>
                <c:pt idx="377">
                  <c:v>11272</c:v>
                </c:pt>
                <c:pt idx="378">
                  <c:v>11289</c:v>
                </c:pt>
                <c:pt idx="379">
                  <c:v>11998</c:v>
                </c:pt>
                <c:pt idx="380">
                  <c:v>12000</c:v>
                </c:pt>
                <c:pt idx="381">
                  <c:v>12015</c:v>
                </c:pt>
                <c:pt idx="382">
                  <c:v>12243</c:v>
                </c:pt>
                <c:pt idx="383">
                  <c:v>12333.5</c:v>
                </c:pt>
                <c:pt idx="384">
                  <c:v>12352</c:v>
                </c:pt>
                <c:pt idx="385">
                  <c:v>12490</c:v>
                </c:pt>
                <c:pt idx="386">
                  <c:v>12490</c:v>
                </c:pt>
                <c:pt idx="387">
                  <c:v>13075</c:v>
                </c:pt>
                <c:pt idx="388">
                  <c:v>13075</c:v>
                </c:pt>
                <c:pt idx="389">
                  <c:v>13203</c:v>
                </c:pt>
                <c:pt idx="390">
                  <c:v>13757</c:v>
                </c:pt>
                <c:pt idx="391">
                  <c:v>14332</c:v>
                </c:pt>
                <c:pt idx="392">
                  <c:v>14432</c:v>
                </c:pt>
                <c:pt idx="393">
                  <c:v>14439</c:v>
                </c:pt>
                <c:pt idx="394">
                  <c:v>14640</c:v>
                </c:pt>
                <c:pt idx="395">
                  <c:v>15007</c:v>
                </c:pt>
                <c:pt idx="396">
                  <c:v>15007</c:v>
                </c:pt>
                <c:pt idx="397">
                  <c:v>15011</c:v>
                </c:pt>
                <c:pt idx="398">
                  <c:v>15011</c:v>
                </c:pt>
                <c:pt idx="399">
                  <c:v>15085</c:v>
                </c:pt>
                <c:pt idx="400">
                  <c:v>15696</c:v>
                </c:pt>
                <c:pt idx="401">
                  <c:v>15956</c:v>
                </c:pt>
                <c:pt idx="402">
                  <c:v>16414</c:v>
                </c:pt>
                <c:pt idx="403">
                  <c:v>16438</c:v>
                </c:pt>
                <c:pt idx="404">
                  <c:v>16438</c:v>
                </c:pt>
                <c:pt idx="405">
                  <c:v>16487.5</c:v>
                </c:pt>
                <c:pt idx="406">
                  <c:v>16512</c:v>
                </c:pt>
                <c:pt idx="407">
                  <c:v>16514</c:v>
                </c:pt>
                <c:pt idx="408">
                  <c:v>16529</c:v>
                </c:pt>
                <c:pt idx="409">
                  <c:v>16755</c:v>
                </c:pt>
                <c:pt idx="410">
                  <c:v>16769</c:v>
                </c:pt>
                <c:pt idx="411">
                  <c:v>16769</c:v>
                </c:pt>
                <c:pt idx="412">
                  <c:v>16837</c:v>
                </c:pt>
                <c:pt idx="413">
                  <c:v>17259</c:v>
                </c:pt>
                <c:pt idx="414">
                  <c:v>17259</c:v>
                </c:pt>
                <c:pt idx="415">
                  <c:v>17310</c:v>
                </c:pt>
                <c:pt idx="416">
                  <c:v>17423.5</c:v>
                </c:pt>
                <c:pt idx="417">
                  <c:v>17463</c:v>
                </c:pt>
                <c:pt idx="418">
                  <c:v>17883</c:v>
                </c:pt>
                <c:pt idx="419">
                  <c:v>17883</c:v>
                </c:pt>
                <c:pt idx="420">
                  <c:v>18408</c:v>
                </c:pt>
                <c:pt idx="421">
                  <c:v>18521</c:v>
                </c:pt>
                <c:pt idx="422">
                  <c:v>18620.5</c:v>
                </c:pt>
                <c:pt idx="423">
                  <c:v>18637.5</c:v>
                </c:pt>
                <c:pt idx="424">
                  <c:v>18715</c:v>
                </c:pt>
                <c:pt idx="425">
                  <c:v>19186</c:v>
                </c:pt>
                <c:pt idx="426">
                  <c:v>20766</c:v>
                </c:pt>
                <c:pt idx="427">
                  <c:v>20816</c:v>
                </c:pt>
                <c:pt idx="428">
                  <c:v>20925.5</c:v>
                </c:pt>
                <c:pt idx="429">
                  <c:v>21352</c:v>
                </c:pt>
                <c:pt idx="430">
                  <c:v>21353</c:v>
                </c:pt>
                <c:pt idx="431">
                  <c:v>21387</c:v>
                </c:pt>
                <c:pt idx="432">
                  <c:v>21413.5</c:v>
                </c:pt>
                <c:pt idx="433">
                  <c:v>21459</c:v>
                </c:pt>
                <c:pt idx="434">
                  <c:v>21506</c:v>
                </c:pt>
                <c:pt idx="435">
                  <c:v>22107.5</c:v>
                </c:pt>
                <c:pt idx="436">
                  <c:v>22168</c:v>
                </c:pt>
                <c:pt idx="437">
                  <c:v>22173.5</c:v>
                </c:pt>
                <c:pt idx="438">
                  <c:v>22232.5</c:v>
                </c:pt>
                <c:pt idx="439">
                  <c:v>22656</c:v>
                </c:pt>
                <c:pt idx="440">
                  <c:v>22680.5</c:v>
                </c:pt>
                <c:pt idx="441">
                  <c:v>22739</c:v>
                </c:pt>
                <c:pt idx="442">
                  <c:v>22743</c:v>
                </c:pt>
                <c:pt idx="443">
                  <c:v>22950</c:v>
                </c:pt>
                <c:pt idx="444">
                  <c:v>23333</c:v>
                </c:pt>
                <c:pt idx="445">
                  <c:v>23355</c:v>
                </c:pt>
                <c:pt idx="446">
                  <c:v>23357.5</c:v>
                </c:pt>
                <c:pt idx="447">
                  <c:v>24074</c:v>
                </c:pt>
                <c:pt idx="448">
                  <c:v>24170</c:v>
                </c:pt>
                <c:pt idx="449">
                  <c:v>24323.5</c:v>
                </c:pt>
                <c:pt idx="450">
                  <c:v>24751</c:v>
                </c:pt>
                <c:pt idx="451">
                  <c:v>24762.5</c:v>
                </c:pt>
                <c:pt idx="452">
                  <c:v>24777.5</c:v>
                </c:pt>
                <c:pt idx="453">
                  <c:v>26062.5</c:v>
                </c:pt>
                <c:pt idx="454">
                  <c:v>26235.5</c:v>
                </c:pt>
                <c:pt idx="455">
                  <c:v>26235.5</c:v>
                </c:pt>
                <c:pt idx="456">
                  <c:v>26884</c:v>
                </c:pt>
                <c:pt idx="457">
                  <c:v>26888</c:v>
                </c:pt>
                <c:pt idx="458">
                  <c:v>27675</c:v>
                </c:pt>
                <c:pt idx="459">
                  <c:v>28446</c:v>
                </c:pt>
                <c:pt idx="460">
                  <c:v>28480</c:v>
                </c:pt>
              </c:numCache>
            </c:numRef>
          </c:xVal>
          <c:yVal>
            <c:numRef>
              <c:f>Active!$I$21:$I$991</c:f>
              <c:numCache>
                <c:formatCode>General</c:formatCode>
                <c:ptCount val="971"/>
                <c:pt idx="69">
                  <c:v>-8.5668999963672832E-3</c:v>
                </c:pt>
                <c:pt idx="70">
                  <c:v>2.433100002235733E-3</c:v>
                </c:pt>
                <c:pt idx="71">
                  <c:v>-3.6241999987396412E-3</c:v>
                </c:pt>
                <c:pt idx="72">
                  <c:v>-1.6241999983321875E-3</c:v>
                </c:pt>
                <c:pt idx="73">
                  <c:v>7.3758000071393326E-3</c:v>
                </c:pt>
                <c:pt idx="74">
                  <c:v>-1.1392600004910491E-2</c:v>
                </c:pt>
                <c:pt idx="75">
                  <c:v>4.7912999943946488E-3</c:v>
                </c:pt>
                <c:pt idx="76">
                  <c:v>1.979130000108853E-2</c:v>
                </c:pt>
                <c:pt idx="77">
                  <c:v>-7.9771000018808991E-3</c:v>
                </c:pt>
                <c:pt idx="78">
                  <c:v>-1.6726800000469666E-2</c:v>
                </c:pt>
                <c:pt idx="79">
                  <c:v>-2.0781700004590675E-2</c:v>
                </c:pt>
                <c:pt idx="80">
                  <c:v>-1.0435500000312459E-2</c:v>
                </c:pt>
                <c:pt idx="81">
                  <c:v>-1.0764899998321198E-2</c:v>
                </c:pt>
                <c:pt idx="82">
                  <c:v>-1.6268000035779551E-3</c:v>
                </c:pt>
                <c:pt idx="83">
                  <c:v>-3.1081799999810755E-2</c:v>
                </c:pt>
                <c:pt idx="84">
                  <c:v>-1.0413599993626121E-2</c:v>
                </c:pt>
                <c:pt idx="85">
                  <c:v>-6.4135999928112142E-3</c:v>
                </c:pt>
                <c:pt idx="86">
                  <c:v>2.5864000053843483E-3</c:v>
                </c:pt>
                <c:pt idx="87">
                  <c:v>-8.067399998253677E-3</c:v>
                </c:pt>
                <c:pt idx="88">
                  <c:v>-6.7399996623862535E-5</c:v>
                </c:pt>
                <c:pt idx="89">
                  <c:v>2.9326000003493391E-3</c:v>
                </c:pt>
                <c:pt idx="90">
                  <c:v>4.9326000007567927E-3</c:v>
                </c:pt>
                <c:pt idx="95">
                  <c:v>-1.2532499997178093E-2</c:v>
                </c:pt>
                <c:pt idx="98">
                  <c:v>-1.5090000015334226E-3</c:v>
                </c:pt>
                <c:pt idx="99">
                  <c:v>8.0760000055306591E-3</c:v>
                </c:pt>
                <c:pt idx="100">
                  <c:v>1.6018700000131503E-2</c:v>
                </c:pt>
                <c:pt idx="101">
                  <c:v>7.2502999973949045E-3</c:v>
                </c:pt>
                <c:pt idx="102">
                  <c:v>-2.132510000228649E-2</c:v>
                </c:pt>
                <c:pt idx="103">
                  <c:v>7.6748999999836087E-3</c:v>
                </c:pt>
                <c:pt idx="105">
                  <c:v>4.9637999982223846E-3</c:v>
                </c:pt>
                <c:pt idx="106">
                  <c:v>4.9637999982223846E-3</c:v>
                </c:pt>
                <c:pt idx="108">
                  <c:v>-1.4396999977179803E-3</c:v>
                </c:pt>
                <c:pt idx="109">
                  <c:v>-1.4396999977179803E-3</c:v>
                </c:pt>
                <c:pt idx="110">
                  <c:v>-5.1507999960449524E-3</c:v>
                </c:pt>
                <c:pt idx="111">
                  <c:v>-1.5079999866429716E-4</c:v>
                </c:pt>
                <c:pt idx="112">
                  <c:v>3.5415999955148436E-3</c:v>
                </c:pt>
                <c:pt idx="113">
                  <c:v>3.5415999955148436E-3</c:v>
                </c:pt>
                <c:pt idx="114">
                  <c:v>2.3311000040848739E-3</c:v>
                </c:pt>
                <c:pt idx="115">
                  <c:v>2.3311000040848739E-3</c:v>
                </c:pt>
                <c:pt idx="116">
                  <c:v>-1.5633999937563203E-3</c:v>
                </c:pt>
                <c:pt idx="117">
                  <c:v>-7.9099998401943594E-5</c:v>
                </c:pt>
                <c:pt idx="118">
                  <c:v>-2.2486000016215257E-3</c:v>
                </c:pt>
                <c:pt idx="119">
                  <c:v>-1.0766699997475371E-2</c:v>
                </c:pt>
                <c:pt idx="120">
                  <c:v>-3.0284999957075343E-3</c:v>
                </c:pt>
                <c:pt idx="121">
                  <c:v>-3.6611999967135489E-3</c:v>
                </c:pt>
                <c:pt idx="122">
                  <c:v>2.8593000024557114E-3</c:v>
                </c:pt>
                <c:pt idx="123">
                  <c:v>-5.2069999946979806E-4</c:v>
                </c:pt>
                <c:pt idx="125">
                  <c:v>-1.2571999977808446E-3</c:v>
                </c:pt>
                <c:pt idx="126">
                  <c:v>3.3392999976058491E-3</c:v>
                </c:pt>
                <c:pt idx="127">
                  <c:v>-4.3145000017830171E-3</c:v>
                </c:pt>
                <c:pt idx="128">
                  <c:v>7.2246999989147298E-3</c:v>
                </c:pt>
                <c:pt idx="129">
                  <c:v>5.709000033675693E-4</c:v>
                </c:pt>
                <c:pt idx="130">
                  <c:v>5.7500000038999133E-3</c:v>
                </c:pt>
                <c:pt idx="131">
                  <c:v>-2.0769000038853846E-3</c:v>
                </c:pt>
                <c:pt idx="132">
                  <c:v>1.5469999925699085E-4</c:v>
                </c:pt>
                <c:pt idx="133">
                  <c:v>-4.3049000014434569E-3</c:v>
                </c:pt>
                <c:pt idx="134">
                  <c:v>4.255400002875831E-3</c:v>
                </c:pt>
                <c:pt idx="135">
                  <c:v>-5.3984000041964464E-3</c:v>
                </c:pt>
                <c:pt idx="136">
                  <c:v>-2.338699996471405E-3</c:v>
                </c:pt>
                <c:pt idx="138">
                  <c:v>-2.0856799994362518E-2</c:v>
                </c:pt>
                <c:pt idx="139">
                  <c:v>4.1431999998167157E-3</c:v>
                </c:pt>
                <c:pt idx="140">
                  <c:v>8.0286000011255965E-3</c:v>
                </c:pt>
                <c:pt idx="141">
                  <c:v>-7.3980000161100179E-4</c:v>
                </c:pt>
                <c:pt idx="142">
                  <c:v>-2.8544000015244819E-3</c:v>
                </c:pt>
                <c:pt idx="143">
                  <c:v>1.9164000041200779E-3</c:v>
                </c:pt>
                <c:pt idx="145">
                  <c:v>-1.319820000207983E-2</c:v>
                </c:pt>
                <c:pt idx="146">
                  <c:v>1.8017999973380938E-3</c:v>
                </c:pt>
                <c:pt idx="147">
                  <c:v>-8.3090000407537445E-4</c:v>
                </c:pt>
                <c:pt idx="148">
                  <c:v>-7.1523999940836802E-3</c:v>
                </c:pt>
                <c:pt idx="149">
                  <c:v>2.2721999994246289E-3</c:v>
                </c:pt>
                <c:pt idx="151">
                  <c:v>-1.3668100000359118E-2</c:v>
                </c:pt>
                <c:pt idx="152">
                  <c:v>4.3319000033079647E-3</c:v>
                </c:pt>
                <c:pt idx="155">
                  <c:v>5.5634999953326769E-3</c:v>
                </c:pt>
                <c:pt idx="157">
                  <c:v>1.4489000022877008E-3</c:v>
                </c:pt>
                <c:pt idx="159">
                  <c:v>-2.0118999964324757E-3</c:v>
                </c:pt>
                <c:pt idx="160">
                  <c:v>-1.0118999998667277E-3</c:v>
                </c:pt>
                <c:pt idx="161">
                  <c:v>3.9881000047898851E-3</c:v>
                </c:pt>
                <c:pt idx="162">
                  <c:v>8.1620000128168613E-4</c:v>
                </c:pt>
                <c:pt idx="163">
                  <c:v>1.0508600003959145E-2</c:v>
                </c:pt>
                <c:pt idx="165">
                  <c:v>1.3554000033764169E-3</c:v>
                </c:pt>
                <c:pt idx="166">
                  <c:v>-1.9521999929565936E-3</c:v>
                </c:pt>
                <c:pt idx="167">
                  <c:v>1.2587000004714355E-2</c:v>
                </c:pt>
                <c:pt idx="168">
                  <c:v>4.0701000034459867E-3</c:v>
                </c:pt>
                <c:pt idx="169">
                  <c:v>-9.9400000181049109E-5</c:v>
                </c:pt>
                <c:pt idx="170">
                  <c:v>7.6351999960024841E-3</c:v>
                </c:pt>
                <c:pt idx="171">
                  <c:v>-1.4479400000709575E-2</c:v>
                </c:pt>
                <c:pt idx="172">
                  <c:v>-8.6512999987462536E-3</c:v>
                </c:pt>
                <c:pt idx="173">
                  <c:v>-3.8232000006246381E-3</c:v>
                </c:pt>
                <c:pt idx="174">
                  <c:v>-1.8476999997801613E-2</c:v>
                </c:pt>
                <c:pt idx="175">
                  <c:v>-1.7477000001235865E-2</c:v>
                </c:pt>
                <c:pt idx="176">
                  <c:v>-1.3477000000420958E-2</c:v>
                </c:pt>
                <c:pt idx="177">
                  <c:v>-2.2429999808082357E-4</c:v>
                </c:pt>
                <c:pt idx="178">
                  <c:v>8.5374000045703724E-3</c:v>
                </c:pt>
                <c:pt idx="179">
                  <c:v>-1.736999984132126E-4</c:v>
                </c:pt>
                <c:pt idx="180">
                  <c:v>-2.0231000002240762E-2</c:v>
                </c:pt>
                <c:pt idx="181">
                  <c:v>-7.6918000049772672E-3</c:v>
                </c:pt>
                <c:pt idx="182">
                  <c:v>-2.6918000003206544E-3</c:v>
                </c:pt>
                <c:pt idx="183">
                  <c:v>-2.1525999982259236E-3</c:v>
                </c:pt>
                <c:pt idx="184">
                  <c:v>-3.8063999963924289E-3</c:v>
                </c:pt>
                <c:pt idx="185">
                  <c:v>1.1936000009882264E-3</c:v>
                </c:pt>
                <c:pt idx="186">
                  <c:v>4.1363000054843724E-3</c:v>
                </c:pt>
                <c:pt idx="187">
                  <c:v>7.136300002457574E-3</c:v>
                </c:pt>
                <c:pt idx="188">
                  <c:v>8.6182000013650395E-3</c:v>
                </c:pt>
                <c:pt idx="189">
                  <c:v>9.6440000197617337E-4</c:v>
                </c:pt>
                <c:pt idx="190">
                  <c:v>8.3890000023529865E-3</c:v>
                </c:pt>
                <c:pt idx="191">
                  <c:v>1.3317000048118643E-3</c:v>
                </c:pt>
                <c:pt idx="192">
                  <c:v>-1.3220999971963465E-3</c:v>
                </c:pt>
                <c:pt idx="193">
                  <c:v>1.6206000000238419E-3</c:v>
                </c:pt>
                <c:pt idx="194">
                  <c:v>6.2171000026864931E-3</c:v>
                </c:pt>
                <c:pt idx="195">
                  <c:v>-3.547000014805235E-4</c:v>
                </c:pt>
                <c:pt idx="196">
                  <c:v>2.6290000096196309E-4</c:v>
                </c:pt>
                <c:pt idx="197">
                  <c:v>-3.3312000014120713E-3</c:v>
                </c:pt>
                <c:pt idx="198">
                  <c:v>-2.3312000048463233E-3</c:v>
                </c:pt>
                <c:pt idx="199">
                  <c:v>-1.7099600001529325E-2</c:v>
                </c:pt>
                <c:pt idx="200">
                  <c:v>-2.1214200001850259E-2</c:v>
                </c:pt>
                <c:pt idx="201">
                  <c:v>-1.0214200003247242E-2</c:v>
                </c:pt>
                <c:pt idx="202">
                  <c:v>9.3822999988333322E-3</c:v>
                </c:pt>
                <c:pt idx="203">
                  <c:v>-3.3287999976892024E-3</c:v>
                </c:pt>
                <c:pt idx="204">
                  <c:v>4.6712000039406121E-3</c:v>
                </c:pt>
                <c:pt idx="205">
                  <c:v>-1.5076100004080217E-2</c:v>
                </c:pt>
                <c:pt idx="206">
                  <c:v>4.4057999984943308E-3</c:v>
                </c:pt>
                <c:pt idx="207">
                  <c:v>-2.0144900001469068E-2</c:v>
                </c:pt>
                <c:pt idx="212">
                  <c:v>-2.0314400004281197E-2</c:v>
                </c:pt>
                <c:pt idx="213">
                  <c:v>-1.9968199994764291E-2</c:v>
                </c:pt>
                <c:pt idx="214">
                  <c:v>1.1101999989477918E-3</c:v>
                </c:pt>
                <c:pt idx="215">
                  <c:v>3.4564000015961938E-3</c:v>
                </c:pt>
                <c:pt idx="216">
                  <c:v>-1.1197400002856739E-2</c:v>
                </c:pt>
                <c:pt idx="217">
                  <c:v>-8.947099995566532E-3</c:v>
                </c:pt>
                <c:pt idx="218">
                  <c:v>-1.0044000009656884E-3</c:v>
                </c:pt>
                <c:pt idx="219">
                  <c:v>-1.1189999931957573E-3</c:v>
                </c:pt>
                <c:pt idx="220">
                  <c:v>7.7663999982178211E-3</c:v>
                </c:pt>
                <c:pt idx="221">
                  <c:v>2.6518000013311394E-3</c:v>
                </c:pt>
                <c:pt idx="222">
                  <c:v>-7.4809999932767823E-4</c:v>
                </c:pt>
                <c:pt idx="223">
                  <c:v>-7.8190000203903764E-4</c:v>
                </c:pt>
                <c:pt idx="226">
                  <c:v>1.8988900003023446E-2</c:v>
                </c:pt>
                <c:pt idx="227">
                  <c:v>1.2205000020912848E-3</c:v>
                </c:pt>
                <c:pt idx="228">
                  <c:v>-7.1830000015324913E-3</c:v>
                </c:pt>
                <c:pt idx="229">
                  <c:v>-3.183000000717584E-3</c:v>
                </c:pt>
                <c:pt idx="230">
                  <c:v>3.1631999954697676E-3</c:v>
                </c:pt>
                <c:pt idx="231">
                  <c:v>9.1631999966921285E-3</c:v>
                </c:pt>
                <c:pt idx="232">
                  <c:v>1.0163200000533834E-2</c:v>
                </c:pt>
                <c:pt idx="233">
                  <c:v>3.7597000045934692E-3</c:v>
                </c:pt>
                <c:pt idx="234">
                  <c:v>3.7597000045934692E-3</c:v>
                </c:pt>
                <c:pt idx="235">
                  <c:v>2.2988999990047887E-3</c:v>
                </c:pt>
                <c:pt idx="236">
                  <c:v>-1.8730000010691583E-3</c:v>
                </c:pt>
                <c:pt idx="237">
                  <c:v>2.2440000029746443E-3</c:v>
                </c:pt>
                <c:pt idx="238">
                  <c:v>1.2060599998221733E-2</c:v>
                </c:pt>
                <c:pt idx="239">
                  <c:v>-7.4001999964821152E-3</c:v>
                </c:pt>
                <c:pt idx="240">
                  <c:v>4.5997999986866489E-3</c:v>
                </c:pt>
                <c:pt idx="241">
                  <c:v>-1.5054000003146939E-2</c:v>
                </c:pt>
                <c:pt idx="242">
                  <c:v>9.4600000011269003E-4</c:v>
                </c:pt>
                <c:pt idx="243">
                  <c:v>-5.4574999958276749E-3</c:v>
                </c:pt>
                <c:pt idx="244">
                  <c:v>-1.4574999950127676E-3</c:v>
                </c:pt>
                <c:pt idx="245">
                  <c:v>-8.6293999993358739E-3</c:v>
                </c:pt>
                <c:pt idx="246">
                  <c:v>-5.9370000017224811E-3</c:v>
                </c:pt>
                <c:pt idx="247">
                  <c:v>5.062999996880535E-3</c:v>
                </c:pt>
                <c:pt idx="248">
                  <c:v>-2.455100002407562E-3</c:v>
                </c:pt>
                <c:pt idx="249">
                  <c:v>6.8910999980289489E-3</c:v>
                </c:pt>
                <c:pt idx="250">
                  <c:v>7.2373000002698973E-3</c:v>
                </c:pt>
                <c:pt idx="251">
                  <c:v>5.1800000001094304E-3</c:v>
                </c:pt>
                <c:pt idx="252">
                  <c:v>-2.5280800000473391E-2</c:v>
                </c:pt>
                <c:pt idx="253">
                  <c:v>-1.928079999925103E-2</c:v>
                </c:pt>
                <c:pt idx="254">
                  <c:v>-1.2280800001462922E-2</c:v>
                </c:pt>
                <c:pt idx="255">
                  <c:v>-2.8080000629415736E-4</c:v>
                </c:pt>
                <c:pt idx="256">
                  <c:v>3.2584000073256902E-3</c:v>
                </c:pt>
                <c:pt idx="257">
                  <c:v>-1.9799000001512468E-3</c:v>
                </c:pt>
                <c:pt idx="258">
                  <c:v>-1.2962500040885061E-3</c:v>
                </c:pt>
                <c:pt idx="259">
                  <c:v>6.1371000047074631E-3</c:v>
                </c:pt>
                <c:pt idx="260">
                  <c:v>7.1757000041543506E-3</c:v>
                </c:pt>
                <c:pt idx="261">
                  <c:v>-3.535399999236688E-3</c:v>
                </c:pt>
                <c:pt idx="262">
                  <c:v>-1.6631300000881311E-2</c:v>
                </c:pt>
                <c:pt idx="263">
                  <c:v>-7.8210000356193632E-4</c:v>
                </c:pt>
                <c:pt idx="264">
                  <c:v>1.6060000052675605E-4</c:v>
                </c:pt>
                <c:pt idx="265">
                  <c:v>1.9887000016751699E-3</c:v>
                </c:pt>
                <c:pt idx="266">
                  <c:v>-5.6624099997861777E-2</c:v>
                </c:pt>
                <c:pt idx="267">
                  <c:v>-2.447400001983624E-3</c:v>
                </c:pt>
                <c:pt idx="268">
                  <c:v>-4.9081999968620948E-3</c:v>
                </c:pt>
                <c:pt idx="269">
                  <c:v>-3.279119999933755E-2</c:v>
                </c:pt>
                <c:pt idx="270">
                  <c:v>7.0942000020295382E-3</c:v>
                </c:pt>
                <c:pt idx="271">
                  <c:v>-2.5595999977667816E-3</c:v>
                </c:pt>
                <c:pt idx="272">
                  <c:v>4.4217000031494536E-3</c:v>
                </c:pt>
                <c:pt idx="273">
                  <c:v>2.3644000029889867E-3</c:v>
                </c:pt>
                <c:pt idx="274">
                  <c:v>3.153900004690513E-3</c:v>
                </c:pt>
                <c:pt idx="275">
                  <c:v>6.0965999946347438E-3</c:v>
                </c:pt>
                <c:pt idx="276">
                  <c:v>1.0695500001020264E-2</c:v>
                </c:pt>
                <c:pt idx="277">
                  <c:v>8.0100000195670873E-4</c:v>
                </c:pt>
                <c:pt idx="278">
                  <c:v>-8.831700004520826E-3</c:v>
                </c:pt>
                <c:pt idx="279">
                  <c:v>5.1109999985783361E-3</c:v>
                </c:pt>
                <c:pt idx="280">
                  <c:v>6.1110000024200417E-3</c:v>
                </c:pt>
                <c:pt idx="281">
                  <c:v>-7.5427999981911853E-3</c:v>
                </c:pt>
                <c:pt idx="282">
                  <c:v>0</c:v>
                </c:pt>
                <c:pt idx="283">
                  <c:v>-6.1965999993844889E-3</c:v>
                </c:pt>
                <c:pt idx="284">
                  <c:v>-5.6573999972897582E-3</c:v>
                </c:pt>
                <c:pt idx="285">
                  <c:v>1.2853000007453375E-3</c:v>
                </c:pt>
                <c:pt idx="286">
                  <c:v>3.1133999946177937E-3</c:v>
                </c:pt>
                <c:pt idx="287">
                  <c:v>1.3595299998996779E-2</c:v>
                </c:pt>
                <c:pt idx="288">
                  <c:v>-1.2058500004059169E-2</c:v>
                </c:pt>
                <c:pt idx="289">
                  <c:v>6.82020000385819E-3</c:v>
                </c:pt>
                <c:pt idx="290">
                  <c:v>-1.3158699999621604E-2</c:v>
                </c:pt>
                <c:pt idx="291">
                  <c:v>-6.2251000053947791E-3</c:v>
                </c:pt>
                <c:pt idx="292">
                  <c:v>-7.8004999959375709E-3</c:v>
                </c:pt>
                <c:pt idx="293">
                  <c:v>-4.5430000318447128E-4</c:v>
                </c:pt>
                <c:pt idx="294">
                  <c:v>-5.9724000020651147E-3</c:v>
                </c:pt>
                <c:pt idx="295">
                  <c:v>-3.0296999975689687E-3</c:v>
                </c:pt>
                <c:pt idx="296">
                  <c:v>6.0540000413311645E-4</c:v>
                </c:pt>
                <c:pt idx="297">
                  <c:v>-1.4316200002213009E-2</c:v>
                </c:pt>
                <c:pt idx="298">
                  <c:v>-2.8793299999961164E-2</c:v>
                </c:pt>
                <c:pt idx="299">
                  <c:v>4.8170000081881881E-4</c:v>
                </c:pt>
                <c:pt idx="300">
                  <c:v>-6.6714999993564561E-3</c:v>
                </c:pt>
                <c:pt idx="301">
                  <c:v>-1.7325300002994481E-2</c:v>
                </c:pt>
                <c:pt idx="302">
                  <c:v>-1.432530000602128E-2</c:v>
                </c:pt>
                <c:pt idx="303">
                  <c:v>3.502799998386763E-3</c:v>
                </c:pt>
                <c:pt idx="304">
                  <c:v>7.7917000016896054E-3</c:v>
                </c:pt>
                <c:pt idx="305">
                  <c:v>1.2388200004352257E-2</c:v>
                </c:pt>
                <c:pt idx="306">
                  <c:v>-6.3801999931456521E-3</c:v>
                </c:pt>
                <c:pt idx="307">
                  <c:v>2.2163000030559488E-3</c:v>
                </c:pt>
                <c:pt idx="308">
                  <c:v>2.7941000007558614E-3</c:v>
                </c:pt>
                <c:pt idx="310">
                  <c:v>-3.4923999992315657E-3</c:v>
                </c:pt>
                <c:pt idx="311">
                  <c:v>9.9895000021206215E-3</c:v>
                </c:pt>
                <c:pt idx="312">
                  <c:v>2.5768999985302798E-3</c:v>
                </c:pt>
                <c:pt idx="313">
                  <c:v>2.3477000067941844E-3</c:v>
                </c:pt>
                <c:pt idx="314">
                  <c:v>2.9255000044940971E-3</c:v>
                </c:pt>
                <c:pt idx="315">
                  <c:v>-9.9609999597305432E-4</c:v>
                </c:pt>
                <c:pt idx="316">
                  <c:v>7.8893000027164817E-3</c:v>
                </c:pt>
                <c:pt idx="317">
                  <c:v>1.1774699996749405E-2</c:v>
                </c:pt>
                <c:pt idx="318">
                  <c:v>4.648599999200087E-3</c:v>
                </c:pt>
                <c:pt idx="319">
                  <c:v>-4.5232999982545152E-3</c:v>
                </c:pt>
                <c:pt idx="320">
                  <c:v>5.536400007258635E-3</c:v>
                </c:pt>
                <c:pt idx="321">
                  <c:v>3.364500000316184E-3</c:v>
                </c:pt>
                <c:pt idx="322">
                  <c:v>9.3072000017855316E-3</c:v>
                </c:pt>
                <c:pt idx="323">
                  <c:v>-9.7929999901680276E-4</c:v>
                </c:pt>
                <c:pt idx="324">
                  <c:v>7.8945999994175509E-3</c:v>
                </c:pt>
                <c:pt idx="325">
                  <c:v>1.8608099999255501E-2</c:v>
                </c:pt>
                <c:pt idx="326">
                  <c:v>7.2510000609327108E-4</c:v>
                </c:pt>
                <c:pt idx="327">
                  <c:v>6.6678000002866611E-3</c:v>
                </c:pt>
                <c:pt idx="328">
                  <c:v>7.8479999501723796E-4</c:v>
                </c:pt>
                <c:pt idx="329">
                  <c:v>9.3239999987417832E-3</c:v>
                </c:pt>
                <c:pt idx="330">
                  <c:v>1.3152100000297651E-2</c:v>
                </c:pt>
                <c:pt idx="331">
                  <c:v>2.0375000021886081E-3</c:v>
                </c:pt>
                <c:pt idx="332">
                  <c:v>1.0622499998135027E-2</c:v>
                </c:pt>
                <c:pt idx="333">
                  <c:v>1.6822000034153461E-3</c:v>
                </c:pt>
                <c:pt idx="334">
                  <c:v>-2.0862000019405968E-3</c:v>
                </c:pt>
                <c:pt idx="335">
                  <c:v>3.7991999997757375E-3</c:v>
                </c:pt>
                <c:pt idx="336">
                  <c:v>-2.1410999979707412E-3</c:v>
                </c:pt>
                <c:pt idx="337">
                  <c:v>1.1051900000893511E-2</c:v>
                </c:pt>
                <c:pt idx="338">
                  <c:v>-3.0029999979888089E-3</c:v>
                </c:pt>
                <c:pt idx="339">
                  <c:v>3.9281999997911043E-3</c:v>
                </c:pt>
                <c:pt idx="340">
                  <c:v>7.1049000034690835E-3</c:v>
                </c:pt>
                <c:pt idx="341">
                  <c:v>8.1049000000348315E-3</c:v>
                </c:pt>
                <c:pt idx="342">
                  <c:v>-6.2027000021771528E-3</c:v>
                </c:pt>
                <c:pt idx="343">
                  <c:v>-2.2027000013622455E-3</c:v>
                </c:pt>
                <c:pt idx="344">
                  <c:v>7.972999956109561E-4</c:v>
                </c:pt>
                <c:pt idx="345">
                  <c:v>5.644099997880403E-3</c:v>
                </c:pt>
                <c:pt idx="346">
                  <c:v>1.1885299994901288E-2</c:v>
                </c:pt>
                <c:pt idx="347">
                  <c:v>-1.8233999944641255E-3</c:v>
                </c:pt>
                <c:pt idx="348">
                  <c:v>1.0176600000704639E-2</c:v>
                </c:pt>
                <c:pt idx="349">
                  <c:v>-1.0477199997694697E-2</c:v>
                </c:pt>
                <c:pt idx="350">
                  <c:v>-7.4772000007214956E-3</c:v>
                </c:pt>
                <c:pt idx="351">
                  <c:v>1.1192999954801053E-3</c:v>
                </c:pt>
                <c:pt idx="352">
                  <c:v>1.1192999954801053E-3</c:v>
                </c:pt>
                <c:pt idx="353">
                  <c:v>1.061999995727092E-3</c:v>
                </c:pt>
                <c:pt idx="354">
                  <c:v>1.0062000001198612E-2</c:v>
                </c:pt>
                <c:pt idx="355">
                  <c:v>-5.5917999925441109E-3</c:v>
                </c:pt>
                <c:pt idx="356">
                  <c:v>-4.5917999959783629E-3</c:v>
                </c:pt>
                <c:pt idx="357">
                  <c:v>-2.1099000005051494E-3</c:v>
                </c:pt>
                <c:pt idx="358">
                  <c:v>5.1217000000178814E-3</c:v>
                </c:pt>
                <c:pt idx="359">
                  <c:v>4.1909999999916181E-3</c:v>
                </c:pt>
                <c:pt idx="360">
                  <c:v>0</c:v>
                </c:pt>
                <c:pt idx="361">
                  <c:v>6.0215000048629008E-3</c:v>
                </c:pt>
                <c:pt idx="362">
                  <c:v>-3.2649999993736856E-3</c:v>
                </c:pt>
                <c:pt idx="363">
                  <c:v>1.4044999996258412E-2</c:v>
                </c:pt>
                <c:pt idx="364">
                  <c:v>1.2078000072506256E-3</c:v>
                </c:pt>
                <c:pt idx="365">
                  <c:v>7.9785999987507239E-3</c:v>
                </c:pt>
                <c:pt idx="366">
                  <c:v>3.8066999986767769E-3</c:v>
                </c:pt>
                <c:pt idx="367">
                  <c:v>1.6921000060392544E-3</c:v>
                </c:pt>
                <c:pt idx="368">
                  <c:v>4.8091000062413514E-3</c:v>
                </c:pt>
                <c:pt idx="370">
                  <c:v>1.2107599999580998E-2</c:v>
                </c:pt>
                <c:pt idx="372">
                  <c:v>1.1672999971779063E-3</c:v>
                </c:pt>
                <c:pt idx="374">
                  <c:v>7.9953999957069755E-3</c:v>
                </c:pt>
                <c:pt idx="375">
                  <c:v>-7.2337999954470433E-3</c:v>
                </c:pt>
                <c:pt idx="376">
                  <c:v>1.2997800004086457E-2</c:v>
                </c:pt>
                <c:pt idx="378">
                  <c:v>6.8259000036050566E-3</c:v>
                </c:pt>
                <c:pt idx="381">
                  <c:v>6.4964999983203597E-3</c:v>
                </c:pt>
                <c:pt idx="385">
                  <c:v>6.7190000045229681E-3</c:v>
                </c:pt>
                <c:pt idx="395">
                  <c:v>2.4116999993566424E-3</c:v>
                </c:pt>
                <c:pt idx="402">
                  <c:v>8.9634000032674521E-3</c:v>
                </c:pt>
                <c:pt idx="428">
                  <c:v>-2.5959499980672263E-3</c:v>
                </c:pt>
                <c:pt idx="445">
                  <c:v>4.5505000016419217E-3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CAD-43C3-AFC4-753D3372B986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Active!$D$21:$D$991</c:f>
                <c:numCache>
                  <c:formatCode>General</c:formatCode>
                  <c:ptCount val="971"/>
                  <c:pt idx="91">
                    <c:v>5.0000000000000001E-4</c:v>
                  </c:pt>
                  <c:pt idx="92">
                    <c:v>2.0999999999999999E-3</c:v>
                  </c:pt>
                  <c:pt idx="96">
                    <c:v>5.0000000000000001E-4</c:v>
                  </c:pt>
                  <c:pt idx="110">
                    <c:v>5.0000000000000001E-3</c:v>
                  </c:pt>
                  <c:pt idx="111">
                    <c:v>5.0000000000000001E-3</c:v>
                  </c:pt>
                  <c:pt idx="116">
                    <c:v>5.0000000000000001E-3</c:v>
                  </c:pt>
                  <c:pt idx="125">
                    <c:v>5.0000000000000001E-3</c:v>
                  </c:pt>
                  <c:pt idx="126">
                    <c:v>5.0000000000000001E-3</c:v>
                  </c:pt>
                  <c:pt idx="127">
                    <c:v>5.0000000000000001E-3</c:v>
                  </c:pt>
                  <c:pt idx="128">
                    <c:v>5.0000000000000001E-3</c:v>
                  </c:pt>
                  <c:pt idx="129">
                    <c:v>5.0000000000000001E-3</c:v>
                  </c:pt>
                  <c:pt idx="309">
                    <c:v>6.9999999999999999E-4</c:v>
                  </c:pt>
                  <c:pt idx="325">
                    <c:v>4.0000000000000001E-3</c:v>
                  </c:pt>
                  <c:pt idx="326">
                    <c:v>5.0000000000000001E-3</c:v>
                  </c:pt>
                  <c:pt idx="327">
                    <c:v>8.9999999999999993E-3</c:v>
                  </c:pt>
                  <c:pt idx="328">
                    <c:v>6.0000000000000001E-3</c:v>
                  </c:pt>
                  <c:pt idx="329">
                    <c:v>7.0000000000000001E-3</c:v>
                  </c:pt>
                  <c:pt idx="330">
                    <c:v>5.0000000000000001E-3</c:v>
                  </c:pt>
                  <c:pt idx="331">
                    <c:v>6.0000000000000001E-3</c:v>
                  </c:pt>
                  <c:pt idx="332">
                    <c:v>5.0000000000000001E-3</c:v>
                  </c:pt>
                  <c:pt idx="333">
                    <c:v>4.0000000000000001E-3</c:v>
                  </c:pt>
                  <c:pt idx="334">
                    <c:v>4.0000000000000001E-3</c:v>
                  </c:pt>
                  <c:pt idx="335">
                    <c:v>4.0000000000000001E-3</c:v>
                  </c:pt>
                  <c:pt idx="337">
                    <c:v>4.0000000000000001E-3</c:v>
                  </c:pt>
                  <c:pt idx="338">
                    <c:v>5.0000000000000001E-3</c:v>
                  </c:pt>
                  <c:pt idx="339">
                    <c:v>4.0000000000000001E-3</c:v>
                  </c:pt>
                  <c:pt idx="345">
                    <c:v>5.0000000000000001E-3</c:v>
                  </c:pt>
                  <c:pt idx="347">
                    <c:v>7.0000000000000001E-3</c:v>
                  </c:pt>
                  <c:pt idx="348">
                    <c:v>2E-3</c:v>
                  </c:pt>
                  <c:pt idx="351">
                    <c:v>6.0000000000000001E-3</c:v>
                  </c:pt>
                  <c:pt idx="357">
                    <c:v>4.0000000000000001E-3</c:v>
                  </c:pt>
                  <c:pt idx="358">
                    <c:v>5.0000000000000001E-3</c:v>
                  </c:pt>
                  <c:pt idx="359">
                    <c:v>1E-3</c:v>
                  </c:pt>
                  <c:pt idx="361">
                    <c:v>5.0000000000000001E-3</c:v>
                  </c:pt>
                  <c:pt idx="362">
                    <c:v>5.0000000000000001E-3</c:v>
                  </c:pt>
                  <c:pt idx="363">
                    <c:v>6.0000000000000001E-3</c:v>
                  </c:pt>
                  <c:pt idx="364">
                    <c:v>5.0000000000000001E-3</c:v>
                  </c:pt>
                  <c:pt idx="365">
                    <c:v>4.0000000000000001E-3</c:v>
                  </c:pt>
                  <c:pt idx="366">
                    <c:v>5.0000000000000001E-3</c:v>
                  </c:pt>
                  <c:pt idx="367">
                    <c:v>4.0000000000000001E-3</c:v>
                  </c:pt>
                  <c:pt idx="368">
                    <c:v>4.0000000000000001E-3</c:v>
                  </c:pt>
                  <c:pt idx="370">
                    <c:v>4.0000000000000001E-3</c:v>
                  </c:pt>
                  <c:pt idx="372">
                    <c:v>5.0000000000000001E-3</c:v>
                  </c:pt>
                  <c:pt idx="373">
                    <c:v>2.9999999999999997E-4</c:v>
                  </c:pt>
                  <c:pt idx="374">
                    <c:v>4.0000000000000001E-3</c:v>
                  </c:pt>
                  <c:pt idx="375">
                    <c:v>5.0000000000000001E-3</c:v>
                  </c:pt>
                  <c:pt idx="376">
                    <c:v>6.0000000000000001E-3</c:v>
                  </c:pt>
                  <c:pt idx="378">
                    <c:v>8.0000000000000002E-3</c:v>
                  </c:pt>
                  <c:pt idx="382">
                    <c:v>4.0000000000000002E-4</c:v>
                  </c:pt>
                  <c:pt idx="383">
                    <c:v>1.2999999999999999E-3</c:v>
                  </c:pt>
                  <c:pt idx="384">
                    <c:v>1E-4</c:v>
                  </c:pt>
                  <c:pt idx="388">
                    <c:v>4.0000000000000003E-5</c:v>
                  </c:pt>
                  <c:pt idx="389">
                    <c:v>0</c:v>
                  </c:pt>
                  <c:pt idx="390">
                    <c:v>1E-4</c:v>
                  </c:pt>
                  <c:pt idx="391">
                    <c:v>6.9999999999999999E-4</c:v>
                  </c:pt>
                  <c:pt idx="392">
                    <c:v>8.9999999999999998E-4</c:v>
                  </c:pt>
                  <c:pt idx="394">
                    <c:v>1E-4</c:v>
                  </c:pt>
                  <c:pt idx="396">
                    <c:v>2.0000000000000001E-4</c:v>
                  </c:pt>
                  <c:pt idx="397">
                    <c:v>6.9999999999999994E-5</c:v>
                  </c:pt>
                  <c:pt idx="399">
                    <c:v>1E-3</c:v>
                  </c:pt>
                  <c:pt idx="400">
                    <c:v>5.0000000000000001E-4</c:v>
                  </c:pt>
                  <c:pt idx="401">
                    <c:v>1.5E-3</c:v>
                  </c:pt>
                  <c:pt idx="402">
                    <c:v>3.0000000000000001E-3</c:v>
                  </c:pt>
                  <c:pt idx="403">
                    <c:v>6.0000000000000002E-5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2.0999999999999999E-3</c:v>
                  </c:pt>
                  <c:pt idx="408">
                    <c:v>1E-3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2.9999999999999997E-4</c:v>
                  </c:pt>
                  <c:pt idx="413">
                    <c:v>0</c:v>
                  </c:pt>
                  <c:pt idx="414">
                    <c:v>1.4E-3</c:v>
                  </c:pt>
                  <c:pt idx="415">
                    <c:v>1.1999999999999999E-3</c:v>
                  </c:pt>
                  <c:pt idx="416">
                    <c:v>5.0000000000000001E-4</c:v>
                  </c:pt>
                  <c:pt idx="417">
                    <c:v>0</c:v>
                  </c:pt>
                  <c:pt idx="418">
                    <c:v>2.0000000000000001E-4</c:v>
                  </c:pt>
                  <c:pt idx="419">
                    <c:v>2.0000000000000001E-4</c:v>
                  </c:pt>
                  <c:pt idx="420">
                    <c:v>1E-4</c:v>
                  </c:pt>
                  <c:pt idx="421">
                    <c:v>1E-4</c:v>
                  </c:pt>
                  <c:pt idx="422">
                    <c:v>1.4E-3</c:v>
                  </c:pt>
                  <c:pt idx="423">
                    <c:v>2.9999999999999997E-4</c:v>
                  </c:pt>
                  <c:pt idx="424">
                    <c:v>2.9999999999999997E-4</c:v>
                  </c:pt>
                  <c:pt idx="425">
                    <c:v>2.0000000000000001E-4</c:v>
                  </c:pt>
                  <c:pt idx="427">
                    <c:v>4.0000000000000002E-4</c:v>
                  </c:pt>
                  <c:pt idx="429">
                    <c:v>1.6999999999999999E-3</c:v>
                  </c:pt>
                  <c:pt idx="430">
                    <c:v>1.1E-4</c:v>
                  </c:pt>
                  <c:pt idx="431">
                    <c:v>5.0000000000000001E-4</c:v>
                  </c:pt>
                  <c:pt idx="432">
                    <c:v>3.3E-4</c:v>
                  </c:pt>
                  <c:pt idx="433">
                    <c:v>2.2000000000000001E-3</c:v>
                  </c:pt>
                  <c:pt idx="434">
                    <c:v>1E-4</c:v>
                  </c:pt>
                  <c:pt idx="435">
                    <c:v>1.9E-3</c:v>
                  </c:pt>
                  <c:pt idx="436">
                    <c:v>8.9999999999999998E-4</c:v>
                  </c:pt>
                  <c:pt idx="437">
                    <c:v>2.1000000000000001E-4</c:v>
                  </c:pt>
                  <c:pt idx="438">
                    <c:v>5.8999999999999999E-3</c:v>
                  </c:pt>
                  <c:pt idx="439">
                    <c:v>1.2999999999999999E-4</c:v>
                  </c:pt>
                  <c:pt idx="440">
                    <c:v>2.7999999999999998E-4</c:v>
                  </c:pt>
                  <c:pt idx="441">
                    <c:v>2.5000000000000001E-3</c:v>
                  </c:pt>
                  <c:pt idx="442">
                    <c:v>3.2000000000000002E-3</c:v>
                  </c:pt>
                  <c:pt idx="444">
                    <c:v>1E-4</c:v>
                  </c:pt>
                  <c:pt idx="445">
                    <c:v>0</c:v>
                  </c:pt>
                  <c:pt idx="446">
                    <c:v>6.4999999999999997E-3</c:v>
                  </c:pt>
                  <c:pt idx="447">
                    <c:v>1.6999999999999999E-3</c:v>
                  </c:pt>
                  <c:pt idx="448">
                    <c:v>0</c:v>
                  </c:pt>
                  <c:pt idx="449">
                    <c:v>1.9E-3</c:v>
                  </c:pt>
                  <c:pt idx="450">
                    <c:v>3.0000000000000001E-3</c:v>
                  </c:pt>
                  <c:pt idx="451">
                    <c:v>2.3999999999999998E-3</c:v>
                  </c:pt>
                  <c:pt idx="452">
                    <c:v>1.06E-2</c:v>
                  </c:pt>
                  <c:pt idx="453">
                    <c:v>5.9999999999999995E-4</c:v>
                  </c:pt>
                  <c:pt idx="454">
                    <c:v>2.3000000000000001E-4</c:v>
                  </c:pt>
                  <c:pt idx="455">
                    <c:v>2.3000000000000001E-4</c:v>
                  </c:pt>
                  <c:pt idx="456">
                    <c:v>0</c:v>
                  </c:pt>
                  <c:pt idx="457">
                    <c:v>2.2000000000000001E-3</c:v>
                  </c:pt>
                  <c:pt idx="458">
                    <c:v>5.9999999999999995E-4</c:v>
                  </c:pt>
                </c:numCache>
              </c:numRef>
            </c:plus>
            <c:minus>
              <c:numRef>
                <c:f>Active!$D$21:$D$991</c:f>
                <c:numCache>
                  <c:formatCode>General</c:formatCode>
                  <c:ptCount val="971"/>
                  <c:pt idx="91">
                    <c:v>5.0000000000000001E-4</c:v>
                  </c:pt>
                  <c:pt idx="92">
                    <c:v>2.0999999999999999E-3</c:v>
                  </c:pt>
                  <c:pt idx="96">
                    <c:v>5.0000000000000001E-4</c:v>
                  </c:pt>
                  <c:pt idx="110">
                    <c:v>5.0000000000000001E-3</c:v>
                  </c:pt>
                  <c:pt idx="111">
                    <c:v>5.0000000000000001E-3</c:v>
                  </c:pt>
                  <c:pt idx="116">
                    <c:v>5.0000000000000001E-3</c:v>
                  </c:pt>
                  <c:pt idx="125">
                    <c:v>5.0000000000000001E-3</c:v>
                  </c:pt>
                  <c:pt idx="126">
                    <c:v>5.0000000000000001E-3</c:v>
                  </c:pt>
                  <c:pt idx="127">
                    <c:v>5.0000000000000001E-3</c:v>
                  </c:pt>
                  <c:pt idx="128">
                    <c:v>5.0000000000000001E-3</c:v>
                  </c:pt>
                  <c:pt idx="129">
                    <c:v>5.0000000000000001E-3</c:v>
                  </c:pt>
                  <c:pt idx="309">
                    <c:v>6.9999999999999999E-4</c:v>
                  </c:pt>
                  <c:pt idx="325">
                    <c:v>4.0000000000000001E-3</c:v>
                  </c:pt>
                  <c:pt idx="326">
                    <c:v>5.0000000000000001E-3</c:v>
                  </c:pt>
                  <c:pt idx="327">
                    <c:v>8.9999999999999993E-3</c:v>
                  </c:pt>
                  <c:pt idx="328">
                    <c:v>6.0000000000000001E-3</c:v>
                  </c:pt>
                  <c:pt idx="329">
                    <c:v>7.0000000000000001E-3</c:v>
                  </c:pt>
                  <c:pt idx="330">
                    <c:v>5.0000000000000001E-3</c:v>
                  </c:pt>
                  <c:pt idx="331">
                    <c:v>6.0000000000000001E-3</c:v>
                  </c:pt>
                  <c:pt idx="332">
                    <c:v>5.0000000000000001E-3</c:v>
                  </c:pt>
                  <c:pt idx="333">
                    <c:v>4.0000000000000001E-3</c:v>
                  </c:pt>
                  <c:pt idx="334">
                    <c:v>4.0000000000000001E-3</c:v>
                  </c:pt>
                  <c:pt idx="335">
                    <c:v>4.0000000000000001E-3</c:v>
                  </c:pt>
                  <c:pt idx="337">
                    <c:v>4.0000000000000001E-3</c:v>
                  </c:pt>
                  <c:pt idx="338">
                    <c:v>5.0000000000000001E-3</c:v>
                  </c:pt>
                  <c:pt idx="339">
                    <c:v>4.0000000000000001E-3</c:v>
                  </c:pt>
                  <c:pt idx="345">
                    <c:v>5.0000000000000001E-3</c:v>
                  </c:pt>
                  <c:pt idx="347">
                    <c:v>7.0000000000000001E-3</c:v>
                  </c:pt>
                  <c:pt idx="348">
                    <c:v>2E-3</c:v>
                  </c:pt>
                  <c:pt idx="351">
                    <c:v>6.0000000000000001E-3</c:v>
                  </c:pt>
                  <c:pt idx="357">
                    <c:v>4.0000000000000001E-3</c:v>
                  </c:pt>
                  <c:pt idx="358">
                    <c:v>5.0000000000000001E-3</c:v>
                  </c:pt>
                  <c:pt idx="359">
                    <c:v>1E-3</c:v>
                  </c:pt>
                  <c:pt idx="361">
                    <c:v>5.0000000000000001E-3</c:v>
                  </c:pt>
                  <c:pt idx="362">
                    <c:v>5.0000000000000001E-3</c:v>
                  </c:pt>
                  <c:pt idx="363">
                    <c:v>6.0000000000000001E-3</c:v>
                  </c:pt>
                  <c:pt idx="364">
                    <c:v>5.0000000000000001E-3</c:v>
                  </c:pt>
                  <c:pt idx="365">
                    <c:v>4.0000000000000001E-3</c:v>
                  </c:pt>
                  <c:pt idx="366">
                    <c:v>5.0000000000000001E-3</c:v>
                  </c:pt>
                  <c:pt idx="367">
                    <c:v>4.0000000000000001E-3</c:v>
                  </c:pt>
                  <c:pt idx="368">
                    <c:v>4.0000000000000001E-3</c:v>
                  </c:pt>
                  <c:pt idx="370">
                    <c:v>4.0000000000000001E-3</c:v>
                  </c:pt>
                  <c:pt idx="372">
                    <c:v>5.0000000000000001E-3</c:v>
                  </c:pt>
                  <c:pt idx="373">
                    <c:v>2.9999999999999997E-4</c:v>
                  </c:pt>
                  <c:pt idx="374">
                    <c:v>4.0000000000000001E-3</c:v>
                  </c:pt>
                  <c:pt idx="375">
                    <c:v>5.0000000000000001E-3</c:v>
                  </c:pt>
                  <c:pt idx="376">
                    <c:v>6.0000000000000001E-3</c:v>
                  </c:pt>
                  <c:pt idx="378">
                    <c:v>8.0000000000000002E-3</c:v>
                  </c:pt>
                  <c:pt idx="382">
                    <c:v>4.0000000000000002E-4</c:v>
                  </c:pt>
                  <c:pt idx="383">
                    <c:v>1.2999999999999999E-3</c:v>
                  </c:pt>
                  <c:pt idx="384">
                    <c:v>1E-4</c:v>
                  </c:pt>
                  <c:pt idx="388">
                    <c:v>4.0000000000000003E-5</c:v>
                  </c:pt>
                  <c:pt idx="389">
                    <c:v>0</c:v>
                  </c:pt>
                  <c:pt idx="390">
                    <c:v>1E-4</c:v>
                  </c:pt>
                  <c:pt idx="391">
                    <c:v>6.9999999999999999E-4</c:v>
                  </c:pt>
                  <c:pt idx="392">
                    <c:v>8.9999999999999998E-4</c:v>
                  </c:pt>
                  <c:pt idx="394">
                    <c:v>1E-4</c:v>
                  </c:pt>
                  <c:pt idx="396">
                    <c:v>2.0000000000000001E-4</c:v>
                  </c:pt>
                  <c:pt idx="397">
                    <c:v>6.9999999999999994E-5</c:v>
                  </c:pt>
                  <c:pt idx="399">
                    <c:v>1E-3</c:v>
                  </c:pt>
                  <c:pt idx="400">
                    <c:v>5.0000000000000001E-4</c:v>
                  </c:pt>
                  <c:pt idx="401">
                    <c:v>1.5E-3</c:v>
                  </c:pt>
                  <c:pt idx="402">
                    <c:v>3.0000000000000001E-3</c:v>
                  </c:pt>
                  <c:pt idx="403">
                    <c:v>6.0000000000000002E-5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2.0999999999999999E-3</c:v>
                  </c:pt>
                  <c:pt idx="408">
                    <c:v>1E-3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2.9999999999999997E-4</c:v>
                  </c:pt>
                  <c:pt idx="413">
                    <c:v>0</c:v>
                  </c:pt>
                  <c:pt idx="414">
                    <c:v>1.4E-3</c:v>
                  </c:pt>
                  <c:pt idx="415">
                    <c:v>1.1999999999999999E-3</c:v>
                  </c:pt>
                  <c:pt idx="416">
                    <c:v>5.0000000000000001E-4</c:v>
                  </c:pt>
                  <c:pt idx="417">
                    <c:v>0</c:v>
                  </c:pt>
                  <c:pt idx="418">
                    <c:v>2.0000000000000001E-4</c:v>
                  </c:pt>
                  <c:pt idx="419">
                    <c:v>2.0000000000000001E-4</c:v>
                  </c:pt>
                  <c:pt idx="420">
                    <c:v>1E-4</c:v>
                  </c:pt>
                  <c:pt idx="421">
                    <c:v>1E-4</c:v>
                  </c:pt>
                  <c:pt idx="422">
                    <c:v>1.4E-3</c:v>
                  </c:pt>
                  <c:pt idx="423">
                    <c:v>2.9999999999999997E-4</c:v>
                  </c:pt>
                  <c:pt idx="424">
                    <c:v>2.9999999999999997E-4</c:v>
                  </c:pt>
                  <c:pt idx="425">
                    <c:v>2.0000000000000001E-4</c:v>
                  </c:pt>
                  <c:pt idx="427">
                    <c:v>4.0000000000000002E-4</c:v>
                  </c:pt>
                  <c:pt idx="429">
                    <c:v>1.6999999999999999E-3</c:v>
                  </c:pt>
                  <c:pt idx="430">
                    <c:v>1.1E-4</c:v>
                  </c:pt>
                  <c:pt idx="431">
                    <c:v>5.0000000000000001E-4</c:v>
                  </c:pt>
                  <c:pt idx="432">
                    <c:v>3.3E-4</c:v>
                  </c:pt>
                  <c:pt idx="433">
                    <c:v>2.2000000000000001E-3</c:v>
                  </c:pt>
                  <c:pt idx="434">
                    <c:v>1E-4</c:v>
                  </c:pt>
                  <c:pt idx="435">
                    <c:v>1.9E-3</c:v>
                  </c:pt>
                  <c:pt idx="436">
                    <c:v>8.9999999999999998E-4</c:v>
                  </c:pt>
                  <c:pt idx="437">
                    <c:v>2.1000000000000001E-4</c:v>
                  </c:pt>
                  <c:pt idx="438">
                    <c:v>5.8999999999999999E-3</c:v>
                  </c:pt>
                  <c:pt idx="439">
                    <c:v>1.2999999999999999E-4</c:v>
                  </c:pt>
                  <c:pt idx="440">
                    <c:v>2.7999999999999998E-4</c:v>
                  </c:pt>
                  <c:pt idx="441">
                    <c:v>2.5000000000000001E-3</c:v>
                  </c:pt>
                  <c:pt idx="442">
                    <c:v>3.2000000000000002E-3</c:v>
                  </c:pt>
                  <c:pt idx="444">
                    <c:v>1E-4</c:v>
                  </c:pt>
                  <c:pt idx="445">
                    <c:v>0</c:v>
                  </c:pt>
                  <c:pt idx="446">
                    <c:v>6.4999999999999997E-3</c:v>
                  </c:pt>
                  <c:pt idx="447">
                    <c:v>1.6999999999999999E-3</c:v>
                  </c:pt>
                  <c:pt idx="448">
                    <c:v>0</c:v>
                  </c:pt>
                  <c:pt idx="449">
                    <c:v>1.9E-3</c:v>
                  </c:pt>
                  <c:pt idx="450">
                    <c:v>3.0000000000000001E-3</c:v>
                  </c:pt>
                  <c:pt idx="451">
                    <c:v>2.3999999999999998E-3</c:v>
                  </c:pt>
                  <c:pt idx="452">
                    <c:v>1.06E-2</c:v>
                  </c:pt>
                  <c:pt idx="453">
                    <c:v>5.9999999999999995E-4</c:v>
                  </c:pt>
                  <c:pt idx="454">
                    <c:v>2.3000000000000001E-4</c:v>
                  </c:pt>
                  <c:pt idx="455">
                    <c:v>2.3000000000000001E-4</c:v>
                  </c:pt>
                  <c:pt idx="456">
                    <c:v>0</c:v>
                  </c:pt>
                  <c:pt idx="457">
                    <c:v>2.2000000000000001E-3</c:v>
                  </c:pt>
                  <c:pt idx="458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-45601</c:v>
                </c:pt>
                <c:pt idx="1">
                  <c:v>-45518</c:v>
                </c:pt>
                <c:pt idx="2">
                  <c:v>-45514</c:v>
                </c:pt>
                <c:pt idx="3">
                  <c:v>-45501</c:v>
                </c:pt>
                <c:pt idx="4">
                  <c:v>-45467</c:v>
                </c:pt>
                <c:pt idx="5">
                  <c:v>-45448</c:v>
                </c:pt>
                <c:pt idx="6">
                  <c:v>-45442</c:v>
                </c:pt>
                <c:pt idx="7">
                  <c:v>-45380</c:v>
                </c:pt>
                <c:pt idx="8">
                  <c:v>-40805</c:v>
                </c:pt>
                <c:pt idx="9">
                  <c:v>-38570</c:v>
                </c:pt>
                <c:pt idx="10">
                  <c:v>-36571</c:v>
                </c:pt>
                <c:pt idx="11">
                  <c:v>-33013</c:v>
                </c:pt>
                <c:pt idx="12">
                  <c:v>-33011</c:v>
                </c:pt>
                <c:pt idx="13">
                  <c:v>-32979</c:v>
                </c:pt>
                <c:pt idx="14">
                  <c:v>-32956</c:v>
                </c:pt>
                <c:pt idx="15">
                  <c:v>-32930</c:v>
                </c:pt>
                <c:pt idx="16">
                  <c:v>-32383</c:v>
                </c:pt>
                <c:pt idx="17">
                  <c:v>-32370</c:v>
                </c:pt>
                <c:pt idx="18">
                  <c:v>-32368</c:v>
                </c:pt>
                <c:pt idx="19">
                  <c:v>-32366</c:v>
                </c:pt>
                <c:pt idx="20">
                  <c:v>-32287</c:v>
                </c:pt>
                <c:pt idx="21">
                  <c:v>-32283</c:v>
                </c:pt>
                <c:pt idx="22">
                  <c:v>-22960</c:v>
                </c:pt>
                <c:pt idx="23">
                  <c:v>-22875</c:v>
                </c:pt>
                <c:pt idx="24">
                  <c:v>-22283</c:v>
                </c:pt>
                <c:pt idx="25">
                  <c:v>-22270</c:v>
                </c:pt>
                <c:pt idx="26">
                  <c:v>-22204</c:v>
                </c:pt>
                <c:pt idx="27">
                  <c:v>-22185</c:v>
                </c:pt>
                <c:pt idx="28">
                  <c:v>-22183</c:v>
                </c:pt>
                <c:pt idx="29">
                  <c:v>-21975</c:v>
                </c:pt>
                <c:pt idx="30">
                  <c:v>-21894</c:v>
                </c:pt>
                <c:pt idx="31">
                  <c:v>-21894</c:v>
                </c:pt>
                <c:pt idx="32">
                  <c:v>-21508</c:v>
                </c:pt>
                <c:pt idx="33">
                  <c:v>-21508</c:v>
                </c:pt>
                <c:pt idx="34">
                  <c:v>-21491</c:v>
                </c:pt>
                <c:pt idx="35">
                  <c:v>-21270</c:v>
                </c:pt>
                <c:pt idx="36">
                  <c:v>-21266</c:v>
                </c:pt>
                <c:pt idx="37">
                  <c:v>-21264</c:v>
                </c:pt>
                <c:pt idx="38">
                  <c:v>-21253</c:v>
                </c:pt>
                <c:pt idx="39">
                  <c:v>-21230</c:v>
                </c:pt>
                <c:pt idx="40">
                  <c:v>-20865</c:v>
                </c:pt>
                <c:pt idx="41">
                  <c:v>-20865</c:v>
                </c:pt>
                <c:pt idx="42">
                  <c:v>-20604</c:v>
                </c:pt>
                <c:pt idx="43">
                  <c:v>-20557</c:v>
                </c:pt>
                <c:pt idx="44">
                  <c:v>-20135</c:v>
                </c:pt>
                <c:pt idx="45">
                  <c:v>-19944</c:v>
                </c:pt>
                <c:pt idx="46">
                  <c:v>-19891</c:v>
                </c:pt>
                <c:pt idx="47">
                  <c:v>-19889</c:v>
                </c:pt>
                <c:pt idx="48">
                  <c:v>-19878</c:v>
                </c:pt>
                <c:pt idx="49">
                  <c:v>-19526</c:v>
                </c:pt>
                <c:pt idx="50">
                  <c:v>-19409</c:v>
                </c:pt>
                <c:pt idx="51">
                  <c:v>-19382</c:v>
                </c:pt>
                <c:pt idx="52">
                  <c:v>-19252</c:v>
                </c:pt>
                <c:pt idx="53">
                  <c:v>-19248</c:v>
                </c:pt>
                <c:pt idx="54">
                  <c:v>-19203</c:v>
                </c:pt>
                <c:pt idx="55">
                  <c:v>-18750</c:v>
                </c:pt>
                <c:pt idx="56">
                  <c:v>-18575</c:v>
                </c:pt>
                <c:pt idx="57">
                  <c:v>-18541</c:v>
                </c:pt>
                <c:pt idx="58">
                  <c:v>-18524</c:v>
                </c:pt>
                <c:pt idx="59">
                  <c:v>-18070</c:v>
                </c:pt>
                <c:pt idx="60">
                  <c:v>-17847</c:v>
                </c:pt>
                <c:pt idx="61">
                  <c:v>-17361</c:v>
                </c:pt>
                <c:pt idx="62">
                  <c:v>-17119</c:v>
                </c:pt>
                <c:pt idx="63">
                  <c:v>-17087</c:v>
                </c:pt>
                <c:pt idx="64">
                  <c:v>-16737</c:v>
                </c:pt>
                <c:pt idx="65">
                  <c:v>-16359</c:v>
                </c:pt>
                <c:pt idx="66">
                  <c:v>-14589</c:v>
                </c:pt>
                <c:pt idx="67">
                  <c:v>-13736</c:v>
                </c:pt>
                <c:pt idx="68">
                  <c:v>-13687</c:v>
                </c:pt>
                <c:pt idx="69">
                  <c:v>-12399</c:v>
                </c:pt>
                <c:pt idx="70">
                  <c:v>-12399</c:v>
                </c:pt>
                <c:pt idx="71">
                  <c:v>-12382</c:v>
                </c:pt>
                <c:pt idx="72">
                  <c:v>-12382</c:v>
                </c:pt>
                <c:pt idx="73">
                  <c:v>-12382</c:v>
                </c:pt>
                <c:pt idx="74">
                  <c:v>-12346</c:v>
                </c:pt>
                <c:pt idx="75">
                  <c:v>-11877</c:v>
                </c:pt>
                <c:pt idx="76">
                  <c:v>-11877</c:v>
                </c:pt>
                <c:pt idx="77">
                  <c:v>-11841</c:v>
                </c:pt>
                <c:pt idx="78">
                  <c:v>-11828</c:v>
                </c:pt>
                <c:pt idx="79">
                  <c:v>-11707</c:v>
                </c:pt>
                <c:pt idx="80">
                  <c:v>-11705</c:v>
                </c:pt>
                <c:pt idx="81">
                  <c:v>-10979</c:v>
                </c:pt>
                <c:pt idx="82">
                  <c:v>-10828</c:v>
                </c:pt>
                <c:pt idx="83">
                  <c:v>-8878</c:v>
                </c:pt>
                <c:pt idx="84">
                  <c:v>-8256</c:v>
                </c:pt>
                <c:pt idx="85">
                  <c:v>-8256</c:v>
                </c:pt>
                <c:pt idx="86">
                  <c:v>-8256</c:v>
                </c:pt>
                <c:pt idx="87">
                  <c:v>-8254</c:v>
                </c:pt>
                <c:pt idx="88">
                  <c:v>-8254</c:v>
                </c:pt>
                <c:pt idx="89">
                  <c:v>-8254</c:v>
                </c:pt>
                <c:pt idx="90">
                  <c:v>-8254</c:v>
                </c:pt>
                <c:pt idx="91">
                  <c:v>-8241</c:v>
                </c:pt>
                <c:pt idx="92">
                  <c:v>-8224</c:v>
                </c:pt>
                <c:pt idx="93">
                  <c:v>-7652</c:v>
                </c:pt>
                <c:pt idx="94">
                  <c:v>-7630</c:v>
                </c:pt>
                <c:pt idx="95">
                  <c:v>-7575</c:v>
                </c:pt>
                <c:pt idx="96">
                  <c:v>-7564</c:v>
                </c:pt>
                <c:pt idx="97">
                  <c:v>-7509</c:v>
                </c:pt>
                <c:pt idx="98">
                  <c:v>-7390</c:v>
                </c:pt>
                <c:pt idx="99">
                  <c:v>-7040</c:v>
                </c:pt>
                <c:pt idx="100">
                  <c:v>-7023</c:v>
                </c:pt>
                <c:pt idx="101">
                  <c:v>-6987</c:v>
                </c:pt>
                <c:pt idx="102">
                  <c:v>-6921</c:v>
                </c:pt>
                <c:pt idx="103">
                  <c:v>-6921</c:v>
                </c:pt>
                <c:pt idx="104">
                  <c:v>-6917</c:v>
                </c:pt>
                <c:pt idx="105">
                  <c:v>-6902</c:v>
                </c:pt>
                <c:pt idx="106">
                  <c:v>-6902</c:v>
                </c:pt>
                <c:pt idx="107">
                  <c:v>-6900</c:v>
                </c:pt>
                <c:pt idx="108">
                  <c:v>-6887</c:v>
                </c:pt>
                <c:pt idx="109">
                  <c:v>-6887</c:v>
                </c:pt>
                <c:pt idx="110">
                  <c:v>-6868</c:v>
                </c:pt>
                <c:pt idx="111">
                  <c:v>-6868</c:v>
                </c:pt>
                <c:pt idx="112">
                  <c:v>-6864</c:v>
                </c:pt>
                <c:pt idx="113">
                  <c:v>-6864</c:v>
                </c:pt>
                <c:pt idx="114">
                  <c:v>-6819</c:v>
                </c:pt>
                <c:pt idx="115">
                  <c:v>-6819</c:v>
                </c:pt>
                <c:pt idx="116">
                  <c:v>-6414</c:v>
                </c:pt>
                <c:pt idx="117">
                  <c:v>-6261</c:v>
                </c:pt>
                <c:pt idx="118">
                  <c:v>-6106</c:v>
                </c:pt>
                <c:pt idx="119">
                  <c:v>-6057</c:v>
                </c:pt>
                <c:pt idx="120">
                  <c:v>-5735</c:v>
                </c:pt>
                <c:pt idx="121">
                  <c:v>-5652</c:v>
                </c:pt>
                <c:pt idx="122">
                  <c:v>-5597</c:v>
                </c:pt>
                <c:pt idx="123">
                  <c:v>-5397</c:v>
                </c:pt>
                <c:pt idx="124">
                  <c:v>-5026</c:v>
                </c:pt>
                <c:pt idx="125">
                  <c:v>-4812</c:v>
                </c:pt>
                <c:pt idx="126">
                  <c:v>-4797</c:v>
                </c:pt>
                <c:pt idx="127">
                  <c:v>-4795</c:v>
                </c:pt>
                <c:pt idx="128">
                  <c:v>-4763</c:v>
                </c:pt>
                <c:pt idx="129">
                  <c:v>-4761</c:v>
                </c:pt>
                <c:pt idx="130">
                  <c:v>-4500</c:v>
                </c:pt>
                <c:pt idx="131">
                  <c:v>-4499</c:v>
                </c:pt>
                <c:pt idx="132">
                  <c:v>-4463</c:v>
                </c:pt>
                <c:pt idx="133">
                  <c:v>-4379</c:v>
                </c:pt>
                <c:pt idx="134">
                  <c:v>-4266</c:v>
                </c:pt>
                <c:pt idx="135">
                  <c:v>-4264</c:v>
                </c:pt>
                <c:pt idx="136">
                  <c:v>-4177</c:v>
                </c:pt>
                <c:pt idx="137">
                  <c:v>-4137</c:v>
                </c:pt>
                <c:pt idx="138">
                  <c:v>-4128</c:v>
                </c:pt>
                <c:pt idx="139">
                  <c:v>-4128</c:v>
                </c:pt>
                <c:pt idx="140">
                  <c:v>-4094</c:v>
                </c:pt>
                <c:pt idx="141">
                  <c:v>-4058</c:v>
                </c:pt>
                <c:pt idx="142">
                  <c:v>-4024</c:v>
                </c:pt>
                <c:pt idx="143">
                  <c:v>-3956</c:v>
                </c:pt>
                <c:pt idx="144">
                  <c:v>-3948</c:v>
                </c:pt>
                <c:pt idx="145">
                  <c:v>-3922</c:v>
                </c:pt>
                <c:pt idx="146">
                  <c:v>-3922</c:v>
                </c:pt>
                <c:pt idx="147">
                  <c:v>-3839</c:v>
                </c:pt>
                <c:pt idx="148">
                  <c:v>-3604</c:v>
                </c:pt>
                <c:pt idx="149">
                  <c:v>-3538</c:v>
                </c:pt>
                <c:pt idx="150">
                  <c:v>-3521</c:v>
                </c:pt>
                <c:pt idx="151">
                  <c:v>-3451</c:v>
                </c:pt>
                <c:pt idx="152">
                  <c:v>-3451</c:v>
                </c:pt>
                <c:pt idx="153">
                  <c:v>-3449</c:v>
                </c:pt>
                <c:pt idx="154">
                  <c:v>-3441</c:v>
                </c:pt>
                <c:pt idx="155">
                  <c:v>-3415</c:v>
                </c:pt>
                <c:pt idx="156">
                  <c:v>-3392</c:v>
                </c:pt>
                <c:pt idx="157">
                  <c:v>-3381</c:v>
                </c:pt>
                <c:pt idx="158">
                  <c:v>-3358</c:v>
                </c:pt>
                <c:pt idx="159">
                  <c:v>-3349</c:v>
                </c:pt>
                <c:pt idx="160">
                  <c:v>-3349</c:v>
                </c:pt>
                <c:pt idx="161">
                  <c:v>-3349</c:v>
                </c:pt>
                <c:pt idx="162">
                  <c:v>-3298</c:v>
                </c:pt>
                <c:pt idx="163">
                  <c:v>-3294</c:v>
                </c:pt>
                <c:pt idx="164">
                  <c:v>-3290</c:v>
                </c:pt>
                <c:pt idx="165">
                  <c:v>-3266</c:v>
                </c:pt>
                <c:pt idx="166">
                  <c:v>-3262</c:v>
                </c:pt>
                <c:pt idx="167">
                  <c:v>-3230</c:v>
                </c:pt>
                <c:pt idx="168">
                  <c:v>-3129</c:v>
                </c:pt>
                <c:pt idx="169">
                  <c:v>-2974</c:v>
                </c:pt>
                <c:pt idx="170">
                  <c:v>-2808</c:v>
                </c:pt>
                <c:pt idx="171">
                  <c:v>-2774</c:v>
                </c:pt>
                <c:pt idx="172">
                  <c:v>-2723</c:v>
                </c:pt>
                <c:pt idx="173">
                  <c:v>-2672</c:v>
                </c:pt>
                <c:pt idx="174">
                  <c:v>-2670</c:v>
                </c:pt>
                <c:pt idx="175">
                  <c:v>-2670</c:v>
                </c:pt>
                <c:pt idx="176">
                  <c:v>-2670</c:v>
                </c:pt>
                <c:pt idx="177">
                  <c:v>-2553</c:v>
                </c:pt>
                <c:pt idx="178">
                  <c:v>-2046</c:v>
                </c:pt>
                <c:pt idx="179">
                  <c:v>-2027</c:v>
                </c:pt>
                <c:pt idx="180">
                  <c:v>-2010</c:v>
                </c:pt>
                <c:pt idx="181">
                  <c:v>-1978</c:v>
                </c:pt>
                <c:pt idx="182">
                  <c:v>-1978</c:v>
                </c:pt>
                <c:pt idx="183">
                  <c:v>-1946</c:v>
                </c:pt>
                <c:pt idx="184">
                  <c:v>-1944</c:v>
                </c:pt>
                <c:pt idx="185">
                  <c:v>-1944</c:v>
                </c:pt>
                <c:pt idx="186">
                  <c:v>-1927</c:v>
                </c:pt>
                <c:pt idx="187">
                  <c:v>-1927</c:v>
                </c:pt>
                <c:pt idx="188">
                  <c:v>-1878</c:v>
                </c:pt>
                <c:pt idx="189">
                  <c:v>-1876</c:v>
                </c:pt>
                <c:pt idx="190">
                  <c:v>-1810</c:v>
                </c:pt>
                <c:pt idx="191">
                  <c:v>-1793</c:v>
                </c:pt>
                <c:pt idx="192">
                  <c:v>-1791</c:v>
                </c:pt>
                <c:pt idx="193">
                  <c:v>-1774</c:v>
                </c:pt>
                <c:pt idx="194">
                  <c:v>-1759</c:v>
                </c:pt>
                <c:pt idx="195">
                  <c:v>-1537</c:v>
                </c:pt>
                <c:pt idx="196">
                  <c:v>-1441</c:v>
                </c:pt>
                <c:pt idx="197">
                  <c:v>-1352</c:v>
                </c:pt>
                <c:pt idx="198">
                  <c:v>-1352</c:v>
                </c:pt>
                <c:pt idx="199">
                  <c:v>-1316</c:v>
                </c:pt>
                <c:pt idx="200">
                  <c:v>-1282</c:v>
                </c:pt>
                <c:pt idx="201">
                  <c:v>-1282</c:v>
                </c:pt>
                <c:pt idx="202">
                  <c:v>-1267</c:v>
                </c:pt>
                <c:pt idx="203">
                  <c:v>-1248</c:v>
                </c:pt>
                <c:pt idx="204">
                  <c:v>-1248</c:v>
                </c:pt>
                <c:pt idx="205">
                  <c:v>-1131</c:v>
                </c:pt>
                <c:pt idx="206">
                  <c:v>-1082</c:v>
                </c:pt>
                <c:pt idx="207">
                  <c:v>-779</c:v>
                </c:pt>
                <c:pt idx="208">
                  <c:v>-677</c:v>
                </c:pt>
                <c:pt idx="209">
                  <c:v>-677</c:v>
                </c:pt>
                <c:pt idx="210">
                  <c:v>-660</c:v>
                </c:pt>
                <c:pt idx="211">
                  <c:v>-660</c:v>
                </c:pt>
                <c:pt idx="212">
                  <c:v>-624</c:v>
                </c:pt>
                <c:pt idx="213">
                  <c:v>-622</c:v>
                </c:pt>
                <c:pt idx="214">
                  <c:v>-558</c:v>
                </c:pt>
                <c:pt idx="215">
                  <c:v>-556</c:v>
                </c:pt>
                <c:pt idx="216">
                  <c:v>-554</c:v>
                </c:pt>
                <c:pt idx="217">
                  <c:v>-541</c:v>
                </c:pt>
                <c:pt idx="218">
                  <c:v>-524</c:v>
                </c:pt>
                <c:pt idx="219">
                  <c:v>-490</c:v>
                </c:pt>
                <c:pt idx="220">
                  <c:v>-456</c:v>
                </c:pt>
                <c:pt idx="221">
                  <c:v>-422</c:v>
                </c:pt>
                <c:pt idx="222">
                  <c:v>-251</c:v>
                </c:pt>
                <c:pt idx="223">
                  <c:v>-49</c:v>
                </c:pt>
                <c:pt idx="224">
                  <c:v>0</c:v>
                </c:pt>
                <c:pt idx="225">
                  <c:v>0</c:v>
                </c:pt>
                <c:pt idx="226">
                  <c:v>19</c:v>
                </c:pt>
                <c:pt idx="227">
                  <c:v>55</c:v>
                </c:pt>
                <c:pt idx="228">
                  <c:v>70</c:v>
                </c:pt>
                <c:pt idx="229">
                  <c:v>70</c:v>
                </c:pt>
                <c:pt idx="230">
                  <c:v>72</c:v>
                </c:pt>
                <c:pt idx="231">
                  <c:v>72</c:v>
                </c:pt>
                <c:pt idx="232">
                  <c:v>72</c:v>
                </c:pt>
                <c:pt idx="233">
                  <c:v>87</c:v>
                </c:pt>
                <c:pt idx="234">
                  <c:v>87</c:v>
                </c:pt>
                <c:pt idx="235">
                  <c:v>119</c:v>
                </c:pt>
                <c:pt idx="236">
                  <c:v>170</c:v>
                </c:pt>
                <c:pt idx="237">
                  <c:v>240</c:v>
                </c:pt>
                <c:pt idx="238">
                  <c:v>626</c:v>
                </c:pt>
                <c:pt idx="239">
                  <c:v>658</c:v>
                </c:pt>
                <c:pt idx="240">
                  <c:v>658</c:v>
                </c:pt>
                <c:pt idx="241">
                  <c:v>660</c:v>
                </c:pt>
                <c:pt idx="242">
                  <c:v>660</c:v>
                </c:pt>
                <c:pt idx="243">
                  <c:v>675</c:v>
                </c:pt>
                <c:pt idx="244">
                  <c:v>675</c:v>
                </c:pt>
                <c:pt idx="245">
                  <c:v>726</c:v>
                </c:pt>
                <c:pt idx="246">
                  <c:v>730</c:v>
                </c:pt>
                <c:pt idx="247">
                  <c:v>730</c:v>
                </c:pt>
                <c:pt idx="248">
                  <c:v>779</c:v>
                </c:pt>
                <c:pt idx="249">
                  <c:v>781</c:v>
                </c:pt>
                <c:pt idx="250">
                  <c:v>783</c:v>
                </c:pt>
                <c:pt idx="251">
                  <c:v>800</c:v>
                </c:pt>
                <c:pt idx="252">
                  <c:v>832</c:v>
                </c:pt>
                <c:pt idx="253">
                  <c:v>832</c:v>
                </c:pt>
                <c:pt idx="254">
                  <c:v>832</c:v>
                </c:pt>
                <c:pt idx="255">
                  <c:v>832</c:v>
                </c:pt>
                <c:pt idx="256">
                  <c:v>864</c:v>
                </c:pt>
                <c:pt idx="257">
                  <c:v>1371</c:v>
                </c:pt>
                <c:pt idx="258">
                  <c:v>1412.5</c:v>
                </c:pt>
                <c:pt idx="259">
                  <c:v>1441</c:v>
                </c:pt>
                <c:pt idx="260">
                  <c:v>1447</c:v>
                </c:pt>
                <c:pt idx="261">
                  <c:v>1466</c:v>
                </c:pt>
                <c:pt idx="262">
                  <c:v>1477</c:v>
                </c:pt>
                <c:pt idx="263">
                  <c:v>1609</c:v>
                </c:pt>
                <c:pt idx="264">
                  <c:v>1626</c:v>
                </c:pt>
                <c:pt idx="265">
                  <c:v>1677</c:v>
                </c:pt>
                <c:pt idx="266">
                  <c:v>1789</c:v>
                </c:pt>
                <c:pt idx="267">
                  <c:v>1946</c:v>
                </c:pt>
                <c:pt idx="268">
                  <c:v>1978</c:v>
                </c:pt>
                <c:pt idx="269">
                  <c:v>2048</c:v>
                </c:pt>
                <c:pt idx="270">
                  <c:v>2082</c:v>
                </c:pt>
                <c:pt idx="271">
                  <c:v>2084</c:v>
                </c:pt>
                <c:pt idx="272">
                  <c:v>2107</c:v>
                </c:pt>
                <c:pt idx="273">
                  <c:v>2124</c:v>
                </c:pt>
                <c:pt idx="274">
                  <c:v>2169</c:v>
                </c:pt>
                <c:pt idx="275">
                  <c:v>2186</c:v>
                </c:pt>
                <c:pt idx="276">
                  <c:v>2305</c:v>
                </c:pt>
                <c:pt idx="277">
                  <c:v>2710</c:v>
                </c:pt>
                <c:pt idx="278">
                  <c:v>2793</c:v>
                </c:pt>
                <c:pt idx="279">
                  <c:v>2810</c:v>
                </c:pt>
                <c:pt idx="280">
                  <c:v>2810</c:v>
                </c:pt>
                <c:pt idx="281">
                  <c:v>2812</c:v>
                </c:pt>
                <c:pt idx="282">
                  <c:v>2812</c:v>
                </c:pt>
                <c:pt idx="283">
                  <c:v>2814</c:v>
                </c:pt>
                <c:pt idx="284">
                  <c:v>2846</c:v>
                </c:pt>
                <c:pt idx="285">
                  <c:v>2863</c:v>
                </c:pt>
                <c:pt idx="286">
                  <c:v>2914</c:v>
                </c:pt>
                <c:pt idx="287">
                  <c:v>2963</c:v>
                </c:pt>
                <c:pt idx="288">
                  <c:v>2965</c:v>
                </c:pt>
                <c:pt idx="289">
                  <c:v>3542</c:v>
                </c:pt>
                <c:pt idx="290">
                  <c:v>3623</c:v>
                </c:pt>
                <c:pt idx="291">
                  <c:v>4079</c:v>
                </c:pt>
                <c:pt idx="292">
                  <c:v>4145</c:v>
                </c:pt>
                <c:pt idx="293">
                  <c:v>4147</c:v>
                </c:pt>
                <c:pt idx="294">
                  <c:v>4196</c:v>
                </c:pt>
                <c:pt idx="295">
                  <c:v>4213</c:v>
                </c:pt>
                <c:pt idx="296">
                  <c:v>4234</c:v>
                </c:pt>
                <c:pt idx="297">
                  <c:v>4298</c:v>
                </c:pt>
                <c:pt idx="298">
                  <c:v>4457</c:v>
                </c:pt>
                <c:pt idx="299">
                  <c:v>4707</c:v>
                </c:pt>
                <c:pt idx="300">
                  <c:v>4735</c:v>
                </c:pt>
                <c:pt idx="301">
                  <c:v>4737</c:v>
                </c:pt>
                <c:pt idx="302">
                  <c:v>4737</c:v>
                </c:pt>
                <c:pt idx="303">
                  <c:v>4788</c:v>
                </c:pt>
                <c:pt idx="304">
                  <c:v>4807</c:v>
                </c:pt>
                <c:pt idx="305">
                  <c:v>4822</c:v>
                </c:pt>
                <c:pt idx="306">
                  <c:v>4858</c:v>
                </c:pt>
                <c:pt idx="307">
                  <c:v>4873</c:v>
                </c:pt>
                <c:pt idx="308">
                  <c:v>4911</c:v>
                </c:pt>
                <c:pt idx="309">
                  <c:v>4916.5</c:v>
                </c:pt>
                <c:pt idx="310">
                  <c:v>4996</c:v>
                </c:pt>
                <c:pt idx="311">
                  <c:v>5045</c:v>
                </c:pt>
                <c:pt idx="312">
                  <c:v>5499</c:v>
                </c:pt>
                <c:pt idx="313">
                  <c:v>5567</c:v>
                </c:pt>
                <c:pt idx="314">
                  <c:v>5605</c:v>
                </c:pt>
                <c:pt idx="315">
                  <c:v>5669</c:v>
                </c:pt>
                <c:pt idx="316">
                  <c:v>5703</c:v>
                </c:pt>
                <c:pt idx="317">
                  <c:v>5737</c:v>
                </c:pt>
                <c:pt idx="318">
                  <c:v>6106</c:v>
                </c:pt>
                <c:pt idx="319">
                  <c:v>6157</c:v>
                </c:pt>
                <c:pt idx="320">
                  <c:v>6244</c:v>
                </c:pt>
                <c:pt idx="321">
                  <c:v>6295</c:v>
                </c:pt>
                <c:pt idx="322">
                  <c:v>6312</c:v>
                </c:pt>
                <c:pt idx="323">
                  <c:v>6397</c:v>
                </c:pt>
                <c:pt idx="324">
                  <c:v>6766</c:v>
                </c:pt>
                <c:pt idx="325">
                  <c:v>6851</c:v>
                </c:pt>
                <c:pt idx="326">
                  <c:v>6921</c:v>
                </c:pt>
                <c:pt idx="327">
                  <c:v>6938</c:v>
                </c:pt>
                <c:pt idx="328">
                  <c:v>7008</c:v>
                </c:pt>
                <c:pt idx="329">
                  <c:v>7040</c:v>
                </c:pt>
                <c:pt idx="330">
                  <c:v>7091</c:v>
                </c:pt>
                <c:pt idx="331">
                  <c:v>7125</c:v>
                </c:pt>
                <c:pt idx="332">
                  <c:v>7475</c:v>
                </c:pt>
                <c:pt idx="333">
                  <c:v>7562</c:v>
                </c:pt>
                <c:pt idx="334">
                  <c:v>7598</c:v>
                </c:pt>
                <c:pt idx="335">
                  <c:v>7632</c:v>
                </c:pt>
                <c:pt idx="336">
                  <c:v>7719</c:v>
                </c:pt>
                <c:pt idx="337">
                  <c:v>7749</c:v>
                </c:pt>
                <c:pt idx="338">
                  <c:v>7870</c:v>
                </c:pt>
                <c:pt idx="339">
                  <c:v>8222</c:v>
                </c:pt>
                <c:pt idx="340">
                  <c:v>8379</c:v>
                </c:pt>
                <c:pt idx="341">
                  <c:v>8379</c:v>
                </c:pt>
                <c:pt idx="342">
                  <c:v>8383</c:v>
                </c:pt>
                <c:pt idx="343">
                  <c:v>8383</c:v>
                </c:pt>
                <c:pt idx="344">
                  <c:v>8383</c:v>
                </c:pt>
                <c:pt idx="345">
                  <c:v>8411</c:v>
                </c:pt>
                <c:pt idx="346">
                  <c:v>8863</c:v>
                </c:pt>
                <c:pt idx="347">
                  <c:v>8986</c:v>
                </c:pt>
                <c:pt idx="348">
                  <c:v>8986</c:v>
                </c:pt>
                <c:pt idx="349">
                  <c:v>8988</c:v>
                </c:pt>
                <c:pt idx="350">
                  <c:v>8988</c:v>
                </c:pt>
                <c:pt idx="351">
                  <c:v>9003</c:v>
                </c:pt>
                <c:pt idx="352">
                  <c:v>9003</c:v>
                </c:pt>
                <c:pt idx="353">
                  <c:v>9020</c:v>
                </c:pt>
                <c:pt idx="354">
                  <c:v>9020</c:v>
                </c:pt>
                <c:pt idx="355">
                  <c:v>9022</c:v>
                </c:pt>
                <c:pt idx="356">
                  <c:v>9022</c:v>
                </c:pt>
                <c:pt idx="357">
                  <c:v>9071</c:v>
                </c:pt>
                <c:pt idx="358">
                  <c:v>9107</c:v>
                </c:pt>
                <c:pt idx="359">
                  <c:v>9610</c:v>
                </c:pt>
                <c:pt idx="360">
                  <c:v>9723.5</c:v>
                </c:pt>
                <c:pt idx="361">
                  <c:v>9765</c:v>
                </c:pt>
                <c:pt idx="362">
                  <c:v>9850</c:v>
                </c:pt>
                <c:pt idx="363">
                  <c:v>9950</c:v>
                </c:pt>
                <c:pt idx="364">
                  <c:v>10338</c:v>
                </c:pt>
                <c:pt idx="365">
                  <c:v>10406</c:v>
                </c:pt>
                <c:pt idx="366">
                  <c:v>10457</c:v>
                </c:pt>
                <c:pt idx="367">
                  <c:v>10491</c:v>
                </c:pt>
                <c:pt idx="368">
                  <c:v>10561</c:v>
                </c:pt>
                <c:pt idx="369">
                  <c:v>10896</c:v>
                </c:pt>
                <c:pt idx="370">
                  <c:v>10996</c:v>
                </c:pt>
                <c:pt idx="371">
                  <c:v>11015</c:v>
                </c:pt>
                <c:pt idx="372">
                  <c:v>11083</c:v>
                </c:pt>
                <c:pt idx="373">
                  <c:v>11106</c:v>
                </c:pt>
                <c:pt idx="374">
                  <c:v>11134</c:v>
                </c:pt>
                <c:pt idx="375">
                  <c:v>11202</c:v>
                </c:pt>
                <c:pt idx="376">
                  <c:v>11238</c:v>
                </c:pt>
                <c:pt idx="377">
                  <c:v>11272</c:v>
                </c:pt>
                <c:pt idx="378">
                  <c:v>11289</c:v>
                </c:pt>
                <c:pt idx="379">
                  <c:v>11998</c:v>
                </c:pt>
                <c:pt idx="380">
                  <c:v>12000</c:v>
                </c:pt>
                <c:pt idx="381">
                  <c:v>12015</c:v>
                </c:pt>
                <c:pt idx="382">
                  <c:v>12243</c:v>
                </c:pt>
                <c:pt idx="383">
                  <c:v>12333.5</c:v>
                </c:pt>
                <c:pt idx="384">
                  <c:v>12352</c:v>
                </c:pt>
                <c:pt idx="385">
                  <c:v>12490</c:v>
                </c:pt>
                <c:pt idx="386">
                  <c:v>12490</c:v>
                </c:pt>
                <c:pt idx="387">
                  <c:v>13075</c:v>
                </c:pt>
                <c:pt idx="388">
                  <c:v>13075</c:v>
                </c:pt>
                <c:pt idx="389">
                  <c:v>13203</c:v>
                </c:pt>
                <c:pt idx="390">
                  <c:v>13757</c:v>
                </c:pt>
                <c:pt idx="391">
                  <c:v>14332</c:v>
                </c:pt>
                <c:pt idx="392">
                  <c:v>14432</c:v>
                </c:pt>
                <c:pt idx="393">
                  <c:v>14439</c:v>
                </c:pt>
                <c:pt idx="394">
                  <c:v>14640</c:v>
                </c:pt>
                <c:pt idx="395">
                  <c:v>15007</c:v>
                </c:pt>
                <c:pt idx="396">
                  <c:v>15007</c:v>
                </c:pt>
                <c:pt idx="397">
                  <c:v>15011</c:v>
                </c:pt>
                <c:pt idx="398">
                  <c:v>15011</c:v>
                </c:pt>
                <c:pt idx="399">
                  <c:v>15085</c:v>
                </c:pt>
                <c:pt idx="400">
                  <c:v>15696</c:v>
                </c:pt>
                <c:pt idx="401">
                  <c:v>15956</c:v>
                </c:pt>
                <c:pt idx="402">
                  <c:v>16414</c:v>
                </c:pt>
                <c:pt idx="403">
                  <c:v>16438</c:v>
                </c:pt>
                <c:pt idx="404">
                  <c:v>16438</c:v>
                </c:pt>
                <c:pt idx="405">
                  <c:v>16487.5</c:v>
                </c:pt>
                <c:pt idx="406">
                  <c:v>16512</c:v>
                </c:pt>
                <c:pt idx="407">
                  <c:v>16514</c:v>
                </c:pt>
                <c:pt idx="408">
                  <c:v>16529</c:v>
                </c:pt>
                <c:pt idx="409">
                  <c:v>16755</c:v>
                </c:pt>
                <c:pt idx="410">
                  <c:v>16769</c:v>
                </c:pt>
                <c:pt idx="411">
                  <c:v>16769</c:v>
                </c:pt>
                <c:pt idx="412">
                  <c:v>16837</c:v>
                </c:pt>
                <c:pt idx="413">
                  <c:v>17259</c:v>
                </c:pt>
                <c:pt idx="414">
                  <c:v>17259</c:v>
                </c:pt>
                <c:pt idx="415">
                  <c:v>17310</c:v>
                </c:pt>
                <c:pt idx="416">
                  <c:v>17423.5</c:v>
                </c:pt>
                <c:pt idx="417">
                  <c:v>17463</c:v>
                </c:pt>
                <c:pt idx="418">
                  <c:v>17883</c:v>
                </c:pt>
                <c:pt idx="419">
                  <c:v>17883</c:v>
                </c:pt>
                <c:pt idx="420">
                  <c:v>18408</c:v>
                </c:pt>
                <c:pt idx="421">
                  <c:v>18521</c:v>
                </c:pt>
                <c:pt idx="422">
                  <c:v>18620.5</c:v>
                </c:pt>
                <c:pt idx="423">
                  <c:v>18637.5</c:v>
                </c:pt>
                <c:pt idx="424">
                  <c:v>18715</c:v>
                </c:pt>
                <c:pt idx="425">
                  <c:v>19186</c:v>
                </c:pt>
                <c:pt idx="426">
                  <c:v>20766</c:v>
                </c:pt>
                <c:pt idx="427">
                  <c:v>20816</c:v>
                </c:pt>
                <c:pt idx="428">
                  <c:v>20925.5</c:v>
                </c:pt>
                <c:pt idx="429">
                  <c:v>21352</c:v>
                </c:pt>
                <c:pt idx="430">
                  <c:v>21353</c:v>
                </c:pt>
                <c:pt idx="431">
                  <c:v>21387</c:v>
                </c:pt>
                <c:pt idx="432">
                  <c:v>21413.5</c:v>
                </c:pt>
                <c:pt idx="433">
                  <c:v>21459</c:v>
                </c:pt>
                <c:pt idx="434">
                  <c:v>21506</c:v>
                </c:pt>
                <c:pt idx="435">
                  <c:v>22107.5</c:v>
                </c:pt>
                <c:pt idx="436">
                  <c:v>22168</c:v>
                </c:pt>
                <c:pt idx="437">
                  <c:v>22173.5</c:v>
                </c:pt>
                <c:pt idx="438">
                  <c:v>22232.5</c:v>
                </c:pt>
                <c:pt idx="439">
                  <c:v>22656</c:v>
                </c:pt>
                <c:pt idx="440">
                  <c:v>22680.5</c:v>
                </c:pt>
                <c:pt idx="441">
                  <c:v>22739</c:v>
                </c:pt>
                <c:pt idx="442">
                  <c:v>22743</c:v>
                </c:pt>
                <c:pt idx="443">
                  <c:v>22950</c:v>
                </c:pt>
                <c:pt idx="444">
                  <c:v>23333</c:v>
                </c:pt>
                <c:pt idx="445">
                  <c:v>23355</c:v>
                </c:pt>
                <c:pt idx="446">
                  <c:v>23357.5</c:v>
                </c:pt>
                <c:pt idx="447">
                  <c:v>24074</c:v>
                </c:pt>
                <c:pt idx="448">
                  <c:v>24170</c:v>
                </c:pt>
                <c:pt idx="449">
                  <c:v>24323.5</c:v>
                </c:pt>
                <c:pt idx="450">
                  <c:v>24751</c:v>
                </c:pt>
                <c:pt idx="451">
                  <c:v>24762.5</c:v>
                </c:pt>
                <c:pt idx="452">
                  <c:v>24777.5</c:v>
                </c:pt>
                <c:pt idx="453">
                  <c:v>26062.5</c:v>
                </c:pt>
                <c:pt idx="454">
                  <c:v>26235.5</c:v>
                </c:pt>
                <c:pt idx="455">
                  <c:v>26235.5</c:v>
                </c:pt>
                <c:pt idx="456">
                  <c:v>26884</c:v>
                </c:pt>
                <c:pt idx="457">
                  <c:v>26888</c:v>
                </c:pt>
                <c:pt idx="458">
                  <c:v>27675</c:v>
                </c:pt>
                <c:pt idx="459">
                  <c:v>28446</c:v>
                </c:pt>
                <c:pt idx="460">
                  <c:v>28480</c:v>
                </c:pt>
              </c:numCache>
            </c:numRef>
          </c:xVal>
          <c:yVal>
            <c:numRef>
              <c:f>Active!$J$21:$J$991</c:f>
              <c:numCache>
                <c:formatCode>General</c:formatCode>
                <c:ptCount val="971"/>
                <c:pt idx="91">
                  <c:v>4.6282900002552196E-2</c:v>
                </c:pt>
                <c:pt idx="92">
                  <c:v>4.6625600007246248E-2</c:v>
                </c:pt>
                <c:pt idx="93">
                  <c:v>2.6388000042061321E-3</c:v>
                </c:pt>
                <c:pt idx="94">
                  <c:v>3.4469999955035746E-3</c:v>
                </c:pt>
                <c:pt idx="96">
                  <c:v>4.5571599999675527E-2</c:v>
                </c:pt>
                <c:pt idx="97">
                  <c:v>7.8921000022091903E-3</c:v>
                </c:pt>
                <c:pt idx="104">
                  <c:v>3.0673000001115724E-3</c:v>
                </c:pt>
                <c:pt idx="107">
                  <c:v>3.3100000000558794E-3</c:v>
                </c:pt>
                <c:pt idx="124">
                  <c:v>-8.6005999983171932E-3</c:v>
                </c:pt>
                <c:pt idx="137">
                  <c:v>-1.4147000038065016E-3</c:v>
                </c:pt>
                <c:pt idx="144">
                  <c:v>-1.2698799997451715E-2</c:v>
                </c:pt>
                <c:pt idx="154">
                  <c:v>-9.3710000510327518E-4</c:v>
                </c:pt>
                <c:pt idx="156">
                  <c:v>8.5448000027099624E-3</c:v>
                </c:pt>
                <c:pt idx="158">
                  <c:v>4.301999942981638E-4</c:v>
                </c:pt>
                <c:pt idx="164">
                  <c:v>-6.7990000025019981E-3</c:v>
                </c:pt>
                <c:pt idx="208">
                  <c:v>-1.4886999997543171E-3</c:v>
                </c:pt>
                <c:pt idx="209">
                  <c:v>-3.8869999843882397E-4</c:v>
                </c:pt>
                <c:pt idx="210">
                  <c:v>-4.5999993744771928E-5</c:v>
                </c:pt>
                <c:pt idx="211">
                  <c:v>2.2539999990840442E-3</c:v>
                </c:pt>
                <c:pt idx="224">
                  <c:v>-1.1000000013154931E-3</c:v>
                </c:pt>
                <c:pt idx="309">
                  <c:v>4.6150002162903547E-5</c:v>
                </c:pt>
                <c:pt idx="369">
                  <c:v>-1.1023999977624044E-3</c:v>
                </c:pt>
                <c:pt idx="371">
                  <c:v>-3.3035000014933757E-3</c:v>
                </c:pt>
                <c:pt idx="373">
                  <c:v>2.4860000121407211E-4</c:v>
                </c:pt>
                <c:pt idx="377">
                  <c:v>2.2832000031485222E-3</c:v>
                </c:pt>
                <c:pt idx="379">
                  <c:v>-5.2461999948718585E-3</c:v>
                </c:pt>
                <c:pt idx="380">
                  <c:v>2.9999999969732016E-4</c:v>
                </c:pt>
                <c:pt idx="384">
                  <c:v>3.5312000036356039E-3</c:v>
                </c:pt>
                <c:pt idx="386">
                  <c:v>8.8190000024042092E-3</c:v>
                </c:pt>
                <c:pt idx="390">
                  <c:v>4.1367000012542121E-3</c:v>
                </c:pt>
                <c:pt idx="391">
                  <c:v>7.6919999992242083E-4</c:v>
                </c:pt>
                <c:pt idx="392">
                  <c:v>1.6791999951237813E-3</c:v>
                </c:pt>
                <c:pt idx="394">
                  <c:v>-4.1600000258767977E-4</c:v>
                </c:pt>
                <c:pt idx="396">
                  <c:v>2.5116999968304299E-3</c:v>
                </c:pt>
                <c:pt idx="407">
                  <c:v>5.0733999960357323E-3</c:v>
                </c:pt>
                <c:pt idx="412">
                  <c:v>4.084699998202268E-3</c:v>
                </c:pt>
                <c:pt idx="431">
                  <c:v>6.2897000025259331E-3</c:v>
                </c:pt>
                <c:pt idx="433">
                  <c:v>9.9528999999165535E-3</c:v>
                </c:pt>
                <c:pt idx="434">
                  <c:v>6.288600001425948E-3</c:v>
                </c:pt>
                <c:pt idx="435">
                  <c:v>8.6082499983604066E-3</c:v>
                </c:pt>
                <c:pt idx="438">
                  <c:v>9.2457499995362014E-3</c:v>
                </c:pt>
                <c:pt idx="441">
                  <c:v>8.1209000054514036E-3</c:v>
                </c:pt>
                <c:pt idx="442">
                  <c:v>5.9133000031579286E-3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CAD-43C3-AFC4-753D3372B986}"/>
            </c:ext>
          </c:extLst>
        </c:ser>
        <c:ser>
          <c:idx val="5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Active!$D$21:$D$991</c:f>
                <c:numCache>
                  <c:formatCode>General</c:formatCode>
                  <c:ptCount val="971"/>
                  <c:pt idx="91">
                    <c:v>5.0000000000000001E-4</c:v>
                  </c:pt>
                  <c:pt idx="92">
                    <c:v>2.0999999999999999E-3</c:v>
                  </c:pt>
                  <c:pt idx="96">
                    <c:v>5.0000000000000001E-4</c:v>
                  </c:pt>
                  <c:pt idx="110">
                    <c:v>5.0000000000000001E-3</c:v>
                  </c:pt>
                  <c:pt idx="111">
                    <c:v>5.0000000000000001E-3</c:v>
                  </c:pt>
                  <c:pt idx="116">
                    <c:v>5.0000000000000001E-3</c:v>
                  </c:pt>
                  <c:pt idx="125">
                    <c:v>5.0000000000000001E-3</c:v>
                  </c:pt>
                  <c:pt idx="126">
                    <c:v>5.0000000000000001E-3</c:v>
                  </c:pt>
                  <c:pt idx="127">
                    <c:v>5.0000000000000001E-3</c:v>
                  </c:pt>
                  <c:pt idx="128">
                    <c:v>5.0000000000000001E-3</c:v>
                  </c:pt>
                  <c:pt idx="129">
                    <c:v>5.0000000000000001E-3</c:v>
                  </c:pt>
                  <c:pt idx="309">
                    <c:v>6.9999999999999999E-4</c:v>
                  </c:pt>
                  <c:pt idx="325">
                    <c:v>4.0000000000000001E-3</c:v>
                  </c:pt>
                  <c:pt idx="326">
                    <c:v>5.0000000000000001E-3</c:v>
                  </c:pt>
                  <c:pt idx="327">
                    <c:v>8.9999999999999993E-3</c:v>
                  </c:pt>
                  <c:pt idx="328">
                    <c:v>6.0000000000000001E-3</c:v>
                  </c:pt>
                  <c:pt idx="329">
                    <c:v>7.0000000000000001E-3</c:v>
                  </c:pt>
                  <c:pt idx="330">
                    <c:v>5.0000000000000001E-3</c:v>
                  </c:pt>
                  <c:pt idx="331">
                    <c:v>6.0000000000000001E-3</c:v>
                  </c:pt>
                  <c:pt idx="332">
                    <c:v>5.0000000000000001E-3</c:v>
                  </c:pt>
                  <c:pt idx="333">
                    <c:v>4.0000000000000001E-3</c:v>
                  </c:pt>
                  <c:pt idx="334">
                    <c:v>4.0000000000000001E-3</c:v>
                  </c:pt>
                  <c:pt idx="335">
                    <c:v>4.0000000000000001E-3</c:v>
                  </c:pt>
                  <c:pt idx="337">
                    <c:v>4.0000000000000001E-3</c:v>
                  </c:pt>
                  <c:pt idx="338">
                    <c:v>5.0000000000000001E-3</c:v>
                  </c:pt>
                  <c:pt idx="339">
                    <c:v>4.0000000000000001E-3</c:v>
                  </c:pt>
                  <c:pt idx="345">
                    <c:v>5.0000000000000001E-3</c:v>
                  </c:pt>
                  <c:pt idx="347">
                    <c:v>7.0000000000000001E-3</c:v>
                  </c:pt>
                  <c:pt idx="348">
                    <c:v>2E-3</c:v>
                  </c:pt>
                  <c:pt idx="351">
                    <c:v>6.0000000000000001E-3</c:v>
                  </c:pt>
                  <c:pt idx="357">
                    <c:v>4.0000000000000001E-3</c:v>
                  </c:pt>
                  <c:pt idx="358">
                    <c:v>5.0000000000000001E-3</c:v>
                  </c:pt>
                  <c:pt idx="359">
                    <c:v>1E-3</c:v>
                  </c:pt>
                  <c:pt idx="361">
                    <c:v>5.0000000000000001E-3</c:v>
                  </c:pt>
                  <c:pt idx="362">
                    <c:v>5.0000000000000001E-3</c:v>
                  </c:pt>
                  <c:pt idx="363">
                    <c:v>6.0000000000000001E-3</c:v>
                  </c:pt>
                  <c:pt idx="364">
                    <c:v>5.0000000000000001E-3</c:v>
                  </c:pt>
                  <c:pt idx="365">
                    <c:v>4.0000000000000001E-3</c:v>
                  </c:pt>
                  <c:pt idx="366">
                    <c:v>5.0000000000000001E-3</c:v>
                  </c:pt>
                  <c:pt idx="367">
                    <c:v>4.0000000000000001E-3</c:v>
                  </c:pt>
                  <c:pt idx="368">
                    <c:v>4.0000000000000001E-3</c:v>
                  </c:pt>
                  <c:pt idx="370">
                    <c:v>4.0000000000000001E-3</c:v>
                  </c:pt>
                  <c:pt idx="372">
                    <c:v>5.0000000000000001E-3</c:v>
                  </c:pt>
                  <c:pt idx="373">
                    <c:v>2.9999999999999997E-4</c:v>
                  </c:pt>
                  <c:pt idx="374">
                    <c:v>4.0000000000000001E-3</c:v>
                  </c:pt>
                  <c:pt idx="375">
                    <c:v>5.0000000000000001E-3</c:v>
                  </c:pt>
                  <c:pt idx="376">
                    <c:v>6.0000000000000001E-3</c:v>
                  </c:pt>
                  <c:pt idx="378">
                    <c:v>8.0000000000000002E-3</c:v>
                  </c:pt>
                  <c:pt idx="382">
                    <c:v>4.0000000000000002E-4</c:v>
                  </c:pt>
                  <c:pt idx="383">
                    <c:v>1.2999999999999999E-3</c:v>
                  </c:pt>
                  <c:pt idx="384">
                    <c:v>1E-4</c:v>
                  </c:pt>
                  <c:pt idx="388">
                    <c:v>4.0000000000000003E-5</c:v>
                  </c:pt>
                  <c:pt idx="389">
                    <c:v>0</c:v>
                  </c:pt>
                  <c:pt idx="390">
                    <c:v>1E-4</c:v>
                  </c:pt>
                  <c:pt idx="391">
                    <c:v>6.9999999999999999E-4</c:v>
                  </c:pt>
                  <c:pt idx="392">
                    <c:v>8.9999999999999998E-4</c:v>
                  </c:pt>
                  <c:pt idx="394">
                    <c:v>1E-4</c:v>
                  </c:pt>
                  <c:pt idx="396">
                    <c:v>2.0000000000000001E-4</c:v>
                  </c:pt>
                  <c:pt idx="397">
                    <c:v>6.9999999999999994E-5</c:v>
                  </c:pt>
                  <c:pt idx="399">
                    <c:v>1E-3</c:v>
                  </c:pt>
                  <c:pt idx="400">
                    <c:v>5.0000000000000001E-4</c:v>
                  </c:pt>
                  <c:pt idx="401">
                    <c:v>1.5E-3</c:v>
                  </c:pt>
                  <c:pt idx="402">
                    <c:v>3.0000000000000001E-3</c:v>
                  </c:pt>
                  <c:pt idx="403">
                    <c:v>6.0000000000000002E-5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2.0999999999999999E-3</c:v>
                  </c:pt>
                  <c:pt idx="408">
                    <c:v>1E-3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2.9999999999999997E-4</c:v>
                  </c:pt>
                  <c:pt idx="413">
                    <c:v>0</c:v>
                  </c:pt>
                  <c:pt idx="414">
                    <c:v>1.4E-3</c:v>
                  </c:pt>
                  <c:pt idx="415">
                    <c:v>1.1999999999999999E-3</c:v>
                  </c:pt>
                  <c:pt idx="416">
                    <c:v>5.0000000000000001E-4</c:v>
                  </c:pt>
                  <c:pt idx="417">
                    <c:v>0</c:v>
                  </c:pt>
                  <c:pt idx="418">
                    <c:v>2.0000000000000001E-4</c:v>
                  </c:pt>
                  <c:pt idx="419">
                    <c:v>2.0000000000000001E-4</c:v>
                  </c:pt>
                  <c:pt idx="420">
                    <c:v>1E-4</c:v>
                  </c:pt>
                  <c:pt idx="421">
                    <c:v>1E-4</c:v>
                  </c:pt>
                  <c:pt idx="422">
                    <c:v>1.4E-3</c:v>
                  </c:pt>
                  <c:pt idx="423">
                    <c:v>2.9999999999999997E-4</c:v>
                  </c:pt>
                  <c:pt idx="424">
                    <c:v>2.9999999999999997E-4</c:v>
                  </c:pt>
                  <c:pt idx="425">
                    <c:v>2.0000000000000001E-4</c:v>
                  </c:pt>
                  <c:pt idx="427">
                    <c:v>4.0000000000000002E-4</c:v>
                  </c:pt>
                  <c:pt idx="429">
                    <c:v>1.6999999999999999E-3</c:v>
                  </c:pt>
                  <c:pt idx="430">
                    <c:v>1.1E-4</c:v>
                  </c:pt>
                  <c:pt idx="431">
                    <c:v>5.0000000000000001E-4</c:v>
                  </c:pt>
                  <c:pt idx="432">
                    <c:v>3.3E-4</c:v>
                  </c:pt>
                  <c:pt idx="433">
                    <c:v>2.2000000000000001E-3</c:v>
                  </c:pt>
                  <c:pt idx="434">
                    <c:v>1E-4</c:v>
                  </c:pt>
                  <c:pt idx="435">
                    <c:v>1.9E-3</c:v>
                  </c:pt>
                  <c:pt idx="436">
                    <c:v>8.9999999999999998E-4</c:v>
                  </c:pt>
                  <c:pt idx="437">
                    <c:v>2.1000000000000001E-4</c:v>
                  </c:pt>
                  <c:pt idx="438">
                    <c:v>5.8999999999999999E-3</c:v>
                  </c:pt>
                  <c:pt idx="439">
                    <c:v>1.2999999999999999E-4</c:v>
                  </c:pt>
                  <c:pt idx="440">
                    <c:v>2.7999999999999998E-4</c:v>
                  </c:pt>
                  <c:pt idx="441">
                    <c:v>2.5000000000000001E-3</c:v>
                  </c:pt>
                  <c:pt idx="442">
                    <c:v>3.2000000000000002E-3</c:v>
                  </c:pt>
                  <c:pt idx="444">
                    <c:v>1E-4</c:v>
                  </c:pt>
                  <c:pt idx="445">
                    <c:v>0</c:v>
                  </c:pt>
                  <c:pt idx="446">
                    <c:v>6.4999999999999997E-3</c:v>
                  </c:pt>
                  <c:pt idx="447">
                    <c:v>1.6999999999999999E-3</c:v>
                  </c:pt>
                  <c:pt idx="448">
                    <c:v>0</c:v>
                  </c:pt>
                  <c:pt idx="449">
                    <c:v>1.9E-3</c:v>
                  </c:pt>
                  <c:pt idx="450">
                    <c:v>3.0000000000000001E-3</c:v>
                  </c:pt>
                  <c:pt idx="451">
                    <c:v>2.3999999999999998E-3</c:v>
                  </c:pt>
                  <c:pt idx="452">
                    <c:v>1.06E-2</c:v>
                  </c:pt>
                  <c:pt idx="453">
                    <c:v>5.9999999999999995E-4</c:v>
                  </c:pt>
                  <c:pt idx="454">
                    <c:v>2.3000000000000001E-4</c:v>
                  </c:pt>
                  <c:pt idx="455">
                    <c:v>2.3000000000000001E-4</c:v>
                  </c:pt>
                  <c:pt idx="456">
                    <c:v>0</c:v>
                  </c:pt>
                  <c:pt idx="457">
                    <c:v>2.2000000000000001E-3</c:v>
                  </c:pt>
                  <c:pt idx="458">
                    <c:v>5.9999999999999995E-4</c:v>
                  </c:pt>
                </c:numCache>
              </c:numRef>
            </c:plus>
            <c:minus>
              <c:numRef>
                <c:f>Active!$D$21:$D$991</c:f>
                <c:numCache>
                  <c:formatCode>General</c:formatCode>
                  <c:ptCount val="971"/>
                  <c:pt idx="91">
                    <c:v>5.0000000000000001E-4</c:v>
                  </c:pt>
                  <c:pt idx="92">
                    <c:v>2.0999999999999999E-3</c:v>
                  </c:pt>
                  <c:pt idx="96">
                    <c:v>5.0000000000000001E-4</c:v>
                  </c:pt>
                  <c:pt idx="110">
                    <c:v>5.0000000000000001E-3</c:v>
                  </c:pt>
                  <c:pt idx="111">
                    <c:v>5.0000000000000001E-3</c:v>
                  </c:pt>
                  <c:pt idx="116">
                    <c:v>5.0000000000000001E-3</c:v>
                  </c:pt>
                  <c:pt idx="125">
                    <c:v>5.0000000000000001E-3</c:v>
                  </c:pt>
                  <c:pt idx="126">
                    <c:v>5.0000000000000001E-3</c:v>
                  </c:pt>
                  <c:pt idx="127">
                    <c:v>5.0000000000000001E-3</c:v>
                  </c:pt>
                  <c:pt idx="128">
                    <c:v>5.0000000000000001E-3</c:v>
                  </c:pt>
                  <c:pt idx="129">
                    <c:v>5.0000000000000001E-3</c:v>
                  </c:pt>
                  <c:pt idx="309">
                    <c:v>6.9999999999999999E-4</c:v>
                  </c:pt>
                  <c:pt idx="325">
                    <c:v>4.0000000000000001E-3</c:v>
                  </c:pt>
                  <c:pt idx="326">
                    <c:v>5.0000000000000001E-3</c:v>
                  </c:pt>
                  <c:pt idx="327">
                    <c:v>8.9999999999999993E-3</c:v>
                  </c:pt>
                  <c:pt idx="328">
                    <c:v>6.0000000000000001E-3</c:v>
                  </c:pt>
                  <c:pt idx="329">
                    <c:v>7.0000000000000001E-3</c:v>
                  </c:pt>
                  <c:pt idx="330">
                    <c:v>5.0000000000000001E-3</c:v>
                  </c:pt>
                  <c:pt idx="331">
                    <c:v>6.0000000000000001E-3</c:v>
                  </c:pt>
                  <c:pt idx="332">
                    <c:v>5.0000000000000001E-3</c:v>
                  </c:pt>
                  <c:pt idx="333">
                    <c:v>4.0000000000000001E-3</c:v>
                  </c:pt>
                  <c:pt idx="334">
                    <c:v>4.0000000000000001E-3</c:v>
                  </c:pt>
                  <c:pt idx="335">
                    <c:v>4.0000000000000001E-3</c:v>
                  </c:pt>
                  <c:pt idx="337">
                    <c:v>4.0000000000000001E-3</c:v>
                  </c:pt>
                  <c:pt idx="338">
                    <c:v>5.0000000000000001E-3</c:v>
                  </c:pt>
                  <c:pt idx="339">
                    <c:v>4.0000000000000001E-3</c:v>
                  </c:pt>
                  <c:pt idx="345">
                    <c:v>5.0000000000000001E-3</c:v>
                  </c:pt>
                  <c:pt idx="347">
                    <c:v>7.0000000000000001E-3</c:v>
                  </c:pt>
                  <c:pt idx="348">
                    <c:v>2E-3</c:v>
                  </c:pt>
                  <c:pt idx="351">
                    <c:v>6.0000000000000001E-3</c:v>
                  </c:pt>
                  <c:pt idx="357">
                    <c:v>4.0000000000000001E-3</c:v>
                  </c:pt>
                  <c:pt idx="358">
                    <c:v>5.0000000000000001E-3</c:v>
                  </c:pt>
                  <c:pt idx="359">
                    <c:v>1E-3</c:v>
                  </c:pt>
                  <c:pt idx="361">
                    <c:v>5.0000000000000001E-3</c:v>
                  </c:pt>
                  <c:pt idx="362">
                    <c:v>5.0000000000000001E-3</c:v>
                  </c:pt>
                  <c:pt idx="363">
                    <c:v>6.0000000000000001E-3</c:v>
                  </c:pt>
                  <c:pt idx="364">
                    <c:v>5.0000000000000001E-3</c:v>
                  </c:pt>
                  <c:pt idx="365">
                    <c:v>4.0000000000000001E-3</c:v>
                  </c:pt>
                  <c:pt idx="366">
                    <c:v>5.0000000000000001E-3</c:v>
                  </c:pt>
                  <c:pt idx="367">
                    <c:v>4.0000000000000001E-3</c:v>
                  </c:pt>
                  <c:pt idx="368">
                    <c:v>4.0000000000000001E-3</c:v>
                  </c:pt>
                  <c:pt idx="370">
                    <c:v>4.0000000000000001E-3</c:v>
                  </c:pt>
                  <c:pt idx="372">
                    <c:v>5.0000000000000001E-3</c:v>
                  </c:pt>
                  <c:pt idx="373">
                    <c:v>2.9999999999999997E-4</c:v>
                  </c:pt>
                  <c:pt idx="374">
                    <c:v>4.0000000000000001E-3</c:v>
                  </c:pt>
                  <c:pt idx="375">
                    <c:v>5.0000000000000001E-3</c:v>
                  </c:pt>
                  <c:pt idx="376">
                    <c:v>6.0000000000000001E-3</c:v>
                  </c:pt>
                  <c:pt idx="378">
                    <c:v>8.0000000000000002E-3</c:v>
                  </c:pt>
                  <c:pt idx="382">
                    <c:v>4.0000000000000002E-4</c:v>
                  </c:pt>
                  <c:pt idx="383">
                    <c:v>1.2999999999999999E-3</c:v>
                  </c:pt>
                  <c:pt idx="384">
                    <c:v>1E-4</c:v>
                  </c:pt>
                  <c:pt idx="388">
                    <c:v>4.0000000000000003E-5</c:v>
                  </c:pt>
                  <c:pt idx="389">
                    <c:v>0</c:v>
                  </c:pt>
                  <c:pt idx="390">
                    <c:v>1E-4</c:v>
                  </c:pt>
                  <c:pt idx="391">
                    <c:v>6.9999999999999999E-4</c:v>
                  </c:pt>
                  <c:pt idx="392">
                    <c:v>8.9999999999999998E-4</c:v>
                  </c:pt>
                  <c:pt idx="394">
                    <c:v>1E-4</c:v>
                  </c:pt>
                  <c:pt idx="396">
                    <c:v>2.0000000000000001E-4</c:v>
                  </c:pt>
                  <c:pt idx="397">
                    <c:v>6.9999999999999994E-5</c:v>
                  </c:pt>
                  <c:pt idx="399">
                    <c:v>1E-3</c:v>
                  </c:pt>
                  <c:pt idx="400">
                    <c:v>5.0000000000000001E-4</c:v>
                  </c:pt>
                  <c:pt idx="401">
                    <c:v>1.5E-3</c:v>
                  </c:pt>
                  <c:pt idx="402">
                    <c:v>3.0000000000000001E-3</c:v>
                  </c:pt>
                  <c:pt idx="403">
                    <c:v>6.0000000000000002E-5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2.0999999999999999E-3</c:v>
                  </c:pt>
                  <c:pt idx="408">
                    <c:v>1E-3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2.9999999999999997E-4</c:v>
                  </c:pt>
                  <c:pt idx="413">
                    <c:v>0</c:v>
                  </c:pt>
                  <c:pt idx="414">
                    <c:v>1.4E-3</c:v>
                  </c:pt>
                  <c:pt idx="415">
                    <c:v>1.1999999999999999E-3</c:v>
                  </c:pt>
                  <c:pt idx="416">
                    <c:v>5.0000000000000001E-4</c:v>
                  </c:pt>
                  <c:pt idx="417">
                    <c:v>0</c:v>
                  </c:pt>
                  <c:pt idx="418">
                    <c:v>2.0000000000000001E-4</c:v>
                  </c:pt>
                  <c:pt idx="419">
                    <c:v>2.0000000000000001E-4</c:v>
                  </c:pt>
                  <c:pt idx="420">
                    <c:v>1E-4</c:v>
                  </c:pt>
                  <c:pt idx="421">
                    <c:v>1E-4</c:v>
                  </c:pt>
                  <c:pt idx="422">
                    <c:v>1.4E-3</c:v>
                  </c:pt>
                  <c:pt idx="423">
                    <c:v>2.9999999999999997E-4</c:v>
                  </c:pt>
                  <c:pt idx="424">
                    <c:v>2.9999999999999997E-4</c:v>
                  </c:pt>
                  <c:pt idx="425">
                    <c:v>2.0000000000000001E-4</c:v>
                  </c:pt>
                  <c:pt idx="427">
                    <c:v>4.0000000000000002E-4</c:v>
                  </c:pt>
                  <c:pt idx="429">
                    <c:v>1.6999999999999999E-3</c:v>
                  </c:pt>
                  <c:pt idx="430">
                    <c:v>1.1E-4</c:v>
                  </c:pt>
                  <c:pt idx="431">
                    <c:v>5.0000000000000001E-4</c:v>
                  </c:pt>
                  <c:pt idx="432">
                    <c:v>3.3E-4</c:v>
                  </c:pt>
                  <c:pt idx="433">
                    <c:v>2.2000000000000001E-3</c:v>
                  </c:pt>
                  <c:pt idx="434">
                    <c:v>1E-4</c:v>
                  </c:pt>
                  <c:pt idx="435">
                    <c:v>1.9E-3</c:v>
                  </c:pt>
                  <c:pt idx="436">
                    <c:v>8.9999999999999998E-4</c:v>
                  </c:pt>
                  <c:pt idx="437">
                    <c:v>2.1000000000000001E-4</c:v>
                  </c:pt>
                  <c:pt idx="438">
                    <c:v>5.8999999999999999E-3</c:v>
                  </c:pt>
                  <c:pt idx="439">
                    <c:v>1.2999999999999999E-4</c:v>
                  </c:pt>
                  <c:pt idx="440">
                    <c:v>2.7999999999999998E-4</c:v>
                  </c:pt>
                  <c:pt idx="441">
                    <c:v>2.5000000000000001E-3</c:v>
                  </c:pt>
                  <c:pt idx="442">
                    <c:v>3.2000000000000002E-3</c:v>
                  </c:pt>
                  <c:pt idx="444">
                    <c:v>1E-4</c:v>
                  </c:pt>
                  <c:pt idx="445">
                    <c:v>0</c:v>
                  </c:pt>
                  <c:pt idx="446">
                    <c:v>6.4999999999999997E-3</c:v>
                  </c:pt>
                  <c:pt idx="447">
                    <c:v>1.6999999999999999E-3</c:v>
                  </c:pt>
                  <c:pt idx="448">
                    <c:v>0</c:v>
                  </c:pt>
                  <c:pt idx="449">
                    <c:v>1.9E-3</c:v>
                  </c:pt>
                  <c:pt idx="450">
                    <c:v>3.0000000000000001E-3</c:v>
                  </c:pt>
                  <c:pt idx="451">
                    <c:v>2.3999999999999998E-3</c:v>
                  </c:pt>
                  <c:pt idx="452">
                    <c:v>1.06E-2</c:v>
                  </c:pt>
                  <c:pt idx="453">
                    <c:v>5.9999999999999995E-4</c:v>
                  </c:pt>
                  <c:pt idx="454">
                    <c:v>2.3000000000000001E-4</c:v>
                  </c:pt>
                  <c:pt idx="455">
                    <c:v>2.3000000000000001E-4</c:v>
                  </c:pt>
                  <c:pt idx="456">
                    <c:v>0</c:v>
                  </c:pt>
                  <c:pt idx="457">
                    <c:v>2.2000000000000001E-3</c:v>
                  </c:pt>
                  <c:pt idx="458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-45601</c:v>
                </c:pt>
                <c:pt idx="1">
                  <c:v>-45518</c:v>
                </c:pt>
                <c:pt idx="2">
                  <c:v>-45514</c:v>
                </c:pt>
                <c:pt idx="3">
                  <c:v>-45501</c:v>
                </c:pt>
                <c:pt idx="4">
                  <c:v>-45467</c:v>
                </c:pt>
                <c:pt idx="5">
                  <c:v>-45448</c:v>
                </c:pt>
                <c:pt idx="6">
                  <c:v>-45442</c:v>
                </c:pt>
                <c:pt idx="7">
                  <c:v>-45380</c:v>
                </c:pt>
                <c:pt idx="8">
                  <c:v>-40805</c:v>
                </c:pt>
                <c:pt idx="9">
                  <c:v>-38570</c:v>
                </c:pt>
                <c:pt idx="10">
                  <c:v>-36571</c:v>
                </c:pt>
                <c:pt idx="11">
                  <c:v>-33013</c:v>
                </c:pt>
                <c:pt idx="12">
                  <c:v>-33011</c:v>
                </c:pt>
                <c:pt idx="13">
                  <c:v>-32979</c:v>
                </c:pt>
                <c:pt idx="14">
                  <c:v>-32956</c:v>
                </c:pt>
                <c:pt idx="15">
                  <c:v>-32930</c:v>
                </c:pt>
                <c:pt idx="16">
                  <c:v>-32383</c:v>
                </c:pt>
                <c:pt idx="17">
                  <c:v>-32370</c:v>
                </c:pt>
                <c:pt idx="18">
                  <c:v>-32368</c:v>
                </c:pt>
                <c:pt idx="19">
                  <c:v>-32366</c:v>
                </c:pt>
                <c:pt idx="20">
                  <c:v>-32287</c:v>
                </c:pt>
                <c:pt idx="21">
                  <c:v>-32283</c:v>
                </c:pt>
                <c:pt idx="22">
                  <c:v>-22960</c:v>
                </c:pt>
                <c:pt idx="23">
                  <c:v>-22875</c:v>
                </c:pt>
                <c:pt idx="24">
                  <c:v>-22283</c:v>
                </c:pt>
                <c:pt idx="25">
                  <c:v>-22270</c:v>
                </c:pt>
                <c:pt idx="26">
                  <c:v>-22204</c:v>
                </c:pt>
                <c:pt idx="27">
                  <c:v>-22185</c:v>
                </c:pt>
                <c:pt idx="28">
                  <c:v>-22183</c:v>
                </c:pt>
                <c:pt idx="29">
                  <c:v>-21975</c:v>
                </c:pt>
                <c:pt idx="30">
                  <c:v>-21894</c:v>
                </c:pt>
                <c:pt idx="31">
                  <c:v>-21894</c:v>
                </c:pt>
                <c:pt idx="32">
                  <c:v>-21508</c:v>
                </c:pt>
                <c:pt idx="33">
                  <c:v>-21508</c:v>
                </c:pt>
                <c:pt idx="34">
                  <c:v>-21491</c:v>
                </c:pt>
                <c:pt idx="35">
                  <c:v>-21270</c:v>
                </c:pt>
                <c:pt idx="36">
                  <c:v>-21266</c:v>
                </c:pt>
                <c:pt idx="37">
                  <c:v>-21264</c:v>
                </c:pt>
                <c:pt idx="38">
                  <c:v>-21253</c:v>
                </c:pt>
                <c:pt idx="39">
                  <c:v>-21230</c:v>
                </c:pt>
                <c:pt idx="40">
                  <c:v>-20865</c:v>
                </c:pt>
                <c:pt idx="41">
                  <c:v>-20865</c:v>
                </c:pt>
                <c:pt idx="42">
                  <c:v>-20604</c:v>
                </c:pt>
                <c:pt idx="43">
                  <c:v>-20557</c:v>
                </c:pt>
                <c:pt idx="44">
                  <c:v>-20135</c:v>
                </c:pt>
                <c:pt idx="45">
                  <c:v>-19944</c:v>
                </c:pt>
                <c:pt idx="46">
                  <c:v>-19891</c:v>
                </c:pt>
                <c:pt idx="47">
                  <c:v>-19889</c:v>
                </c:pt>
                <c:pt idx="48">
                  <c:v>-19878</c:v>
                </c:pt>
                <c:pt idx="49">
                  <c:v>-19526</c:v>
                </c:pt>
                <c:pt idx="50">
                  <c:v>-19409</c:v>
                </c:pt>
                <c:pt idx="51">
                  <c:v>-19382</c:v>
                </c:pt>
                <c:pt idx="52">
                  <c:v>-19252</c:v>
                </c:pt>
                <c:pt idx="53">
                  <c:v>-19248</c:v>
                </c:pt>
                <c:pt idx="54">
                  <c:v>-19203</c:v>
                </c:pt>
                <c:pt idx="55">
                  <c:v>-18750</c:v>
                </c:pt>
                <c:pt idx="56">
                  <c:v>-18575</c:v>
                </c:pt>
                <c:pt idx="57">
                  <c:v>-18541</c:v>
                </c:pt>
                <c:pt idx="58">
                  <c:v>-18524</c:v>
                </c:pt>
                <c:pt idx="59">
                  <c:v>-18070</c:v>
                </c:pt>
                <c:pt idx="60">
                  <c:v>-17847</c:v>
                </c:pt>
                <c:pt idx="61">
                  <c:v>-17361</c:v>
                </c:pt>
                <c:pt idx="62">
                  <c:v>-17119</c:v>
                </c:pt>
                <c:pt idx="63">
                  <c:v>-17087</c:v>
                </c:pt>
                <c:pt idx="64">
                  <c:v>-16737</c:v>
                </c:pt>
                <c:pt idx="65">
                  <c:v>-16359</c:v>
                </c:pt>
                <c:pt idx="66">
                  <c:v>-14589</c:v>
                </c:pt>
                <c:pt idx="67">
                  <c:v>-13736</c:v>
                </c:pt>
                <c:pt idx="68">
                  <c:v>-13687</c:v>
                </c:pt>
                <c:pt idx="69">
                  <c:v>-12399</c:v>
                </c:pt>
                <c:pt idx="70">
                  <c:v>-12399</c:v>
                </c:pt>
                <c:pt idx="71">
                  <c:v>-12382</c:v>
                </c:pt>
                <c:pt idx="72">
                  <c:v>-12382</c:v>
                </c:pt>
                <c:pt idx="73">
                  <c:v>-12382</c:v>
                </c:pt>
                <c:pt idx="74">
                  <c:v>-12346</c:v>
                </c:pt>
                <c:pt idx="75">
                  <c:v>-11877</c:v>
                </c:pt>
                <c:pt idx="76">
                  <c:v>-11877</c:v>
                </c:pt>
                <c:pt idx="77">
                  <c:v>-11841</c:v>
                </c:pt>
                <c:pt idx="78">
                  <c:v>-11828</c:v>
                </c:pt>
                <c:pt idx="79">
                  <c:v>-11707</c:v>
                </c:pt>
                <c:pt idx="80">
                  <c:v>-11705</c:v>
                </c:pt>
                <c:pt idx="81">
                  <c:v>-10979</c:v>
                </c:pt>
                <c:pt idx="82">
                  <c:v>-10828</c:v>
                </c:pt>
                <c:pt idx="83">
                  <c:v>-8878</c:v>
                </c:pt>
                <c:pt idx="84">
                  <c:v>-8256</c:v>
                </c:pt>
                <c:pt idx="85">
                  <c:v>-8256</c:v>
                </c:pt>
                <c:pt idx="86">
                  <c:v>-8256</c:v>
                </c:pt>
                <c:pt idx="87">
                  <c:v>-8254</c:v>
                </c:pt>
                <c:pt idx="88">
                  <c:v>-8254</c:v>
                </c:pt>
                <c:pt idx="89">
                  <c:v>-8254</c:v>
                </c:pt>
                <c:pt idx="90">
                  <c:v>-8254</c:v>
                </c:pt>
                <c:pt idx="91">
                  <c:v>-8241</c:v>
                </c:pt>
                <c:pt idx="92">
                  <c:v>-8224</c:v>
                </c:pt>
                <c:pt idx="93">
                  <c:v>-7652</c:v>
                </c:pt>
                <c:pt idx="94">
                  <c:v>-7630</c:v>
                </c:pt>
                <c:pt idx="95">
                  <c:v>-7575</c:v>
                </c:pt>
                <c:pt idx="96">
                  <c:v>-7564</c:v>
                </c:pt>
                <c:pt idx="97">
                  <c:v>-7509</c:v>
                </c:pt>
                <c:pt idx="98">
                  <c:v>-7390</c:v>
                </c:pt>
                <c:pt idx="99">
                  <c:v>-7040</c:v>
                </c:pt>
                <c:pt idx="100">
                  <c:v>-7023</c:v>
                </c:pt>
                <c:pt idx="101">
                  <c:v>-6987</c:v>
                </c:pt>
                <c:pt idx="102">
                  <c:v>-6921</c:v>
                </c:pt>
                <c:pt idx="103">
                  <c:v>-6921</c:v>
                </c:pt>
                <c:pt idx="104">
                  <c:v>-6917</c:v>
                </c:pt>
                <c:pt idx="105">
                  <c:v>-6902</c:v>
                </c:pt>
                <c:pt idx="106">
                  <c:v>-6902</c:v>
                </c:pt>
                <c:pt idx="107">
                  <c:v>-6900</c:v>
                </c:pt>
                <c:pt idx="108">
                  <c:v>-6887</c:v>
                </c:pt>
                <c:pt idx="109">
                  <c:v>-6887</c:v>
                </c:pt>
                <c:pt idx="110">
                  <c:v>-6868</c:v>
                </c:pt>
                <c:pt idx="111">
                  <c:v>-6868</c:v>
                </c:pt>
                <c:pt idx="112">
                  <c:v>-6864</c:v>
                </c:pt>
                <c:pt idx="113">
                  <c:v>-6864</c:v>
                </c:pt>
                <c:pt idx="114">
                  <c:v>-6819</c:v>
                </c:pt>
                <c:pt idx="115">
                  <c:v>-6819</c:v>
                </c:pt>
                <c:pt idx="116">
                  <c:v>-6414</c:v>
                </c:pt>
                <c:pt idx="117">
                  <c:v>-6261</c:v>
                </c:pt>
                <c:pt idx="118">
                  <c:v>-6106</c:v>
                </c:pt>
                <c:pt idx="119">
                  <c:v>-6057</c:v>
                </c:pt>
                <c:pt idx="120">
                  <c:v>-5735</c:v>
                </c:pt>
                <c:pt idx="121">
                  <c:v>-5652</c:v>
                </c:pt>
                <c:pt idx="122">
                  <c:v>-5597</c:v>
                </c:pt>
                <c:pt idx="123">
                  <c:v>-5397</c:v>
                </c:pt>
                <c:pt idx="124">
                  <c:v>-5026</c:v>
                </c:pt>
                <c:pt idx="125">
                  <c:v>-4812</c:v>
                </c:pt>
                <c:pt idx="126">
                  <c:v>-4797</c:v>
                </c:pt>
                <c:pt idx="127">
                  <c:v>-4795</c:v>
                </c:pt>
                <c:pt idx="128">
                  <c:v>-4763</c:v>
                </c:pt>
                <c:pt idx="129">
                  <c:v>-4761</c:v>
                </c:pt>
                <c:pt idx="130">
                  <c:v>-4500</c:v>
                </c:pt>
                <c:pt idx="131">
                  <c:v>-4499</c:v>
                </c:pt>
                <c:pt idx="132">
                  <c:v>-4463</c:v>
                </c:pt>
                <c:pt idx="133">
                  <c:v>-4379</c:v>
                </c:pt>
                <c:pt idx="134">
                  <c:v>-4266</c:v>
                </c:pt>
                <c:pt idx="135">
                  <c:v>-4264</c:v>
                </c:pt>
                <c:pt idx="136">
                  <c:v>-4177</c:v>
                </c:pt>
                <c:pt idx="137">
                  <c:v>-4137</c:v>
                </c:pt>
                <c:pt idx="138">
                  <c:v>-4128</c:v>
                </c:pt>
                <c:pt idx="139">
                  <c:v>-4128</c:v>
                </c:pt>
                <c:pt idx="140">
                  <c:v>-4094</c:v>
                </c:pt>
                <c:pt idx="141">
                  <c:v>-4058</c:v>
                </c:pt>
                <c:pt idx="142">
                  <c:v>-4024</c:v>
                </c:pt>
                <c:pt idx="143">
                  <c:v>-3956</c:v>
                </c:pt>
                <c:pt idx="144">
                  <c:v>-3948</c:v>
                </c:pt>
                <c:pt idx="145">
                  <c:v>-3922</c:v>
                </c:pt>
                <c:pt idx="146">
                  <c:v>-3922</c:v>
                </c:pt>
                <c:pt idx="147">
                  <c:v>-3839</c:v>
                </c:pt>
                <c:pt idx="148">
                  <c:v>-3604</c:v>
                </c:pt>
                <c:pt idx="149">
                  <c:v>-3538</c:v>
                </c:pt>
                <c:pt idx="150">
                  <c:v>-3521</c:v>
                </c:pt>
                <c:pt idx="151">
                  <c:v>-3451</c:v>
                </c:pt>
                <c:pt idx="152">
                  <c:v>-3451</c:v>
                </c:pt>
                <c:pt idx="153">
                  <c:v>-3449</c:v>
                </c:pt>
                <c:pt idx="154">
                  <c:v>-3441</c:v>
                </c:pt>
                <c:pt idx="155">
                  <c:v>-3415</c:v>
                </c:pt>
                <c:pt idx="156">
                  <c:v>-3392</c:v>
                </c:pt>
                <c:pt idx="157">
                  <c:v>-3381</c:v>
                </c:pt>
                <c:pt idx="158">
                  <c:v>-3358</c:v>
                </c:pt>
                <c:pt idx="159">
                  <c:v>-3349</c:v>
                </c:pt>
                <c:pt idx="160">
                  <c:v>-3349</c:v>
                </c:pt>
                <c:pt idx="161">
                  <c:v>-3349</c:v>
                </c:pt>
                <c:pt idx="162">
                  <c:v>-3298</c:v>
                </c:pt>
                <c:pt idx="163">
                  <c:v>-3294</c:v>
                </c:pt>
                <c:pt idx="164">
                  <c:v>-3290</c:v>
                </c:pt>
                <c:pt idx="165">
                  <c:v>-3266</c:v>
                </c:pt>
                <c:pt idx="166">
                  <c:v>-3262</c:v>
                </c:pt>
                <c:pt idx="167">
                  <c:v>-3230</c:v>
                </c:pt>
                <c:pt idx="168">
                  <c:v>-3129</c:v>
                </c:pt>
                <c:pt idx="169">
                  <c:v>-2974</c:v>
                </c:pt>
                <c:pt idx="170">
                  <c:v>-2808</c:v>
                </c:pt>
                <c:pt idx="171">
                  <c:v>-2774</c:v>
                </c:pt>
                <c:pt idx="172">
                  <c:v>-2723</c:v>
                </c:pt>
                <c:pt idx="173">
                  <c:v>-2672</c:v>
                </c:pt>
                <c:pt idx="174">
                  <c:v>-2670</c:v>
                </c:pt>
                <c:pt idx="175">
                  <c:v>-2670</c:v>
                </c:pt>
                <c:pt idx="176">
                  <c:v>-2670</c:v>
                </c:pt>
                <c:pt idx="177">
                  <c:v>-2553</c:v>
                </c:pt>
                <c:pt idx="178">
                  <c:v>-2046</c:v>
                </c:pt>
                <c:pt idx="179">
                  <c:v>-2027</c:v>
                </c:pt>
                <c:pt idx="180">
                  <c:v>-2010</c:v>
                </c:pt>
                <c:pt idx="181">
                  <c:v>-1978</c:v>
                </c:pt>
                <c:pt idx="182">
                  <c:v>-1978</c:v>
                </c:pt>
                <c:pt idx="183">
                  <c:v>-1946</c:v>
                </c:pt>
                <c:pt idx="184">
                  <c:v>-1944</c:v>
                </c:pt>
                <c:pt idx="185">
                  <c:v>-1944</c:v>
                </c:pt>
                <c:pt idx="186">
                  <c:v>-1927</c:v>
                </c:pt>
                <c:pt idx="187">
                  <c:v>-1927</c:v>
                </c:pt>
                <c:pt idx="188">
                  <c:v>-1878</c:v>
                </c:pt>
                <c:pt idx="189">
                  <c:v>-1876</c:v>
                </c:pt>
                <c:pt idx="190">
                  <c:v>-1810</c:v>
                </c:pt>
                <c:pt idx="191">
                  <c:v>-1793</c:v>
                </c:pt>
                <c:pt idx="192">
                  <c:v>-1791</c:v>
                </c:pt>
                <c:pt idx="193">
                  <c:v>-1774</c:v>
                </c:pt>
                <c:pt idx="194">
                  <c:v>-1759</c:v>
                </c:pt>
                <c:pt idx="195">
                  <c:v>-1537</c:v>
                </c:pt>
                <c:pt idx="196">
                  <c:v>-1441</c:v>
                </c:pt>
                <c:pt idx="197">
                  <c:v>-1352</c:v>
                </c:pt>
                <c:pt idx="198">
                  <c:v>-1352</c:v>
                </c:pt>
                <c:pt idx="199">
                  <c:v>-1316</c:v>
                </c:pt>
                <c:pt idx="200">
                  <c:v>-1282</c:v>
                </c:pt>
                <c:pt idx="201">
                  <c:v>-1282</c:v>
                </c:pt>
                <c:pt idx="202">
                  <c:v>-1267</c:v>
                </c:pt>
                <c:pt idx="203">
                  <c:v>-1248</c:v>
                </c:pt>
                <c:pt idx="204">
                  <c:v>-1248</c:v>
                </c:pt>
                <c:pt idx="205">
                  <c:v>-1131</c:v>
                </c:pt>
                <c:pt idx="206">
                  <c:v>-1082</c:v>
                </c:pt>
                <c:pt idx="207">
                  <c:v>-779</c:v>
                </c:pt>
                <c:pt idx="208">
                  <c:v>-677</c:v>
                </c:pt>
                <c:pt idx="209">
                  <c:v>-677</c:v>
                </c:pt>
                <c:pt idx="210">
                  <c:v>-660</c:v>
                </c:pt>
                <c:pt idx="211">
                  <c:v>-660</c:v>
                </c:pt>
                <c:pt idx="212">
                  <c:v>-624</c:v>
                </c:pt>
                <c:pt idx="213">
                  <c:v>-622</c:v>
                </c:pt>
                <c:pt idx="214">
                  <c:v>-558</c:v>
                </c:pt>
                <c:pt idx="215">
                  <c:v>-556</c:v>
                </c:pt>
                <c:pt idx="216">
                  <c:v>-554</c:v>
                </c:pt>
                <c:pt idx="217">
                  <c:v>-541</c:v>
                </c:pt>
                <c:pt idx="218">
                  <c:v>-524</c:v>
                </c:pt>
                <c:pt idx="219">
                  <c:v>-490</c:v>
                </c:pt>
                <c:pt idx="220">
                  <c:v>-456</c:v>
                </c:pt>
                <c:pt idx="221">
                  <c:v>-422</c:v>
                </c:pt>
                <c:pt idx="222">
                  <c:v>-251</c:v>
                </c:pt>
                <c:pt idx="223">
                  <c:v>-49</c:v>
                </c:pt>
                <c:pt idx="224">
                  <c:v>0</c:v>
                </c:pt>
                <c:pt idx="225">
                  <c:v>0</c:v>
                </c:pt>
                <c:pt idx="226">
                  <c:v>19</c:v>
                </c:pt>
                <c:pt idx="227">
                  <c:v>55</c:v>
                </c:pt>
                <c:pt idx="228">
                  <c:v>70</c:v>
                </c:pt>
                <c:pt idx="229">
                  <c:v>70</c:v>
                </c:pt>
                <c:pt idx="230">
                  <c:v>72</c:v>
                </c:pt>
                <c:pt idx="231">
                  <c:v>72</c:v>
                </c:pt>
                <c:pt idx="232">
                  <c:v>72</c:v>
                </c:pt>
                <c:pt idx="233">
                  <c:v>87</c:v>
                </c:pt>
                <c:pt idx="234">
                  <c:v>87</c:v>
                </c:pt>
                <c:pt idx="235">
                  <c:v>119</c:v>
                </c:pt>
                <c:pt idx="236">
                  <c:v>170</c:v>
                </c:pt>
                <c:pt idx="237">
                  <c:v>240</c:v>
                </c:pt>
                <c:pt idx="238">
                  <c:v>626</c:v>
                </c:pt>
                <c:pt idx="239">
                  <c:v>658</c:v>
                </c:pt>
                <c:pt idx="240">
                  <c:v>658</c:v>
                </c:pt>
                <c:pt idx="241">
                  <c:v>660</c:v>
                </c:pt>
                <c:pt idx="242">
                  <c:v>660</c:v>
                </c:pt>
                <c:pt idx="243">
                  <c:v>675</c:v>
                </c:pt>
                <c:pt idx="244">
                  <c:v>675</c:v>
                </c:pt>
                <c:pt idx="245">
                  <c:v>726</c:v>
                </c:pt>
                <c:pt idx="246">
                  <c:v>730</c:v>
                </c:pt>
                <c:pt idx="247">
                  <c:v>730</c:v>
                </c:pt>
                <c:pt idx="248">
                  <c:v>779</c:v>
                </c:pt>
                <c:pt idx="249">
                  <c:v>781</c:v>
                </c:pt>
                <c:pt idx="250">
                  <c:v>783</c:v>
                </c:pt>
                <c:pt idx="251">
                  <c:v>800</c:v>
                </c:pt>
                <c:pt idx="252">
                  <c:v>832</c:v>
                </c:pt>
                <c:pt idx="253">
                  <c:v>832</c:v>
                </c:pt>
                <c:pt idx="254">
                  <c:v>832</c:v>
                </c:pt>
                <c:pt idx="255">
                  <c:v>832</c:v>
                </c:pt>
                <c:pt idx="256">
                  <c:v>864</c:v>
                </c:pt>
                <c:pt idx="257">
                  <c:v>1371</c:v>
                </c:pt>
                <c:pt idx="258">
                  <c:v>1412.5</c:v>
                </c:pt>
                <c:pt idx="259">
                  <c:v>1441</c:v>
                </c:pt>
                <c:pt idx="260">
                  <c:v>1447</c:v>
                </c:pt>
                <c:pt idx="261">
                  <c:v>1466</c:v>
                </c:pt>
                <c:pt idx="262">
                  <c:v>1477</c:v>
                </c:pt>
                <c:pt idx="263">
                  <c:v>1609</c:v>
                </c:pt>
                <c:pt idx="264">
                  <c:v>1626</c:v>
                </c:pt>
                <c:pt idx="265">
                  <c:v>1677</c:v>
                </c:pt>
                <c:pt idx="266">
                  <c:v>1789</c:v>
                </c:pt>
                <c:pt idx="267">
                  <c:v>1946</c:v>
                </c:pt>
                <c:pt idx="268">
                  <c:v>1978</c:v>
                </c:pt>
                <c:pt idx="269">
                  <c:v>2048</c:v>
                </c:pt>
                <c:pt idx="270">
                  <c:v>2082</c:v>
                </c:pt>
                <c:pt idx="271">
                  <c:v>2084</c:v>
                </c:pt>
                <c:pt idx="272">
                  <c:v>2107</c:v>
                </c:pt>
                <c:pt idx="273">
                  <c:v>2124</c:v>
                </c:pt>
                <c:pt idx="274">
                  <c:v>2169</c:v>
                </c:pt>
                <c:pt idx="275">
                  <c:v>2186</c:v>
                </c:pt>
                <c:pt idx="276">
                  <c:v>2305</c:v>
                </c:pt>
                <c:pt idx="277">
                  <c:v>2710</c:v>
                </c:pt>
                <c:pt idx="278">
                  <c:v>2793</c:v>
                </c:pt>
                <c:pt idx="279">
                  <c:v>2810</c:v>
                </c:pt>
                <c:pt idx="280">
                  <c:v>2810</c:v>
                </c:pt>
                <c:pt idx="281">
                  <c:v>2812</c:v>
                </c:pt>
                <c:pt idx="282">
                  <c:v>2812</c:v>
                </c:pt>
                <c:pt idx="283">
                  <c:v>2814</c:v>
                </c:pt>
                <c:pt idx="284">
                  <c:v>2846</c:v>
                </c:pt>
                <c:pt idx="285">
                  <c:v>2863</c:v>
                </c:pt>
                <c:pt idx="286">
                  <c:v>2914</c:v>
                </c:pt>
                <c:pt idx="287">
                  <c:v>2963</c:v>
                </c:pt>
                <c:pt idx="288">
                  <c:v>2965</c:v>
                </c:pt>
                <c:pt idx="289">
                  <c:v>3542</c:v>
                </c:pt>
                <c:pt idx="290">
                  <c:v>3623</c:v>
                </c:pt>
                <c:pt idx="291">
                  <c:v>4079</c:v>
                </c:pt>
                <c:pt idx="292">
                  <c:v>4145</c:v>
                </c:pt>
                <c:pt idx="293">
                  <c:v>4147</c:v>
                </c:pt>
                <c:pt idx="294">
                  <c:v>4196</c:v>
                </c:pt>
                <c:pt idx="295">
                  <c:v>4213</c:v>
                </c:pt>
                <c:pt idx="296">
                  <c:v>4234</c:v>
                </c:pt>
                <c:pt idx="297">
                  <c:v>4298</c:v>
                </c:pt>
                <c:pt idx="298">
                  <c:v>4457</c:v>
                </c:pt>
                <c:pt idx="299">
                  <c:v>4707</c:v>
                </c:pt>
                <c:pt idx="300">
                  <c:v>4735</c:v>
                </c:pt>
                <c:pt idx="301">
                  <c:v>4737</c:v>
                </c:pt>
                <c:pt idx="302">
                  <c:v>4737</c:v>
                </c:pt>
                <c:pt idx="303">
                  <c:v>4788</c:v>
                </c:pt>
                <c:pt idx="304">
                  <c:v>4807</c:v>
                </c:pt>
                <c:pt idx="305">
                  <c:v>4822</c:v>
                </c:pt>
                <c:pt idx="306">
                  <c:v>4858</c:v>
                </c:pt>
                <c:pt idx="307">
                  <c:v>4873</c:v>
                </c:pt>
                <c:pt idx="308">
                  <c:v>4911</c:v>
                </c:pt>
                <c:pt idx="309">
                  <c:v>4916.5</c:v>
                </c:pt>
                <c:pt idx="310">
                  <c:v>4996</c:v>
                </c:pt>
                <c:pt idx="311">
                  <c:v>5045</c:v>
                </c:pt>
                <c:pt idx="312">
                  <c:v>5499</c:v>
                </c:pt>
                <c:pt idx="313">
                  <c:v>5567</c:v>
                </c:pt>
                <c:pt idx="314">
                  <c:v>5605</c:v>
                </c:pt>
                <c:pt idx="315">
                  <c:v>5669</c:v>
                </c:pt>
                <c:pt idx="316">
                  <c:v>5703</c:v>
                </c:pt>
                <c:pt idx="317">
                  <c:v>5737</c:v>
                </c:pt>
                <c:pt idx="318">
                  <c:v>6106</c:v>
                </c:pt>
                <c:pt idx="319">
                  <c:v>6157</c:v>
                </c:pt>
                <c:pt idx="320">
                  <c:v>6244</c:v>
                </c:pt>
                <c:pt idx="321">
                  <c:v>6295</c:v>
                </c:pt>
                <c:pt idx="322">
                  <c:v>6312</c:v>
                </c:pt>
                <c:pt idx="323">
                  <c:v>6397</c:v>
                </c:pt>
                <c:pt idx="324">
                  <c:v>6766</c:v>
                </c:pt>
                <c:pt idx="325">
                  <c:v>6851</c:v>
                </c:pt>
                <c:pt idx="326">
                  <c:v>6921</c:v>
                </c:pt>
                <c:pt idx="327">
                  <c:v>6938</c:v>
                </c:pt>
                <c:pt idx="328">
                  <c:v>7008</c:v>
                </c:pt>
                <c:pt idx="329">
                  <c:v>7040</c:v>
                </c:pt>
                <c:pt idx="330">
                  <c:v>7091</c:v>
                </c:pt>
                <c:pt idx="331">
                  <c:v>7125</c:v>
                </c:pt>
                <c:pt idx="332">
                  <c:v>7475</c:v>
                </c:pt>
                <c:pt idx="333">
                  <c:v>7562</c:v>
                </c:pt>
                <c:pt idx="334">
                  <c:v>7598</c:v>
                </c:pt>
                <c:pt idx="335">
                  <c:v>7632</c:v>
                </c:pt>
                <c:pt idx="336">
                  <c:v>7719</c:v>
                </c:pt>
                <c:pt idx="337">
                  <c:v>7749</c:v>
                </c:pt>
                <c:pt idx="338">
                  <c:v>7870</c:v>
                </c:pt>
                <c:pt idx="339">
                  <c:v>8222</c:v>
                </c:pt>
                <c:pt idx="340">
                  <c:v>8379</c:v>
                </c:pt>
                <c:pt idx="341">
                  <c:v>8379</c:v>
                </c:pt>
                <c:pt idx="342">
                  <c:v>8383</c:v>
                </c:pt>
                <c:pt idx="343">
                  <c:v>8383</c:v>
                </c:pt>
                <c:pt idx="344">
                  <c:v>8383</c:v>
                </c:pt>
                <c:pt idx="345">
                  <c:v>8411</c:v>
                </c:pt>
                <c:pt idx="346">
                  <c:v>8863</c:v>
                </c:pt>
                <c:pt idx="347">
                  <c:v>8986</c:v>
                </c:pt>
                <c:pt idx="348">
                  <c:v>8986</c:v>
                </c:pt>
                <c:pt idx="349">
                  <c:v>8988</c:v>
                </c:pt>
                <c:pt idx="350">
                  <c:v>8988</c:v>
                </c:pt>
                <c:pt idx="351">
                  <c:v>9003</c:v>
                </c:pt>
                <c:pt idx="352">
                  <c:v>9003</c:v>
                </c:pt>
                <c:pt idx="353">
                  <c:v>9020</c:v>
                </c:pt>
                <c:pt idx="354">
                  <c:v>9020</c:v>
                </c:pt>
                <c:pt idx="355">
                  <c:v>9022</c:v>
                </c:pt>
                <c:pt idx="356">
                  <c:v>9022</c:v>
                </c:pt>
                <c:pt idx="357">
                  <c:v>9071</c:v>
                </c:pt>
                <c:pt idx="358">
                  <c:v>9107</c:v>
                </c:pt>
                <c:pt idx="359">
                  <c:v>9610</c:v>
                </c:pt>
                <c:pt idx="360">
                  <c:v>9723.5</c:v>
                </c:pt>
                <c:pt idx="361">
                  <c:v>9765</c:v>
                </c:pt>
                <c:pt idx="362">
                  <c:v>9850</c:v>
                </c:pt>
                <c:pt idx="363">
                  <c:v>9950</c:v>
                </c:pt>
                <c:pt idx="364">
                  <c:v>10338</c:v>
                </c:pt>
                <c:pt idx="365">
                  <c:v>10406</c:v>
                </c:pt>
                <c:pt idx="366">
                  <c:v>10457</c:v>
                </c:pt>
                <c:pt idx="367">
                  <c:v>10491</c:v>
                </c:pt>
                <c:pt idx="368">
                  <c:v>10561</c:v>
                </c:pt>
                <c:pt idx="369">
                  <c:v>10896</c:v>
                </c:pt>
                <c:pt idx="370">
                  <c:v>10996</c:v>
                </c:pt>
                <c:pt idx="371">
                  <c:v>11015</c:v>
                </c:pt>
                <c:pt idx="372">
                  <c:v>11083</c:v>
                </c:pt>
                <c:pt idx="373">
                  <c:v>11106</c:v>
                </c:pt>
                <c:pt idx="374">
                  <c:v>11134</c:v>
                </c:pt>
                <c:pt idx="375">
                  <c:v>11202</c:v>
                </c:pt>
                <c:pt idx="376">
                  <c:v>11238</c:v>
                </c:pt>
                <c:pt idx="377">
                  <c:v>11272</c:v>
                </c:pt>
                <c:pt idx="378">
                  <c:v>11289</c:v>
                </c:pt>
                <c:pt idx="379">
                  <c:v>11998</c:v>
                </c:pt>
                <c:pt idx="380">
                  <c:v>12000</c:v>
                </c:pt>
                <c:pt idx="381">
                  <c:v>12015</c:v>
                </c:pt>
                <c:pt idx="382">
                  <c:v>12243</c:v>
                </c:pt>
                <c:pt idx="383">
                  <c:v>12333.5</c:v>
                </c:pt>
                <c:pt idx="384">
                  <c:v>12352</c:v>
                </c:pt>
                <c:pt idx="385">
                  <c:v>12490</c:v>
                </c:pt>
                <c:pt idx="386">
                  <c:v>12490</c:v>
                </c:pt>
                <c:pt idx="387">
                  <c:v>13075</c:v>
                </c:pt>
                <c:pt idx="388">
                  <c:v>13075</c:v>
                </c:pt>
                <c:pt idx="389">
                  <c:v>13203</c:v>
                </c:pt>
                <c:pt idx="390">
                  <c:v>13757</c:v>
                </c:pt>
                <c:pt idx="391">
                  <c:v>14332</c:v>
                </c:pt>
                <c:pt idx="392">
                  <c:v>14432</c:v>
                </c:pt>
                <c:pt idx="393">
                  <c:v>14439</c:v>
                </c:pt>
                <c:pt idx="394">
                  <c:v>14640</c:v>
                </c:pt>
                <c:pt idx="395">
                  <c:v>15007</c:v>
                </c:pt>
                <c:pt idx="396">
                  <c:v>15007</c:v>
                </c:pt>
                <c:pt idx="397">
                  <c:v>15011</c:v>
                </c:pt>
                <c:pt idx="398">
                  <c:v>15011</c:v>
                </c:pt>
                <c:pt idx="399">
                  <c:v>15085</c:v>
                </c:pt>
                <c:pt idx="400">
                  <c:v>15696</c:v>
                </c:pt>
                <c:pt idx="401">
                  <c:v>15956</c:v>
                </c:pt>
                <c:pt idx="402">
                  <c:v>16414</c:v>
                </c:pt>
                <c:pt idx="403">
                  <c:v>16438</c:v>
                </c:pt>
                <c:pt idx="404">
                  <c:v>16438</c:v>
                </c:pt>
                <c:pt idx="405">
                  <c:v>16487.5</c:v>
                </c:pt>
                <c:pt idx="406">
                  <c:v>16512</c:v>
                </c:pt>
                <c:pt idx="407">
                  <c:v>16514</c:v>
                </c:pt>
                <c:pt idx="408">
                  <c:v>16529</c:v>
                </c:pt>
                <c:pt idx="409">
                  <c:v>16755</c:v>
                </c:pt>
                <c:pt idx="410">
                  <c:v>16769</c:v>
                </c:pt>
                <c:pt idx="411">
                  <c:v>16769</c:v>
                </c:pt>
                <c:pt idx="412">
                  <c:v>16837</c:v>
                </c:pt>
                <c:pt idx="413">
                  <c:v>17259</c:v>
                </c:pt>
                <c:pt idx="414">
                  <c:v>17259</c:v>
                </c:pt>
                <c:pt idx="415">
                  <c:v>17310</c:v>
                </c:pt>
                <c:pt idx="416">
                  <c:v>17423.5</c:v>
                </c:pt>
                <c:pt idx="417">
                  <c:v>17463</c:v>
                </c:pt>
                <c:pt idx="418">
                  <c:v>17883</c:v>
                </c:pt>
                <c:pt idx="419">
                  <c:v>17883</c:v>
                </c:pt>
                <c:pt idx="420">
                  <c:v>18408</c:v>
                </c:pt>
                <c:pt idx="421">
                  <c:v>18521</c:v>
                </c:pt>
                <c:pt idx="422">
                  <c:v>18620.5</c:v>
                </c:pt>
                <c:pt idx="423">
                  <c:v>18637.5</c:v>
                </c:pt>
                <c:pt idx="424">
                  <c:v>18715</c:v>
                </c:pt>
                <c:pt idx="425">
                  <c:v>19186</c:v>
                </c:pt>
                <c:pt idx="426">
                  <c:v>20766</c:v>
                </c:pt>
                <c:pt idx="427">
                  <c:v>20816</c:v>
                </c:pt>
                <c:pt idx="428">
                  <c:v>20925.5</c:v>
                </c:pt>
                <c:pt idx="429">
                  <c:v>21352</c:v>
                </c:pt>
                <c:pt idx="430">
                  <c:v>21353</c:v>
                </c:pt>
                <c:pt idx="431">
                  <c:v>21387</c:v>
                </c:pt>
                <c:pt idx="432">
                  <c:v>21413.5</c:v>
                </c:pt>
                <c:pt idx="433">
                  <c:v>21459</c:v>
                </c:pt>
                <c:pt idx="434">
                  <c:v>21506</c:v>
                </c:pt>
                <c:pt idx="435">
                  <c:v>22107.5</c:v>
                </c:pt>
                <c:pt idx="436">
                  <c:v>22168</c:v>
                </c:pt>
                <c:pt idx="437">
                  <c:v>22173.5</c:v>
                </c:pt>
                <c:pt idx="438">
                  <c:v>22232.5</c:v>
                </c:pt>
                <c:pt idx="439">
                  <c:v>22656</c:v>
                </c:pt>
                <c:pt idx="440">
                  <c:v>22680.5</c:v>
                </c:pt>
                <c:pt idx="441">
                  <c:v>22739</c:v>
                </c:pt>
                <c:pt idx="442">
                  <c:v>22743</c:v>
                </c:pt>
                <c:pt idx="443">
                  <c:v>22950</c:v>
                </c:pt>
                <c:pt idx="444">
                  <c:v>23333</c:v>
                </c:pt>
                <c:pt idx="445">
                  <c:v>23355</c:v>
                </c:pt>
                <c:pt idx="446">
                  <c:v>23357.5</c:v>
                </c:pt>
                <c:pt idx="447">
                  <c:v>24074</c:v>
                </c:pt>
                <c:pt idx="448">
                  <c:v>24170</c:v>
                </c:pt>
                <c:pt idx="449">
                  <c:v>24323.5</c:v>
                </c:pt>
                <c:pt idx="450">
                  <c:v>24751</c:v>
                </c:pt>
                <c:pt idx="451">
                  <c:v>24762.5</c:v>
                </c:pt>
                <c:pt idx="452">
                  <c:v>24777.5</c:v>
                </c:pt>
                <c:pt idx="453">
                  <c:v>26062.5</c:v>
                </c:pt>
                <c:pt idx="454">
                  <c:v>26235.5</c:v>
                </c:pt>
                <c:pt idx="455">
                  <c:v>26235.5</c:v>
                </c:pt>
                <c:pt idx="456">
                  <c:v>26884</c:v>
                </c:pt>
                <c:pt idx="457">
                  <c:v>26888</c:v>
                </c:pt>
                <c:pt idx="458">
                  <c:v>27675</c:v>
                </c:pt>
                <c:pt idx="459">
                  <c:v>28446</c:v>
                </c:pt>
                <c:pt idx="460">
                  <c:v>28480</c:v>
                </c:pt>
              </c:numCache>
            </c:numRef>
          </c:xVal>
          <c:yVal>
            <c:numRef>
              <c:f>Active!$K$21:$K$991</c:f>
              <c:numCache>
                <c:formatCode>General</c:formatCode>
                <c:ptCount val="971"/>
                <c:pt idx="382">
                  <c:v>3.3632999984547496E-3</c:v>
                </c:pt>
                <c:pt idx="383">
                  <c:v>8.4288500002003275E-3</c:v>
                </c:pt>
                <c:pt idx="387">
                  <c:v>3.9824999985285103E-3</c:v>
                </c:pt>
                <c:pt idx="388">
                  <c:v>3.9925000019138679E-3</c:v>
                </c:pt>
                <c:pt idx="389">
                  <c:v>1.3939299999037758E-2</c:v>
                </c:pt>
                <c:pt idx="393">
                  <c:v>2.2908999962965026E-3</c:v>
                </c:pt>
                <c:pt idx="397">
                  <c:v>2.5941000058082864E-3</c:v>
                </c:pt>
                <c:pt idx="398">
                  <c:v>2.6041000019176863E-3</c:v>
                </c:pt>
                <c:pt idx="399">
                  <c:v>2.9135000077076256E-3</c:v>
                </c:pt>
                <c:pt idx="400">
                  <c:v>4.077600002347026E-3</c:v>
                </c:pt>
                <c:pt idx="401">
                  <c:v>5.7435999988229014E-3</c:v>
                </c:pt>
                <c:pt idx="403">
                  <c:v>5.6677999964449555E-3</c:v>
                </c:pt>
                <c:pt idx="404">
                  <c:v>5.717799998819828E-3</c:v>
                </c:pt>
                <c:pt idx="405">
                  <c:v>4.776250003487803E-3</c:v>
                </c:pt>
                <c:pt idx="406">
                  <c:v>5.8072000028914772E-3</c:v>
                </c:pt>
                <c:pt idx="408">
                  <c:v>4.8099000050569884E-3</c:v>
                </c:pt>
                <c:pt idx="409">
                  <c:v>5.3904999949736521E-3</c:v>
                </c:pt>
                <c:pt idx="410">
                  <c:v>3.2139000031747855E-3</c:v>
                </c:pt>
                <c:pt idx="411">
                  <c:v>3.913900007319171E-3</c:v>
                </c:pt>
                <c:pt idx="413">
                  <c:v>4.4329000011202879E-3</c:v>
                </c:pt>
                <c:pt idx="414">
                  <c:v>6.5128999995067716E-3</c:v>
                </c:pt>
                <c:pt idx="415">
                  <c:v>4.9710000021150336E-3</c:v>
                </c:pt>
                <c:pt idx="416">
                  <c:v>-1.9215000065742061E-4</c:v>
                </c:pt>
                <c:pt idx="417">
                  <c:v>5.5952999973669648E-3</c:v>
                </c:pt>
                <c:pt idx="418">
                  <c:v>3.837300006125588E-3</c:v>
                </c:pt>
                <c:pt idx="419">
                  <c:v>4.037300001073163E-3</c:v>
                </c:pt>
                <c:pt idx="420">
                  <c:v>4.5247999951243401E-3</c:v>
                </c:pt>
                <c:pt idx="421">
                  <c:v>4.6851000006427057E-3</c:v>
                </c:pt>
                <c:pt idx="422">
                  <c:v>5.1185499978601001E-3</c:v>
                </c:pt>
                <c:pt idx="423">
                  <c:v>3.441250002651941E-3</c:v>
                </c:pt>
                <c:pt idx="424">
                  <c:v>4.5664999997825362E-3</c:v>
                </c:pt>
                <c:pt idx="425">
                  <c:v>4.6966000081738457E-3</c:v>
                </c:pt>
                <c:pt idx="426">
                  <c:v>4.8946000024443492E-3</c:v>
                </c:pt>
                <c:pt idx="427">
                  <c:v>3.8996000002953224E-3</c:v>
                </c:pt>
                <c:pt idx="429">
                  <c:v>7.231200004753191E-3</c:v>
                </c:pt>
                <c:pt idx="430">
                  <c:v>5.8142999987467192E-3</c:v>
                </c:pt>
                <c:pt idx="432">
                  <c:v>6.3468500084127299E-3</c:v>
                </c:pt>
                <c:pt idx="436">
                  <c:v>6.0808000052929856E-3</c:v>
                </c:pt>
                <c:pt idx="437">
                  <c:v>6.6828500057454221E-3</c:v>
                </c:pt>
                <c:pt idx="439">
                  <c:v>6.5336000043316744E-3</c:v>
                </c:pt>
                <c:pt idx="440">
                  <c:v>6.6445500051486306E-3</c:v>
                </c:pt>
                <c:pt idx="443">
                  <c:v>9.444999996048864E-3</c:v>
                </c:pt>
                <c:pt idx="444">
                  <c:v>4.8922999994829297E-3</c:v>
                </c:pt>
                <c:pt idx="446">
                  <c:v>3.4832499950425699E-3</c:v>
                </c:pt>
                <c:pt idx="447">
                  <c:v>1.9094000017503276E-3</c:v>
                </c:pt>
                <c:pt idx="448">
                  <c:v>1.9269999975222163E-3</c:v>
                </c:pt>
                <c:pt idx="449">
                  <c:v>1.9267850002506748E-2</c:v>
                </c:pt>
                <c:pt idx="450">
                  <c:v>1.3981000010971911E-3</c:v>
                </c:pt>
                <c:pt idx="451">
                  <c:v>3.2887499983189628E-3</c:v>
                </c:pt>
                <c:pt idx="452">
                  <c:v>2.2652500701951794E-3</c:v>
                </c:pt>
                <c:pt idx="453">
                  <c:v>7.1875000139698386E-4</c:v>
                </c:pt>
                <c:pt idx="454">
                  <c:v>1.105049996112939E-3</c:v>
                </c:pt>
                <c:pt idx="455">
                  <c:v>1.105049996112939E-3</c:v>
                </c:pt>
                <c:pt idx="456">
                  <c:v>5.2040000446140766E-4</c:v>
                </c:pt>
                <c:pt idx="457">
                  <c:v>-2.8720000409521163E-4</c:v>
                </c:pt>
                <c:pt idx="458">
                  <c:v>-5.0574999986565672E-3</c:v>
                </c:pt>
                <c:pt idx="459">
                  <c:v>-1.5973998961271718E-3</c:v>
                </c:pt>
                <c:pt idx="460">
                  <c:v>-1.9120000360999256E-3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CAD-43C3-AFC4-753D3372B986}"/>
            </c:ext>
          </c:extLst>
        </c:ser>
        <c:ser>
          <c:idx val="6"/>
          <c:order val="4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Active!$D$21:$D$991</c:f>
                <c:numCache>
                  <c:formatCode>General</c:formatCode>
                  <c:ptCount val="971"/>
                  <c:pt idx="91">
                    <c:v>5.0000000000000001E-4</c:v>
                  </c:pt>
                  <c:pt idx="92">
                    <c:v>2.0999999999999999E-3</c:v>
                  </c:pt>
                  <c:pt idx="96">
                    <c:v>5.0000000000000001E-4</c:v>
                  </c:pt>
                  <c:pt idx="110">
                    <c:v>5.0000000000000001E-3</c:v>
                  </c:pt>
                  <c:pt idx="111">
                    <c:v>5.0000000000000001E-3</c:v>
                  </c:pt>
                  <c:pt idx="116">
                    <c:v>5.0000000000000001E-3</c:v>
                  </c:pt>
                  <c:pt idx="125">
                    <c:v>5.0000000000000001E-3</c:v>
                  </c:pt>
                  <c:pt idx="126">
                    <c:v>5.0000000000000001E-3</c:v>
                  </c:pt>
                  <c:pt idx="127">
                    <c:v>5.0000000000000001E-3</c:v>
                  </c:pt>
                  <c:pt idx="128">
                    <c:v>5.0000000000000001E-3</c:v>
                  </c:pt>
                  <c:pt idx="129">
                    <c:v>5.0000000000000001E-3</c:v>
                  </c:pt>
                  <c:pt idx="309">
                    <c:v>6.9999999999999999E-4</c:v>
                  </c:pt>
                  <c:pt idx="325">
                    <c:v>4.0000000000000001E-3</c:v>
                  </c:pt>
                  <c:pt idx="326">
                    <c:v>5.0000000000000001E-3</c:v>
                  </c:pt>
                  <c:pt idx="327">
                    <c:v>8.9999999999999993E-3</c:v>
                  </c:pt>
                  <c:pt idx="328">
                    <c:v>6.0000000000000001E-3</c:v>
                  </c:pt>
                  <c:pt idx="329">
                    <c:v>7.0000000000000001E-3</c:v>
                  </c:pt>
                  <c:pt idx="330">
                    <c:v>5.0000000000000001E-3</c:v>
                  </c:pt>
                  <c:pt idx="331">
                    <c:v>6.0000000000000001E-3</c:v>
                  </c:pt>
                  <c:pt idx="332">
                    <c:v>5.0000000000000001E-3</c:v>
                  </c:pt>
                  <c:pt idx="333">
                    <c:v>4.0000000000000001E-3</c:v>
                  </c:pt>
                  <c:pt idx="334">
                    <c:v>4.0000000000000001E-3</c:v>
                  </c:pt>
                  <c:pt idx="335">
                    <c:v>4.0000000000000001E-3</c:v>
                  </c:pt>
                  <c:pt idx="337">
                    <c:v>4.0000000000000001E-3</c:v>
                  </c:pt>
                  <c:pt idx="338">
                    <c:v>5.0000000000000001E-3</c:v>
                  </c:pt>
                  <c:pt idx="339">
                    <c:v>4.0000000000000001E-3</c:v>
                  </c:pt>
                  <c:pt idx="345">
                    <c:v>5.0000000000000001E-3</c:v>
                  </c:pt>
                  <c:pt idx="347">
                    <c:v>7.0000000000000001E-3</c:v>
                  </c:pt>
                  <c:pt idx="348">
                    <c:v>2E-3</c:v>
                  </c:pt>
                  <c:pt idx="351">
                    <c:v>6.0000000000000001E-3</c:v>
                  </c:pt>
                  <c:pt idx="357">
                    <c:v>4.0000000000000001E-3</c:v>
                  </c:pt>
                  <c:pt idx="358">
                    <c:v>5.0000000000000001E-3</c:v>
                  </c:pt>
                  <c:pt idx="359">
                    <c:v>1E-3</c:v>
                  </c:pt>
                  <c:pt idx="361">
                    <c:v>5.0000000000000001E-3</c:v>
                  </c:pt>
                  <c:pt idx="362">
                    <c:v>5.0000000000000001E-3</c:v>
                  </c:pt>
                  <c:pt idx="363">
                    <c:v>6.0000000000000001E-3</c:v>
                  </c:pt>
                  <c:pt idx="364">
                    <c:v>5.0000000000000001E-3</c:v>
                  </c:pt>
                  <c:pt idx="365">
                    <c:v>4.0000000000000001E-3</c:v>
                  </c:pt>
                  <c:pt idx="366">
                    <c:v>5.0000000000000001E-3</c:v>
                  </c:pt>
                  <c:pt idx="367">
                    <c:v>4.0000000000000001E-3</c:v>
                  </c:pt>
                  <c:pt idx="368">
                    <c:v>4.0000000000000001E-3</c:v>
                  </c:pt>
                  <c:pt idx="370">
                    <c:v>4.0000000000000001E-3</c:v>
                  </c:pt>
                  <c:pt idx="372">
                    <c:v>5.0000000000000001E-3</c:v>
                  </c:pt>
                  <c:pt idx="373">
                    <c:v>2.9999999999999997E-4</c:v>
                  </c:pt>
                  <c:pt idx="374">
                    <c:v>4.0000000000000001E-3</c:v>
                  </c:pt>
                  <c:pt idx="375">
                    <c:v>5.0000000000000001E-3</c:v>
                  </c:pt>
                  <c:pt idx="376">
                    <c:v>6.0000000000000001E-3</c:v>
                  </c:pt>
                  <c:pt idx="378">
                    <c:v>8.0000000000000002E-3</c:v>
                  </c:pt>
                  <c:pt idx="382">
                    <c:v>4.0000000000000002E-4</c:v>
                  </c:pt>
                  <c:pt idx="383">
                    <c:v>1.2999999999999999E-3</c:v>
                  </c:pt>
                  <c:pt idx="384">
                    <c:v>1E-4</c:v>
                  </c:pt>
                  <c:pt idx="388">
                    <c:v>4.0000000000000003E-5</c:v>
                  </c:pt>
                  <c:pt idx="389">
                    <c:v>0</c:v>
                  </c:pt>
                  <c:pt idx="390">
                    <c:v>1E-4</c:v>
                  </c:pt>
                  <c:pt idx="391">
                    <c:v>6.9999999999999999E-4</c:v>
                  </c:pt>
                  <c:pt idx="392">
                    <c:v>8.9999999999999998E-4</c:v>
                  </c:pt>
                  <c:pt idx="394">
                    <c:v>1E-4</c:v>
                  </c:pt>
                  <c:pt idx="396">
                    <c:v>2.0000000000000001E-4</c:v>
                  </c:pt>
                  <c:pt idx="397">
                    <c:v>6.9999999999999994E-5</c:v>
                  </c:pt>
                  <c:pt idx="399">
                    <c:v>1E-3</c:v>
                  </c:pt>
                  <c:pt idx="400">
                    <c:v>5.0000000000000001E-4</c:v>
                  </c:pt>
                  <c:pt idx="401">
                    <c:v>1.5E-3</c:v>
                  </c:pt>
                  <c:pt idx="402">
                    <c:v>3.0000000000000001E-3</c:v>
                  </c:pt>
                  <c:pt idx="403">
                    <c:v>6.0000000000000002E-5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2.0999999999999999E-3</c:v>
                  </c:pt>
                  <c:pt idx="408">
                    <c:v>1E-3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2.9999999999999997E-4</c:v>
                  </c:pt>
                  <c:pt idx="413">
                    <c:v>0</c:v>
                  </c:pt>
                  <c:pt idx="414">
                    <c:v>1.4E-3</c:v>
                  </c:pt>
                  <c:pt idx="415">
                    <c:v>1.1999999999999999E-3</c:v>
                  </c:pt>
                  <c:pt idx="416">
                    <c:v>5.0000000000000001E-4</c:v>
                  </c:pt>
                  <c:pt idx="417">
                    <c:v>0</c:v>
                  </c:pt>
                  <c:pt idx="418">
                    <c:v>2.0000000000000001E-4</c:v>
                  </c:pt>
                  <c:pt idx="419">
                    <c:v>2.0000000000000001E-4</c:v>
                  </c:pt>
                  <c:pt idx="420">
                    <c:v>1E-4</c:v>
                  </c:pt>
                  <c:pt idx="421">
                    <c:v>1E-4</c:v>
                  </c:pt>
                  <c:pt idx="422">
                    <c:v>1.4E-3</c:v>
                  </c:pt>
                  <c:pt idx="423">
                    <c:v>2.9999999999999997E-4</c:v>
                  </c:pt>
                  <c:pt idx="424">
                    <c:v>2.9999999999999997E-4</c:v>
                  </c:pt>
                  <c:pt idx="425">
                    <c:v>2.0000000000000001E-4</c:v>
                  </c:pt>
                  <c:pt idx="427">
                    <c:v>4.0000000000000002E-4</c:v>
                  </c:pt>
                  <c:pt idx="429">
                    <c:v>1.6999999999999999E-3</c:v>
                  </c:pt>
                  <c:pt idx="430">
                    <c:v>1.1E-4</c:v>
                  </c:pt>
                  <c:pt idx="431">
                    <c:v>5.0000000000000001E-4</c:v>
                  </c:pt>
                  <c:pt idx="432">
                    <c:v>3.3E-4</c:v>
                  </c:pt>
                  <c:pt idx="433">
                    <c:v>2.2000000000000001E-3</c:v>
                  </c:pt>
                  <c:pt idx="434">
                    <c:v>1E-4</c:v>
                  </c:pt>
                  <c:pt idx="435">
                    <c:v>1.9E-3</c:v>
                  </c:pt>
                  <c:pt idx="436">
                    <c:v>8.9999999999999998E-4</c:v>
                  </c:pt>
                  <c:pt idx="437">
                    <c:v>2.1000000000000001E-4</c:v>
                  </c:pt>
                  <c:pt idx="438">
                    <c:v>5.8999999999999999E-3</c:v>
                  </c:pt>
                  <c:pt idx="439">
                    <c:v>1.2999999999999999E-4</c:v>
                  </c:pt>
                  <c:pt idx="440">
                    <c:v>2.7999999999999998E-4</c:v>
                  </c:pt>
                  <c:pt idx="441">
                    <c:v>2.5000000000000001E-3</c:v>
                  </c:pt>
                  <c:pt idx="442">
                    <c:v>3.2000000000000002E-3</c:v>
                  </c:pt>
                  <c:pt idx="444">
                    <c:v>1E-4</c:v>
                  </c:pt>
                  <c:pt idx="445">
                    <c:v>0</c:v>
                  </c:pt>
                  <c:pt idx="446">
                    <c:v>6.4999999999999997E-3</c:v>
                  </c:pt>
                  <c:pt idx="447">
                    <c:v>1.6999999999999999E-3</c:v>
                  </c:pt>
                  <c:pt idx="448">
                    <c:v>0</c:v>
                  </c:pt>
                  <c:pt idx="449">
                    <c:v>1.9E-3</c:v>
                  </c:pt>
                  <c:pt idx="450">
                    <c:v>3.0000000000000001E-3</c:v>
                  </c:pt>
                  <c:pt idx="451">
                    <c:v>2.3999999999999998E-3</c:v>
                  </c:pt>
                  <c:pt idx="452">
                    <c:v>1.06E-2</c:v>
                  </c:pt>
                  <c:pt idx="453">
                    <c:v>5.9999999999999995E-4</c:v>
                  </c:pt>
                  <c:pt idx="454">
                    <c:v>2.3000000000000001E-4</c:v>
                  </c:pt>
                  <c:pt idx="455">
                    <c:v>2.3000000000000001E-4</c:v>
                  </c:pt>
                  <c:pt idx="456">
                    <c:v>0</c:v>
                  </c:pt>
                  <c:pt idx="457">
                    <c:v>2.2000000000000001E-3</c:v>
                  </c:pt>
                  <c:pt idx="458">
                    <c:v>5.9999999999999995E-4</c:v>
                  </c:pt>
                </c:numCache>
              </c:numRef>
            </c:plus>
            <c:minus>
              <c:numRef>
                <c:f>Active!$D$21:$D$991</c:f>
                <c:numCache>
                  <c:formatCode>General</c:formatCode>
                  <c:ptCount val="971"/>
                  <c:pt idx="91">
                    <c:v>5.0000000000000001E-4</c:v>
                  </c:pt>
                  <c:pt idx="92">
                    <c:v>2.0999999999999999E-3</c:v>
                  </c:pt>
                  <c:pt idx="96">
                    <c:v>5.0000000000000001E-4</c:v>
                  </c:pt>
                  <c:pt idx="110">
                    <c:v>5.0000000000000001E-3</c:v>
                  </c:pt>
                  <c:pt idx="111">
                    <c:v>5.0000000000000001E-3</c:v>
                  </c:pt>
                  <c:pt idx="116">
                    <c:v>5.0000000000000001E-3</c:v>
                  </c:pt>
                  <c:pt idx="125">
                    <c:v>5.0000000000000001E-3</c:v>
                  </c:pt>
                  <c:pt idx="126">
                    <c:v>5.0000000000000001E-3</c:v>
                  </c:pt>
                  <c:pt idx="127">
                    <c:v>5.0000000000000001E-3</c:v>
                  </c:pt>
                  <c:pt idx="128">
                    <c:v>5.0000000000000001E-3</c:v>
                  </c:pt>
                  <c:pt idx="129">
                    <c:v>5.0000000000000001E-3</c:v>
                  </c:pt>
                  <c:pt idx="309">
                    <c:v>6.9999999999999999E-4</c:v>
                  </c:pt>
                  <c:pt idx="325">
                    <c:v>4.0000000000000001E-3</c:v>
                  </c:pt>
                  <c:pt idx="326">
                    <c:v>5.0000000000000001E-3</c:v>
                  </c:pt>
                  <c:pt idx="327">
                    <c:v>8.9999999999999993E-3</c:v>
                  </c:pt>
                  <c:pt idx="328">
                    <c:v>6.0000000000000001E-3</c:v>
                  </c:pt>
                  <c:pt idx="329">
                    <c:v>7.0000000000000001E-3</c:v>
                  </c:pt>
                  <c:pt idx="330">
                    <c:v>5.0000000000000001E-3</c:v>
                  </c:pt>
                  <c:pt idx="331">
                    <c:v>6.0000000000000001E-3</c:v>
                  </c:pt>
                  <c:pt idx="332">
                    <c:v>5.0000000000000001E-3</c:v>
                  </c:pt>
                  <c:pt idx="333">
                    <c:v>4.0000000000000001E-3</c:v>
                  </c:pt>
                  <c:pt idx="334">
                    <c:v>4.0000000000000001E-3</c:v>
                  </c:pt>
                  <c:pt idx="335">
                    <c:v>4.0000000000000001E-3</c:v>
                  </c:pt>
                  <c:pt idx="337">
                    <c:v>4.0000000000000001E-3</c:v>
                  </c:pt>
                  <c:pt idx="338">
                    <c:v>5.0000000000000001E-3</c:v>
                  </c:pt>
                  <c:pt idx="339">
                    <c:v>4.0000000000000001E-3</c:v>
                  </c:pt>
                  <c:pt idx="345">
                    <c:v>5.0000000000000001E-3</c:v>
                  </c:pt>
                  <c:pt idx="347">
                    <c:v>7.0000000000000001E-3</c:v>
                  </c:pt>
                  <c:pt idx="348">
                    <c:v>2E-3</c:v>
                  </c:pt>
                  <c:pt idx="351">
                    <c:v>6.0000000000000001E-3</c:v>
                  </c:pt>
                  <c:pt idx="357">
                    <c:v>4.0000000000000001E-3</c:v>
                  </c:pt>
                  <c:pt idx="358">
                    <c:v>5.0000000000000001E-3</c:v>
                  </c:pt>
                  <c:pt idx="359">
                    <c:v>1E-3</c:v>
                  </c:pt>
                  <c:pt idx="361">
                    <c:v>5.0000000000000001E-3</c:v>
                  </c:pt>
                  <c:pt idx="362">
                    <c:v>5.0000000000000001E-3</c:v>
                  </c:pt>
                  <c:pt idx="363">
                    <c:v>6.0000000000000001E-3</c:v>
                  </c:pt>
                  <c:pt idx="364">
                    <c:v>5.0000000000000001E-3</c:v>
                  </c:pt>
                  <c:pt idx="365">
                    <c:v>4.0000000000000001E-3</c:v>
                  </c:pt>
                  <c:pt idx="366">
                    <c:v>5.0000000000000001E-3</c:v>
                  </c:pt>
                  <c:pt idx="367">
                    <c:v>4.0000000000000001E-3</c:v>
                  </c:pt>
                  <c:pt idx="368">
                    <c:v>4.0000000000000001E-3</c:v>
                  </c:pt>
                  <c:pt idx="370">
                    <c:v>4.0000000000000001E-3</c:v>
                  </c:pt>
                  <c:pt idx="372">
                    <c:v>5.0000000000000001E-3</c:v>
                  </c:pt>
                  <c:pt idx="373">
                    <c:v>2.9999999999999997E-4</c:v>
                  </c:pt>
                  <c:pt idx="374">
                    <c:v>4.0000000000000001E-3</c:v>
                  </c:pt>
                  <c:pt idx="375">
                    <c:v>5.0000000000000001E-3</c:v>
                  </c:pt>
                  <c:pt idx="376">
                    <c:v>6.0000000000000001E-3</c:v>
                  </c:pt>
                  <c:pt idx="378">
                    <c:v>8.0000000000000002E-3</c:v>
                  </c:pt>
                  <c:pt idx="382">
                    <c:v>4.0000000000000002E-4</c:v>
                  </c:pt>
                  <c:pt idx="383">
                    <c:v>1.2999999999999999E-3</c:v>
                  </c:pt>
                  <c:pt idx="384">
                    <c:v>1E-4</c:v>
                  </c:pt>
                  <c:pt idx="388">
                    <c:v>4.0000000000000003E-5</c:v>
                  </c:pt>
                  <c:pt idx="389">
                    <c:v>0</c:v>
                  </c:pt>
                  <c:pt idx="390">
                    <c:v>1E-4</c:v>
                  </c:pt>
                  <c:pt idx="391">
                    <c:v>6.9999999999999999E-4</c:v>
                  </c:pt>
                  <c:pt idx="392">
                    <c:v>8.9999999999999998E-4</c:v>
                  </c:pt>
                  <c:pt idx="394">
                    <c:v>1E-4</c:v>
                  </c:pt>
                  <c:pt idx="396">
                    <c:v>2.0000000000000001E-4</c:v>
                  </c:pt>
                  <c:pt idx="397">
                    <c:v>6.9999999999999994E-5</c:v>
                  </c:pt>
                  <c:pt idx="399">
                    <c:v>1E-3</c:v>
                  </c:pt>
                  <c:pt idx="400">
                    <c:v>5.0000000000000001E-4</c:v>
                  </c:pt>
                  <c:pt idx="401">
                    <c:v>1.5E-3</c:v>
                  </c:pt>
                  <c:pt idx="402">
                    <c:v>3.0000000000000001E-3</c:v>
                  </c:pt>
                  <c:pt idx="403">
                    <c:v>6.0000000000000002E-5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2.0999999999999999E-3</c:v>
                  </c:pt>
                  <c:pt idx="408">
                    <c:v>1E-3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2.9999999999999997E-4</c:v>
                  </c:pt>
                  <c:pt idx="413">
                    <c:v>0</c:v>
                  </c:pt>
                  <c:pt idx="414">
                    <c:v>1.4E-3</c:v>
                  </c:pt>
                  <c:pt idx="415">
                    <c:v>1.1999999999999999E-3</c:v>
                  </c:pt>
                  <c:pt idx="416">
                    <c:v>5.0000000000000001E-4</c:v>
                  </c:pt>
                  <c:pt idx="417">
                    <c:v>0</c:v>
                  </c:pt>
                  <c:pt idx="418">
                    <c:v>2.0000000000000001E-4</c:v>
                  </c:pt>
                  <c:pt idx="419">
                    <c:v>2.0000000000000001E-4</c:v>
                  </c:pt>
                  <c:pt idx="420">
                    <c:v>1E-4</c:v>
                  </c:pt>
                  <c:pt idx="421">
                    <c:v>1E-4</c:v>
                  </c:pt>
                  <c:pt idx="422">
                    <c:v>1.4E-3</c:v>
                  </c:pt>
                  <c:pt idx="423">
                    <c:v>2.9999999999999997E-4</c:v>
                  </c:pt>
                  <c:pt idx="424">
                    <c:v>2.9999999999999997E-4</c:v>
                  </c:pt>
                  <c:pt idx="425">
                    <c:v>2.0000000000000001E-4</c:v>
                  </c:pt>
                  <c:pt idx="427">
                    <c:v>4.0000000000000002E-4</c:v>
                  </c:pt>
                  <c:pt idx="429">
                    <c:v>1.6999999999999999E-3</c:v>
                  </c:pt>
                  <c:pt idx="430">
                    <c:v>1.1E-4</c:v>
                  </c:pt>
                  <c:pt idx="431">
                    <c:v>5.0000000000000001E-4</c:v>
                  </c:pt>
                  <c:pt idx="432">
                    <c:v>3.3E-4</c:v>
                  </c:pt>
                  <c:pt idx="433">
                    <c:v>2.2000000000000001E-3</c:v>
                  </c:pt>
                  <c:pt idx="434">
                    <c:v>1E-4</c:v>
                  </c:pt>
                  <c:pt idx="435">
                    <c:v>1.9E-3</c:v>
                  </c:pt>
                  <c:pt idx="436">
                    <c:v>8.9999999999999998E-4</c:v>
                  </c:pt>
                  <c:pt idx="437">
                    <c:v>2.1000000000000001E-4</c:v>
                  </c:pt>
                  <c:pt idx="438">
                    <c:v>5.8999999999999999E-3</c:v>
                  </c:pt>
                  <c:pt idx="439">
                    <c:v>1.2999999999999999E-4</c:v>
                  </c:pt>
                  <c:pt idx="440">
                    <c:v>2.7999999999999998E-4</c:v>
                  </c:pt>
                  <c:pt idx="441">
                    <c:v>2.5000000000000001E-3</c:v>
                  </c:pt>
                  <c:pt idx="442">
                    <c:v>3.2000000000000002E-3</c:v>
                  </c:pt>
                  <c:pt idx="444">
                    <c:v>1E-4</c:v>
                  </c:pt>
                  <c:pt idx="445">
                    <c:v>0</c:v>
                  </c:pt>
                  <c:pt idx="446">
                    <c:v>6.4999999999999997E-3</c:v>
                  </c:pt>
                  <c:pt idx="447">
                    <c:v>1.6999999999999999E-3</c:v>
                  </c:pt>
                  <c:pt idx="448">
                    <c:v>0</c:v>
                  </c:pt>
                  <c:pt idx="449">
                    <c:v>1.9E-3</c:v>
                  </c:pt>
                  <c:pt idx="450">
                    <c:v>3.0000000000000001E-3</c:v>
                  </c:pt>
                  <c:pt idx="451">
                    <c:v>2.3999999999999998E-3</c:v>
                  </c:pt>
                  <c:pt idx="452">
                    <c:v>1.06E-2</c:v>
                  </c:pt>
                  <c:pt idx="453">
                    <c:v>5.9999999999999995E-4</c:v>
                  </c:pt>
                  <c:pt idx="454">
                    <c:v>2.3000000000000001E-4</c:v>
                  </c:pt>
                  <c:pt idx="455">
                    <c:v>2.3000000000000001E-4</c:v>
                  </c:pt>
                  <c:pt idx="456">
                    <c:v>0</c:v>
                  </c:pt>
                  <c:pt idx="457">
                    <c:v>2.2000000000000001E-3</c:v>
                  </c:pt>
                  <c:pt idx="458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-45601</c:v>
                </c:pt>
                <c:pt idx="1">
                  <c:v>-45518</c:v>
                </c:pt>
                <c:pt idx="2">
                  <c:v>-45514</c:v>
                </c:pt>
                <c:pt idx="3">
                  <c:v>-45501</c:v>
                </c:pt>
                <c:pt idx="4">
                  <c:v>-45467</c:v>
                </c:pt>
                <c:pt idx="5">
                  <c:v>-45448</c:v>
                </c:pt>
                <c:pt idx="6">
                  <c:v>-45442</c:v>
                </c:pt>
                <c:pt idx="7">
                  <c:v>-45380</c:v>
                </c:pt>
                <c:pt idx="8">
                  <c:v>-40805</c:v>
                </c:pt>
                <c:pt idx="9">
                  <c:v>-38570</c:v>
                </c:pt>
                <c:pt idx="10">
                  <c:v>-36571</c:v>
                </c:pt>
                <c:pt idx="11">
                  <c:v>-33013</c:v>
                </c:pt>
                <c:pt idx="12">
                  <c:v>-33011</c:v>
                </c:pt>
                <c:pt idx="13">
                  <c:v>-32979</c:v>
                </c:pt>
                <c:pt idx="14">
                  <c:v>-32956</c:v>
                </c:pt>
                <c:pt idx="15">
                  <c:v>-32930</c:v>
                </c:pt>
                <c:pt idx="16">
                  <c:v>-32383</c:v>
                </c:pt>
                <c:pt idx="17">
                  <c:v>-32370</c:v>
                </c:pt>
                <c:pt idx="18">
                  <c:v>-32368</c:v>
                </c:pt>
                <c:pt idx="19">
                  <c:v>-32366</c:v>
                </c:pt>
                <c:pt idx="20">
                  <c:v>-32287</c:v>
                </c:pt>
                <c:pt idx="21">
                  <c:v>-32283</c:v>
                </c:pt>
                <c:pt idx="22">
                  <c:v>-22960</c:v>
                </c:pt>
                <c:pt idx="23">
                  <c:v>-22875</c:v>
                </c:pt>
                <c:pt idx="24">
                  <c:v>-22283</c:v>
                </c:pt>
                <c:pt idx="25">
                  <c:v>-22270</c:v>
                </c:pt>
                <c:pt idx="26">
                  <c:v>-22204</c:v>
                </c:pt>
                <c:pt idx="27">
                  <c:v>-22185</c:v>
                </c:pt>
                <c:pt idx="28">
                  <c:v>-22183</c:v>
                </c:pt>
                <c:pt idx="29">
                  <c:v>-21975</c:v>
                </c:pt>
                <c:pt idx="30">
                  <c:v>-21894</c:v>
                </c:pt>
                <c:pt idx="31">
                  <c:v>-21894</c:v>
                </c:pt>
                <c:pt idx="32">
                  <c:v>-21508</c:v>
                </c:pt>
                <c:pt idx="33">
                  <c:v>-21508</c:v>
                </c:pt>
                <c:pt idx="34">
                  <c:v>-21491</c:v>
                </c:pt>
                <c:pt idx="35">
                  <c:v>-21270</c:v>
                </c:pt>
                <c:pt idx="36">
                  <c:v>-21266</c:v>
                </c:pt>
                <c:pt idx="37">
                  <c:v>-21264</c:v>
                </c:pt>
                <c:pt idx="38">
                  <c:v>-21253</c:v>
                </c:pt>
                <c:pt idx="39">
                  <c:v>-21230</c:v>
                </c:pt>
                <c:pt idx="40">
                  <c:v>-20865</c:v>
                </c:pt>
                <c:pt idx="41">
                  <c:v>-20865</c:v>
                </c:pt>
                <c:pt idx="42">
                  <c:v>-20604</c:v>
                </c:pt>
                <c:pt idx="43">
                  <c:v>-20557</c:v>
                </c:pt>
                <c:pt idx="44">
                  <c:v>-20135</c:v>
                </c:pt>
                <c:pt idx="45">
                  <c:v>-19944</c:v>
                </c:pt>
                <c:pt idx="46">
                  <c:v>-19891</c:v>
                </c:pt>
                <c:pt idx="47">
                  <c:v>-19889</c:v>
                </c:pt>
                <c:pt idx="48">
                  <c:v>-19878</c:v>
                </c:pt>
                <c:pt idx="49">
                  <c:v>-19526</c:v>
                </c:pt>
                <c:pt idx="50">
                  <c:v>-19409</c:v>
                </c:pt>
                <c:pt idx="51">
                  <c:v>-19382</c:v>
                </c:pt>
                <c:pt idx="52">
                  <c:v>-19252</c:v>
                </c:pt>
                <c:pt idx="53">
                  <c:v>-19248</c:v>
                </c:pt>
                <c:pt idx="54">
                  <c:v>-19203</c:v>
                </c:pt>
                <c:pt idx="55">
                  <c:v>-18750</c:v>
                </c:pt>
                <c:pt idx="56">
                  <c:v>-18575</c:v>
                </c:pt>
                <c:pt idx="57">
                  <c:v>-18541</c:v>
                </c:pt>
                <c:pt idx="58">
                  <c:v>-18524</c:v>
                </c:pt>
                <c:pt idx="59">
                  <c:v>-18070</c:v>
                </c:pt>
                <c:pt idx="60">
                  <c:v>-17847</c:v>
                </c:pt>
                <c:pt idx="61">
                  <c:v>-17361</c:v>
                </c:pt>
                <c:pt idx="62">
                  <c:v>-17119</c:v>
                </c:pt>
                <c:pt idx="63">
                  <c:v>-17087</c:v>
                </c:pt>
                <c:pt idx="64">
                  <c:v>-16737</c:v>
                </c:pt>
                <c:pt idx="65">
                  <c:v>-16359</c:v>
                </c:pt>
                <c:pt idx="66">
                  <c:v>-14589</c:v>
                </c:pt>
                <c:pt idx="67">
                  <c:v>-13736</c:v>
                </c:pt>
                <c:pt idx="68">
                  <c:v>-13687</c:v>
                </c:pt>
                <c:pt idx="69">
                  <c:v>-12399</c:v>
                </c:pt>
                <c:pt idx="70">
                  <c:v>-12399</c:v>
                </c:pt>
                <c:pt idx="71">
                  <c:v>-12382</c:v>
                </c:pt>
                <c:pt idx="72">
                  <c:v>-12382</c:v>
                </c:pt>
                <c:pt idx="73">
                  <c:v>-12382</c:v>
                </c:pt>
                <c:pt idx="74">
                  <c:v>-12346</c:v>
                </c:pt>
                <c:pt idx="75">
                  <c:v>-11877</c:v>
                </c:pt>
                <c:pt idx="76">
                  <c:v>-11877</c:v>
                </c:pt>
                <c:pt idx="77">
                  <c:v>-11841</c:v>
                </c:pt>
                <c:pt idx="78">
                  <c:v>-11828</c:v>
                </c:pt>
                <c:pt idx="79">
                  <c:v>-11707</c:v>
                </c:pt>
                <c:pt idx="80">
                  <c:v>-11705</c:v>
                </c:pt>
                <c:pt idx="81">
                  <c:v>-10979</c:v>
                </c:pt>
                <c:pt idx="82">
                  <c:v>-10828</c:v>
                </c:pt>
                <c:pt idx="83">
                  <c:v>-8878</c:v>
                </c:pt>
                <c:pt idx="84">
                  <c:v>-8256</c:v>
                </c:pt>
                <c:pt idx="85">
                  <c:v>-8256</c:v>
                </c:pt>
                <c:pt idx="86">
                  <c:v>-8256</c:v>
                </c:pt>
                <c:pt idx="87">
                  <c:v>-8254</c:v>
                </c:pt>
                <c:pt idx="88">
                  <c:v>-8254</c:v>
                </c:pt>
                <c:pt idx="89">
                  <c:v>-8254</c:v>
                </c:pt>
                <c:pt idx="90">
                  <c:v>-8254</c:v>
                </c:pt>
                <c:pt idx="91">
                  <c:v>-8241</c:v>
                </c:pt>
                <c:pt idx="92">
                  <c:v>-8224</c:v>
                </c:pt>
                <c:pt idx="93">
                  <c:v>-7652</c:v>
                </c:pt>
                <c:pt idx="94">
                  <c:v>-7630</c:v>
                </c:pt>
                <c:pt idx="95">
                  <c:v>-7575</c:v>
                </c:pt>
                <c:pt idx="96">
                  <c:v>-7564</c:v>
                </c:pt>
                <c:pt idx="97">
                  <c:v>-7509</c:v>
                </c:pt>
                <c:pt idx="98">
                  <c:v>-7390</c:v>
                </c:pt>
                <c:pt idx="99">
                  <c:v>-7040</c:v>
                </c:pt>
                <c:pt idx="100">
                  <c:v>-7023</c:v>
                </c:pt>
                <c:pt idx="101">
                  <c:v>-6987</c:v>
                </c:pt>
                <c:pt idx="102">
                  <c:v>-6921</c:v>
                </c:pt>
                <c:pt idx="103">
                  <c:v>-6921</c:v>
                </c:pt>
                <c:pt idx="104">
                  <c:v>-6917</c:v>
                </c:pt>
                <c:pt idx="105">
                  <c:v>-6902</c:v>
                </c:pt>
                <c:pt idx="106">
                  <c:v>-6902</c:v>
                </c:pt>
                <c:pt idx="107">
                  <c:v>-6900</c:v>
                </c:pt>
                <c:pt idx="108">
                  <c:v>-6887</c:v>
                </c:pt>
                <c:pt idx="109">
                  <c:v>-6887</c:v>
                </c:pt>
                <c:pt idx="110">
                  <c:v>-6868</c:v>
                </c:pt>
                <c:pt idx="111">
                  <c:v>-6868</c:v>
                </c:pt>
                <c:pt idx="112">
                  <c:v>-6864</c:v>
                </c:pt>
                <c:pt idx="113">
                  <c:v>-6864</c:v>
                </c:pt>
                <c:pt idx="114">
                  <c:v>-6819</c:v>
                </c:pt>
                <c:pt idx="115">
                  <c:v>-6819</c:v>
                </c:pt>
                <c:pt idx="116">
                  <c:v>-6414</c:v>
                </c:pt>
                <c:pt idx="117">
                  <c:v>-6261</c:v>
                </c:pt>
                <c:pt idx="118">
                  <c:v>-6106</c:v>
                </c:pt>
                <c:pt idx="119">
                  <c:v>-6057</c:v>
                </c:pt>
                <c:pt idx="120">
                  <c:v>-5735</c:v>
                </c:pt>
                <c:pt idx="121">
                  <c:v>-5652</c:v>
                </c:pt>
                <c:pt idx="122">
                  <c:v>-5597</c:v>
                </c:pt>
                <c:pt idx="123">
                  <c:v>-5397</c:v>
                </c:pt>
                <c:pt idx="124">
                  <c:v>-5026</c:v>
                </c:pt>
                <c:pt idx="125">
                  <c:v>-4812</c:v>
                </c:pt>
                <c:pt idx="126">
                  <c:v>-4797</c:v>
                </c:pt>
                <c:pt idx="127">
                  <c:v>-4795</c:v>
                </c:pt>
                <c:pt idx="128">
                  <c:v>-4763</c:v>
                </c:pt>
                <c:pt idx="129">
                  <c:v>-4761</c:v>
                </c:pt>
                <c:pt idx="130">
                  <c:v>-4500</c:v>
                </c:pt>
                <c:pt idx="131">
                  <c:v>-4499</c:v>
                </c:pt>
                <c:pt idx="132">
                  <c:v>-4463</c:v>
                </c:pt>
                <c:pt idx="133">
                  <c:v>-4379</c:v>
                </c:pt>
                <c:pt idx="134">
                  <c:v>-4266</c:v>
                </c:pt>
                <c:pt idx="135">
                  <c:v>-4264</c:v>
                </c:pt>
                <c:pt idx="136">
                  <c:v>-4177</c:v>
                </c:pt>
                <c:pt idx="137">
                  <c:v>-4137</c:v>
                </c:pt>
                <c:pt idx="138">
                  <c:v>-4128</c:v>
                </c:pt>
                <c:pt idx="139">
                  <c:v>-4128</c:v>
                </c:pt>
                <c:pt idx="140">
                  <c:v>-4094</c:v>
                </c:pt>
                <c:pt idx="141">
                  <c:v>-4058</c:v>
                </c:pt>
                <c:pt idx="142">
                  <c:v>-4024</c:v>
                </c:pt>
                <c:pt idx="143">
                  <c:v>-3956</c:v>
                </c:pt>
                <c:pt idx="144">
                  <c:v>-3948</c:v>
                </c:pt>
                <c:pt idx="145">
                  <c:v>-3922</c:v>
                </c:pt>
                <c:pt idx="146">
                  <c:v>-3922</c:v>
                </c:pt>
                <c:pt idx="147">
                  <c:v>-3839</c:v>
                </c:pt>
                <c:pt idx="148">
                  <c:v>-3604</c:v>
                </c:pt>
                <c:pt idx="149">
                  <c:v>-3538</c:v>
                </c:pt>
                <c:pt idx="150">
                  <c:v>-3521</c:v>
                </c:pt>
                <c:pt idx="151">
                  <c:v>-3451</c:v>
                </c:pt>
                <c:pt idx="152">
                  <c:v>-3451</c:v>
                </c:pt>
                <c:pt idx="153">
                  <c:v>-3449</c:v>
                </c:pt>
                <c:pt idx="154">
                  <c:v>-3441</c:v>
                </c:pt>
                <c:pt idx="155">
                  <c:v>-3415</c:v>
                </c:pt>
                <c:pt idx="156">
                  <c:v>-3392</c:v>
                </c:pt>
                <c:pt idx="157">
                  <c:v>-3381</c:v>
                </c:pt>
                <c:pt idx="158">
                  <c:v>-3358</c:v>
                </c:pt>
                <c:pt idx="159">
                  <c:v>-3349</c:v>
                </c:pt>
                <c:pt idx="160">
                  <c:v>-3349</c:v>
                </c:pt>
                <c:pt idx="161">
                  <c:v>-3349</c:v>
                </c:pt>
                <c:pt idx="162">
                  <c:v>-3298</c:v>
                </c:pt>
                <c:pt idx="163">
                  <c:v>-3294</c:v>
                </c:pt>
                <c:pt idx="164">
                  <c:v>-3290</c:v>
                </c:pt>
                <c:pt idx="165">
                  <c:v>-3266</c:v>
                </c:pt>
                <c:pt idx="166">
                  <c:v>-3262</c:v>
                </c:pt>
                <c:pt idx="167">
                  <c:v>-3230</c:v>
                </c:pt>
                <c:pt idx="168">
                  <c:v>-3129</c:v>
                </c:pt>
                <c:pt idx="169">
                  <c:v>-2974</c:v>
                </c:pt>
                <c:pt idx="170">
                  <c:v>-2808</c:v>
                </c:pt>
                <c:pt idx="171">
                  <c:v>-2774</c:v>
                </c:pt>
                <c:pt idx="172">
                  <c:v>-2723</c:v>
                </c:pt>
                <c:pt idx="173">
                  <c:v>-2672</c:v>
                </c:pt>
                <c:pt idx="174">
                  <c:v>-2670</c:v>
                </c:pt>
                <c:pt idx="175">
                  <c:v>-2670</c:v>
                </c:pt>
                <c:pt idx="176">
                  <c:v>-2670</c:v>
                </c:pt>
                <c:pt idx="177">
                  <c:v>-2553</c:v>
                </c:pt>
                <c:pt idx="178">
                  <c:v>-2046</c:v>
                </c:pt>
                <c:pt idx="179">
                  <c:v>-2027</c:v>
                </c:pt>
                <c:pt idx="180">
                  <c:v>-2010</c:v>
                </c:pt>
                <c:pt idx="181">
                  <c:v>-1978</c:v>
                </c:pt>
                <c:pt idx="182">
                  <c:v>-1978</c:v>
                </c:pt>
                <c:pt idx="183">
                  <c:v>-1946</c:v>
                </c:pt>
                <c:pt idx="184">
                  <c:v>-1944</c:v>
                </c:pt>
                <c:pt idx="185">
                  <c:v>-1944</c:v>
                </c:pt>
                <c:pt idx="186">
                  <c:v>-1927</c:v>
                </c:pt>
                <c:pt idx="187">
                  <c:v>-1927</c:v>
                </c:pt>
                <c:pt idx="188">
                  <c:v>-1878</c:v>
                </c:pt>
                <c:pt idx="189">
                  <c:v>-1876</c:v>
                </c:pt>
                <c:pt idx="190">
                  <c:v>-1810</c:v>
                </c:pt>
                <c:pt idx="191">
                  <c:v>-1793</c:v>
                </c:pt>
                <c:pt idx="192">
                  <c:v>-1791</c:v>
                </c:pt>
                <c:pt idx="193">
                  <c:v>-1774</c:v>
                </c:pt>
                <c:pt idx="194">
                  <c:v>-1759</c:v>
                </c:pt>
                <c:pt idx="195">
                  <c:v>-1537</c:v>
                </c:pt>
                <c:pt idx="196">
                  <c:v>-1441</c:v>
                </c:pt>
                <c:pt idx="197">
                  <c:v>-1352</c:v>
                </c:pt>
                <c:pt idx="198">
                  <c:v>-1352</c:v>
                </c:pt>
                <c:pt idx="199">
                  <c:v>-1316</c:v>
                </c:pt>
                <c:pt idx="200">
                  <c:v>-1282</c:v>
                </c:pt>
                <c:pt idx="201">
                  <c:v>-1282</c:v>
                </c:pt>
                <c:pt idx="202">
                  <c:v>-1267</c:v>
                </c:pt>
                <c:pt idx="203">
                  <c:v>-1248</c:v>
                </c:pt>
                <c:pt idx="204">
                  <c:v>-1248</c:v>
                </c:pt>
                <c:pt idx="205">
                  <c:v>-1131</c:v>
                </c:pt>
                <c:pt idx="206">
                  <c:v>-1082</c:v>
                </c:pt>
                <c:pt idx="207">
                  <c:v>-779</c:v>
                </c:pt>
                <c:pt idx="208">
                  <c:v>-677</c:v>
                </c:pt>
                <c:pt idx="209">
                  <c:v>-677</c:v>
                </c:pt>
                <c:pt idx="210">
                  <c:v>-660</c:v>
                </c:pt>
                <c:pt idx="211">
                  <c:v>-660</c:v>
                </c:pt>
                <c:pt idx="212">
                  <c:v>-624</c:v>
                </c:pt>
                <c:pt idx="213">
                  <c:v>-622</c:v>
                </c:pt>
                <c:pt idx="214">
                  <c:v>-558</c:v>
                </c:pt>
                <c:pt idx="215">
                  <c:v>-556</c:v>
                </c:pt>
                <c:pt idx="216">
                  <c:v>-554</c:v>
                </c:pt>
                <c:pt idx="217">
                  <c:v>-541</c:v>
                </c:pt>
                <c:pt idx="218">
                  <c:v>-524</c:v>
                </c:pt>
                <c:pt idx="219">
                  <c:v>-490</c:v>
                </c:pt>
                <c:pt idx="220">
                  <c:v>-456</c:v>
                </c:pt>
                <c:pt idx="221">
                  <c:v>-422</c:v>
                </c:pt>
                <c:pt idx="222">
                  <c:v>-251</c:v>
                </c:pt>
                <c:pt idx="223">
                  <c:v>-49</c:v>
                </c:pt>
                <c:pt idx="224">
                  <c:v>0</c:v>
                </c:pt>
                <c:pt idx="225">
                  <c:v>0</c:v>
                </c:pt>
                <c:pt idx="226">
                  <c:v>19</c:v>
                </c:pt>
                <c:pt idx="227">
                  <c:v>55</c:v>
                </c:pt>
                <c:pt idx="228">
                  <c:v>70</c:v>
                </c:pt>
                <c:pt idx="229">
                  <c:v>70</c:v>
                </c:pt>
                <c:pt idx="230">
                  <c:v>72</c:v>
                </c:pt>
                <c:pt idx="231">
                  <c:v>72</c:v>
                </c:pt>
                <c:pt idx="232">
                  <c:v>72</c:v>
                </c:pt>
                <c:pt idx="233">
                  <c:v>87</c:v>
                </c:pt>
                <c:pt idx="234">
                  <c:v>87</c:v>
                </c:pt>
                <c:pt idx="235">
                  <c:v>119</c:v>
                </c:pt>
                <c:pt idx="236">
                  <c:v>170</c:v>
                </c:pt>
                <c:pt idx="237">
                  <c:v>240</c:v>
                </c:pt>
                <c:pt idx="238">
                  <c:v>626</c:v>
                </c:pt>
                <c:pt idx="239">
                  <c:v>658</c:v>
                </c:pt>
                <c:pt idx="240">
                  <c:v>658</c:v>
                </c:pt>
                <c:pt idx="241">
                  <c:v>660</c:v>
                </c:pt>
                <c:pt idx="242">
                  <c:v>660</c:v>
                </c:pt>
                <c:pt idx="243">
                  <c:v>675</c:v>
                </c:pt>
                <c:pt idx="244">
                  <c:v>675</c:v>
                </c:pt>
                <c:pt idx="245">
                  <c:v>726</c:v>
                </c:pt>
                <c:pt idx="246">
                  <c:v>730</c:v>
                </c:pt>
                <c:pt idx="247">
                  <c:v>730</c:v>
                </c:pt>
                <c:pt idx="248">
                  <c:v>779</c:v>
                </c:pt>
                <c:pt idx="249">
                  <c:v>781</c:v>
                </c:pt>
                <c:pt idx="250">
                  <c:v>783</c:v>
                </c:pt>
                <c:pt idx="251">
                  <c:v>800</c:v>
                </c:pt>
                <c:pt idx="252">
                  <c:v>832</c:v>
                </c:pt>
                <c:pt idx="253">
                  <c:v>832</c:v>
                </c:pt>
                <c:pt idx="254">
                  <c:v>832</c:v>
                </c:pt>
                <c:pt idx="255">
                  <c:v>832</c:v>
                </c:pt>
                <c:pt idx="256">
                  <c:v>864</c:v>
                </c:pt>
                <c:pt idx="257">
                  <c:v>1371</c:v>
                </c:pt>
                <c:pt idx="258">
                  <c:v>1412.5</c:v>
                </c:pt>
                <c:pt idx="259">
                  <c:v>1441</c:v>
                </c:pt>
                <c:pt idx="260">
                  <c:v>1447</c:v>
                </c:pt>
                <c:pt idx="261">
                  <c:v>1466</c:v>
                </c:pt>
                <c:pt idx="262">
                  <c:v>1477</c:v>
                </c:pt>
                <c:pt idx="263">
                  <c:v>1609</c:v>
                </c:pt>
                <c:pt idx="264">
                  <c:v>1626</c:v>
                </c:pt>
                <c:pt idx="265">
                  <c:v>1677</c:v>
                </c:pt>
                <c:pt idx="266">
                  <c:v>1789</c:v>
                </c:pt>
                <c:pt idx="267">
                  <c:v>1946</c:v>
                </c:pt>
                <c:pt idx="268">
                  <c:v>1978</c:v>
                </c:pt>
                <c:pt idx="269">
                  <c:v>2048</c:v>
                </c:pt>
                <c:pt idx="270">
                  <c:v>2082</c:v>
                </c:pt>
                <c:pt idx="271">
                  <c:v>2084</c:v>
                </c:pt>
                <c:pt idx="272">
                  <c:v>2107</c:v>
                </c:pt>
                <c:pt idx="273">
                  <c:v>2124</c:v>
                </c:pt>
                <c:pt idx="274">
                  <c:v>2169</c:v>
                </c:pt>
                <c:pt idx="275">
                  <c:v>2186</c:v>
                </c:pt>
                <c:pt idx="276">
                  <c:v>2305</c:v>
                </c:pt>
                <c:pt idx="277">
                  <c:v>2710</c:v>
                </c:pt>
                <c:pt idx="278">
                  <c:v>2793</c:v>
                </c:pt>
                <c:pt idx="279">
                  <c:v>2810</c:v>
                </c:pt>
                <c:pt idx="280">
                  <c:v>2810</c:v>
                </c:pt>
                <c:pt idx="281">
                  <c:v>2812</c:v>
                </c:pt>
                <c:pt idx="282">
                  <c:v>2812</c:v>
                </c:pt>
                <c:pt idx="283">
                  <c:v>2814</c:v>
                </c:pt>
                <c:pt idx="284">
                  <c:v>2846</c:v>
                </c:pt>
                <c:pt idx="285">
                  <c:v>2863</c:v>
                </c:pt>
                <c:pt idx="286">
                  <c:v>2914</c:v>
                </c:pt>
                <c:pt idx="287">
                  <c:v>2963</c:v>
                </c:pt>
                <c:pt idx="288">
                  <c:v>2965</c:v>
                </c:pt>
                <c:pt idx="289">
                  <c:v>3542</c:v>
                </c:pt>
                <c:pt idx="290">
                  <c:v>3623</c:v>
                </c:pt>
                <c:pt idx="291">
                  <c:v>4079</c:v>
                </c:pt>
                <c:pt idx="292">
                  <c:v>4145</c:v>
                </c:pt>
                <c:pt idx="293">
                  <c:v>4147</c:v>
                </c:pt>
                <c:pt idx="294">
                  <c:v>4196</c:v>
                </c:pt>
                <c:pt idx="295">
                  <c:v>4213</c:v>
                </c:pt>
                <c:pt idx="296">
                  <c:v>4234</c:v>
                </c:pt>
                <c:pt idx="297">
                  <c:v>4298</c:v>
                </c:pt>
                <c:pt idx="298">
                  <c:v>4457</c:v>
                </c:pt>
                <c:pt idx="299">
                  <c:v>4707</c:v>
                </c:pt>
                <c:pt idx="300">
                  <c:v>4735</c:v>
                </c:pt>
                <c:pt idx="301">
                  <c:v>4737</c:v>
                </c:pt>
                <c:pt idx="302">
                  <c:v>4737</c:v>
                </c:pt>
                <c:pt idx="303">
                  <c:v>4788</c:v>
                </c:pt>
                <c:pt idx="304">
                  <c:v>4807</c:v>
                </c:pt>
                <c:pt idx="305">
                  <c:v>4822</c:v>
                </c:pt>
                <c:pt idx="306">
                  <c:v>4858</c:v>
                </c:pt>
                <c:pt idx="307">
                  <c:v>4873</c:v>
                </c:pt>
                <c:pt idx="308">
                  <c:v>4911</c:v>
                </c:pt>
                <c:pt idx="309">
                  <c:v>4916.5</c:v>
                </c:pt>
                <c:pt idx="310">
                  <c:v>4996</c:v>
                </c:pt>
                <c:pt idx="311">
                  <c:v>5045</c:v>
                </c:pt>
                <c:pt idx="312">
                  <c:v>5499</c:v>
                </c:pt>
                <c:pt idx="313">
                  <c:v>5567</c:v>
                </c:pt>
                <c:pt idx="314">
                  <c:v>5605</c:v>
                </c:pt>
                <c:pt idx="315">
                  <c:v>5669</c:v>
                </c:pt>
                <c:pt idx="316">
                  <c:v>5703</c:v>
                </c:pt>
                <c:pt idx="317">
                  <c:v>5737</c:v>
                </c:pt>
                <c:pt idx="318">
                  <c:v>6106</c:v>
                </c:pt>
                <c:pt idx="319">
                  <c:v>6157</c:v>
                </c:pt>
                <c:pt idx="320">
                  <c:v>6244</c:v>
                </c:pt>
                <c:pt idx="321">
                  <c:v>6295</c:v>
                </c:pt>
                <c:pt idx="322">
                  <c:v>6312</c:v>
                </c:pt>
                <c:pt idx="323">
                  <c:v>6397</c:v>
                </c:pt>
                <c:pt idx="324">
                  <c:v>6766</c:v>
                </c:pt>
                <c:pt idx="325">
                  <c:v>6851</c:v>
                </c:pt>
                <c:pt idx="326">
                  <c:v>6921</c:v>
                </c:pt>
                <c:pt idx="327">
                  <c:v>6938</c:v>
                </c:pt>
                <c:pt idx="328">
                  <c:v>7008</c:v>
                </c:pt>
                <c:pt idx="329">
                  <c:v>7040</c:v>
                </c:pt>
                <c:pt idx="330">
                  <c:v>7091</c:v>
                </c:pt>
                <c:pt idx="331">
                  <c:v>7125</c:v>
                </c:pt>
                <c:pt idx="332">
                  <c:v>7475</c:v>
                </c:pt>
                <c:pt idx="333">
                  <c:v>7562</c:v>
                </c:pt>
                <c:pt idx="334">
                  <c:v>7598</c:v>
                </c:pt>
                <c:pt idx="335">
                  <c:v>7632</c:v>
                </c:pt>
                <c:pt idx="336">
                  <c:v>7719</c:v>
                </c:pt>
                <c:pt idx="337">
                  <c:v>7749</c:v>
                </c:pt>
                <c:pt idx="338">
                  <c:v>7870</c:v>
                </c:pt>
                <c:pt idx="339">
                  <c:v>8222</c:v>
                </c:pt>
                <c:pt idx="340">
                  <c:v>8379</c:v>
                </c:pt>
                <c:pt idx="341">
                  <c:v>8379</c:v>
                </c:pt>
                <c:pt idx="342">
                  <c:v>8383</c:v>
                </c:pt>
                <c:pt idx="343">
                  <c:v>8383</c:v>
                </c:pt>
                <c:pt idx="344">
                  <c:v>8383</c:v>
                </c:pt>
                <c:pt idx="345">
                  <c:v>8411</c:v>
                </c:pt>
                <c:pt idx="346">
                  <c:v>8863</c:v>
                </c:pt>
                <c:pt idx="347">
                  <c:v>8986</c:v>
                </c:pt>
                <c:pt idx="348">
                  <c:v>8986</c:v>
                </c:pt>
                <c:pt idx="349">
                  <c:v>8988</c:v>
                </c:pt>
                <c:pt idx="350">
                  <c:v>8988</c:v>
                </c:pt>
                <c:pt idx="351">
                  <c:v>9003</c:v>
                </c:pt>
                <c:pt idx="352">
                  <c:v>9003</c:v>
                </c:pt>
                <c:pt idx="353">
                  <c:v>9020</c:v>
                </c:pt>
                <c:pt idx="354">
                  <c:v>9020</c:v>
                </c:pt>
                <c:pt idx="355">
                  <c:v>9022</c:v>
                </c:pt>
                <c:pt idx="356">
                  <c:v>9022</c:v>
                </c:pt>
                <c:pt idx="357">
                  <c:v>9071</c:v>
                </c:pt>
                <c:pt idx="358">
                  <c:v>9107</c:v>
                </c:pt>
                <c:pt idx="359">
                  <c:v>9610</c:v>
                </c:pt>
                <c:pt idx="360">
                  <c:v>9723.5</c:v>
                </c:pt>
                <c:pt idx="361">
                  <c:v>9765</c:v>
                </c:pt>
                <c:pt idx="362">
                  <c:v>9850</c:v>
                </c:pt>
                <c:pt idx="363">
                  <c:v>9950</c:v>
                </c:pt>
                <c:pt idx="364">
                  <c:v>10338</c:v>
                </c:pt>
                <c:pt idx="365">
                  <c:v>10406</c:v>
                </c:pt>
                <c:pt idx="366">
                  <c:v>10457</c:v>
                </c:pt>
                <c:pt idx="367">
                  <c:v>10491</c:v>
                </c:pt>
                <c:pt idx="368">
                  <c:v>10561</c:v>
                </c:pt>
                <c:pt idx="369">
                  <c:v>10896</c:v>
                </c:pt>
                <c:pt idx="370">
                  <c:v>10996</c:v>
                </c:pt>
                <c:pt idx="371">
                  <c:v>11015</c:v>
                </c:pt>
                <c:pt idx="372">
                  <c:v>11083</c:v>
                </c:pt>
                <c:pt idx="373">
                  <c:v>11106</c:v>
                </c:pt>
                <c:pt idx="374">
                  <c:v>11134</c:v>
                </c:pt>
                <c:pt idx="375">
                  <c:v>11202</c:v>
                </c:pt>
                <c:pt idx="376">
                  <c:v>11238</c:v>
                </c:pt>
                <c:pt idx="377">
                  <c:v>11272</c:v>
                </c:pt>
                <c:pt idx="378">
                  <c:v>11289</c:v>
                </c:pt>
                <c:pt idx="379">
                  <c:v>11998</c:v>
                </c:pt>
                <c:pt idx="380">
                  <c:v>12000</c:v>
                </c:pt>
                <c:pt idx="381">
                  <c:v>12015</c:v>
                </c:pt>
                <c:pt idx="382">
                  <c:v>12243</c:v>
                </c:pt>
                <c:pt idx="383">
                  <c:v>12333.5</c:v>
                </c:pt>
                <c:pt idx="384">
                  <c:v>12352</c:v>
                </c:pt>
                <c:pt idx="385">
                  <c:v>12490</c:v>
                </c:pt>
                <c:pt idx="386">
                  <c:v>12490</c:v>
                </c:pt>
                <c:pt idx="387">
                  <c:v>13075</c:v>
                </c:pt>
                <c:pt idx="388">
                  <c:v>13075</c:v>
                </c:pt>
                <c:pt idx="389">
                  <c:v>13203</c:v>
                </c:pt>
                <c:pt idx="390">
                  <c:v>13757</c:v>
                </c:pt>
                <c:pt idx="391">
                  <c:v>14332</c:v>
                </c:pt>
                <c:pt idx="392">
                  <c:v>14432</c:v>
                </c:pt>
                <c:pt idx="393">
                  <c:v>14439</c:v>
                </c:pt>
                <c:pt idx="394">
                  <c:v>14640</c:v>
                </c:pt>
                <c:pt idx="395">
                  <c:v>15007</c:v>
                </c:pt>
                <c:pt idx="396">
                  <c:v>15007</c:v>
                </c:pt>
                <c:pt idx="397">
                  <c:v>15011</c:v>
                </c:pt>
                <c:pt idx="398">
                  <c:v>15011</c:v>
                </c:pt>
                <c:pt idx="399">
                  <c:v>15085</c:v>
                </c:pt>
                <c:pt idx="400">
                  <c:v>15696</c:v>
                </c:pt>
                <c:pt idx="401">
                  <c:v>15956</c:v>
                </c:pt>
                <c:pt idx="402">
                  <c:v>16414</c:v>
                </c:pt>
                <c:pt idx="403">
                  <c:v>16438</c:v>
                </c:pt>
                <c:pt idx="404">
                  <c:v>16438</c:v>
                </c:pt>
                <c:pt idx="405">
                  <c:v>16487.5</c:v>
                </c:pt>
                <c:pt idx="406">
                  <c:v>16512</c:v>
                </c:pt>
                <c:pt idx="407">
                  <c:v>16514</c:v>
                </c:pt>
                <c:pt idx="408">
                  <c:v>16529</c:v>
                </c:pt>
                <c:pt idx="409">
                  <c:v>16755</c:v>
                </c:pt>
                <c:pt idx="410">
                  <c:v>16769</c:v>
                </c:pt>
                <c:pt idx="411">
                  <c:v>16769</c:v>
                </c:pt>
                <c:pt idx="412">
                  <c:v>16837</c:v>
                </c:pt>
                <c:pt idx="413">
                  <c:v>17259</c:v>
                </c:pt>
                <c:pt idx="414">
                  <c:v>17259</c:v>
                </c:pt>
                <c:pt idx="415">
                  <c:v>17310</c:v>
                </c:pt>
                <c:pt idx="416">
                  <c:v>17423.5</c:v>
                </c:pt>
                <c:pt idx="417">
                  <c:v>17463</c:v>
                </c:pt>
                <c:pt idx="418">
                  <c:v>17883</c:v>
                </c:pt>
                <c:pt idx="419">
                  <c:v>17883</c:v>
                </c:pt>
                <c:pt idx="420">
                  <c:v>18408</c:v>
                </c:pt>
                <c:pt idx="421">
                  <c:v>18521</c:v>
                </c:pt>
                <c:pt idx="422">
                  <c:v>18620.5</c:v>
                </c:pt>
                <c:pt idx="423">
                  <c:v>18637.5</c:v>
                </c:pt>
                <c:pt idx="424">
                  <c:v>18715</c:v>
                </c:pt>
                <c:pt idx="425">
                  <c:v>19186</c:v>
                </c:pt>
                <c:pt idx="426">
                  <c:v>20766</c:v>
                </c:pt>
                <c:pt idx="427">
                  <c:v>20816</c:v>
                </c:pt>
                <c:pt idx="428">
                  <c:v>20925.5</c:v>
                </c:pt>
                <c:pt idx="429">
                  <c:v>21352</c:v>
                </c:pt>
                <c:pt idx="430">
                  <c:v>21353</c:v>
                </c:pt>
                <c:pt idx="431">
                  <c:v>21387</c:v>
                </c:pt>
                <c:pt idx="432">
                  <c:v>21413.5</c:v>
                </c:pt>
                <c:pt idx="433">
                  <c:v>21459</c:v>
                </c:pt>
                <c:pt idx="434">
                  <c:v>21506</c:v>
                </c:pt>
                <c:pt idx="435">
                  <c:v>22107.5</c:v>
                </c:pt>
                <c:pt idx="436">
                  <c:v>22168</c:v>
                </c:pt>
                <c:pt idx="437">
                  <c:v>22173.5</c:v>
                </c:pt>
                <c:pt idx="438">
                  <c:v>22232.5</c:v>
                </c:pt>
                <c:pt idx="439">
                  <c:v>22656</c:v>
                </c:pt>
                <c:pt idx="440">
                  <c:v>22680.5</c:v>
                </c:pt>
                <c:pt idx="441">
                  <c:v>22739</c:v>
                </c:pt>
                <c:pt idx="442">
                  <c:v>22743</c:v>
                </c:pt>
                <c:pt idx="443">
                  <c:v>22950</c:v>
                </c:pt>
                <c:pt idx="444">
                  <c:v>23333</c:v>
                </c:pt>
                <c:pt idx="445">
                  <c:v>23355</c:v>
                </c:pt>
                <c:pt idx="446">
                  <c:v>23357.5</c:v>
                </c:pt>
                <c:pt idx="447">
                  <c:v>24074</c:v>
                </c:pt>
                <c:pt idx="448">
                  <c:v>24170</c:v>
                </c:pt>
                <c:pt idx="449">
                  <c:v>24323.5</c:v>
                </c:pt>
                <c:pt idx="450">
                  <c:v>24751</c:v>
                </c:pt>
                <c:pt idx="451">
                  <c:v>24762.5</c:v>
                </c:pt>
                <c:pt idx="452">
                  <c:v>24777.5</c:v>
                </c:pt>
                <c:pt idx="453">
                  <c:v>26062.5</c:v>
                </c:pt>
                <c:pt idx="454">
                  <c:v>26235.5</c:v>
                </c:pt>
                <c:pt idx="455">
                  <c:v>26235.5</c:v>
                </c:pt>
                <c:pt idx="456">
                  <c:v>26884</c:v>
                </c:pt>
                <c:pt idx="457">
                  <c:v>26888</c:v>
                </c:pt>
                <c:pt idx="458">
                  <c:v>27675</c:v>
                </c:pt>
                <c:pt idx="459">
                  <c:v>28446</c:v>
                </c:pt>
                <c:pt idx="460">
                  <c:v>28480</c:v>
                </c:pt>
              </c:numCache>
            </c:numRef>
          </c:xVal>
          <c:yVal>
            <c:numRef>
              <c:f>Active!$N$21:$N$991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CAD-43C3-AFC4-753D3372B986}"/>
            </c:ext>
          </c:extLst>
        </c:ser>
        <c:ser>
          <c:idx val="7"/>
          <c:order val="5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-45601</c:v>
                </c:pt>
                <c:pt idx="1">
                  <c:v>-45518</c:v>
                </c:pt>
                <c:pt idx="2">
                  <c:v>-45514</c:v>
                </c:pt>
                <c:pt idx="3">
                  <c:v>-45501</c:v>
                </c:pt>
                <c:pt idx="4">
                  <c:v>-45467</c:v>
                </c:pt>
                <c:pt idx="5">
                  <c:v>-45448</c:v>
                </c:pt>
                <c:pt idx="6">
                  <c:v>-45442</c:v>
                </c:pt>
                <c:pt idx="7">
                  <c:v>-45380</c:v>
                </c:pt>
                <c:pt idx="8">
                  <c:v>-40805</c:v>
                </c:pt>
                <c:pt idx="9">
                  <c:v>-38570</c:v>
                </c:pt>
                <c:pt idx="10">
                  <c:v>-36571</c:v>
                </c:pt>
                <c:pt idx="11">
                  <c:v>-33013</c:v>
                </c:pt>
                <c:pt idx="12">
                  <c:v>-33011</c:v>
                </c:pt>
                <c:pt idx="13">
                  <c:v>-32979</c:v>
                </c:pt>
                <c:pt idx="14">
                  <c:v>-32956</c:v>
                </c:pt>
                <c:pt idx="15">
                  <c:v>-32930</c:v>
                </c:pt>
                <c:pt idx="16">
                  <c:v>-32383</c:v>
                </c:pt>
                <c:pt idx="17">
                  <c:v>-32370</c:v>
                </c:pt>
                <c:pt idx="18">
                  <c:v>-32368</c:v>
                </c:pt>
                <c:pt idx="19">
                  <c:v>-32366</c:v>
                </c:pt>
                <c:pt idx="20">
                  <c:v>-32287</c:v>
                </c:pt>
                <c:pt idx="21">
                  <c:v>-32283</c:v>
                </c:pt>
                <c:pt idx="22">
                  <c:v>-22960</c:v>
                </c:pt>
                <c:pt idx="23">
                  <c:v>-22875</c:v>
                </c:pt>
                <c:pt idx="24">
                  <c:v>-22283</c:v>
                </c:pt>
                <c:pt idx="25">
                  <c:v>-22270</c:v>
                </c:pt>
                <c:pt idx="26">
                  <c:v>-22204</c:v>
                </c:pt>
                <c:pt idx="27">
                  <c:v>-22185</c:v>
                </c:pt>
                <c:pt idx="28">
                  <c:v>-22183</c:v>
                </c:pt>
                <c:pt idx="29">
                  <c:v>-21975</c:v>
                </c:pt>
                <c:pt idx="30">
                  <c:v>-21894</c:v>
                </c:pt>
                <c:pt idx="31">
                  <c:v>-21894</c:v>
                </c:pt>
                <c:pt idx="32">
                  <c:v>-21508</c:v>
                </c:pt>
                <c:pt idx="33">
                  <c:v>-21508</c:v>
                </c:pt>
                <c:pt idx="34">
                  <c:v>-21491</c:v>
                </c:pt>
                <c:pt idx="35">
                  <c:v>-21270</c:v>
                </c:pt>
                <c:pt idx="36">
                  <c:v>-21266</c:v>
                </c:pt>
                <c:pt idx="37">
                  <c:v>-21264</c:v>
                </c:pt>
                <c:pt idx="38">
                  <c:v>-21253</c:v>
                </c:pt>
                <c:pt idx="39">
                  <c:v>-21230</c:v>
                </c:pt>
                <c:pt idx="40">
                  <c:v>-20865</c:v>
                </c:pt>
                <c:pt idx="41">
                  <c:v>-20865</c:v>
                </c:pt>
                <c:pt idx="42">
                  <c:v>-20604</c:v>
                </c:pt>
                <c:pt idx="43">
                  <c:v>-20557</c:v>
                </c:pt>
                <c:pt idx="44">
                  <c:v>-20135</c:v>
                </c:pt>
                <c:pt idx="45">
                  <c:v>-19944</c:v>
                </c:pt>
                <c:pt idx="46">
                  <c:v>-19891</c:v>
                </c:pt>
                <c:pt idx="47">
                  <c:v>-19889</c:v>
                </c:pt>
                <c:pt idx="48">
                  <c:v>-19878</c:v>
                </c:pt>
                <c:pt idx="49">
                  <c:v>-19526</c:v>
                </c:pt>
                <c:pt idx="50">
                  <c:v>-19409</c:v>
                </c:pt>
                <c:pt idx="51">
                  <c:v>-19382</c:v>
                </c:pt>
                <c:pt idx="52">
                  <c:v>-19252</c:v>
                </c:pt>
                <c:pt idx="53">
                  <c:v>-19248</c:v>
                </c:pt>
                <c:pt idx="54">
                  <c:v>-19203</c:v>
                </c:pt>
                <c:pt idx="55">
                  <c:v>-18750</c:v>
                </c:pt>
                <c:pt idx="56">
                  <c:v>-18575</c:v>
                </c:pt>
                <c:pt idx="57">
                  <c:v>-18541</c:v>
                </c:pt>
                <c:pt idx="58">
                  <c:v>-18524</c:v>
                </c:pt>
                <c:pt idx="59">
                  <c:v>-18070</c:v>
                </c:pt>
                <c:pt idx="60">
                  <c:v>-17847</c:v>
                </c:pt>
                <c:pt idx="61">
                  <c:v>-17361</c:v>
                </c:pt>
                <c:pt idx="62">
                  <c:v>-17119</c:v>
                </c:pt>
                <c:pt idx="63">
                  <c:v>-17087</c:v>
                </c:pt>
                <c:pt idx="64">
                  <c:v>-16737</c:v>
                </c:pt>
                <c:pt idx="65">
                  <c:v>-16359</c:v>
                </c:pt>
                <c:pt idx="66">
                  <c:v>-14589</c:v>
                </c:pt>
                <c:pt idx="67">
                  <c:v>-13736</c:v>
                </c:pt>
                <c:pt idx="68">
                  <c:v>-13687</c:v>
                </c:pt>
                <c:pt idx="69">
                  <c:v>-12399</c:v>
                </c:pt>
                <c:pt idx="70">
                  <c:v>-12399</c:v>
                </c:pt>
                <c:pt idx="71">
                  <c:v>-12382</c:v>
                </c:pt>
                <c:pt idx="72">
                  <c:v>-12382</c:v>
                </c:pt>
                <c:pt idx="73">
                  <c:v>-12382</c:v>
                </c:pt>
                <c:pt idx="74">
                  <c:v>-12346</c:v>
                </c:pt>
                <c:pt idx="75">
                  <c:v>-11877</c:v>
                </c:pt>
                <c:pt idx="76">
                  <c:v>-11877</c:v>
                </c:pt>
                <c:pt idx="77">
                  <c:v>-11841</c:v>
                </c:pt>
                <c:pt idx="78">
                  <c:v>-11828</c:v>
                </c:pt>
                <c:pt idx="79">
                  <c:v>-11707</c:v>
                </c:pt>
                <c:pt idx="80">
                  <c:v>-11705</c:v>
                </c:pt>
                <c:pt idx="81">
                  <c:v>-10979</c:v>
                </c:pt>
                <c:pt idx="82">
                  <c:v>-10828</c:v>
                </c:pt>
                <c:pt idx="83">
                  <c:v>-8878</c:v>
                </c:pt>
                <c:pt idx="84">
                  <c:v>-8256</c:v>
                </c:pt>
                <c:pt idx="85">
                  <c:v>-8256</c:v>
                </c:pt>
                <c:pt idx="86">
                  <c:v>-8256</c:v>
                </c:pt>
                <c:pt idx="87">
                  <c:v>-8254</c:v>
                </c:pt>
                <c:pt idx="88">
                  <c:v>-8254</c:v>
                </c:pt>
                <c:pt idx="89">
                  <c:v>-8254</c:v>
                </c:pt>
                <c:pt idx="90">
                  <c:v>-8254</c:v>
                </c:pt>
                <c:pt idx="91">
                  <c:v>-8241</c:v>
                </c:pt>
                <c:pt idx="92">
                  <c:v>-8224</c:v>
                </c:pt>
                <c:pt idx="93">
                  <c:v>-7652</c:v>
                </c:pt>
                <c:pt idx="94">
                  <c:v>-7630</c:v>
                </c:pt>
                <c:pt idx="95">
                  <c:v>-7575</c:v>
                </c:pt>
                <c:pt idx="96">
                  <c:v>-7564</c:v>
                </c:pt>
                <c:pt idx="97">
                  <c:v>-7509</c:v>
                </c:pt>
                <c:pt idx="98">
                  <c:v>-7390</c:v>
                </c:pt>
                <c:pt idx="99">
                  <c:v>-7040</c:v>
                </c:pt>
                <c:pt idx="100">
                  <c:v>-7023</c:v>
                </c:pt>
                <c:pt idx="101">
                  <c:v>-6987</c:v>
                </c:pt>
                <c:pt idx="102">
                  <c:v>-6921</c:v>
                </c:pt>
                <c:pt idx="103">
                  <c:v>-6921</c:v>
                </c:pt>
                <c:pt idx="104">
                  <c:v>-6917</c:v>
                </c:pt>
                <c:pt idx="105">
                  <c:v>-6902</c:v>
                </c:pt>
                <c:pt idx="106">
                  <c:v>-6902</c:v>
                </c:pt>
                <c:pt idx="107">
                  <c:v>-6900</c:v>
                </c:pt>
                <c:pt idx="108">
                  <c:v>-6887</c:v>
                </c:pt>
                <c:pt idx="109">
                  <c:v>-6887</c:v>
                </c:pt>
                <c:pt idx="110">
                  <c:v>-6868</c:v>
                </c:pt>
                <c:pt idx="111">
                  <c:v>-6868</c:v>
                </c:pt>
                <c:pt idx="112">
                  <c:v>-6864</c:v>
                </c:pt>
                <c:pt idx="113">
                  <c:v>-6864</c:v>
                </c:pt>
                <c:pt idx="114">
                  <c:v>-6819</c:v>
                </c:pt>
                <c:pt idx="115">
                  <c:v>-6819</c:v>
                </c:pt>
                <c:pt idx="116">
                  <c:v>-6414</c:v>
                </c:pt>
                <c:pt idx="117">
                  <c:v>-6261</c:v>
                </c:pt>
                <c:pt idx="118">
                  <c:v>-6106</c:v>
                </c:pt>
                <c:pt idx="119">
                  <c:v>-6057</c:v>
                </c:pt>
                <c:pt idx="120">
                  <c:v>-5735</c:v>
                </c:pt>
                <c:pt idx="121">
                  <c:v>-5652</c:v>
                </c:pt>
                <c:pt idx="122">
                  <c:v>-5597</c:v>
                </c:pt>
                <c:pt idx="123">
                  <c:v>-5397</c:v>
                </c:pt>
                <c:pt idx="124">
                  <c:v>-5026</c:v>
                </c:pt>
                <c:pt idx="125">
                  <c:v>-4812</c:v>
                </c:pt>
                <c:pt idx="126">
                  <c:v>-4797</c:v>
                </c:pt>
                <c:pt idx="127">
                  <c:v>-4795</c:v>
                </c:pt>
                <c:pt idx="128">
                  <c:v>-4763</c:v>
                </c:pt>
                <c:pt idx="129">
                  <c:v>-4761</c:v>
                </c:pt>
                <c:pt idx="130">
                  <c:v>-4500</c:v>
                </c:pt>
                <c:pt idx="131">
                  <c:v>-4499</c:v>
                </c:pt>
                <c:pt idx="132">
                  <c:v>-4463</c:v>
                </c:pt>
                <c:pt idx="133">
                  <c:v>-4379</c:v>
                </c:pt>
                <c:pt idx="134">
                  <c:v>-4266</c:v>
                </c:pt>
                <c:pt idx="135">
                  <c:v>-4264</c:v>
                </c:pt>
                <c:pt idx="136">
                  <c:v>-4177</c:v>
                </c:pt>
                <c:pt idx="137">
                  <c:v>-4137</c:v>
                </c:pt>
                <c:pt idx="138">
                  <c:v>-4128</c:v>
                </c:pt>
                <c:pt idx="139">
                  <c:v>-4128</c:v>
                </c:pt>
                <c:pt idx="140">
                  <c:v>-4094</c:v>
                </c:pt>
                <c:pt idx="141">
                  <c:v>-4058</c:v>
                </c:pt>
                <c:pt idx="142">
                  <c:v>-4024</c:v>
                </c:pt>
                <c:pt idx="143">
                  <c:v>-3956</c:v>
                </c:pt>
                <c:pt idx="144">
                  <c:v>-3948</c:v>
                </c:pt>
                <c:pt idx="145">
                  <c:v>-3922</c:v>
                </c:pt>
                <c:pt idx="146">
                  <c:v>-3922</c:v>
                </c:pt>
                <c:pt idx="147">
                  <c:v>-3839</c:v>
                </c:pt>
                <c:pt idx="148">
                  <c:v>-3604</c:v>
                </c:pt>
                <c:pt idx="149">
                  <c:v>-3538</c:v>
                </c:pt>
                <c:pt idx="150">
                  <c:v>-3521</c:v>
                </c:pt>
                <c:pt idx="151">
                  <c:v>-3451</c:v>
                </c:pt>
                <c:pt idx="152">
                  <c:v>-3451</c:v>
                </c:pt>
                <c:pt idx="153">
                  <c:v>-3449</c:v>
                </c:pt>
                <c:pt idx="154">
                  <c:v>-3441</c:v>
                </c:pt>
                <c:pt idx="155">
                  <c:v>-3415</c:v>
                </c:pt>
                <c:pt idx="156">
                  <c:v>-3392</c:v>
                </c:pt>
                <c:pt idx="157">
                  <c:v>-3381</c:v>
                </c:pt>
                <c:pt idx="158">
                  <c:v>-3358</c:v>
                </c:pt>
                <c:pt idx="159">
                  <c:v>-3349</c:v>
                </c:pt>
                <c:pt idx="160">
                  <c:v>-3349</c:v>
                </c:pt>
                <c:pt idx="161">
                  <c:v>-3349</c:v>
                </c:pt>
                <c:pt idx="162">
                  <c:v>-3298</c:v>
                </c:pt>
                <c:pt idx="163">
                  <c:v>-3294</c:v>
                </c:pt>
                <c:pt idx="164">
                  <c:v>-3290</c:v>
                </c:pt>
                <c:pt idx="165">
                  <c:v>-3266</c:v>
                </c:pt>
                <c:pt idx="166">
                  <c:v>-3262</c:v>
                </c:pt>
                <c:pt idx="167">
                  <c:v>-3230</c:v>
                </c:pt>
                <c:pt idx="168">
                  <c:v>-3129</c:v>
                </c:pt>
                <c:pt idx="169">
                  <c:v>-2974</c:v>
                </c:pt>
                <c:pt idx="170">
                  <c:v>-2808</c:v>
                </c:pt>
                <c:pt idx="171">
                  <c:v>-2774</c:v>
                </c:pt>
                <c:pt idx="172">
                  <c:v>-2723</c:v>
                </c:pt>
                <c:pt idx="173">
                  <c:v>-2672</c:v>
                </c:pt>
                <c:pt idx="174">
                  <c:v>-2670</c:v>
                </c:pt>
                <c:pt idx="175">
                  <c:v>-2670</c:v>
                </c:pt>
                <c:pt idx="176">
                  <c:v>-2670</c:v>
                </c:pt>
                <c:pt idx="177">
                  <c:v>-2553</c:v>
                </c:pt>
                <c:pt idx="178">
                  <c:v>-2046</c:v>
                </c:pt>
                <c:pt idx="179">
                  <c:v>-2027</c:v>
                </c:pt>
                <c:pt idx="180">
                  <c:v>-2010</c:v>
                </c:pt>
                <c:pt idx="181">
                  <c:v>-1978</c:v>
                </c:pt>
                <c:pt idx="182">
                  <c:v>-1978</c:v>
                </c:pt>
                <c:pt idx="183">
                  <c:v>-1946</c:v>
                </c:pt>
                <c:pt idx="184">
                  <c:v>-1944</c:v>
                </c:pt>
                <c:pt idx="185">
                  <c:v>-1944</c:v>
                </c:pt>
                <c:pt idx="186">
                  <c:v>-1927</c:v>
                </c:pt>
                <c:pt idx="187">
                  <c:v>-1927</c:v>
                </c:pt>
                <c:pt idx="188">
                  <c:v>-1878</c:v>
                </c:pt>
                <c:pt idx="189">
                  <c:v>-1876</c:v>
                </c:pt>
                <c:pt idx="190">
                  <c:v>-1810</c:v>
                </c:pt>
                <c:pt idx="191">
                  <c:v>-1793</c:v>
                </c:pt>
                <c:pt idx="192">
                  <c:v>-1791</c:v>
                </c:pt>
                <c:pt idx="193">
                  <c:v>-1774</c:v>
                </c:pt>
                <c:pt idx="194">
                  <c:v>-1759</c:v>
                </c:pt>
                <c:pt idx="195">
                  <c:v>-1537</c:v>
                </c:pt>
                <c:pt idx="196">
                  <c:v>-1441</c:v>
                </c:pt>
                <c:pt idx="197">
                  <c:v>-1352</c:v>
                </c:pt>
                <c:pt idx="198">
                  <c:v>-1352</c:v>
                </c:pt>
                <c:pt idx="199">
                  <c:v>-1316</c:v>
                </c:pt>
                <c:pt idx="200">
                  <c:v>-1282</c:v>
                </c:pt>
                <c:pt idx="201">
                  <c:v>-1282</c:v>
                </c:pt>
                <c:pt idx="202">
                  <c:v>-1267</c:v>
                </c:pt>
                <c:pt idx="203">
                  <c:v>-1248</c:v>
                </c:pt>
                <c:pt idx="204">
                  <c:v>-1248</c:v>
                </c:pt>
                <c:pt idx="205">
                  <c:v>-1131</c:v>
                </c:pt>
                <c:pt idx="206">
                  <c:v>-1082</c:v>
                </c:pt>
                <c:pt idx="207">
                  <c:v>-779</c:v>
                </c:pt>
                <c:pt idx="208">
                  <c:v>-677</c:v>
                </c:pt>
                <c:pt idx="209">
                  <c:v>-677</c:v>
                </c:pt>
                <c:pt idx="210">
                  <c:v>-660</c:v>
                </c:pt>
                <c:pt idx="211">
                  <c:v>-660</c:v>
                </c:pt>
                <c:pt idx="212">
                  <c:v>-624</c:v>
                </c:pt>
                <c:pt idx="213">
                  <c:v>-622</c:v>
                </c:pt>
                <c:pt idx="214">
                  <c:v>-558</c:v>
                </c:pt>
                <c:pt idx="215">
                  <c:v>-556</c:v>
                </c:pt>
                <c:pt idx="216">
                  <c:v>-554</c:v>
                </c:pt>
                <c:pt idx="217">
                  <c:v>-541</c:v>
                </c:pt>
                <c:pt idx="218">
                  <c:v>-524</c:v>
                </c:pt>
                <c:pt idx="219">
                  <c:v>-490</c:v>
                </c:pt>
                <c:pt idx="220">
                  <c:v>-456</c:v>
                </c:pt>
                <c:pt idx="221">
                  <c:v>-422</c:v>
                </c:pt>
                <c:pt idx="222">
                  <c:v>-251</c:v>
                </c:pt>
                <c:pt idx="223">
                  <c:v>-49</c:v>
                </c:pt>
                <c:pt idx="224">
                  <c:v>0</c:v>
                </c:pt>
                <c:pt idx="225">
                  <c:v>0</c:v>
                </c:pt>
                <c:pt idx="226">
                  <c:v>19</c:v>
                </c:pt>
                <c:pt idx="227">
                  <c:v>55</c:v>
                </c:pt>
                <c:pt idx="228">
                  <c:v>70</c:v>
                </c:pt>
                <c:pt idx="229">
                  <c:v>70</c:v>
                </c:pt>
                <c:pt idx="230">
                  <c:v>72</c:v>
                </c:pt>
                <c:pt idx="231">
                  <c:v>72</c:v>
                </c:pt>
                <c:pt idx="232">
                  <c:v>72</c:v>
                </c:pt>
                <c:pt idx="233">
                  <c:v>87</c:v>
                </c:pt>
                <c:pt idx="234">
                  <c:v>87</c:v>
                </c:pt>
                <c:pt idx="235">
                  <c:v>119</c:v>
                </c:pt>
                <c:pt idx="236">
                  <c:v>170</c:v>
                </c:pt>
                <c:pt idx="237">
                  <c:v>240</c:v>
                </c:pt>
                <c:pt idx="238">
                  <c:v>626</c:v>
                </c:pt>
                <c:pt idx="239">
                  <c:v>658</c:v>
                </c:pt>
                <c:pt idx="240">
                  <c:v>658</c:v>
                </c:pt>
                <c:pt idx="241">
                  <c:v>660</c:v>
                </c:pt>
                <c:pt idx="242">
                  <c:v>660</c:v>
                </c:pt>
                <c:pt idx="243">
                  <c:v>675</c:v>
                </c:pt>
                <c:pt idx="244">
                  <c:v>675</c:v>
                </c:pt>
                <c:pt idx="245">
                  <c:v>726</c:v>
                </c:pt>
                <c:pt idx="246">
                  <c:v>730</c:v>
                </c:pt>
                <c:pt idx="247">
                  <c:v>730</c:v>
                </c:pt>
                <c:pt idx="248">
                  <c:v>779</c:v>
                </c:pt>
                <c:pt idx="249">
                  <c:v>781</c:v>
                </c:pt>
                <c:pt idx="250">
                  <c:v>783</c:v>
                </c:pt>
                <c:pt idx="251">
                  <c:v>800</c:v>
                </c:pt>
                <c:pt idx="252">
                  <c:v>832</c:v>
                </c:pt>
                <c:pt idx="253">
                  <c:v>832</c:v>
                </c:pt>
                <c:pt idx="254">
                  <c:v>832</c:v>
                </c:pt>
                <c:pt idx="255">
                  <c:v>832</c:v>
                </c:pt>
                <c:pt idx="256">
                  <c:v>864</c:v>
                </c:pt>
                <c:pt idx="257">
                  <c:v>1371</c:v>
                </c:pt>
                <c:pt idx="258">
                  <c:v>1412.5</c:v>
                </c:pt>
                <c:pt idx="259">
                  <c:v>1441</c:v>
                </c:pt>
                <c:pt idx="260">
                  <c:v>1447</c:v>
                </c:pt>
                <c:pt idx="261">
                  <c:v>1466</c:v>
                </c:pt>
                <c:pt idx="262">
                  <c:v>1477</c:v>
                </c:pt>
                <c:pt idx="263">
                  <c:v>1609</c:v>
                </c:pt>
                <c:pt idx="264">
                  <c:v>1626</c:v>
                </c:pt>
                <c:pt idx="265">
                  <c:v>1677</c:v>
                </c:pt>
                <c:pt idx="266">
                  <c:v>1789</c:v>
                </c:pt>
                <c:pt idx="267">
                  <c:v>1946</c:v>
                </c:pt>
                <c:pt idx="268">
                  <c:v>1978</c:v>
                </c:pt>
                <c:pt idx="269">
                  <c:v>2048</c:v>
                </c:pt>
                <c:pt idx="270">
                  <c:v>2082</c:v>
                </c:pt>
                <c:pt idx="271">
                  <c:v>2084</c:v>
                </c:pt>
                <c:pt idx="272">
                  <c:v>2107</c:v>
                </c:pt>
                <c:pt idx="273">
                  <c:v>2124</c:v>
                </c:pt>
                <c:pt idx="274">
                  <c:v>2169</c:v>
                </c:pt>
                <c:pt idx="275">
                  <c:v>2186</c:v>
                </c:pt>
                <c:pt idx="276">
                  <c:v>2305</c:v>
                </c:pt>
                <c:pt idx="277">
                  <c:v>2710</c:v>
                </c:pt>
                <c:pt idx="278">
                  <c:v>2793</c:v>
                </c:pt>
                <c:pt idx="279">
                  <c:v>2810</c:v>
                </c:pt>
                <c:pt idx="280">
                  <c:v>2810</c:v>
                </c:pt>
                <c:pt idx="281">
                  <c:v>2812</c:v>
                </c:pt>
                <c:pt idx="282">
                  <c:v>2812</c:v>
                </c:pt>
                <c:pt idx="283">
                  <c:v>2814</c:v>
                </c:pt>
                <c:pt idx="284">
                  <c:v>2846</c:v>
                </c:pt>
                <c:pt idx="285">
                  <c:v>2863</c:v>
                </c:pt>
                <c:pt idx="286">
                  <c:v>2914</c:v>
                </c:pt>
                <c:pt idx="287">
                  <c:v>2963</c:v>
                </c:pt>
                <c:pt idx="288">
                  <c:v>2965</c:v>
                </c:pt>
                <c:pt idx="289">
                  <c:v>3542</c:v>
                </c:pt>
                <c:pt idx="290">
                  <c:v>3623</c:v>
                </c:pt>
                <c:pt idx="291">
                  <c:v>4079</c:v>
                </c:pt>
                <c:pt idx="292">
                  <c:v>4145</c:v>
                </c:pt>
                <c:pt idx="293">
                  <c:v>4147</c:v>
                </c:pt>
                <c:pt idx="294">
                  <c:v>4196</c:v>
                </c:pt>
                <c:pt idx="295">
                  <c:v>4213</c:v>
                </c:pt>
                <c:pt idx="296">
                  <c:v>4234</c:v>
                </c:pt>
                <c:pt idx="297">
                  <c:v>4298</c:v>
                </c:pt>
                <c:pt idx="298">
                  <c:v>4457</c:v>
                </c:pt>
                <c:pt idx="299">
                  <c:v>4707</c:v>
                </c:pt>
                <c:pt idx="300">
                  <c:v>4735</c:v>
                </c:pt>
                <c:pt idx="301">
                  <c:v>4737</c:v>
                </c:pt>
                <c:pt idx="302">
                  <c:v>4737</c:v>
                </c:pt>
                <c:pt idx="303">
                  <c:v>4788</c:v>
                </c:pt>
                <c:pt idx="304">
                  <c:v>4807</c:v>
                </c:pt>
                <c:pt idx="305">
                  <c:v>4822</c:v>
                </c:pt>
                <c:pt idx="306">
                  <c:v>4858</c:v>
                </c:pt>
                <c:pt idx="307">
                  <c:v>4873</c:v>
                </c:pt>
                <c:pt idx="308">
                  <c:v>4911</c:v>
                </c:pt>
                <c:pt idx="309">
                  <c:v>4916.5</c:v>
                </c:pt>
                <c:pt idx="310">
                  <c:v>4996</c:v>
                </c:pt>
                <c:pt idx="311">
                  <c:v>5045</c:v>
                </c:pt>
                <c:pt idx="312">
                  <c:v>5499</c:v>
                </c:pt>
                <c:pt idx="313">
                  <c:v>5567</c:v>
                </c:pt>
                <c:pt idx="314">
                  <c:v>5605</c:v>
                </c:pt>
                <c:pt idx="315">
                  <c:v>5669</c:v>
                </c:pt>
                <c:pt idx="316">
                  <c:v>5703</c:v>
                </c:pt>
                <c:pt idx="317">
                  <c:v>5737</c:v>
                </c:pt>
                <c:pt idx="318">
                  <c:v>6106</c:v>
                </c:pt>
                <c:pt idx="319">
                  <c:v>6157</c:v>
                </c:pt>
                <c:pt idx="320">
                  <c:v>6244</c:v>
                </c:pt>
                <c:pt idx="321">
                  <c:v>6295</c:v>
                </c:pt>
                <c:pt idx="322">
                  <c:v>6312</c:v>
                </c:pt>
                <c:pt idx="323">
                  <c:v>6397</c:v>
                </c:pt>
                <c:pt idx="324">
                  <c:v>6766</c:v>
                </c:pt>
                <c:pt idx="325">
                  <c:v>6851</c:v>
                </c:pt>
                <c:pt idx="326">
                  <c:v>6921</c:v>
                </c:pt>
                <c:pt idx="327">
                  <c:v>6938</c:v>
                </c:pt>
                <c:pt idx="328">
                  <c:v>7008</c:v>
                </c:pt>
                <c:pt idx="329">
                  <c:v>7040</c:v>
                </c:pt>
                <c:pt idx="330">
                  <c:v>7091</c:v>
                </c:pt>
                <c:pt idx="331">
                  <c:v>7125</c:v>
                </c:pt>
                <c:pt idx="332">
                  <c:v>7475</c:v>
                </c:pt>
                <c:pt idx="333">
                  <c:v>7562</c:v>
                </c:pt>
                <c:pt idx="334">
                  <c:v>7598</c:v>
                </c:pt>
                <c:pt idx="335">
                  <c:v>7632</c:v>
                </c:pt>
                <c:pt idx="336">
                  <c:v>7719</c:v>
                </c:pt>
                <c:pt idx="337">
                  <c:v>7749</c:v>
                </c:pt>
                <c:pt idx="338">
                  <c:v>7870</c:v>
                </c:pt>
                <c:pt idx="339">
                  <c:v>8222</c:v>
                </c:pt>
                <c:pt idx="340">
                  <c:v>8379</c:v>
                </c:pt>
                <c:pt idx="341">
                  <c:v>8379</c:v>
                </c:pt>
                <c:pt idx="342">
                  <c:v>8383</c:v>
                </c:pt>
                <c:pt idx="343">
                  <c:v>8383</c:v>
                </c:pt>
                <c:pt idx="344">
                  <c:v>8383</c:v>
                </c:pt>
                <c:pt idx="345">
                  <c:v>8411</c:v>
                </c:pt>
                <c:pt idx="346">
                  <c:v>8863</c:v>
                </c:pt>
                <c:pt idx="347">
                  <c:v>8986</c:v>
                </c:pt>
                <c:pt idx="348">
                  <c:v>8986</c:v>
                </c:pt>
                <c:pt idx="349">
                  <c:v>8988</c:v>
                </c:pt>
                <c:pt idx="350">
                  <c:v>8988</c:v>
                </c:pt>
                <c:pt idx="351">
                  <c:v>9003</c:v>
                </c:pt>
                <c:pt idx="352">
                  <c:v>9003</c:v>
                </c:pt>
                <c:pt idx="353">
                  <c:v>9020</c:v>
                </c:pt>
                <c:pt idx="354">
                  <c:v>9020</c:v>
                </c:pt>
                <c:pt idx="355">
                  <c:v>9022</c:v>
                </c:pt>
                <c:pt idx="356">
                  <c:v>9022</c:v>
                </c:pt>
                <c:pt idx="357">
                  <c:v>9071</c:v>
                </c:pt>
                <c:pt idx="358">
                  <c:v>9107</c:v>
                </c:pt>
                <c:pt idx="359">
                  <c:v>9610</c:v>
                </c:pt>
                <c:pt idx="360">
                  <c:v>9723.5</c:v>
                </c:pt>
                <c:pt idx="361">
                  <c:v>9765</c:v>
                </c:pt>
                <c:pt idx="362">
                  <c:v>9850</c:v>
                </c:pt>
                <c:pt idx="363">
                  <c:v>9950</c:v>
                </c:pt>
                <c:pt idx="364">
                  <c:v>10338</c:v>
                </c:pt>
                <c:pt idx="365">
                  <c:v>10406</c:v>
                </c:pt>
                <c:pt idx="366">
                  <c:v>10457</c:v>
                </c:pt>
                <c:pt idx="367">
                  <c:v>10491</c:v>
                </c:pt>
                <c:pt idx="368">
                  <c:v>10561</c:v>
                </c:pt>
                <c:pt idx="369">
                  <c:v>10896</c:v>
                </c:pt>
                <c:pt idx="370">
                  <c:v>10996</c:v>
                </c:pt>
                <c:pt idx="371">
                  <c:v>11015</c:v>
                </c:pt>
                <c:pt idx="372">
                  <c:v>11083</c:v>
                </c:pt>
                <c:pt idx="373">
                  <c:v>11106</c:v>
                </c:pt>
                <c:pt idx="374">
                  <c:v>11134</c:v>
                </c:pt>
                <c:pt idx="375">
                  <c:v>11202</c:v>
                </c:pt>
                <c:pt idx="376">
                  <c:v>11238</c:v>
                </c:pt>
                <c:pt idx="377">
                  <c:v>11272</c:v>
                </c:pt>
                <c:pt idx="378">
                  <c:v>11289</c:v>
                </c:pt>
                <c:pt idx="379">
                  <c:v>11998</c:v>
                </c:pt>
                <c:pt idx="380">
                  <c:v>12000</c:v>
                </c:pt>
                <c:pt idx="381">
                  <c:v>12015</c:v>
                </c:pt>
                <c:pt idx="382">
                  <c:v>12243</c:v>
                </c:pt>
                <c:pt idx="383">
                  <c:v>12333.5</c:v>
                </c:pt>
                <c:pt idx="384">
                  <c:v>12352</c:v>
                </c:pt>
                <c:pt idx="385">
                  <c:v>12490</c:v>
                </c:pt>
                <c:pt idx="386">
                  <c:v>12490</c:v>
                </c:pt>
                <c:pt idx="387">
                  <c:v>13075</c:v>
                </c:pt>
                <c:pt idx="388">
                  <c:v>13075</c:v>
                </c:pt>
                <c:pt idx="389">
                  <c:v>13203</c:v>
                </c:pt>
                <c:pt idx="390">
                  <c:v>13757</c:v>
                </c:pt>
                <c:pt idx="391">
                  <c:v>14332</c:v>
                </c:pt>
                <c:pt idx="392">
                  <c:v>14432</c:v>
                </c:pt>
                <c:pt idx="393">
                  <c:v>14439</c:v>
                </c:pt>
                <c:pt idx="394">
                  <c:v>14640</c:v>
                </c:pt>
                <c:pt idx="395">
                  <c:v>15007</c:v>
                </c:pt>
                <c:pt idx="396">
                  <c:v>15007</c:v>
                </c:pt>
                <c:pt idx="397">
                  <c:v>15011</c:v>
                </c:pt>
                <c:pt idx="398">
                  <c:v>15011</c:v>
                </c:pt>
                <c:pt idx="399">
                  <c:v>15085</c:v>
                </c:pt>
                <c:pt idx="400">
                  <c:v>15696</c:v>
                </c:pt>
                <c:pt idx="401">
                  <c:v>15956</c:v>
                </c:pt>
                <c:pt idx="402">
                  <c:v>16414</c:v>
                </c:pt>
                <c:pt idx="403">
                  <c:v>16438</c:v>
                </c:pt>
                <c:pt idx="404">
                  <c:v>16438</c:v>
                </c:pt>
                <c:pt idx="405">
                  <c:v>16487.5</c:v>
                </c:pt>
                <c:pt idx="406">
                  <c:v>16512</c:v>
                </c:pt>
                <c:pt idx="407">
                  <c:v>16514</c:v>
                </c:pt>
                <c:pt idx="408">
                  <c:v>16529</c:v>
                </c:pt>
                <c:pt idx="409">
                  <c:v>16755</c:v>
                </c:pt>
                <c:pt idx="410">
                  <c:v>16769</c:v>
                </c:pt>
                <c:pt idx="411">
                  <c:v>16769</c:v>
                </c:pt>
                <c:pt idx="412">
                  <c:v>16837</c:v>
                </c:pt>
                <c:pt idx="413">
                  <c:v>17259</c:v>
                </c:pt>
                <c:pt idx="414">
                  <c:v>17259</c:v>
                </c:pt>
                <c:pt idx="415">
                  <c:v>17310</c:v>
                </c:pt>
                <c:pt idx="416">
                  <c:v>17423.5</c:v>
                </c:pt>
                <c:pt idx="417">
                  <c:v>17463</c:v>
                </c:pt>
                <c:pt idx="418">
                  <c:v>17883</c:v>
                </c:pt>
                <c:pt idx="419">
                  <c:v>17883</c:v>
                </c:pt>
                <c:pt idx="420">
                  <c:v>18408</c:v>
                </c:pt>
                <c:pt idx="421">
                  <c:v>18521</c:v>
                </c:pt>
                <c:pt idx="422">
                  <c:v>18620.5</c:v>
                </c:pt>
                <c:pt idx="423">
                  <c:v>18637.5</c:v>
                </c:pt>
                <c:pt idx="424">
                  <c:v>18715</c:v>
                </c:pt>
                <c:pt idx="425">
                  <c:v>19186</c:v>
                </c:pt>
                <c:pt idx="426">
                  <c:v>20766</c:v>
                </c:pt>
                <c:pt idx="427">
                  <c:v>20816</c:v>
                </c:pt>
                <c:pt idx="428">
                  <c:v>20925.5</c:v>
                </c:pt>
                <c:pt idx="429">
                  <c:v>21352</c:v>
                </c:pt>
                <c:pt idx="430">
                  <c:v>21353</c:v>
                </c:pt>
                <c:pt idx="431">
                  <c:v>21387</c:v>
                </c:pt>
                <c:pt idx="432">
                  <c:v>21413.5</c:v>
                </c:pt>
                <c:pt idx="433">
                  <c:v>21459</c:v>
                </c:pt>
                <c:pt idx="434">
                  <c:v>21506</c:v>
                </c:pt>
                <c:pt idx="435">
                  <c:v>22107.5</c:v>
                </c:pt>
                <c:pt idx="436">
                  <c:v>22168</c:v>
                </c:pt>
                <c:pt idx="437">
                  <c:v>22173.5</c:v>
                </c:pt>
                <c:pt idx="438">
                  <c:v>22232.5</c:v>
                </c:pt>
                <c:pt idx="439">
                  <c:v>22656</c:v>
                </c:pt>
                <c:pt idx="440">
                  <c:v>22680.5</c:v>
                </c:pt>
                <c:pt idx="441">
                  <c:v>22739</c:v>
                </c:pt>
                <c:pt idx="442">
                  <c:v>22743</c:v>
                </c:pt>
                <c:pt idx="443">
                  <c:v>22950</c:v>
                </c:pt>
                <c:pt idx="444">
                  <c:v>23333</c:v>
                </c:pt>
                <c:pt idx="445">
                  <c:v>23355</c:v>
                </c:pt>
                <c:pt idx="446">
                  <c:v>23357.5</c:v>
                </c:pt>
                <c:pt idx="447">
                  <c:v>24074</c:v>
                </c:pt>
                <c:pt idx="448">
                  <c:v>24170</c:v>
                </c:pt>
                <c:pt idx="449">
                  <c:v>24323.5</c:v>
                </c:pt>
                <c:pt idx="450">
                  <c:v>24751</c:v>
                </c:pt>
                <c:pt idx="451">
                  <c:v>24762.5</c:v>
                </c:pt>
                <c:pt idx="452">
                  <c:v>24777.5</c:v>
                </c:pt>
                <c:pt idx="453">
                  <c:v>26062.5</c:v>
                </c:pt>
                <c:pt idx="454">
                  <c:v>26235.5</c:v>
                </c:pt>
                <c:pt idx="455">
                  <c:v>26235.5</c:v>
                </c:pt>
                <c:pt idx="456">
                  <c:v>26884</c:v>
                </c:pt>
                <c:pt idx="457">
                  <c:v>26888</c:v>
                </c:pt>
                <c:pt idx="458">
                  <c:v>27675</c:v>
                </c:pt>
                <c:pt idx="459">
                  <c:v>28446</c:v>
                </c:pt>
                <c:pt idx="460">
                  <c:v>28480</c:v>
                </c:pt>
              </c:numCache>
            </c:numRef>
          </c:xVal>
          <c:yVal>
            <c:numRef>
              <c:f>Active!$O$21:$O$991</c:f>
              <c:numCache>
                <c:formatCode>General</c:formatCode>
                <c:ptCount val="971"/>
                <c:pt idx="23">
                  <c:v>-7.4063688576823149E-3</c:v>
                </c:pt>
                <c:pt idx="24">
                  <c:v>-7.2421143077003747E-3</c:v>
                </c:pt>
                <c:pt idx="25">
                  <c:v>-7.2385073665690147E-3</c:v>
                </c:pt>
                <c:pt idx="26">
                  <c:v>-7.2201952039021092E-3</c:v>
                </c:pt>
                <c:pt idx="27">
                  <c:v>-7.2149235207101215E-3</c:v>
                </c:pt>
                <c:pt idx="28">
                  <c:v>-7.2143686066899115E-3</c:v>
                </c:pt>
                <c:pt idx="29">
                  <c:v>-7.1566575485881492E-3</c:v>
                </c:pt>
                <c:pt idx="30">
                  <c:v>-7.1341835307696744E-3</c:v>
                </c:pt>
                <c:pt idx="31">
                  <c:v>-7.1341835307696744E-3</c:v>
                </c:pt>
                <c:pt idx="32">
                  <c:v>-7.0270851248692874E-3</c:v>
                </c:pt>
                <c:pt idx="33">
                  <c:v>-7.0270851248692874E-3</c:v>
                </c:pt>
                <c:pt idx="34">
                  <c:v>-7.0223683556975081E-3</c:v>
                </c:pt>
                <c:pt idx="35">
                  <c:v>-6.9610503564643857E-3</c:v>
                </c:pt>
                <c:pt idx="36">
                  <c:v>-6.9599405284239673E-3</c:v>
                </c:pt>
                <c:pt idx="37">
                  <c:v>-6.9593856144037573E-3</c:v>
                </c:pt>
                <c:pt idx="38">
                  <c:v>-6.9563335872926063E-3</c:v>
                </c:pt>
                <c:pt idx="39">
                  <c:v>-6.9499520760602004E-3</c:v>
                </c:pt>
                <c:pt idx="40">
                  <c:v>-6.848680267372011E-3</c:v>
                </c:pt>
                <c:pt idx="41">
                  <c:v>-6.848680267372011E-3</c:v>
                </c:pt>
                <c:pt idx="42">
                  <c:v>-6.7762639877347024E-3</c:v>
                </c:pt>
                <c:pt idx="43">
                  <c:v>-6.7632235082597846E-3</c:v>
                </c:pt>
                <c:pt idx="44">
                  <c:v>-6.6461366499956315E-3</c:v>
                </c:pt>
                <c:pt idx="45">
                  <c:v>-6.5931423610656468E-3</c:v>
                </c:pt>
                <c:pt idx="46">
                  <c:v>-6.5784371395301022E-3</c:v>
                </c:pt>
                <c:pt idx="47">
                  <c:v>-6.5778822255098922E-3</c:v>
                </c:pt>
                <c:pt idx="48">
                  <c:v>-6.5748301983987413E-3</c:v>
                </c:pt>
                <c:pt idx="49">
                  <c:v>-6.477165330841912E-3</c:v>
                </c:pt>
                <c:pt idx="50">
                  <c:v>-6.4447028606596703E-3</c:v>
                </c:pt>
                <c:pt idx="51">
                  <c:v>-6.437211521386846E-3</c:v>
                </c:pt>
                <c:pt idx="52">
                  <c:v>-6.4011421100732442E-3</c:v>
                </c:pt>
                <c:pt idx="53">
                  <c:v>-6.400032282032825E-3</c:v>
                </c:pt>
                <c:pt idx="54">
                  <c:v>-6.3875467165781172E-3</c:v>
                </c:pt>
                <c:pt idx="55">
                  <c:v>-6.2618586910007197E-3</c:v>
                </c:pt>
                <c:pt idx="56">
                  <c:v>-6.2133037142324101E-3</c:v>
                </c:pt>
                <c:pt idx="57">
                  <c:v>-6.2038701758888523E-3</c:v>
                </c:pt>
                <c:pt idx="58">
                  <c:v>-6.1991534067170739E-3</c:v>
                </c:pt>
                <c:pt idx="59">
                  <c:v>-6.0731879241295722E-3</c:v>
                </c:pt>
                <c:pt idx="60">
                  <c:v>-6.0113150108762397E-3</c:v>
                </c:pt>
                <c:pt idx="61">
                  <c:v>-5.8764709039653903E-3</c:v>
                </c:pt>
                <c:pt idx="62">
                  <c:v>-5.8093263075200694E-3</c:v>
                </c:pt>
                <c:pt idx="63">
                  <c:v>-5.8004476831967217E-3</c:v>
                </c:pt>
                <c:pt idx="64">
                  <c:v>-5.7033377296601016E-3</c:v>
                </c:pt>
                <c:pt idx="65">
                  <c:v>-5.5984589798405513E-3</c:v>
                </c:pt>
                <c:pt idx="66">
                  <c:v>-5.1073600719553584E-3</c:v>
                </c:pt>
                <c:pt idx="67">
                  <c:v>-4.8706892423361096E-3</c:v>
                </c:pt>
                <c:pt idx="68">
                  <c:v>-4.8570938488409826E-3</c:v>
                </c:pt>
                <c:pt idx="69">
                  <c:v>-4.4997292198262206E-3</c:v>
                </c:pt>
                <c:pt idx="70">
                  <c:v>-4.4997292198262206E-3</c:v>
                </c:pt>
                <c:pt idx="71">
                  <c:v>-4.4950124506544413E-3</c:v>
                </c:pt>
                <c:pt idx="72">
                  <c:v>-4.4950124506544413E-3</c:v>
                </c:pt>
                <c:pt idx="73">
                  <c:v>-4.4950124506544413E-3</c:v>
                </c:pt>
                <c:pt idx="74">
                  <c:v>-4.4850239982906753E-3</c:v>
                </c:pt>
                <c:pt idx="75">
                  <c:v>-4.3548966605516043E-3</c:v>
                </c:pt>
                <c:pt idx="76">
                  <c:v>-4.3548966605516043E-3</c:v>
                </c:pt>
                <c:pt idx="77">
                  <c:v>-4.3449082081878374E-3</c:v>
                </c:pt>
                <c:pt idx="78">
                  <c:v>-4.3413012670564773E-3</c:v>
                </c:pt>
                <c:pt idx="79">
                  <c:v>-4.3077289688338172E-3</c:v>
                </c:pt>
                <c:pt idx="80">
                  <c:v>-4.3071740548136081E-3</c:v>
                </c:pt>
                <c:pt idx="81">
                  <c:v>-4.1057402654776469E-3</c:v>
                </c:pt>
                <c:pt idx="82">
                  <c:v>-4.0638442569518483E-3</c:v>
                </c:pt>
                <c:pt idx="83">
                  <c:v>-3.5228030872478206E-3</c:v>
                </c:pt>
                <c:pt idx="84">
                  <c:v>-3.3502248269627419E-3</c:v>
                </c:pt>
                <c:pt idx="85">
                  <c:v>-3.3502248269627419E-3</c:v>
                </c:pt>
                <c:pt idx="86">
                  <c:v>-3.3502248269627419E-3</c:v>
                </c:pt>
                <c:pt idx="87">
                  <c:v>-3.3496699129425328E-3</c:v>
                </c:pt>
                <c:pt idx="88">
                  <c:v>-3.3496699129425328E-3</c:v>
                </c:pt>
                <c:pt idx="89">
                  <c:v>-3.3496699129425328E-3</c:v>
                </c:pt>
                <c:pt idx="90">
                  <c:v>-3.3496699129425328E-3</c:v>
                </c:pt>
                <c:pt idx="91">
                  <c:v>-3.3460629718111727E-3</c:v>
                </c:pt>
                <c:pt idx="92">
                  <c:v>-3.3413462026393934E-3</c:v>
                </c:pt>
                <c:pt idx="93">
                  <c:v>-3.1826407928595458E-3</c:v>
                </c:pt>
                <c:pt idx="94">
                  <c:v>-3.176536738637244E-3</c:v>
                </c:pt>
                <c:pt idx="95">
                  <c:v>-3.1612766030814895E-3</c:v>
                </c:pt>
                <c:pt idx="96">
                  <c:v>-3.1582245759703385E-3</c:v>
                </c:pt>
                <c:pt idx="97">
                  <c:v>-3.142964440414584E-3</c:v>
                </c:pt>
                <c:pt idx="98">
                  <c:v>-3.1099470562121331E-3</c:v>
                </c:pt>
                <c:pt idx="99">
                  <c:v>-3.012837102675513E-3</c:v>
                </c:pt>
                <c:pt idx="100">
                  <c:v>-3.0081203335037337E-3</c:v>
                </c:pt>
                <c:pt idx="101">
                  <c:v>-2.9981318811399672E-3</c:v>
                </c:pt>
                <c:pt idx="102">
                  <c:v>-2.9798197184730617E-3</c:v>
                </c:pt>
                <c:pt idx="103">
                  <c:v>-2.9798197184730617E-3</c:v>
                </c:pt>
                <c:pt idx="104">
                  <c:v>-2.9787098904326429E-3</c:v>
                </c:pt>
                <c:pt idx="105">
                  <c:v>-2.9745480352810737E-3</c:v>
                </c:pt>
                <c:pt idx="106">
                  <c:v>-2.9745480352810737E-3</c:v>
                </c:pt>
                <c:pt idx="107">
                  <c:v>-2.9739931212608645E-3</c:v>
                </c:pt>
                <c:pt idx="108">
                  <c:v>-2.9703861801295044E-3</c:v>
                </c:pt>
                <c:pt idx="109">
                  <c:v>-2.9703861801295044E-3</c:v>
                </c:pt>
                <c:pt idx="110">
                  <c:v>-2.9651144969375163E-3</c:v>
                </c:pt>
                <c:pt idx="111">
                  <c:v>-2.9651144969375163E-3</c:v>
                </c:pt>
                <c:pt idx="112">
                  <c:v>-2.964004668897098E-3</c:v>
                </c:pt>
                <c:pt idx="113">
                  <c:v>-2.964004668897098E-3</c:v>
                </c:pt>
                <c:pt idx="114">
                  <c:v>-2.9515191034423897E-3</c:v>
                </c:pt>
                <c:pt idx="115">
                  <c:v>-2.9515191034423897E-3</c:v>
                </c:pt>
                <c:pt idx="116">
                  <c:v>-2.8391490143500147E-3</c:v>
                </c:pt>
                <c:pt idx="117">
                  <c:v>-2.7966980918040065E-3</c:v>
                </c:pt>
                <c:pt idx="118">
                  <c:v>-2.7536922552377887E-3</c:v>
                </c:pt>
                <c:pt idx="119">
                  <c:v>-2.7400968617426621E-3</c:v>
                </c:pt>
                <c:pt idx="120">
                  <c:v>-2.6507557044889718E-3</c:v>
                </c:pt>
                <c:pt idx="121">
                  <c:v>-2.6277267726502874E-3</c:v>
                </c:pt>
                <c:pt idx="122">
                  <c:v>-2.6124666370945324E-3</c:v>
                </c:pt>
                <c:pt idx="123">
                  <c:v>-2.5569752350736068E-3</c:v>
                </c:pt>
                <c:pt idx="124">
                  <c:v>-2.4540386843247895E-3</c:v>
                </c:pt>
                <c:pt idx="125">
                  <c:v>-2.3946628841623988E-3</c:v>
                </c:pt>
                <c:pt idx="126">
                  <c:v>-2.3905010290108295E-3</c:v>
                </c:pt>
                <c:pt idx="127">
                  <c:v>-2.3899461149906199E-3</c:v>
                </c:pt>
                <c:pt idx="128">
                  <c:v>-2.3810674906672722E-3</c:v>
                </c:pt>
                <c:pt idx="129">
                  <c:v>-2.380512576647063E-3</c:v>
                </c:pt>
                <c:pt idx="130">
                  <c:v>-2.3080962970097544E-3</c:v>
                </c:pt>
                <c:pt idx="131">
                  <c:v>-2.3078188399996498E-3</c:v>
                </c:pt>
                <c:pt idx="132">
                  <c:v>-2.2978303876358833E-3</c:v>
                </c:pt>
                <c:pt idx="133">
                  <c:v>-2.2745239987870943E-3</c:v>
                </c:pt>
                <c:pt idx="134">
                  <c:v>-2.243171356645271E-3</c:v>
                </c:pt>
                <c:pt idx="135">
                  <c:v>-2.2426164426250618E-3</c:v>
                </c:pt>
                <c:pt idx="136">
                  <c:v>-2.2184776827459595E-3</c:v>
                </c:pt>
                <c:pt idx="137">
                  <c:v>-2.2073794023417742E-3</c:v>
                </c:pt>
                <c:pt idx="138">
                  <c:v>-2.2048822892508325E-3</c:v>
                </c:pt>
                <c:pt idx="139">
                  <c:v>-2.2048822892508325E-3</c:v>
                </c:pt>
                <c:pt idx="140">
                  <c:v>-2.1954487509072752E-3</c:v>
                </c:pt>
                <c:pt idx="141">
                  <c:v>-2.1854602985435087E-3</c:v>
                </c:pt>
                <c:pt idx="142">
                  <c:v>-2.1760267601999509E-3</c:v>
                </c:pt>
                <c:pt idx="143">
                  <c:v>-2.1571596835128362E-3</c:v>
                </c:pt>
                <c:pt idx="144">
                  <c:v>-2.1549400274319995E-3</c:v>
                </c:pt>
                <c:pt idx="145">
                  <c:v>-2.1477261451692789E-3</c:v>
                </c:pt>
                <c:pt idx="146">
                  <c:v>-2.1477261451692789E-3</c:v>
                </c:pt>
                <c:pt idx="147">
                  <c:v>-2.1246972133305946E-3</c:v>
                </c:pt>
                <c:pt idx="148">
                  <c:v>-2.059494815956007E-3</c:v>
                </c:pt>
                <c:pt idx="149">
                  <c:v>-2.0411826532891015E-3</c:v>
                </c:pt>
                <c:pt idx="150">
                  <c:v>-2.0364658841173226E-3</c:v>
                </c:pt>
                <c:pt idx="151">
                  <c:v>-2.0170438934099984E-3</c:v>
                </c:pt>
                <c:pt idx="152">
                  <c:v>-2.0170438934099984E-3</c:v>
                </c:pt>
                <c:pt idx="153">
                  <c:v>-2.0164889793897892E-3</c:v>
                </c:pt>
                <c:pt idx="154">
                  <c:v>-2.0142693233089525E-3</c:v>
                </c:pt>
                <c:pt idx="155">
                  <c:v>-2.0070554410462319E-3</c:v>
                </c:pt>
                <c:pt idx="156">
                  <c:v>-2.0006739298138254E-3</c:v>
                </c:pt>
                <c:pt idx="157">
                  <c:v>-1.9976219027026745E-3</c:v>
                </c:pt>
                <c:pt idx="158">
                  <c:v>-1.9912403914702681E-3</c:v>
                </c:pt>
                <c:pt idx="159">
                  <c:v>-1.9887432783793264E-3</c:v>
                </c:pt>
                <c:pt idx="160">
                  <c:v>-1.9887432783793264E-3</c:v>
                </c:pt>
                <c:pt idx="161">
                  <c:v>-1.9887432783793264E-3</c:v>
                </c:pt>
                <c:pt idx="162">
                  <c:v>-1.9745929708639902E-3</c:v>
                </c:pt>
                <c:pt idx="163">
                  <c:v>-1.9734831428235718E-3</c:v>
                </c:pt>
                <c:pt idx="164">
                  <c:v>-1.972373314783153E-3</c:v>
                </c:pt>
                <c:pt idx="165">
                  <c:v>-1.965714346540642E-3</c:v>
                </c:pt>
                <c:pt idx="166">
                  <c:v>-1.9646045185002237E-3</c:v>
                </c:pt>
                <c:pt idx="167">
                  <c:v>-1.9557258941768755E-3</c:v>
                </c:pt>
                <c:pt idx="168">
                  <c:v>-1.9277027361563081E-3</c:v>
                </c:pt>
                <c:pt idx="169">
                  <c:v>-1.8846968995900903E-3</c:v>
                </c:pt>
                <c:pt idx="170">
                  <c:v>-1.838639035912722E-3</c:v>
                </c:pt>
                <c:pt idx="171">
                  <c:v>-1.8292054975691647E-3</c:v>
                </c:pt>
                <c:pt idx="172">
                  <c:v>-1.8150551900538285E-3</c:v>
                </c:pt>
                <c:pt idx="173">
                  <c:v>-1.8009048825384925E-3</c:v>
                </c:pt>
                <c:pt idx="174">
                  <c:v>-1.8003499685182831E-3</c:v>
                </c:pt>
                <c:pt idx="175">
                  <c:v>-1.8003499685182831E-3</c:v>
                </c:pt>
                <c:pt idx="176">
                  <c:v>-1.8003499685182831E-3</c:v>
                </c:pt>
                <c:pt idx="177">
                  <c:v>-1.7678874983360416E-3</c:v>
                </c:pt>
                <c:pt idx="178">
                  <c:v>-1.6272167942129945E-3</c:v>
                </c:pt>
                <c:pt idx="179">
                  <c:v>-1.6219451110210067E-3</c:v>
                </c:pt>
                <c:pt idx="180">
                  <c:v>-1.6172283418492278E-3</c:v>
                </c:pt>
                <c:pt idx="181">
                  <c:v>-1.6083497175258797E-3</c:v>
                </c:pt>
                <c:pt idx="182">
                  <c:v>-1.6083497175258797E-3</c:v>
                </c:pt>
                <c:pt idx="183">
                  <c:v>-1.5994710932025315E-3</c:v>
                </c:pt>
                <c:pt idx="184">
                  <c:v>-1.5989161791823223E-3</c:v>
                </c:pt>
                <c:pt idx="185">
                  <c:v>-1.5989161791823223E-3</c:v>
                </c:pt>
                <c:pt idx="186">
                  <c:v>-1.5941994100105437E-3</c:v>
                </c:pt>
                <c:pt idx="187">
                  <c:v>-1.5941994100105437E-3</c:v>
                </c:pt>
                <c:pt idx="188">
                  <c:v>-1.5806040165154168E-3</c:v>
                </c:pt>
                <c:pt idx="189">
                  <c:v>-1.5800491024952077E-3</c:v>
                </c:pt>
                <c:pt idx="190">
                  <c:v>-1.5617369398283022E-3</c:v>
                </c:pt>
                <c:pt idx="191">
                  <c:v>-1.5570201706565233E-3</c:v>
                </c:pt>
                <c:pt idx="192">
                  <c:v>-1.5564652566363141E-3</c:v>
                </c:pt>
                <c:pt idx="193">
                  <c:v>-1.5517484874645355E-3</c:v>
                </c:pt>
                <c:pt idx="194">
                  <c:v>-1.547586632312966E-3</c:v>
                </c:pt>
                <c:pt idx="195">
                  <c:v>-1.4859911760697383E-3</c:v>
                </c:pt>
                <c:pt idx="196">
                  <c:v>-1.4593553030996939E-3</c:v>
                </c:pt>
                <c:pt idx="197">
                  <c:v>-1.434661629200382E-3</c:v>
                </c:pt>
                <c:pt idx="198">
                  <c:v>-1.434661629200382E-3</c:v>
                </c:pt>
                <c:pt idx="199">
                  <c:v>-1.4246731768366152E-3</c:v>
                </c:pt>
                <c:pt idx="200">
                  <c:v>-1.4152396384930579E-3</c:v>
                </c:pt>
                <c:pt idx="201">
                  <c:v>-1.4152396384930579E-3</c:v>
                </c:pt>
                <c:pt idx="202">
                  <c:v>-1.4110777833414884E-3</c:v>
                </c:pt>
                <c:pt idx="203">
                  <c:v>-1.4058061001495006E-3</c:v>
                </c:pt>
                <c:pt idx="204">
                  <c:v>-1.4058061001495006E-3</c:v>
                </c:pt>
                <c:pt idx="205">
                  <c:v>-1.3733436299672589E-3</c:v>
                </c:pt>
                <c:pt idx="206">
                  <c:v>-1.3597482364721321E-3</c:v>
                </c:pt>
                <c:pt idx="207">
                  <c:v>-1.2756787624104294E-3</c:v>
                </c:pt>
                <c:pt idx="208">
                  <c:v>-1.2473781473797572E-3</c:v>
                </c:pt>
                <c:pt idx="209">
                  <c:v>-1.2473781473797572E-3</c:v>
                </c:pt>
                <c:pt idx="210">
                  <c:v>-1.2426613782079785E-3</c:v>
                </c:pt>
                <c:pt idx="211">
                  <c:v>-1.2426613782079785E-3</c:v>
                </c:pt>
                <c:pt idx="212">
                  <c:v>-1.2326729258442118E-3</c:v>
                </c:pt>
                <c:pt idx="213">
                  <c:v>-1.2321180118240026E-3</c:v>
                </c:pt>
                <c:pt idx="214">
                  <c:v>-1.2143607631773063E-3</c:v>
                </c:pt>
                <c:pt idx="215">
                  <c:v>-1.2138058491570972E-3</c:v>
                </c:pt>
                <c:pt idx="216">
                  <c:v>-1.2132509351368878E-3</c:v>
                </c:pt>
                <c:pt idx="217">
                  <c:v>-1.2096439940055277E-3</c:v>
                </c:pt>
                <c:pt idx="218">
                  <c:v>-1.204927224833749E-3</c:v>
                </c:pt>
                <c:pt idx="219">
                  <c:v>-1.1954936864901917E-3</c:v>
                </c:pt>
                <c:pt idx="220">
                  <c:v>-1.1860601481466341E-3</c:v>
                </c:pt>
                <c:pt idx="221">
                  <c:v>-1.1766266098030768E-3</c:v>
                </c:pt>
                <c:pt idx="222">
                  <c:v>-1.1291814610751851E-3</c:v>
                </c:pt>
                <c:pt idx="223">
                  <c:v>-1.0731351450340501E-3</c:v>
                </c:pt>
                <c:pt idx="224">
                  <c:v>-1.0595397515389233E-3</c:v>
                </c:pt>
                <c:pt idx="225">
                  <c:v>-1.0595397515389233E-3</c:v>
                </c:pt>
                <c:pt idx="226">
                  <c:v>-1.0542680683469352E-3</c:v>
                </c:pt>
                <c:pt idx="227">
                  <c:v>-1.0442796159831687E-3</c:v>
                </c:pt>
                <c:pt idx="228">
                  <c:v>-1.0401177608315992E-3</c:v>
                </c:pt>
                <c:pt idx="229">
                  <c:v>-1.0401177608315992E-3</c:v>
                </c:pt>
                <c:pt idx="230">
                  <c:v>-1.0395628468113901E-3</c:v>
                </c:pt>
                <c:pt idx="231">
                  <c:v>-1.0395628468113901E-3</c:v>
                </c:pt>
                <c:pt idx="232">
                  <c:v>-1.0395628468113901E-3</c:v>
                </c:pt>
                <c:pt idx="233">
                  <c:v>-1.0354009916598206E-3</c:v>
                </c:pt>
                <c:pt idx="234">
                  <c:v>-1.0354009916598206E-3</c:v>
                </c:pt>
                <c:pt idx="235">
                  <c:v>-1.0265223673364724E-3</c:v>
                </c:pt>
                <c:pt idx="236">
                  <c:v>-1.0123720598211364E-3</c:v>
                </c:pt>
                <c:pt idx="237">
                  <c:v>-9.9295006911381237E-4</c:v>
                </c:pt>
                <c:pt idx="238">
                  <c:v>-8.8585166321342537E-4</c:v>
                </c:pt>
                <c:pt idx="239">
                  <c:v>-8.7697303889007732E-4</c:v>
                </c:pt>
                <c:pt idx="240">
                  <c:v>-8.7697303889007732E-4</c:v>
                </c:pt>
                <c:pt idx="241">
                  <c:v>-8.7641812486986804E-4</c:v>
                </c:pt>
                <c:pt idx="242">
                  <c:v>-8.7641812486986804E-4</c:v>
                </c:pt>
                <c:pt idx="243">
                  <c:v>-8.7225626971829855E-4</c:v>
                </c:pt>
                <c:pt idx="244">
                  <c:v>-8.7225626971829855E-4</c:v>
                </c:pt>
                <c:pt idx="245">
                  <c:v>-8.5810596220296255E-4</c:v>
                </c:pt>
                <c:pt idx="246">
                  <c:v>-8.5699613416254398E-4</c:v>
                </c:pt>
                <c:pt idx="247">
                  <c:v>-8.5699613416254398E-4</c:v>
                </c:pt>
                <c:pt idx="248">
                  <c:v>-8.4340074066741716E-4</c:v>
                </c:pt>
                <c:pt idx="249">
                  <c:v>-8.4284582664720788E-4</c:v>
                </c:pt>
                <c:pt idx="250">
                  <c:v>-8.4229091262699859E-4</c:v>
                </c:pt>
                <c:pt idx="251">
                  <c:v>-8.3757414345521993E-4</c:v>
                </c:pt>
                <c:pt idx="252">
                  <c:v>-8.2869551913187177E-4</c:v>
                </c:pt>
                <c:pt idx="253">
                  <c:v>-8.2869551913187177E-4</c:v>
                </c:pt>
                <c:pt idx="254">
                  <c:v>-8.2869551913187177E-4</c:v>
                </c:pt>
                <c:pt idx="255">
                  <c:v>-8.2869551913187177E-4</c:v>
                </c:pt>
                <c:pt idx="256">
                  <c:v>-8.1981689480852373E-4</c:v>
                </c:pt>
                <c:pt idx="257">
                  <c:v>-6.7914619068547668E-4</c:v>
                </c:pt>
                <c:pt idx="258">
                  <c:v>-6.676317247661346E-4</c:v>
                </c:pt>
                <c:pt idx="259">
                  <c:v>-6.5972419997815273E-4</c:v>
                </c:pt>
                <c:pt idx="260">
                  <c:v>-6.5805945791752487E-4</c:v>
                </c:pt>
                <c:pt idx="261">
                  <c:v>-6.5278777472553692E-4</c:v>
                </c:pt>
                <c:pt idx="262">
                  <c:v>-6.4973574761438601E-4</c:v>
                </c:pt>
                <c:pt idx="263">
                  <c:v>-6.1311142228057504E-4</c:v>
                </c:pt>
                <c:pt idx="264">
                  <c:v>-6.0839465310879627E-4</c:v>
                </c:pt>
                <c:pt idx="265">
                  <c:v>-5.9424434559346016E-4</c:v>
                </c:pt>
                <c:pt idx="266">
                  <c:v>-5.6316916046174174E-4</c:v>
                </c:pt>
                <c:pt idx="267">
                  <c:v>-5.1960840987531497E-4</c:v>
                </c:pt>
                <c:pt idx="268">
                  <c:v>-5.1072978555196681E-4</c:v>
                </c:pt>
                <c:pt idx="269">
                  <c:v>-4.9130779484464276E-4</c:v>
                </c:pt>
                <c:pt idx="270">
                  <c:v>-4.8187425650108532E-4</c:v>
                </c:pt>
                <c:pt idx="271">
                  <c:v>-4.8131934248087614E-4</c:v>
                </c:pt>
                <c:pt idx="272">
                  <c:v>-4.7493783124846962E-4</c:v>
                </c:pt>
                <c:pt idx="273">
                  <c:v>-4.7022106207669095E-4</c:v>
                </c:pt>
                <c:pt idx="274">
                  <c:v>-4.577354966219826E-4</c:v>
                </c:pt>
                <c:pt idx="275">
                  <c:v>-4.5301872745020393E-4</c:v>
                </c:pt>
                <c:pt idx="276">
                  <c:v>-4.2000134324775306E-4</c:v>
                </c:pt>
                <c:pt idx="277">
                  <c:v>-3.0763125415537822E-4</c:v>
                </c:pt>
                <c:pt idx="278">
                  <c:v>-2.8460232231669407E-4</c:v>
                </c:pt>
                <c:pt idx="279">
                  <c:v>-2.798855531449153E-4</c:v>
                </c:pt>
                <c:pt idx="280">
                  <c:v>-2.798855531449153E-4</c:v>
                </c:pt>
                <c:pt idx="281">
                  <c:v>-2.7933063912470612E-4</c:v>
                </c:pt>
                <c:pt idx="282">
                  <c:v>-2.7933063912470612E-4</c:v>
                </c:pt>
                <c:pt idx="283">
                  <c:v>-2.7877572510449683E-4</c:v>
                </c:pt>
                <c:pt idx="284">
                  <c:v>-2.6989710078114868E-4</c:v>
                </c:pt>
                <c:pt idx="285">
                  <c:v>-2.6518033160937001E-4</c:v>
                </c:pt>
                <c:pt idx="286">
                  <c:v>-2.5103002409403391E-4</c:v>
                </c:pt>
                <c:pt idx="287">
                  <c:v>-2.3743463059890709E-4</c:v>
                </c:pt>
                <c:pt idx="288">
                  <c:v>-2.3687971657869781E-4</c:v>
                </c:pt>
                <c:pt idx="289">
                  <c:v>-7.67870217483267E-5</c:v>
                </c:pt>
                <c:pt idx="290">
                  <c:v>-5.4313003929851731E-5</c:v>
                </c:pt>
                <c:pt idx="291">
                  <c:v>7.220739267785911E-5</c:v>
                </c:pt>
                <c:pt idx="292">
                  <c:v>9.0519555344764592E-5</c:v>
                </c:pt>
                <c:pt idx="293">
                  <c:v>9.107446936497377E-5</c:v>
                </c:pt>
                <c:pt idx="294">
                  <c:v>1.0466986286010059E-4</c:v>
                </c:pt>
                <c:pt idx="295">
                  <c:v>1.0938663203187947E-4</c:v>
                </c:pt>
                <c:pt idx="296">
                  <c:v>1.1521322924407671E-4</c:v>
                </c:pt>
                <c:pt idx="297">
                  <c:v>1.3297047789077279E-4</c:v>
                </c:pt>
                <c:pt idx="298">
                  <c:v>1.7708614249740896E-4</c:v>
                </c:pt>
                <c:pt idx="299">
                  <c:v>2.4645039502356621E-4</c:v>
                </c:pt>
                <c:pt idx="300">
                  <c:v>2.5421919130649579E-4</c:v>
                </c:pt>
                <c:pt idx="301">
                  <c:v>2.5477410532670497E-4</c:v>
                </c:pt>
                <c:pt idx="302">
                  <c:v>2.5477410532670497E-4</c:v>
                </c:pt>
                <c:pt idx="303">
                  <c:v>2.6892441284204118E-4</c:v>
                </c:pt>
                <c:pt idx="304">
                  <c:v>2.7419609603402902E-4</c:v>
                </c:pt>
                <c:pt idx="305">
                  <c:v>2.7835795118559851E-4</c:v>
                </c:pt>
                <c:pt idx="306">
                  <c:v>2.8834640354936524E-4</c:v>
                </c:pt>
                <c:pt idx="307">
                  <c:v>2.9250825870093472E-4</c:v>
                </c:pt>
                <c:pt idx="308">
                  <c:v>3.0305162508491063E-4</c:v>
                </c:pt>
                <c:pt idx="309">
                  <c:v>3.0457763864048608E-4</c:v>
                </c:pt>
                <c:pt idx="310">
                  <c:v>3.2663547094380395E-4</c:v>
                </c:pt>
                <c:pt idx="311">
                  <c:v>3.4023086443893077E-4</c:v>
                </c:pt>
                <c:pt idx="312">
                  <c:v>4.6619634702643243E-4</c:v>
                </c:pt>
                <c:pt idx="313">
                  <c:v>4.8506342371354731E-4</c:v>
                </c:pt>
                <c:pt idx="314">
                  <c:v>4.9560679009752321E-4</c:v>
                </c:pt>
                <c:pt idx="315">
                  <c:v>5.1336403874421952E-4</c:v>
                </c:pt>
                <c:pt idx="316">
                  <c:v>5.2279757708777685E-4</c:v>
                </c:pt>
                <c:pt idx="317">
                  <c:v>5.3223111543133418E-4</c:v>
                </c:pt>
                <c:pt idx="318">
                  <c:v>6.346127521599423E-4</c:v>
                </c:pt>
                <c:pt idx="319">
                  <c:v>6.4876305967527851E-4</c:v>
                </c:pt>
                <c:pt idx="320">
                  <c:v>6.7290181955438123E-4</c:v>
                </c:pt>
                <c:pt idx="321">
                  <c:v>6.8705212706971722E-4</c:v>
                </c:pt>
                <c:pt idx="322">
                  <c:v>6.9176889624149611E-4</c:v>
                </c:pt>
                <c:pt idx="323">
                  <c:v>7.1535274210038943E-4</c:v>
                </c:pt>
                <c:pt idx="324">
                  <c:v>8.1773437882899755E-4</c:v>
                </c:pt>
                <c:pt idx="325">
                  <c:v>8.4131822468789109E-4</c:v>
                </c:pt>
                <c:pt idx="326">
                  <c:v>8.6074021539521515E-4</c:v>
                </c:pt>
                <c:pt idx="327">
                  <c:v>8.6545698456699381E-4</c:v>
                </c:pt>
                <c:pt idx="328">
                  <c:v>8.8487897527431787E-4</c:v>
                </c:pt>
                <c:pt idx="329">
                  <c:v>8.9375759959766624E-4</c:v>
                </c:pt>
                <c:pt idx="330">
                  <c:v>9.0790790711300202E-4</c:v>
                </c:pt>
                <c:pt idx="331">
                  <c:v>9.1734144545655935E-4</c:v>
                </c:pt>
                <c:pt idx="332">
                  <c:v>1.0144513989931798E-3</c:v>
                </c:pt>
                <c:pt idx="333">
                  <c:v>1.0385901588722826E-3</c:v>
                </c:pt>
                <c:pt idx="334">
                  <c:v>1.0485786112360491E-3</c:v>
                </c:pt>
                <c:pt idx="335">
                  <c:v>1.0580121495796064E-3</c:v>
                </c:pt>
                <c:pt idx="336">
                  <c:v>1.0821509094587091E-3</c:v>
                </c:pt>
                <c:pt idx="337">
                  <c:v>1.0904746197618481E-3</c:v>
                </c:pt>
                <c:pt idx="338">
                  <c:v>1.1240469179845081E-3</c:v>
                </c:pt>
                <c:pt idx="339">
                  <c:v>1.2217117855413378E-3</c:v>
                </c:pt>
                <c:pt idx="340">
                  <c:v>1.2652725361277644E-3</c:v>
                </c:pt>
                <c:pt idx="341">
                  <c:v>1.2652725361277644E-3</c:v>
                </c:pt>
                <c:pt idx="342">
                  <c:v>1.2663823641681832E-3</c:v>
                </c:pt>
                <c:pt idx="343">
                  <c:v>1.2663823641681832E-3</c:v>
                </c:pt>
                <c:pt idx="344">
                  <c:v>1.2663823641681832E-3</c:v>
                </c:pt>
                <c:pt idx="345">
                  <c:v>1.2741511604511125E-3</c:v>
                </c:pt>
                <c:pt idx="346">
                  <c:v>1.399561729018405E-3</c:v>
                </c:pt>
                <c:pt idx="347">
                  <c:v>1.4336889412612742E-3</c:v>
                </c:pt>
                <c:pt idx="348">
                  <c:v>1.4336889412612742E-3</c:v>
                </c:pt>
                <c:pt idx="349">
                  <c:v>1.4342438552814838E-3</c:v>
                </c:pt>
                <c:pt idx="350">
                  <c:v>1.4342438552814838E-3</c:v>
                </c:pt>
                <c:pt idx="351">
                  <c:v>1.4384057104330531E-3</c:v>
                </c:pt>
                <c:pt idx="352">
                  <c:v>1.4384057104330531E-3</c:v>
                </c:pt>
                <c:pt idx="353">
                  <c:v>1.443122479604832E-3</c:v>
                </c:pt>
                <c:pt idx="354">
                  <c:v>1.443122479604832E-3</c:v>
                </c:pt>
                <c:pt idx="355">
                  <c:v>1.4436773936250412E-3</c:v>
                </c:pt>
                <c:pt idx="356">
                  <c:v>1.4436773936250412E-3</c:v>
                </c:pt>
                <c:pt idx="357">
                  <c:v>1.4572727871201678E-3</c:v>
                </c:pt>
                <c:pt idx="358">
                  <c:v>1.4672612394839347E-3</c:v>
                </c:pt>
                <c:pt idx="359">
                  <c:v>1.606822115566563E-3</c:v>
                </c:pt>
                <c:pt idx="360">
                  <c:v>1.6383134862134384E-3</c:v>
                </c:pt>
                <c:pt idx="361">
                  <c:v>1.6498279521327804E-3</c:v>
                </c:pt>
                <c:pt idx="362">
                  <c:v>1.6734117979916739E-3</c:v>
                </c:pt>
                <c:pt idx="363">
                  <c:v>1.7011574990021367E-3</c:v>
                </c:pt>
                <c:pt idx="364">
                  <c:v>1.8088108189227329E-3</c:v>
                </c:pt>
                <c:pt idx="365">
                  <c:v>1.827677895609848E-3</c:v>
                </c:pt>
                <c:pt idx="366">
                  <c:v>1.8418282031251838E-3</c:v>
                </c:pt>
                <c:pt idx="367">
                  <c:v>1.8512617414687411E-3</c:v>
                </c:pt>
                <c:pt idx="368">
                  <c:v>1.8706837321760654E-3</c:v>
                </c:pt>
                <c:pt idx="369">
                  <c:v>1.9636318305611159E-3</c:v>
                </c:pt>
                <c:pt idx="370">
                  <c:v>1.9913775315715792E-3</c:v>
                </c:pt>
                <c:pt idx="371">
                  <c:v>1.9966492147635668E-3</c:v>
                </c:pt>
                <c:pt idx="372">
                  <c:v>2.0155162914506815E-3</c:v>
                </c:pt>
                <c:pt idx="373">
                  <c:v>2.0218978026830883E-3</c:v>
                </c:pt>
                <c:pt idx="374">
                  <c:v>2.0296665989660177E-3</c:v>
                </c:pt>
                <c:pt idx="375">
                  <c:v>2.0485336756531324E-3</c:v>
                </c:pt>
                <c:pt idx="376">
                  <c:v>2.0585221280168993E-3</c:v>
                </c:pt>
                <c:pt idx="377">
                  <c:v>2.0679556663604571E-3</c:v>
                </c:pt>
                <c:pt idx="378">
                  <c:v>2.0726724355322355E-3</c:v>
                </c:pt>
                <c:pt idx="379">
                  <c:v>2.2693894556964174E-3</c:v>
                </c:pt>
                <c:pt idx="380">
                  <c:v>2.2699443697166265E-3</c:v>
                </c:pt>
                <c:pt idx="381">
                  <c:v>2.2741062248681958E-3</c:v>
                </c:pt>
                <c:pt idx="382">
                  <c:v>2.3373664231720517E-3</c:v>
                </c:pt>
                <c:pt idx="383">
                  <c:v>2.3624762825865207E-3</c:v>
                </c:pt>
                <c:pt idx="384">
                  <c:v>2.3676092372734558E-3</c:v>
                </c:pt>
                <c:pt idx="385">
                  <c:v>2.4058983046678951E-3</c:v>
                </c:pt>
                <c:pt idx="386">
                  <c:v>2.4058983046678951E-3</c:v>
                </c:pt>
                <c:pt idx="387">
                  <c:v>2.5682106555791027E-3</c:v>
                </c:pt>
                <c:pt idx="388">
                  <c:v>2.5682106555791027E-3</c:v>
                </c:pt>
                <c:pt idx="389">
                  <c:v>2.6037251528724954E-3</c:v>
                </c:pt>
                <c:pt idx="390">
                  <c:v>2.7574363364704603E-3</c:v>
                </c:pt>
                <c:pt idx="391">
                  <c:v>2.916974117280622E-3</c:v>
                </c:pt>
                <c:pt idx="392">
                  <c:v>2.9447198182910852E-3</c:v>
                </c:pt>
                <c:pt idx="393">
                  <c:v>2.9466620173618178E-3</c:v>
                </c:pt>
                <c:pt idx="394">
                  <c:v>3.0024308763928476E-3</c:v>
                </c:pt>
                <c:pt idx="395">
                  <c:v>3.1042575991012469E-3</c:v>
                </c:pt>
                <c:pt idx="396">
                  <c:v>3.1042575991012469E-3</c:v>
                </c:pt>
                <c:pt idx="397">
                  <c:v>3.1053674271416653E-3</c:v>
                </c:pt>
                <c:pt idx="398">
                  <c:v>3.1053674271416653E-3</c:v>
                </c:pt>
                <c:pt idx="399">
                  <c:v>3.1258992458894075E-3</c:v>
                </c:pt>
                <c:pt idx="400">
                  <c:v>3.2954254790633361E-3</c:v>
                </c:pt>
                <c:pt idx="401">
                  <c:v>3.3675643016905397E-3</c:v>
                </c:pt>
                <c:pt idx="402">
                  <c:v>3.4946396123184597E-3</c:v>
                </c:pt>
                <c:pt idx="403">
                  <c:v>3.5012985805609707E-3</c:v>
                </c:pt>
                <c:pt idx="404">
                  <c:v>3.5012985805609707E-3</c:v>
                </c:pt>
                <c:pt idx="405">
                  <c:v>3.5150327025611503E-3</c:v>
                </c:pt>
                <c:pt idx="406">
                  <c:v>3.5218303993087138E-3</c:v>
                </c:pt>
                <c:pt idx="407">
                  <c:v>3.522385313328923E-3</c:v>
                </c:pt>
                <c:pt idx="408">
                  <c:v>3.5265471684804922E-3</c:v>
                </c:pt>
                <c:pt idx="409">
                  <c:v>3.5892524527641389E-3</c:v>
                </c:pt>
                <c:pt idx="410">
                  <c:v>3.5931368509056032E-3</c:v>
                </c:pt>
                <c:pt idx="411">
                  <c:v>3.5931368509056032E-3</c:v>
                </c:pt>
                <c:pt idx="412">
                  <c:v>3.6120039275927178E-3</c:v>
                </c:pt>
                <c:pt idx="413">
                  <c:v>3.7290907858568718E-3</c:v>
                </c:pt>
                <c:pt idx="414">
                  <c:v>3.7290907858568718E-3</c:v>
                </c:pt>
                <c:pt idx="415">
                  <c:v>3.743241093372208E-3</c:v>
                </c:pt>
                <c:pt idx="416">
                  <c:v>3.774732464019083E-3</c:v>
                </c:pt>
                <c:pt idx="417">
                  <c:v>3.7856920159182158E-3</c:v>
                </c:pt>
                <c:pt idx="418">
                  <c:v>3.9022239601621605E-3</c:v>
                </c:pt>
                <c:pt idx="419">
                  <c:v>3.9022239601621605E-3</c:v>
                </c:pt>
                <c:pt idx="420">
                  <c:v>4.047888890467091E-3</c:v>
                </c:pt>
                <c:pt idx="421">
                  <c:v>4.0792415326089135E-3</c:v>
                </c:pt>
                <c:pt idx="422">
                  <c:v>4.1068485051143242E-3</c:v>
                </c:pt>
                <c:pt idx="423">
                  <c:v>4.1115652742861027E-3</c:v>
                </c:pt>
                <c:pt idx="424">
                  <c:v>4.1330681925692116E-3</c:v>
                </c:pt>
                <c:pt idx="425">
                  <c:v>4.2637504443284917E-3</c:v>
                </c:pt>
                <c:pt idx="426">
                  <c:v>4.7021325202938058E-3</c:v>
                </c:pt>
                <c:pt idx="427">
                  <c:v>4.7160053707990379E-3</c:v>
                </c:pt>
                <c:pt idx="428">
                  <c:v>4.7463869134054945E-3</c:v>
                </c:pt>
                <c:pt idx="429">
                  <c:v>4.8647223282151193E-3</c:v>
                </c:pt>
                <c:pt idx="430">
                  <c:v>4.8649997852252234E-3</c:v>
                </c:pt>
                <c:pt idx="431">
                  <c:v>4.8744333235687812E-3</c:v>
                </c:pt>
                <c:pt idx="432">
                  <c:v>4.8817859343365539E-3</c:v>
                </c:pt>
                <c:pt idx="433">
                  <c:v>4.8944102282963142E-3</c:v>
                </c:pt>
                <c:pt idx="434">
                  <c:v>4.9074507077712321E-3</c:v>
                </c:pt>
                <c:pt idx="435">
                  <c:v>5.0743410993491665E-3</c:v>
                </c:pt>
                <c:pt idx="436">
                  <c:v>5.0911272484604961E-3</c:v>
                </c:pt>
                <c:pt idx="437">
                  <c:v>5.092653262016072E-3</c:v>
                </c:pt>
                <c:pt idx="438">
                  <c:v>5.1090232256122449E-3</c:v>
                </c:pt>
                <c:pt idx="439">
                  <c:v>5.2265262693915555E-3</c:v>
                </c:pt>
                <c:pt idx="440">
                  <c:v>5.233323966139119E-3</c:v>
                </c:pt>
                <c:pt idx="441">
                  <c:v>5.2495552012302394E-3</c:v>
                </c:pt>
                <c:pt idx="442">
                  <c:v>5.2506650292706578E-3</c:v>
                </c:pt>
                <c:pt idx="443">
                  <c:v>5.308098630362316E-3</c:v>
                </c:pt>
                <c:pt idx="444">
                  <c:v>5.4143646652323896E-3</c:v>
                </c:pt>
                <c:pt idx="445">
                  <c:v>5.4204687194546915E-3</c:v>
                </c:pt>
                <c:pt idx="446">
                  <c:v>5.4211623619799523E-3</c:v>
                </c:pt>
                <c:pt idx="447">
                  <c:v>5.6199603097199192E-3</c:v>
                </c:pt>
                <c:pt idx="448">
                  <c:v>5.6465961826899641E-3</c:v>
                </c:pt>
                <c:pt idx="449">
                  <c:v>5.6891858337410244E-3</c:v>
                </c:pt>
                <c:pt idx="450">
                  <c:v>5.8077987055607534E-3</c:v>
                </c:pt>
                <c:pt idx="451">
                  <c:v>5.8109894611769568E-3</c:v>
                </c:pt>
                <c:pt idx="452">
                  <c:v>5.815151316328526E-3</c:v>
                </c:pt>
                <c:pt idx="453">
                  <c:v>6.1716835743129746E-3</c:v>
                </c:pt>
                <c:pt idx="454">
                  <c:v>6.2196836370610751E-3</c:v>
                </c:pt>
                <c:pt idx="455">
                  <c:v>6.2196836370610751E-3</c:v>
                </c:pt>
                <c:pt idx="456">
                  <c:v>6.3996145081139273E-3</c:v>
                </c:pt>
                <c:pt idx="457">
                  <c:v>6.4007243361543457E-3</c:v>
                </c:pt>
                <c:pt idx="458">
                  <c:v>6.6190830031066889E-3</c:v>
                </c:pt>
                <c:pt idx="459">
                  <c:v>6.8330023578973588E-3</c:v>
                </c:pt>
                <c:pt idx="460">
                  <c:v>6.8424358962409157E-3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CAD-43C3-AFC4-753D3372B986}"/>
            </c:ext>
          </c:extLst>
        </c:ser>
        <c:ser>
          <c:idx val="1"/>
          <c:order val="6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33C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-45601</c:v>
                </c:pt>
                <c:pt idx="1">
                  <c:v>-45518</c:v>
                </c:pt>
                <c:pt idx="2">
                  <c:v>-45514</c:v>
                </c:pt>
                <c:pt idx="3">
                  <c:v>-45501</c:v>
                </c:pt>
                <c:pt idx="4">
                  <c:v>-45467</c:v>
                </c:pt>
                <c:pt idx="5">
                  <c:v>-45448</c:v>
                </c:pt>
                <c:pt idx="6">
                  <c:v>-45442</c:v>
                </c:pt>
                <c:pt idx="7">
                  <c:v>-45380</c:v>
                </c:pt>
                <c:pt idx="8">
                  <c:v>-40805</c:v>
                </c:pt>
                <c:pt idx="9">
                  <c:v>-38570</c:v>
                </c:pt>
                <c:pt idx="10">
                  <c:v>-36571</c:v>
                </c:pt>
                <c:pt idx="11">
                  <c:v>-33013</c:v>
                </c:pt>
                <c:pt idx="12">
                  <c:v>-33011</c:v>
                </c:pt>
                <c:pt idx="13">
                  <c:v>-32979</c:v>
                </c:pt>
                <c:pt idx="14">
                  <c:v>-32956</c:v>
                </c:pt>
                <c:pt idx="15">
                  <c:v>-32930</c:v>
                </c:pt>
                <c:pt idx="16">
                  <c:v>-32383</c:v>
                </c:pt>
                <c:pt idx="17">
                  <c:v>-32370</c:v>
                </c:pt>
                <c:pt idx="18">
                  <c:v>-32368</c:v>
                </c:pt>
                <c:pt idx="19">
                  <c:v>-32366</c:v>
                </c:pt>
                <c:pt idx="20">
                  <c:v>-32287</c:v>
                </c:pt>
                <c:pt idx="21">
                  <c:v>-32283</c:v>
                </c:pt>
                <c:pt idx="22">
                  <c:v>-22960</c:v>
                </c:pt>
                <c:pt idx="23">
                  <c:v>-22875</c:v>
                </c:pt>
                <c:pt idx="24">
                  <c:v>-22283</c:v>
                </c:pt>
                <c:pt idx="25">
                  <c:v>-22270</c:v>
                </c:pt>
                <c:pt idx="26">
                  <c:v>-22204</c:v>
                </c:pt>
                <c:pt idx="27">
                  <c:v>-22185</c:v>
                </c:pt>
                <c:pt idx="28">
                  <c:v>-22183</c:v>
                </c:pt>
                <c:pt idx="29">
                  <c:v>-21975</c:v>
                </c:pt>
                <c:pt idx="30">
                  <c:v>-21894</c:v>
                </c:pt>
                <c:pt idx="31">
                  <c:v>-21894</c:v>
                </c:pt>
                <c:pt idx="32">
                  <c:v>-21508</c:v>
                </c:pt>
                <c:pt idx="33">
                  <c:v>-21508</c:v>
                </c:pt>
                <c:pt idx="34">
                  <c:v>-21491</c:v>
                </c:pt>
                <c:pt idx="35">
                  <c:v>-21270</c:v>
                </c:pt>
                <c:pt idx="36">
                  <c:v>-21266</c:v>
                </c:pt>
                <c:pt idx="37">
                  <c:v>-21264</c:v>
                </c:pt>
                <c:pt idx="38">
                  <c:v>-21253</c:v>
                </c:pt>
                <c:pt idx="39">
                  <c:v>-21230</c:v>
                </c:pt>
                <c:pt idx="40">
                  <c:v>-20865</c:v>
                </c:pt>
                <c:pt idx="41">
                  <c:v>-20865</c:v>
                </c:pt>
                <c:pt idx="42">
                  <c:v>-20604</c:v>
                </c:pt>
                <c:pt idx="43">
                  <c:v>-20557</c:v>
                </c:pt>
                <c:pt idx="44">
                  <c:v>-20135</c:v>
                </c:pt>
                <c:pt idx="45">
                  <c:v>-19944</c:v>
                </c:pt>
                <c:pt idx="46">
                  <c:v>-19891</c:v>
                </c:pt>
                <c:pt idx="47">
                  <c:v>-19889</c:v>
                </c:pt>
                <c:pt idx="48">
                  <c:v>-19878</c:v>
                </c:pt>
                <c:pt idx="49">
                  <c:v>-19526</c:v>
                </c:pt>
                <c:pt idx="50">
                  <c:v>-19409</c:v>
                </c:pt>
                <c:pt idx="51">
                  <c:v>-19382</c:v>
                </c:pt>
                <c:pt idx="52">
                  <c:v>-19252</c:v>
                </c:pt>
                <c:pt idx="53">
                  <c:v>-19248</c:v>
                </c:pt>
                <c:pt idx="54">
                  <c:v>-19203</c:v>
                </c:pt>
                <c:pt idx="55">
                  <c:v>-18750</c:v>
                </c:pt>
                <c:pt idx="56">
                  <c:v>-18575</c:v>
                </c:pt>
                <c:pt idx="57">
                  <c:v>-18541</c:v>
                </c:pt>
                <c:pt idx="58">
                  <c:v>-18524</c:v>
                </c:pt>
                <c:pt idx="59">
                  <c:v>-18070</c:v>
                </c:pt>
                <c:pt idx="60">
                  <c:v>-17847</c:v>
                </c:pt>
                <c:pt idx="61">
                  <c:v>-17361</c:v>
                </c:pt>
                <c:pt idx="62">
                  <c:v>-17119</c:v>
                </c:pt>
                <c:pt idx="63">
                  <c:v>-17087</c:v>
                </c:pt>
                <c:pt idx="64">
                  <c:v>-16737</c:v>
                </c:pt>
                <c:pt idx="65">
                  <c:v>-16359</c:v>
                </c:pt>
                <c:pt idx="66">
                  <c:v>-14589</c:v>
                </c:pt>
                <c:pt idx="67">
                  <c:v>-13736</c:v>
                </c:pt>
                <c:pt idx="68">
                  <c:v>-13687</c:v>
                </c:pt>
                <c:pt idx="69">
                  <c:v>-12399</c:v>
                </c:pt>
                <c:pt idx="70">
                  <c:v>-12399</c:v>
                </c:pt>
                <c:pt idx="71">
                  <c:v>-12382</c:v>
                </c:pt>
                <c:pt idx="72">
                  <c:v>-12382</c:v>
                </c:pt>
                <c:pt idx="73">
                  <c:v>-12382</c:v>
                </c:pt>
                <c:pt idx="74">
                  <c:v>-12346</c:v>
                </c:pt>
                <c:pt idx="75">
                  <c:v>-11877</c:v>
                </c:pt>
                <c:pt idx="76">
                  <c:v>-11877</c:v>
                </c:pt>
                <c:pt idx="77">
                  <c:v>-11841</c:v>
                </c:pt>
                <c:pt idx="78">
                  <c:v>-11828</c:v>
                </c:pt>
                <c:pt idx="79">
                  <c:v>-11707</c:v>
                </c:pt>
                <c:pt idx="80">
                  <c:v>-11705</c:v>
                </c:pt>
                <c:pt idx="81">
                  <c:v>-10979</c:v>
                </c:pt>
                <c:pt idx="82">
                  <c:v>-10828</c:v>
                </c:pt>
                <c:pt idx="83">
                  <c:v>-8878</c:v>
                </c:pt>
                <c:pt idx="84">
                  <c:v>-8256</c:v>
                </c:pt>
                <c:pt idx="85">
                  <c:v>-8256</c:v>
                </c:pt>
                <c:pt idx="86">
                  <c:v>-8256</c:v>
                </c:pt>
                <c:pt idx="87">
                  <c:v>-8254</c:v>
                </c:pt>
                <c:pt idx="88">
                  <c:v>-8254</c:v>
                </c:pt>
                <c:pt idx="89">
                  <c:v>-8254</c:v>
                </c:pt>
                <c:pt idx="90">
                  <c:v>-8254</c:v>
                </c:pt>
                <c:pt idx="91">
                  <c:v>-8241</c:v>
                </c:pt>
                <c:pt idx="92">
                  <c:v>-8224</c:v>
                </c:pt>
                <c:pt idx="93">
                  <c:v>-7652</c:v>
                </c:pt>
                <c:pt idx="94">
                  <c:v>-7630</c:v>
                </c:pt>
                <c:pt idx="95">
                  <c:v>-7575</c:v>
                </c:pt>
                <c:pt idx="96">
                  <c:v>-7564</c:v>
                </c:pt>
                <c:pt idx="97">
                  <c:v>-7509</c:v>
                </c:pt>
                <c:pt idx="98">
                  <c:v>-7390</c:v>
                </c:pt>
                <c:pt idx="99">
                  <c:v>-7040</c:v>
                </c:pt>
                <c:pt idx="100">
                  <c:v>-7023</c:v>
                </c:pt>
                <c:pt idx="101">
                  <c:v>-6987</c:v>
                </c:pt>
                <c:pt idx="102">
                  <c:v>-6921</c:v>
                </c:pt>
                <c:pt idx="103">
                  <c:v>-6921</c:v>
                </c:pt>
                <c:pt idx="104">
                  <c:v>-6917</c:v>
                </c:pt>
                <c:pt idx="105">
                  <c:v>-6902</c:v>
                </c:pt>
                <c:pt idx="106">
                  <c:v>-6902</c:v>
                </c:pt>
                <c:pt idx="107">
                  <c:v>-6900</c:v>
                </c:pt>
                <c:pt idx="108">
                  <c:v>-6887</c:v>
                </c:pt>
                <c:pt idx="109">
                  <c:v>-6887</c:v>
                </c:pt>
                <c:pt idx="110">
                  <c:v>-6868</c:v>
                </c:pt>
                <c:pt idx="111">
                  <c:v>-6868</c:v>
                </c:pt>
                <c:pt idx="112">
                  <c:v>-6864</c:v>
                </c:pt>
                <c:pt idx="113">
                  <c:v>-6864</c:v>
                </c:pt>
                <c:pt idx="114">
                  <c:v>-6819</c:v>
                </c:pt>
                <c:pt idx="115">
                  <c:v>-6819</c:v>
                </c:pt>
                <c:pt idx="116">
                  <c:v>-6414</c:v>
                </c:pt>
                <c:pt idx="117">
                  <c:v>-6261</c:v>
                </c:pt>
                <c:pt idx="118">
                  <c:v>-6106</c:v>
                </c:pt>
                <c:pt idx="119">
                  <c:v>-6057</c:v>
                </c:pt>
                <c:pt idx="120">
                  <c:v>-5735</c:v>
                </c:pt>
                <c:pt idx="121">
                  <c:v>-5652</c:v>
                </c:pt>
                <c:pt idx="122">
                  <c:v>-5597</c:v>
                </c:pt>
                <c:pt idx="123">
                  <c:v>-5397</c:v>
                </c:pt>
                <c:pt idx="124">
                  <c:v>-5026</c:v>
                </c:pt>
                <c:pt idx="125">
                  <c:v>-4812</c:v>
                </c:pt>
                <c:pt idx="126">
                  <c:v>-4797</c:v>
                </c:pt>
                <c:pt idx="127">
                  <c:v>-4795</c:v>
                </c:pt>
                <c:pt idx="128">
                  <c:v>-4763</c:v>
                </c:pt>
                <c:pt idx="129">
                  <c:v>-4761</c:v>
                </c:pt>
                <c:pt idx="130">
                  <c:v>-4500</c:v>
                </c:pt>
                <c:pt idx="131">
                  <c:v>-4499</c:v>
                </c:pt>
                <c:pt idx="132">
                  <c:v>-4463</c:v>
                </c:pt>
                <c:pt idx="133">
                  <c:v>-4379</c:v>
                </c:pt>
                <c:pt idx="134">
                  <c:v>-4266</c:v>
                </c:pt>
                <c:pt idx="135">
                  <c:v>-4264</c:v>
                </c:pt>
                <c:pt idx="136">
                  <c:v>-4177</c:v>
                </c:pt>
                <c:pt idx="137">
                  <c:v>-4137</c:v>
                </c:pt>
                <c:pt idx="138">
                  <c:v>-4128</c:v>
                </c:pt>
                <c:pt idx="139">
                  <c:v>-4128</c:v>
                </c:pt>
                <c:pt idx="140">
                  <c:v>-4094</c:v>
                </c:pt>
                <c:pt idx="141">
                  <c:v>-4058</c:v>
                </c:pt>
                <c:pt idx="142">
                  <c:v>-4024</c:v>
                </c:pt>
                <c:pt idx="143">
                  <c:v>-3956</c:v>
                </c:pt>
                <c:pt idx="144">
                  <c:v>-3948</c:v>
                </c:pt>
                <c:pt idx="145">
                  <c:v>-3922</c:v>
                </c:pt>
                <c:pt idx="146">
                  <c:v>-3922</c:v>
                </c:pt>
                <c:pt idx="147">
                  <c:v>-3839</c:v>
                </c:pt>
                <c:pt idx="148">
                  <c:v>-3604</c:v>
                </c:pt>
                <c:pt idx="149">
                  <c:v>-3538</c:v>
                </c:pt>
                <c:pt idx="150">
                  <c:v>-3521</c:v>
                </c:pt>
                <c:pt idx="151">
                  <c:v>-3451</c:v>
                </c:pt>
                <c:pt idx="152">
                  <c:v>-3451</c:v>
                </c:pt>
                <c:pt idx="153">
                  <c:v>-3449</c:v>
                </c:pt>
                <c:pt idx="154">
                  <c:v>-3441</c:v>
                </c:pt>
                <c:pt idx="155">
                  <c:v>-3415</c:v>
                </c:pt>
                <c:pt idx="156">
                  <c:v>-3392</c:v>
                </c:pt>
                <c:pt idx="157">
                  <c:v>-3381</c:v>
                </c:pt>
                <c:pt idx="158">
                  <c:v>-3358</c:v>
                </c:pt>
                <c:pt idx="159">
                  <c:v>-3349</c:v>
                </c:pt>
                <c:pt idx="160">
                  <c:v>-3349</c:v>
                </c:pt>
                <c:pt idx="161">
                  <c:v>-3349</c:v>
                </c:pt>
                <c:pt idx="162">
                  <c:v>-3298</c:v>
                </c:pt>
                <c:pt idx="163">
                  <c:v>-3294</c:v>
                </c:pt>
                <c:pt idx="164">
                  <c:v>-3290</c:v>
                </c:pt>
                <c:pt idx="165">
                  <c:v>-3266</c:v>
                </c:pt>
                <c:pt idx="166">
                  <c:v>-3262</c:v>
                </c:pt>
                <c:pt idx="167">
                  <c:v>-3230</c:v>
                </c:pt>
                <c:pt idx="168">
                  <c:v>-3129</c:v>
                </c:pt>
                <c:pt idx="169">
                  <c:v>-2974</c:v>
                </c:pt>
                <c:pt idx="170">
                  <c:v>-2808</c:v>
                </c:pt>
                <c:pt idx="171">
                  <c:v>-2774</c:v>
                </c:pt>
                <c:pt idx="172">
                  <c:v>-2723</c:v>
                </c:pt>
                <c:pt idx="173">
                  <c:v>-2672</c:v>
                </c:pt>
                <c:pt idx="174">
                  <c:v>-2670</c:v>
                </c:pt>
                <c:pt idx="175">
                  <c:v>-2670</c:v>
                </c:pt>
                <c:pt idx="176">
                  <c:v>-2670</c:v>
                </c:pt>
                <c:pt idx="177">
                  <c:v>-2553</c:v>
                </c:pt>
                <c:pt idx="178">
                  <c:v>-2046</c:v>
                </c:pt>
                <c:pt idx="179">
                  <c:v>-2027</c:v>
                </c:pt>
                <c:pt idx="180">
                  <c:v>-2010</c:v>
                </c:pt>
                <c:pt idx="181">
                  <c:v>-1978</c:v>
                </c:pt>
                <c:pt idx="182">
                  <c:v>-1978</c:v>
                </c:pt>
                <c:pt idx="183">
                  <c:v>-1946</c:v>
                </c:pt>
                <c:pt idx="184">
                  <c:v>-1944</c:v>
                </c:pt>
                <c:pt idx="185">
                  <c:v>-1944</c:v>
                </c:pt>
                <c:pt idx="186">
                  <c:v>-1927</c:v>
                </c:pt>
                <c:pt idx="187">
                  <c:v>-1927</c:v>
                </c:pt>
                <c:pt idx="188">
                  <c:v>-1878</c:v>
                </c:pt>
                <c:pt idx="189">
                  <c:v>-1876</c:v>
                </c:pt>
                <c:pt idx="190">
                  <c:v>-1810</c:v>
                </c:pt>
                <c:pt idx="191">
                  <c:v>-1793</c:v>
                </c:pt>
                <c:pt idx="192">
                  <c:v>-1791</c:v>
                </c:pt>
                <c:pt idx="193">
                  <c:v>-1774</c:v>
                </c:pt>
                <c:pt idx="194">
                  <c:v>-1759</c:v>
                </c:pt>
                <c:pt idx="195">
                  <c:v>-1537</c:v>
                </c:pt>
                <c:pt idx="196">
                  <c:v>-1441</c:v>
                </c:pt>
                <c:pt idx="197">
                  <c:v>-1352</c:v>
                </c:pt>
                <c:pt idx="198">
                  <c:v>-1352</c:v>
                </c:pt>
                <c:pt idx="199">
                  <c:v>-1316</c:v>
                </c:pt>
                <c:pt idx="200">
                  <c:v>-1282</c:v>
                </c:pt>
                <c:pt idx="201">
                  <c:v>-1282</c:v>
                </c:pt>
                <c:pt idx="202">
                  <c:v>-1267</c:v>
                </c:pt>
                <c:pt idx="203">
                  <c:v>-1248</c:v>
                </c:pt>
                <c:pt idx="204">
                  <c:v>-1248</c:v>
                </c:pt>
                <c:pt idx="205">
                  <c:v>-1131</c:v>
                </c:pt>
                <c:pt idx="206">
                  <c:v>-1082</c:v>
                </c:pt>
                <c:pt idx="207">
                  <c:v>-779</c:v>
                </c:pt>
                <c:pt idx="208">
                  <c:v>-677</c:v>
                </c:pt>
                <c:pt idx="209">
                  <c:v>-677</c:v>
                </c:pt>
                <c:pt idx="210">
                  <c:v>-660</c:v>
                </c:pt>
                <c:pt idx="211">
                  <c:v>-660</c:v>
                </c:pt>
                <c:pt idx="212">
                  <c:v>-624</c:v>
                </c:pt>
                <c:pt idx="213">
                  <c:v>-622</c:v>
                </c:pt>
                <c:pt idx="214">
                  <c:v>-558</c:v>
                </c:pt>
                <c:pt idx="215">
                  <c:v>-556</c:v>
                </c:pt>
                <c:pt idx="216">
                  <c:v>-554</c:v>
                </c:pt>
                <c:pt idx="217">
                  <c:v>-541</c:v>
                </c:pt>
                <c:pt idx="218">
                  <c:v>-524</c:v>
                </c:pt>
                <c:pt idx="219">
                  <c:v>-490</c:v>
                </c:pt>
                <c:pt idx="220">
                  <c:v>-456</c:v>
                </c:pt>
                <c:pt idx="221">
                  <c:v>-422</c:v>
                </c:pt>
                <c:pt idx="222">
                  <c:v>-251</c:v>
                </c:pt>
                <c:pt idx="223">
                  <c:v>-49</c:v>
                </c:pt>
                <c:pt idx="224">
                  <c:v>0</c:v>
                </c:pt>
                <c:pt idx="225">
                  <c:v>0</c:v>
                </c:pt>
                <c:pt idx="226">
                  <c:v>19</c:v>
                </c:pt>
                <c:pt idx="227">
                  <c:v>55</c:v>
                </c:pt>
                <c:pt idx="228">
                  <c:v>70</c:v>
                </c:pt>
                <c:pt idx="229">
                  <c:v>70</c:v>
                </c:pt>
                <c:pt idx="230">
                  <c:v>72</c:v>
                </c:pt>
                <c:pt idx="231">
                  <c:v>72</c:v>
                </c:pt>
                <c:pt idx="232">
                  <c:v>72</c:v>
                </c:pt>
                <c:pt idx="233">
                  <c:v>87</c:v>
                </c:pt>
                <c:pt idx="234">
                  <c:v>87</c:v>
                </c:pt>
                <c:pt idx="235">
                  <c:v>119</c:v>
                </c:pt>
                <c:pt idx="236">
                  <c:v>170</c:v>
                </c:pt>
                <c:pt idx="237">
                  <c:v>240</c:v>
                </c:pt>
                <c:pt idx="238">
                  <c:v>626</c:v>
                </c:pt>
                <c:pt idx="239">
                  <c:v>658</c:v>
                </c:pt>
                <c:pt idx="240">
                  <c:v>658</c:v>
                </c:pt>
                <c:pt idx="241">
                  <c:v>660</c:v>
                </c:pt>
                <c:pt idx="242">
                  <c:v>660</c:v>
                </c:pt>
                <c:pt idx="243">
                  <c:v>675</c:v>
                </c:pt>
                <c:pt idx="244">
                  <c:v>675</c:v>
                </c:pt>
                <c:pt idx="245">
                  <c:v>726</c:v>
                </c:pt>
                <c:pt idx="246">
                  <c:v>730</c:v>
                </c:pt>
                <c:pt idx="247">
                  <c:v>730</c:v>
                </c:pt>
                <c:pt idx="248">
                  <c:v>779</c:v>
                </c:pt>
                <c:pt idx="249">
                  <c:v>781</c:v>
                </c:pt>
                <c:pt idx="250">
                  <c:v>783</c:v>
                </c:pt>
                <c:pt idx="251">
                  <c:v>800</c:v>
                </c:pt>
                <c:pt idx="252">
                  <c:v>832</c:v>
                </c:pt>
                <c:pt idx="253">
                  <c:v>832</c:v>
                </c:pt>
                <c:pt idx="254">
                  <c:v>832</c:v>
                </c:pt>
                <c:pt idx="255">
                  <c:v>832</c:v>
                </c:pt>
                <c:pt idx="256">
                  <c:v>864</c:v>
                </c:pt>
                <c:pt idx="257">
                  <c:v>1371</c:v>
                </c:pt>
                <c:pt idx="258">
                  <c:v>1412.5</c:v>
                </c:pt>
                <c:pt idx="259">
                  <c:v>1441</c:v>
                </c:pt>
                <c:pt idx="260">
                  <c:v>1447</c:v>
                </c:pt>
                <c:pt idx="261">
                  <c:v>1466</c:v>
                </c:pt>
                <c:pt idx="262">
                  <c:v>1477</c:v>
                </c:pt>
                <c:pt idx="263">
                  <c:v>1609</c:v>
                </c:pt>
                <c:pt idx="264">
                  <c:v>1626</c:v>
                </c:pt>
                <c:pt idx="265">
                  <c:v>1677</c:v>
                </c:pt>
                <c:pt idx="266">
                  <c:v>1789</c:v>
                </c:pt>
                <c:pt idx="267">
                  <c:v>1946</c:v>
                </c:pt>
                <c:pt idx="268">
                  <c:v>1978</c:v>
                </c:pt>
                <c:pt idx="269">
                  <c:v>2048</c:v>
                </c:pt>
                <c:pt idx="270">
                  <c:v>2082</c:v>
                </c:pt>
                <c:pt idx="271">
                  <c:v>2084</c:v>
                </c:pt>
                <c:pt idx="272">
                  <c:v>2107</c:v>
                </c:pt>
                <c:pt idx="273">
                  <c:v>2124</c:v>
                </c:pt>
                <c:pt idx="274">
                  <c:v>2169</c:v>
                </c:pt>
                <c:pt idx="275">
                  <c:v>2186</c:v>
                </c:pt>
                <c:pt idx="276">
                  <c:v>2305</c:v>
                </c:pt>
                <c:pt idx="277">
                  <c:v>2710</c:v>
                </c:pt>
                <c:pt idx="278">
                  <c:v>2793</c:v>
                </c:pt>
                <c:pt idx="279">
                  <c:v>2810</c:v>
                </c:pt>
                <c:pt idx="280">
                  <c:v>2810</c:v>
                </c:pt>
                <c:pt idx="281">
                  <c:v>2812</c:v>
                </c:pt>
                <c:pt idx="282">
                  <c:v>2812</c:v>
                </c:pt>
                <c:pt idx="283">
                  <c:v>2814</c:v>
                </c:pt>
                <c:pt idx="284">
                  <c:v>2846</c:v>
                </c:pt>
                <c:pt idx="285">
                  <c:v>2863</c:v>
                </c:pt>
                <c:pt idx="286">
                  <c:v>2914</c:v>
                </c:pt>
                <c:pt idx="287">
                  <c:v>2963</c:v>
                </c:pt>
                <c:pt idx="288">
                  <c:v>2965</c:v>
                </c:pt>
                <c:pt idx="289">
                  <c:v>3542</c:v>
                </c:pt>
                <c:pt idx="290">
                  <c:v>3623</c:v>
                </c:pt>
                <c:pt idx="291">
                  <c:v>4079</c:v>
                </c:pt>
                <c:pt idx="292">
                  <c:v>4145</c:v>
                </c:pt>
                <c:pt idx="293">
                  <c:v>4147</c:v>
                </c:pt>
                <c:pt idx="294">
                  <c:v>4196</c:v>
                </c:pt>
                <c:pt idx="295">
                  <c:v>4213</c:v>
                </c:pt>
                <c:pt idx="296">
                  <c:v>4234</c:v>
                </c:pt>
                <c:pt idx="297">
                  <c:v>4298</c:v>
                </c:pt>
                <c:pt idx="298">
                  <c:v>4457</c:v>
                </c:pt>
                <c:pt idx="299">
                  <c:v>4707</c:v>
                </c:pt>
                <c:pt idx="300">
                  <c:v>4735</c:v>
                </c:pt>
                <c:pt idx="301">
                  <c:v>4737</c:v>
                </c:pt>
                <c:pt idx="302">
                  <c:v>4737</c:v>
                </c:pt>
                <c:pt idx="303">
                  <c:v>4788</c:v>
                </c:pt>
                <c:pt idx="304">
                  <c:v>4807</c:v>
                </c:pt>
                <c:pt idx="305">
                  <c:v>4822</c:v>
                </c:pt>
                <c:pt idx="306">
                  <c:v>4858</c:v>
                </c:pt>
                <c:pt idx="307">
                  <c:v>4873</c:v>
                </c:pt>
                <c:pt idx="308">
                  <c:v>4911</c:v>
                </c:pt>
                <c:pt idx="309">
                  <c:v>4916.5</c:v>
                </c:pt>
                <c:pt idx="310">
                  <c:v>4996</c:v>
                </c:pt>
                <c:pt idx="311">
                  <c:v>5045</c:v>
                </c:pt>
                <c:pt idx="312">
                  <c:v>5499</c:v>
                </c:pt>
                <c:pt idx="313">
                  <c:v>5567</c:v>
                </c:pt>
                <c:pt idx="314">
                  <c:v>5605</c:v>
                </c:pt>
                <c:pt idx="315">
                  <c:v>5669</c:v>
                </c:pt>
                <c:pt idx="316">
                  <c:v>5703</c:v>
                </c:pt>
                <c:pt idx="317">
                  <c:v>5737</c:v>
                </c:pt>
                <c:pt idx="318">
                  <c:v>6106</c:v>
                </c:pt>
                <c:pt idx="319">
                  <c:v>6157</c:v>
                </c:pt>
                <c:pt idx="320">
                  <c:v>6244</c:v>
                </c:pt>
                <c:pt idx="321">
                  <c:v>6295</c:v>
                </c:pt>
                <c:pt idx="322">
                  <c:v>6312</c:v>
                </c:pt>
                <c:pt idx="323">
                  <c:v>6397</c:v>
                </c:pt>
                <c:pt idx="324">
                  <c:v>6766</c:v>
                </c:pt>
                <c:pt idx="325">
                  <c:v>6851</c:v>
                </c:pt>
                <c:pt idx="326">
                  <c:v>6921</c:v>
                </c:pt>
                <c:pt idx="327">
                  <c:v>6938</c:v>
                </c:pt>
                <c:pt idx="328">
                  <c:v>7008</c:v>
                </c:pt>
                <c:pt idx="329">
                  <c:v>7040</c:v>
                </c:pt>
                <c:pt idx="330">
                  <c:v>7091</c:v>
                </c:pt>
                <c:pt idx="331">
                  <c:v>7125</c:v>
                </c:pt>
                <c:pt idx="332">
                  <c:v>7475</c:v>
                </c:pt>
                <c:pt idx="333">
                  <c:v>7562</c:v>
                </c:pt>
                <c:pt idx="334">
                  <c:v>7598</c:v>
                </c:pt>
                <c:pt idx="335">
                  <c:v>7632</c:v>
                </c:pt>
                <c:pt idx="336">
                  <c:v>7719</c:v>
                </c:pt>
                <c:pt idx="337">
                  <c:v>7749</c:v>
                </c:pt>
                <c:pt idx="338">
                  <c:v>7870</c:v>
                </c:pt>
                <c:pt idx="339">
                  <c:v>8222</c:v>
                </c:pt>
                <c:pt idx="340">
                  <c:v>8379</c:v>
                </c:pt>
                <c:pt idx="341">
                  <c:v>8379</c:v>
                </c:pt>
                <c:pt idx="342">
                  <c:v>8383</c:v>
                </c:pt>
                <c:pt idx="343">
                  <c:v>8383</c:v>
                </c:pt>
                <c:pt idx="344">
                  <c:v>8383</c:v>
                </c:pt>
                <c:pt idx="345">
                  <c:v>8411</c:v>
                </c:pt>
                <c:pt idx="346">
                  <c:v>8863</c:v>
                </c:pt>
                <c:pt idx="347">
                  <c:v>8986</c:v>
                </c:pt>
                <c:pt idx="348">
                  <c:v>8986</c:v>
                </c:pt>
                <c:pt idx="349">
                  <c:v>8988</c:v>
                </c:pt>
                <c:pt idx="350">
                  <c:v>8988</c:v>
                </c:pt>
                <c:pt idx="351">
                  <c:v>9003</c:v>
                </c:pt>
                <c:pt idx="352">
                  <c:v>9003</c:v>
                </c:pt>
                <c:pt idx="353">
                  <c:v>9020</c:v>
                </c:pt>
                <c:pt idx="354">
                  <c:v>9020</c:v>
                </c:pt>
                <c:pt idx="355">
                  <c:v>9022</c:v>
                </c:pt>
                <c:pt idx="356">
                  <c:v>9022</c:v>
                </c:pt>
                <c:pt idx="357">
                  <c:v>9071</c:v>
                </c:pt>
                <c:pt idx="358">
                  <c:v>9107</c:v>
                </c:pt>
                <c:pt idx="359">
                  <c:v>9610</c:v>
                </c:pt>
                <c:pt idx="360">
                  <c:v>9723.5</c:v>
                </c:pt>
                <c:pt idx="361">
                  <c:v>9765</c:v>
                </c:pt>
                <c:pt idx="362">
                  <c:v>9850</c:v>
                </c:pt>
                <c:pt idx="363">
                  <c:v>9950</c:v>
                </c:pt>
                <c:pt idx="364">
                  <c:v>10338</c:v>
                </c:pt>
                <c:pt idx="365">
                  <c:v>10406</c:v>
                </c:pt>
                <c:pt idx="366">
                  <c:v>10457</c:v>
                </c:pt>
                <c:pt idx="367">
                  <c:v>10491</c:v>
                </c:pt>
                <c:pt idx="368">
                  <c:v>10561</c:v>
                </c:pt>
                <c:pt idx="369">
                  <c:v>10896</c:v>
                </c:pt>
                <c:pt idx="370">
                  <c:v>10996</c:v>
                </c:pt>
                <c:pt idx="371">
                  <c:v>11015</c:v>
                </c:pt>
                <c:pt idx="372">
                  <c:v>11083</c:v>
                </c:pt>
                <c:pt idx="373">
                  <c:v>11106</c:v>
                </c:pt>
                <c:pt idx="374">
                  <c:v>11134</c:v>
                </c:pt>
                <c:pt idx="375">
                  <c:v>11202</c:v>
                </c:pt>
                <c:pt idx="376">
                  <c:v>11238</c:v>
                </c:pt>
                <c:pt idx="377">
                  <c:v>11272</c:v>
                </c:pt>
                <c:pt idx="378">
                  <c:v>11289</c:v>
                </c:pt>
                <c:pt idx="379">
                  <c:v>11998</c:v>
                </c:pt>
                <c:pt idx="380">
                  <c:v>12000</c:v>
                </c:pt>
                <c:pt idx="381">
                  <c:v>12015</c:v>
                </c:pt>
                <c:pt idx="382">
                  <c:v>12243</c:v>
                </c:pt>
                <c:pt idx="383">
                  <c:v>12333.5</c:v>
                </c:pt>
                <c:pt idx="384">
                  <c:v>12352</c:v>
                </c:pt>
                <c:pt idx="385">
                  <c:v>12490</c:v>
                </c:pt>
                <c:pt idx="386">
                  <c:v>12490</c:v>
                </c:pt>
                <c:pt idx="387">
                  <c:v>13075</c:v>
                </c:pt>
                <c:pt idx="388">
                  <c:v>13075</c:v>
                </c:pt>
                <c:pt idx="389">
                  <c:v>13203</c:v>
                </c:pt>
                <c:pt idx="390">
                  <c:v>13757</c:v>
                </c:pt>
                <c:pt idx="391">
                  <c:v>14332</c:v>
                </c:pt>
                <c:pt idx="392">
                  <c:v>14432</c:v>
                </c:pt>
                <c:pt idx="393">
                  <c:v>14439</c:v>
                </c:pt>
                <c:pt idx="394">
                  <c:v>14640</c:v>
                </c:pt>
                <c:pt idx="395">
                  <c:v>15007</c:v>
                </c:pt>
                <c:pt idx="396">
                  <c:v>15007</c:v>
                </c:pt>
                <c:pt idx="397">
                  <c:v>15011</c:v>
                </c:pt>
                <c:pt idx="398">
                  <c:v>15011</c:v>
                </c:pt>
                <c:pt idx="399">
                  <c:v>15085</c:v>
                </c:pt>
                <c:pt idx="400">
                  <c:v>15696</c:v>
                </c:pt>
                <c:pt idx="401">
                  <c:v>15956</c:v>
                </c:pt>
                <c:pt idx="402">
                  <c:v>16414</c:v>
                </c:pt>
                <c:pt idx="403">
                  <c:v>16438</c:v>
                </c:pt>
                <c:pt idx="404">
                  <c:v>16438</c:v>
                </c:pt>
                <c:pt idx="405">
                  <c:v>16487.5</c:v>
                </c:pt>
                <c:pt idx="406">
                  <c:v>16512</c:v>
                </c:pt>
                <c:pt idx="407">
                  <c:v>16514</c:v>
                </c:pt>
                <c:pt idx="408">
                  <c:v>16529</c:v>
                </c:pt>
                <c:pt idx="409">
                  <c:v>16755</c:v>
                </c:pt>
                <c:pt idx="410">
                  <c:v>16769</c:v>
                </c:pt>
                <c:pt idx="411">
                  <c:v>16769</c:v>
                </c:pt>
                <c:pt idx="412">
                  <c:v>16837</c:v>
                </c:pt>
                <c:pt idx="413">
                  <c:v>17259</c:v>
                </c:pt>
                <c:pt idx="414">
                  <c:v>17259</c:v>
                </c:pt>
                <c:pt idx="415">
                  <c:v>17310</c:v>
                </c:pt>
                <c:pt idx="416">
                  <c:v>17423.5</c:v>
                </c:pt>
                <c:pt idx="417">
                  <c:v>17463</c:v>
                </c:pt>
                <c:pt idx="418">
                  <c:v>17883</c:v>
                </c:pt>
                <c:pt idx="419">
                  <c:v>17883</c:v>
                </c:pt>
                <c:pt idx="420">
                  <c:v>18408</c:v>
                </c:pt>
                <c:pt idx="421">
                  <c:v>18521</c:v>
                </c:pt>
                <c:pt idx="422">
                  <c:v>18620.5</c:v>
                </c:pt>
                <c:pt idx="423">
                  <c:v>18637.5</c:v>
                </c:pt>
                <c:pt idx="424">
                  <c:v>18715</c:v>
                </c:pt>
                <c:pt idx="425">
                  <c:v>19186</c:v>
                </c:pt>
                <c:pt idx="426">
                  <c:v>20766</c:v>
                </c:pt>
                <c:pt idx="427">
                  <c:v>20816</c:v>
                </c:pt>
                <c:pt idx="428">
                  <c:v>20925.5</c:v>
                </c:pt>
                <c:pt idx="429">
                  <c:v>21352</c:v>
                </c:pt>
                <c:pt idx="430">
                  <c:v>21353</c:v>
                </c:pt>
                <c:pt idx="431">
                  <c:v>21387</c:v>
                </c:pt>
                <c:pt idx="432">
                  <c:v>21413.5</c:v>
                </c:pt>
                <c:pt idx="433">
                  <c:v>21459</c:v>
                </c:pt>
                <c:pt idx="434">
                  <c:v>21506</c:v>
                </c:pt>
                <c:pt idx="435">
                  <c:v>22107.5</c:v>
                </c:pt>
                <c:pt idx="436">
                  <c:v>22168</c:v>
                </c:pt>
                <c:pt idx="437">
                  <c:v>22173.5</c:v>
                </c:pt>
                <c:pt idx="438">
                  <c:v>22232.5</c:v>
                </c:pt>
                <c:pt idx="439">
                  <c:v>22656</c:v>
                </c:pt>
                <c:pt idx="440">
                  <c:v>22680.5</c:v>
                </c:pt>
                <c:pt idx="441">
                  <c:v>22739</c:v>
                </c:pt>
                <c:pt idx="442">
                  <c:v>22743</c:v>
                </c:pt>
                <c:pt idx="443">
                  <c:v>22950</c:v>
                </c:pt>
                <c:pt idx="444">
                  <c:v>23333</c:v>
                </c:pt>
                <c:pt idx="445">
                  <c:v>23355</c:v>
                </c:pt>
                <c:pt idx="446">
                  <c:v>23357.5</c:v>
                </c:pt>
                <c:pt idx="447">
                  <c:v>24074</c:v>
                </c:pt>
                <c:pt idx="448">
                  <c:v>24170</c:v>
                </c:pt>
                <c:pt idx="449">
                  <c:v>24323.5</c:v>
                </c:pt>
                <c:pt idx="450">
                  <c:v>24751</c:v>
                </c:pt>
                <c:pt idx="451">
                  <c:v>24762.5</c:v>
                </c:pt>
                <c:pt idx="452">
                  <c:v>24777.5</c:v>
                </c:pt>
                <c:pt idx="453">
                  <c:v>26062.5</c:v>
                </c:pt>
                <c:pt idx="454">
                  <c:v>26235.5</c:v>
                </c:pt>
                <c:pt idx="455">
                  <c:v>26235.5</c:v>
                </c:pt>
                <c:pt idx="456">
                  <c:v>26884</c:v>
                </c:pt>
                <c:pt idx="457">
                  <c:v>26888</c:v>
                </c:pt>
                <c:pt idx="458">
                  <c:v>27675</c:v>
                </c:pt>
                <c:pt idx="459">
                  <c:v>28446</c:v>
                </c:pt>
                <c:pt idx="460">
                  <c:v>28480</c:v>
                </c:pt>
              </c:numCache>
            </c:numRef>
          </c:xVal>
          <c:yVal>
            <c:numRef>
              <c:f>Active!$U$21:$U$991</c:f>
              <c:numCache>
                <c:formatCode>General</c:formatCode>
                <c:ptCount val="971"/>
                <c:pt idx="282">
                  <c:v>6.0457200001110323E-2</c:v>
                </c:pt>
                <c:pt idx="360">
                  <c:v>-6.6662149998592213E-2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CAD-43C3-AFC4-753D3372B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288104"/>
        <c:axId val="1"/>
      </c:scatterChart>
      <c:valAx>
        <c:axId val="60628810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740818508797516"/>
              <c:y val="0.838415914474105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2"/>
          <c:min val="-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888888888888891E-2"/>
              <c:y val="0.368903079188272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628810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963009623797024"/>
          <c:y val="0.92073298764483702"/>
          <c:w val="0.5555563332361233"/>
          <c:h val="6.0975609756097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0</xdr:rowOff>
    </xdr:from>
    <xdr:to>
      <xdr:col>17</xdr:col>
      <xdr:colOff>247650</xdr:colOff>
      <xdr:row>18</xdr:row>
      <xdr:rowOff>47625</xdr:rowOff>
    </xdr:to>
    <xdr:graphicFrame macro="">
      <xdr:nvGraphicFramePr>
        <xdr:cNvPr id="1035" name="Chart 5">
          <a:extLst>
            <a:ext uri="{FF2B5EF4-FFF2-40B4-BE49-F238E27FC236}">
              <a16:creationId xmlns:a16="http://schemas.microsoft.com/office/drawing/2014/main" id="{F36E400B-1641-BA9F-855D-0184BFC8B0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352425</xdr:colOff>
      <xdr:row>0</xdr:row>
      <xdr:rowOff>28575</xdr:rowOff>
    </xdr:from>
    <xdr:to>
      <xdr:col>26</xdr:col>
      <xdr:colOff>609600</xdr:colOff>
      <xdr:row>18</xdr:row>
      <xdr:rowOff>85725</xdr:rowOff>
    </xdr:to>
    <xdr:graphicFrame macro="">
      <xdr:nvGraphicFramePr>
        <xdr:cNvPr id="1036" name="Chart 6">
          <a:extLst>
            <a:ext uri="{FF2B5EF4-FFF2-40B4-BE49-F238E27FC236}">
              <a16:creationId xmlns:a16="http://schemas.microsoft.com/office/drawing/2014/main" id="{9A52C028-1753-ABCD-92D0-253E3A5748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onkoly.hu/cgi-bin/IBVS?954" TargetMode="External"/><Relationship Id="rId18" Type="http://schemas.openxmlformats.org/officeDocument/2006/relationships/hyperlink" Target="http://www.konkoly.hu/cgi-bin/IBVS?1249" TargetMode="External"/><Relationship Id="rId26" Type="http://schemas.openxmlformats.org/officeDocument/2006/relationships/hyperlink" Target="http://www.konkoly.hu/cgi-bin/IBVS?5027" TargetMode="External"/><Relationship Id="rId39" Type="http://schemas.openxmlformats.org/officeDocument/2006/relationships/hyperlink" Target="http://www.konkoly.hu/cgi-bin/IBVS?5603" TargetMode="External"/><Relationship Id="rId21" Type="http://schemas.openxmlformats.org/officeDocument/2006/relationships/hyperlink" Target="http://www.konkoly.hu/cgi-bin/IBVS?1908" TargetMode="External"/><Relationship Id="rId34" Type="http://schemas.openxmlformats.org/officeDocument/2006/relationships/hyperlink" Target="http://vsolj.cetus-net.org/no40.pdf" TargetMode="External"/><Relationship Id="rId42" Type="http://schemas.openxmlformats.org/officeDocument/2006/relationships/hyperlink" Target="http://www.konkoly.hu/cgi-bin/IBVS?5694" TargetMode="External"/><Relationship Id="rId47" Type="http://schemas.openxmlformats.org/officeDocument/2006/relationships/hyperlink" Target="http://vsolj.cetus-net.org/no44.pdf" TargetMode="External"/><Relationship Id="rId50" Type="http://schemas.openxmlformats.org/officeDocument/2006/relationships/hyperlink" Target="http://www.bav-astro.de/sfs/BAVM_link.php?BAVMnr=178" TargetMode="External"/><Relationship Id="rId55" Type="http://schemas.openxmlformats.org/officeDocument/2006/relationships/hyperlink" Target="http://var.astro.cz/oejv/issues/oejv0074.pdf" TargetMode="External"/><Relationship Id="rId63" Type="http://schemas.openxmlformats.org/officeDocument/2006/relationships/hyperlink" Target="http://www.konkoly.hu/cgi-bin/IBVS?5893" TargetMode="External"/><Relationship Id="rId68" Type="http://schemas.openxmlformats.org/officeDocument/2006/relationships/hyperlink" Target="http://www.konkoly.hu/cgi-bin/IBVS?6114" TargetMode="External"/><Relationship Id="rId76" Type="http://schemas.openxmlformats.org/officeDocument/2006/relationships/hyperlink" Target="http://www.konkoly.hu/cgi-bin/IBVS?6114" TargetMode="External"/><Relationship Id="rId7" Type="http://schemas.openxmlformats.org/officeDocument/2006/relationships/hyperlink" Target="http://www.konkoly.hu/cgi-bin/IBVS?584" TargetMode="External"/><Relationship Id="rId71" Type="http://schemas.openxmlformats.org/officeDocument/2006/relationships/hyperlink" Target="http://www.bav-astro.de/sfs/BAVM_link.php?BAVMnr=228" TargetMode="External"/><Relationship Id="rId2" Type="http://schemas.openxmlformats.org/officeDocument/2006/relationships/hyperlink" Target="http://www.konkoly.hu/cgi-bin/IBVS?530" TargetMode="External"/><Relationship Id="rId16" Type="http://schemas.openxmlformats.org/officeDocument/2006/relationships/hyperlink" Target="http://www.konkoly.hu/cgi-bin/IBVS?1249" TargetMode="External"/><Relationship Id="rId29" Type="http://schemas.openxmlformats.org/officeDocument/2006/relationships/hyperlink" Target="http://www.konkoly.hu/cgi-bin/IBVS?5040" TargetMode="External"/><Relationship Id="rId11" Type="http://schemas.openxmlformats.org/officeDocument/2006/relationships/hyperlink" Target="http://www.konkoly.hu/cgi-bin/IBVS?954" TargetMode="External"/><Relationship Id="rId24" Type="http://schemas.openxmlformats.org/officeDocument/2006/relationships/hyperlink" Target="http://www.bav-astro.de/sfs/BAVM_link.php?BAVMnr=38" TargetMode="External"/><Relationship Id="rId32" Type="http://schemas.openxmlformats.org/officeDocument/2006/relationships/hyperlink" Target="http://www.bav-astro.de/sfs/BAVM_link.php?BAVMnr=158" TargetMode="External"/><Relationship Id="rId37" Type="http://schemas.openxmlformats.org/officeDocument/2006/relationships/hyperlink" Target="http://www.konkoly.hu/cgi-bin/IBVS?5676" TargetMode="External"/><Relationship Id="rId40" Type="http://schemas.openxmlformats.org/officeDocument/2006/relationships/hyperlink" Target="http://var.astro.cz/oejv/issues/oejv0074.pdf" TargetMode="External"/><Relationship Id="rId45" Type="http://schemas.openxmlformats.org/officeDocument/2006/relationships/hyperlink" Target="http://www.bav-astro.de/sfs/BAVM_link.php?BAVMnr=178" TargetMode="External"/><Relationship Id="rId53" Type="http://schemas.openxmlformats.org/officeDocument/2006/relationships/hyperlink" Target="http://var.astro.cz/oejv/issues/oejv0074.pdf" TargetMode="External"/><Relationship Id="rId58" Type="http://schemas.openxmlformats.org/officeDocument/2006/relationships/hyperlink" Target="http://www.konkoly.hu/cgi-bin/IBVS?5875" TargetMode="External"/><Relationship Id="rId66" Type="http://schemas.openxmlformats.org/officeDocument/2006/relationships/hyperlink" Target="http://www.bav-astro.de/sfs/BAVM_link.php?BAVMnr=225" TargetMode="External"/><Relationship Id="rId74" Type="http://schemas.openxmlformats.org/officeDocument/2006/relationships/hyperlink" Target="http://www.konkoly.hu/cgi-bin/IBVS?6114" TargetMode="External"/><Relationship Id="rId79" Type="http://schemas.openxmlformats.org/officeDocument/2006/relationships/hyperlink" Target="http://www.bav-astro.de/sfs/BAVM_link.php?BAVMnr=238" TargetMode="External"/><Relationship Id="rId5" Type="http://schemas.openxmlformats.org/officeDocument/2006/relationships/hyperlink" Target="http://www.konkoly.hu/cgi-bin/IBVS?647" TargetMode="External"/><Relationship Id="rId61" Type="http://schemas.openxmlformats.org/officeDocument/2006/relationships/hyperlink" Target="http://var.astro.cz/oejv/issues/oejv0094.pdf" TargetMode="External"/><Relationship Id="rId10" Type="http://schemas.openxmlformats.org/officeDocument/2006/relationships/hyperlink" Target="http://www.konkoly.hu/cgi-bin/IBVS?954" TargetMode="External"/><Relationship Id="rId19" Type="http://schemas.openxmlformats.org/officeDocument/2006/relationships/hyperlink" Target="http://www.konkoly.hu/cgi-bin/IBVS?1249" TargetMode="External"/><Relationship Id="rId31" Type="http://schemas.openxmlformats.org/officeDocument/2006/relationships/hyperlink" Target="http://www.bav-astro.de/sfs/BAVM_link.php?BAVMnr=152" TargetMode="External"/><Relationship Id="rId44" Type="http://schemas.openxmlformats.org/officeDocument/2006/relationships/hyperlink" Target="http://var.astro.cz/oejv/issues/oejv0074.pdf" TargetMode="External"/><Relationship Id="rId52" Type="http://schemas.openxmlformats.org/officeDocument/2006/relationships/hyperlink" Target="http://var.astro.cz/oejv/issues/oejv0074.pdf" TargetMode="External"/><Relationship Id="rId60" Type="http://schemas.openxmlformats.org/officeDocument/2006/relationships/hyperlink" Target="http://var.astro.cz/oejv/issues/oejv0094.pdf" TargetMode="External"/><Relationship Id="rId65" Type="http://schemas.openxmlformats.org/officeDocument/2006/relationships/hyperlink" Target="http://var.astro.cz/oejv/issues/oejv0160.pdf" TargetMode="External"/><Relationship Id="rId73" Type="http://schemas.openxmlformats.org/officeDocument/2006/relationships/hyperlink" Target="http://www.bav-astro.de/sfs/BAVM_link.php?BAVMnr=238" TargetMode="External"/><Relationship Id="rId78" Type="http://schemas.openxmlformats.org/officeDocument/2006/relationships/hyperlink" Target="http://www.bav-astro.de/sfs/BAVM_link.php?BAVMnr=238" TargetMode="External"/><Relationship Id="rId4" Type="http://schemas.openxmlformats.org/officeDocument/2006/relationships/hyperlink" Target="http://www.konkoly.hu/cgi-bin/IBVS?647" TargetMode="External"/><Relationship Id="rId9" Type="http://schemas.openxmlformats.org/officeDocument/2006/relationships/hyperlink" Target="http://www.konkoly.hu/cgi-bin/IBVS?954" TargetMode="External"/><Relationship Id="rId14" Type="http://schemas.openxmlformats.org/officeDocument/2006/relationships/hyperlink" Target="http://www.konkoly.hu/cgi-bin/IBVS?1249" TargetMode="External"/><Relationship Id="rId22" Type="http://schemas.openxmlformats.org/officeDocument/2006/relationships/hyperlink" Target="http://www.konkoly.hu/cgi-bin/IBVS?2159" TargetMode="External"/><Relationship Id="rId27" Type="http://schemas.openxmlformats.org/officeDocument/2006/relationships/hyperlink" Target="http://www.konkoly.hu/cgi-bin/IBVS?5027" TargetMode="External"/><Relationship Id="rId30" Type="http://schemas.openxmlformats.org/officeDocument/2006/relationships/hyperlink" Target="http://var.astro.cz/oejv/issues/oejv0074.pdf" TargetMode="External"/><Relationship Id="rId35" Type="http://schemas.openxmlformats.org/officeDocument/2006/relationships/hyperlink" Target="http://www.bav-astro.de/sfs/BAVM_link.php?BAVMnr=158" TargetMode="External"/><Relationship Id="rId43" Type="http://schemas.openxmlformats.org/officeDocument/2006/relationships/hyperlink" Target="http://var.astro.cz/oejv/issues/oejv0074.pdf" TargetMode="External"/><Relationship Id="rId48" Type="http://schemas.openxmlformats.org/officeDocument/2006/relationships/hyperlink" Target="http://var.astro.cz/oejv/issues/oejv0074.pdf" TargetMode="External"/><Relationship Id="rId56" Type="http://schemas.openxmlformats.org/officeDocument/2006/relationships/hyperlink" Target="http://var.astro.cz/oejv/issues/oejv0074.pdf" TargetMode="External"/><Relationship Id="rId64" Type="http://schemas.openxmlformats.org/officeDocument/2006/relationships/hyperlink" Target="http://vsolj.cetus-net.org/vsoljno53.pdf" TargetMode="External"/><Relationship Id="rId69" Type="http://schemas.openxmlformats.org/officeDocument/2006/relationships/hyperlink" Target="http://www.bav-astro.de/sfs/BAVM_link.php?BAVMnr=228" TargetMode="External"/><Relationship Id="rId77" Type="http://schemas.openxmlformats.org/officeDocument/2006/relationships/hyperlink" Target="http://www.konkoly.hu/cgi-bin/IBVS?6114" TargetMode="External"/><Relationship Id="rId8" Type="http://schemas.openxmlformats.org/officeDocument/2006/relationships/hyperlink" Target="http://www.konkoly.hu/cgi-bin/IBVS?779" TargetMode="External"/><Relationship Id="rId51" Type="http://schemas.openxmlformats.org/officeDocument/2006/relationships/hyperlink" Target="http://var.astro.cz/oejv/issues/oejv0074.pdf" TargetMode="External"/><Relationship Id="rId72" Type="http://schemas.openxmlformats.org/officeDocument/2006/relationships/hyperlink" Target="http://www.bav-astro.de/sfs/BAVM_link.php?BAVMnr=231" TargetMode="External"/><Relationship Id="rId80" Type="http://schemas.openxmlformats.org/officeDocument/2006/relationships/hyperlink" Target="http://vsolj.cetus-net.org/vsoljno59.pdf" TargetMode="External"/><Relationship Id="rId3" Type="http://schemas.openxmlformats.org/officeDocument/2006/relationships/hyperlink" Target="http://www.konkoly.hu/cgi-bin/IBVS?530" TargetMode="External"/><Relationship Id="rId12" Type="http://schemas.openxmlformats.org/officeDocument/2006/relationships/hyperlink" Target="http://www.konkoly.hu/cgi-bin/IBVS?954" TargetMode="External"/><Relationship Id="rId17" Type="http://schemas.openxmlformats.org/officeDocument/2006/relationships/hyperlink" Target="http://www.konkoly.hu/cgi-bin/IBVS?1249" TargetMode="External"/><Relationship Id="rId25" Type="http://schemas.openxmlformats.org/officeDocument/2006/relationships/hyperlink" Target="http://www.konkoly.hu/cgi-bin/IBVS?4263" TargetMode="External"/><Relationship Id="rId33" Type="http://schemas.openxmlformats.org/officeDocument/2006/relationships/hyperlink" Target="http://www.bav-astro.de/sfs/BAVM_link.php?BAVMnr=158" TargetMode="External"/><Relationship Id="rId38" Type="http://schemas.openxmlformats.org/officeDocument/2006/relationships/hyperlink" Target="http://www.konkoly.hu/cgi-bin/IBVS?5493" TargetMode="External"/><Relationship Id="rId46" Type="http://schemas.openxmlformats.org/officeDocument/2006/relationships/hyperlink" Target="http://var.astro.cz/oejv/issues/oejv0074.pdf" TargetMode="External"/><Relationship Id="rId59" Type="http://schemas.openxmlformats.org/officeDocument/2006/relationships/hyperlink" Target="http://www.konkoly.hu/cgi-bin/IBVS?5870" TargetMode="External"/><Relationship Id="rId67" Type="http://schemas.openxmlformats.org/officeDocument/2006/relationships/hyperlink" Target="http://www.konkoly.hu/cgi-bin/IBVS?6029" TargetMode="External"/><Relationship Id="rId20" Type="http://schemas.openxmlformats.org/officeDocument/2006/relationships/hyperlink" Target="http://www.konkoly.hu/cgi-bin/IBVS?1908" TargetMode="External"/><Relationship Id="rId41" Type="http://schemas.openxmlformats.org/officeDocument/2006/relationships/hyperlink" Target="http://var.astro.cz/oejv/issues/oejv0003.pdf" TargetMode="External"/><Relationship Id="rId54" Type="http://schemas.openxmlformats.org/officeDocument/2006/relationships/hyperlink" Target="http://www.konkoly.hu/cgi-bin/IBVS?5746" TargetMode="External"/><Relationship Id="rId62" Type="http://schemas.openxmlformats.org/officeDocument/2006/relationships/hyperlink" Target="http://var.astro.cz/oejv/issues/oejv0094.pdf" TargetMode="External"/><Relationship Id="rId70" Type="http://schemas.openxmlformats.org/officeDocument/2006/relationships/hyperlink" Target="http://www.konkoly.hu/cgi-bin/IBVS?6114" TargetMode="External"/><Relationship Id="rId75" Type="http://schemas.openxmlformats.org/officeDocument/2006/relationships/hyperlink" Target="http://www.bav-astro.de/sfs/BAVM_link.php?BAVMnr=238" TargetMode="External"/><Relationship Id="rId1" Type="http://schemas.openxmlformats.org/officeDocument/2006/relationships/hyperlink" Target="http://www.konkoly.hu/cgi-bin/IBVS?456" TargetMode="External"/><Relationship Id="rId6" Type="http://schemas.openxmlformats.org/officeDocument/2006/relationships/hyperlink" Target="http://www.konkoly.hu/cgi-bin/IBVS?584" TargetMode="External"/><Relationship Id="rId15" Type="http://schemas.openxmlformats.org/officeDocument/2006/relationships/hyperlink" Target="http://www.konkoly.hu/cgi-bin/IBVS?1249" TargetMode="External"/><Relationship Id="rId23" Type="http://schemas.openxmlformats.org/officeDocument/2006/relationships/hyperlink" Target="http://www.bav-astro.de/sfs/BAVM_link.php?BAVMnr=34" TargetMode="External"/><Relationship Id="rId28" Type="http://schemas.openxmlformats.org/officeDocument/2006/relationships/hyperlink" Target="http://www.bav-astro.de/sfs/BAVM_link.php?BAVMnr=133" TargetMode="External"/><Relationship Id="rId36" Type="http://schemas.openxmlformats.org/officeDocument/2006/relationships/hyperlink" Target="http://www.bav-astro.de/sfs/BAVM_link.php?BAVMnr=158" TargetMode="External"/><Relationship Id="rId49" Type="http://schemas.openxmlformats.org/officeDocument/2006/relationships/hyperlink" Target="http://var.astro.cz/oejv/issues/oejv0074.pdf" TargetMode="External"/><Relationship Id="rId57" Type="http://schemas.openxmlformats.org/officeDocument/2006/relationships/hyperlink" Target="http://var.astro.cz/oejv/issues/oejv00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14"/>
  <sheetViews>
    <sheetView tabSelected="1" workbookViewId="0">
      <pane xSplit="14" ySplit="22" topLeftCell="O477" activePane="bottomRight" state="frozen"/>
      <selection pane="topRight" activeCell="O1" sqref="O1"/>
      <selection pane="bottomLeft" activeCell="A23" sqref="A23"/>
      <selection pane="bottomRight" activeCell="F10" sqref="F10"/>
    </sheetView>
  </sheetViews>
  <sheetFormatPr defaultColWidth="10.28515625" defaultRowHeight="12.75" x14ac:dyDescent="0.2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144</v>
      </c>
    </row>
    <row r="2" spans="1:6" x14ac:dyDescent="0.2">
      <c r="A2" t="s">
        <v>27</v>
      </c>
      <c r="B2" s="7" t="s">
        <v>29</v>
      </c>
      <c r="C2" s="48"/>
      <c r="D2" s="7"/>
    </row>
    <row r="3" spans="1:6" ht="13.5" thickBot="1" x14ac:dyDescent="0.25">
      <c r="A3" s="47" t="s">
        <v>164</v>
      </c>
      <c r="B3" s="7"/>
      <c r="C3" s="8"/>
      <c r="D3" s="8"/>
    </row>
    <row r="4" spans="1:6" ht="13.5" thickBot="1" x14ac:dyDescent="0.25">
      <c r="A4" s="4" t="s">
        <v>3</v>
      </c>
      <c r="B4" s="9"/>
      <c r="C4" s="10">
        <v>44784.409299999999</v>
      </c>
      <c r="D4" s="11">
        <v>0.52882689999999999</v>
      </c>
    </row>
    <row r="5" spans="1:6" x14ac:dyDescent="0.2">
      <c r="A5" s="28" t="s">
        <v>148</v>
      </c>
      <c r="B5" s="29"/>
      <c r="C5" s="30">
        <v>-9.5</v>
      </c>
      <c r="D5" s="29" t="s">
        <v>149</v>
      </c>
    </row>
    <row r="6" spans="1:6" x14ac:dyDescent="0.2">
      <c r="A6" s="4" t="s">
        <v>4</v>
      </c>
    </row>
    <row r="7" spans="1:6" x14ac:dyDescent="0.2">
      <c r="A7" t="s">
        <v>5</v>
      </c>
      <c r="C7">
        <f>+C4</f>
        <v>44784.409299999999</v>
      </c>
    </row>
    <row r="8" spans="1:6" x14ac:dyDescent="0.2">
      <c r="A8" t="s">
        <v>6</v>
      </c>
      <c r="C8">
        <f>+D4</f>
        <v>0.52882689999999999</v>
      </c>
    </row>
    <row r="9" spans="1:6" x14ac:dyDescent="0.2">
      <c r="A9" s="43" t="s">
        <v>154</v>
      </c>
      <c r="B9" s="44">
        <v>246</v>
      </c>
      <c r="C9" s="41" t="str">
        <f>"F"&amp;B9</f>
        <v>F246</v>
      </c>
      <c r="D9" s="42" t="str">
        <f>"G"&amp;B9</f>
        <v>G246</v>
      </c>
    </row>
    <row r="10" spans="1:6" ht="13.5" thickBot="1" x14ac:dyDescent="0.25">
      <c r="A10" s="29"/>
      <c r="B10" s="29"/>
      <c r="C10" s="3" t="s">
        <v>23</v>
      </c>
      <c r="D10" s="3" t="s">
        <v>24</v>
      </c>
      <c r="E10" s="29"/>
    </row>
    <row r="11" spans="1:6" x14ac:dyDescent="0.2">
      <c r="A11" s="29" t="s">
        <v>19</v>
      </c>
      <c r="B11" s="29"/>
      <c r="C11" s="40">
        <f ca="1">INTERCEPT(INDIRECT($D$9):G984,INDIRECT($C$9):F984)</f>
        <v>-1.0595397515389233E-3</v>
      </c>
      <c r="D11" s="16"/>
      <c r="E11" s="29"/>
    </row>
    <row r="12" spans="1:6" x14ac:dyDescent="0.2">
      <c r="A12" s="29" t="s">
        <v>20</v>
      </c>
      <c r="B12" s="29"/>
      <c r="C12" s="40">
        <f ca="1">SLOPE(INDIRECT($D$9):G984,INDIRECT($C$9):F984)</f>
        <v>2.7745701010462917E-7</v>
      </c>
      <c r="D12" s="16"/>
      <c r="E12" s="29"/>
    </row>
    <row r="13" spans="1:6" x14ac:dyDescent="0.2">
      <c r="A13" s="29" t="s">
        <v>22</v>
      </c>
      <c r="B13" s="29"/>
      <c r="C13" s="16" t="s">
        <v>17</v>
      </c>
    </row>
    <row r="14" spans="1:6" x14ac:dyDescent="0.2">
      <c r="A14" s="29"/>
      <c r="B14" s="29"/>
      <c r="C14" s="29"/>
    </row>
    <row r="15" spans="1:6" x14ac:dyDescent="0.2">
      <c r="A15" s="31" t="s">
        <v>21</v>
      </c>
      <c r="B15" s="29"/>
      <c r="C15" s="32">
        <f ca="1">(C7+C11)+(C8+C12)*INT(MAX(F21:F3525))</f>
        <v>59845.406254435889</v>
      </c>
      <c r="E15" s="33" t="s">
        <v>165</v>
      </c>
      <c r="F15" s="30">
        <v>1</v>
      </c>
    </row>
    <row r="16" spans="1:6" x14ac:dyDescent="0.2">
      <c r="A16" s="35" t="s">
        <v>7</v>
      </c>
      <c r="B16" s="29"/>
      <c r="C16" s="36">
        <f ca="1">+C8+C12</f>
        <v>0.52882717745701013</v>
      </c>
      <c r="E16" s="33" t="s">
        <v>150</v>
      </c>
      <c r="F16" s="34">
        <f ca="1">NOW()+15018.5+$C$5/24</f>
        <v>60178.73456817129</v>
      </c>
    </row>
    <row r="17" spans="1:21" ht="13.5" thickBot="1" x14ac:dyDescent="0.25">
      <c r="A17" s="33" t="s">
        <v>146</v>
      </c>
      <c r="B17" s="29"/>
      <c r="C17" s="29">
        <f>COUNT(C21:C2183)</f>
        <v>461</v>
      </c>
      <c r="E17" s="33" t="s">
        <v>166</v>
      </c>
      <c r="F17" s="34">
        <f ca="1">ROUND(2*(F16-$C$7)/$C$8,0)/2+F15</f>
        <v>29111.5</v>
      </c>
    </row>
    <row r="18" spans="1:21" ht="14.25" thickTop="1" thickBot="1" x14ac:dyDescent="0.25">
      <c r="A18" s="35" t="s">
        <v>8</v>
      </c>
      <c r="B18" s="29"/>
      <c r="C18" s="38">
        <f ca="1">+C15</f>
        <v>59845.406254435889</v>
      </c>
      <c r="D18" s="39">
        <f ca="1">+C16</f>
        <v>0.52882717745701013</v>
      </c>
      <c r="E18" s="33" t="s">
        <v>151</v>
      </c>
      <c r="F18" s="42">
        <f ca="1">ROUND(2*(F16-$C$15)/$C$16,0)/2+F15</f>
        <v>631.5</v>
      </c>
    </row>
    <row r="19" spans="1:21" ht="13.5" thickTop="1" x14ac:dyDescent="0.2">
      <c r="E19" s="33" t="s">
        <v>152</v>
      </c>
      <c r="F19" s="37">
        <f ca="1">+$C$15+$C$16*F18-15018.5-$C$5/24</f>
        <v>45161.256450333327</v>
      </c>
    </row>
    <row r="20" spans="1:21" ht="13.5" thickBot="1" x14ac:dyDescent="0.25">
      <c r="A20" s="3" t="s">
        <v>9</v>
      </c>
      <c r="B20" s="3" t="s">
        <v>10</v>
      </c>
      <c r="C20" s="3" t="s">
        <v>11</v>
      </c>
      <c r="D20" s="3" t="s">
        <v>16</v>
      </c>
      <c r="E20" s="3" t="s">
        <v>12</v>
      </c>
      <c r="F20" s="3" t="s">
        <v>13</v>
      </c>
      <c r="G20" s="3" t="s">
        <v>14</v>
      </c>
      <c r="H20" s="6" t="s">
        <v>181</v>
      </c>
      <c r="I20" s="6" t="s">
        <v>160</v>
      </c>
      <c r="J20" s="6" t="s">
        <v>178</v>
      </c>
      <c r="K20" s="6" t="s">
        <v>176</v>
      </c>
      <c r="L20" s="6" t="s">
        <v>1436</v>
      </c>
      <c r="M20" s="6" t="s">
        <v>28</v>
      </c>
      <c r="N20" s="6" t="s">
        <v>1437</v>
      </c>
      <c r="O20" s="6" t="s">
        <v>26</v>
      </c>
      <c r="P20" s="5" t="s">
        <v>25</v>
      </c>
      <c r="Q20" s="3" t="s">
        <v>18</v>
      </c>
      <c r="U20" s="90" t="s">
        <v>1432</v>
      </c>
    </row>
    <row r="21" spans="1:21" x14ac:dyDescent="0.2">
      <c r="A21" s="81" t="s">
        <v>193</v>
      </c>
      <c r="B21" s="84" t="s">
        <v>70</v>
      </c>
      <c r="C21" s="87">
        <v>20669.474999999999</v>
      </c>
      <c r="D21" s="13"/>
      <c r="E21" s="27">
        <f t="shared" ref="E21:E84" si="0">+(C21-C$7)/C$8</f>
        <v>-45600.808695624226</v>
      </c>
      <c r="F21">
        <f t="shared" ref="F21:F84" si="1">ROUND(2*E21,0)/2</f>
        <v>-45601</v>
      </c>
      <c r="G21">
        <f t="shared" ref="G21:G84" si="2">+C21-(C$7+F21*C$8)</f>
        <v>0.10116689999995288</v>
      </c>
      <c r="H21">
        <f t="shared" ref="H21:H52" si="3">+G21</f>
        <v>0.10116689999995288</v>
      </c>
      <c r="Q21" s="2">
        <f t="shared" ref="Q21:Q84" si="4">+C21-15018.5</f>
        <v>5650.9749999999985</v>
      </c>
    </row>
    <row r="22" spans="1:21" x14ac:dyDescent="0.2">
      <c r="A22" s="74" t="s">
        <v>193</v>
      </c>
      <c r="B22" s="78" t="s">
        <v>70</v>
      </c>
      <c r="C22" s="75">
        <v>20713.377</v>
      </c>
      <c r="D22" s="14"/>
      <c r="E22" s="27">
        <f t="shared" si="0"/>
        <v>-45517.790982266597</v>
      </c>
      <c r="F22">
        <f t="shared" si="1"/>
        <v>-45518</v>
      </c>
      <c r="G22">
        <f t="shared" si="2"/>
        <v>0.11053420000098413</v>
      </c>
      <c r="H22">
        <f t="shared" si="3"/>
        <v>0.11053420000098413</v>
      </c>
      <c r="Q22" s="2">
        <f t="shared" si="4"/>
        <v>5694.8770000000004</v>
      </c>
    </row>
    <row r="23" spans="1:21" x14ac:dyDescent="0.2">
      <c r="A23" s="74" t="s">
        <v>193</v>
      </c>
      <c r="B23" s="78" t="s">
        <v>70</v>
      </c>
      <c r="C23" s="75">
        <v>20715.495999999999</v>
      </c>
      <c r="D23" s="14"/>
      <c r="E23" s="27">
        <f t="shared" si="0"/>
        <v>-45513.784000019667</v>
      </c>
      <c r="F23">
        <f t="shared" si="1"/>
        <v>-45514</v>
      </c>
      <c r="G23">
        <f t="shared" si="2"/>
        <v>0.11422659999880125</v>
      </c>
      <c r="H23">
        <f t="shared" si="3"/>
        <v>0.11422659999880125</v>
      </c>
      <c r="Q23" s="2">
        <f t="shared" si="4"/>
        <v>5696.9959999999992</v>
      </c>
    </row>
    <row r="24" spans="1:21" x14ac:dyDescent="0.2">
      <c r="A24" s="74" t="s">
        <v>193</v>
      </c>
      <c r="B24" s="78" t="s">
        <v>70</v>
      </c>
      <c r="C24" s="75">
        <v>20722.350999999999</v>
      </c>
      <c r="D24" s="14"/>
      <c r="E24" s="27">
        <f t="shared" si="0"/>
        <v>-45500.821346266617</v>
      </c>
      <c r="F24">
        <f t="shared" si="1"/>
        <v>-45501</v>
      </c>
      <c r="G24">
        <f t="shared" si="2"/>
        <v>9.4476899997971486E-2</v>
      </c>
      <c r="H24">
        <f t="shared" si="3"/>
        <v>9.4476899997971486E-2</v>
      </c>
      <c r="Q24" s="2">
        <f t="shared" si="4"/>
        <v>5703.8509999999987</v>
      </c>
    </row>
    <row r="25" spans="1:21" x14ac:dyDescent="0.2">
      <c r="A25" s="74" t="s">
        <v>193</v>
      </c>
      <c r="B25" s="78" t="s">
        <v>70</v>
      </c>
      <c r="C25" s="75">
        <v>20740.331999999999</v>
      </c>
      <c r="D25" s="14"/>
      <c r="E25" s="27">
        <f t="shared" si="0"/>
        <v>-45466.819671994752</v>
      </c>
      <c r="F25">
        <f t="shared" si="1"/>
        <v>-45467</v>
      </c>
      <c r="G25">
        <f t="shared" si="2"/>
        <v>9.5362299998669187E-2</v>
      </c>
      <c r="H25">
        <f t="shared" si="3"/>
        <v>9.5362299998669187E-2</v>
      </c>
      <c r="Q25" s="2">
        <f t="shared" si="4"/>
        <v>5721.8319999999985</v>
      </c>
    </row>
    <row r="26" spans="1:21" x14ac:dyDescent="0.2">
      <c r="A26" s="74" t="s">
        <v>193</v>
      </c>
      <c r="B26" s="78" t="s">
        <v>70</v>
      </c>
      <c r="C26" s="75">
        <v>20750.400000000001</v>
      </c>
      <c r="D26" s="14"/>
      <c r="E26" s="27">
        <f t="shared" si="0"/>
        <v>-45447.781306132492</v>
      </c>
      <c r="F26">
        <f t="shared" si="1"/>
        <v>-45448</v>
      </c>
      <c r="G26">
        <f t="shared" si="2"/>
        <v>0.11565120000159368</v>
      </c>
      <c r="H26">
        <f t="shared" si="3"/>
        <v>0.11565120000159368</v>
      </c>
      <c r="Q26" s="2">
        <f t="shared" si="4"/>
        <v>5731.9000000000015</v>
      </c>
    </row>
    <row r="27" spans="1:21" x14ac:dyDescent="0.2">
      <c r="A27" s="74" t="s">
        <v>193</v>
      </c>
      <c r="B27" s="78" t="s">
        <v>70</v>
      </c>
      <c r="C27" s="75">
        <v>20753.573</v>
      </c>
      <c r="D27" s="14"/>
      <c r="E27" s="27">
        <f t="shared" si="0"/>
        <v>-45441.781233140748</v>
      </c>
      <c r="F27">
        <f t="shared" si="1"/>
        <v>-45442</v>
      </c>
      <c r="G27">
        <f t="shared" si="2"/>
        <v>0.11568980000083684</v>
      </c>
      <c r="H27">
        <f t="shared" si="3"/>
        <v>0.11568980000083684</v>
      </c>
      <c r="Q27" s="2">
        <f t="shared" si="4"/>
        <v>5735.0730000000003</v>
      </c>
    </row>
    <row r="28" spans="1:21" x14ac:dyDescent="0.2">
      <c r="A28" s="74" t="s">
        <v>193</v>
      </c>
      <c r="B28" s="78" t="s">
        <v>70</v>
      </c>
      <c r="C28" s="75">
        <v>20786.350999999999</v>
      </c>
      <c r="D28" s="14"/>
      <c r="E28" s="27">
        <f t="shared" si="0"/>
        <v>-45379.798758346071</v>
      </c>
      <c r="F28">
        <f t="shared" si="1"/>
        <v>-45380</v>
      </c>
      <c r="G28">
        <f t="shared" si="2"/>
        <v>0.10642199999711011</v>
      </c>
      <c r="H28">
        <f t="shared" si="3"/>
        <v>0.10642199999711011</v>
      </c>
      <c r="Q28" s="2">
        <f t="shared" si="4"/>
        <v>5767.8509999999987</v>
      </c>
    </row>
    <row r="29" spans="1:21" x14ac:dyDescent="0.2">
      <c r="A29" s="74" t="s">
        <v>218</v>
      </c>
      <c r="B29" s="78" t="s">
        <v>70</v>
      </c>
      <c r="C29" s="75">
        <v>23205.712</v>
      </c>
      <c r="D29" s="14"/>
      <c r="E29" s="27">
        <f t="shared" si="0"/>
        <v>-40804.840487501679</v>
      </c>
      <c r="F29">
        <f t="shared" si="1"/>
        <v>-40805</v>
      </c>
      <c r="G29">
        <f t="shared" si="2"/>
        <v>8.4354499998880783E-2</v>
      </c>
      <c r="H29">
        <f t="shared" si="3"/>
        <v>8.4354499998880783E-2</v>
      </c>
      <c r="Q29" s="2">
        <f t="shared" si="4"/>
        <v>8187.2119999999995</v>
      </c>
    </row>
    <row r="30" spans="1:21" x14ac:dyDescent="0.2">
      <c r="A30" s="74" t="s">
        <v>218</v>
      </c>
      <c r="B30" s="78" t="s">
        <v>70</v>
      </c>
      <c r="C30" s="75">
        <v>24387.633999999998</v>
      </c>
      <c r="D30" s="14"/>
      <c r="E30" s="27">
        <f t="shared" si="0"/>
        <v>-38569.852063123115</v>
      </c>
      <c r="F30">
        <f t="shared" si="1"/>
        <v>-38570</v>
      </c>
      <c r="G30">
        <f t="shared" si="2"/>
        <v>7.8233000000182074E-2</v>
      </c>
      <c r="H30">
        <f t="shared" si="3"/>
        <v>7.8233000000182074E-2</v>
      </c>
      <c r="Q30" s="2">
        <f t="shared" si="4"/>
        <v>9369.1339999999982</v>
      </c>
    </row>
    <row r="31" spans="1:21" x14ac:dyDescent="0.2">
      <c r="A31" s="74" t="s">
        <v>218</v>
      </c>
      <c r="B31" s="78" t="s">
        <v>70</v>
      </c>
      <c r="C31" s="75">
        <v>25444.753000000001</v>
      </c>
      <c r="D31" s="14"/>
      <c r="E31" s="27">
        <f t="shared" si="0"/>
        <v>-36570.863358123424</v>
      </c>
      <c r="F31">
        <f t="shared" si="1"/>
        <v>-36571</v>
      </c>
      <c r="G31">
        <f t="shared" si="2"/>
        <v>7.2259900000062771E-2</v>
      </c>
      <c r="H31">
        <f t="shared" si="3"/>
        <v>7.2259900000062771E-2</v>
      </c>
      <c r="Q31" s="2">
        <f t="shared" si="4"/>
        <v>10426.253000000001</v>
      </c>
    </row>
    <row r="32" spans="1:21" x14ac:dyDescent="0.2">
      <c r="A32" s="74" t="s">
        <v>229</v>
      </c>
      <c r="B32" s="78" t="s">
        <v>70</v>
      </c>
      <c r="C32" s="75">
        <v>27326.294999999998</v>
      </c>
      <c r="D32" s="14"/>
      <c r="E32" s="27">
        <f t="shared" si="0"/>
        <v>-33012.908949979668</v>
      </c>
      <c r="F32">
        <f t="shared" si="1"/>
        <v>-33013</v>
      </c>
      <c r="G32">
        <f t="shared" si="2"/>
        <v>4.8149700000067241E-2</v>
      </c>
      <c r="H32">
        <f t="shared" si="3"/>
        <v>4.8149700000067241E-2</v>
      </c>
      <c r="Q32" s="2">
        <f t="shared" si="4"/>
        <v>12307.794999999998</v>
      </c>
    </row>
    <row r="33" spans="1:17" x14ac:dyDescent="0.2">
      <c r="A33" s="74" t="s">
        <v>229</v>
      </c>
      <c r="B33" s="78" t="s">
        <v>70</v>
      </c>
      <c r="C33" s="75">
        <v>27327.363000000001</v>
      </c>
      <c r="D33" s="14"/>
      <c r="E33" s="27">
        <f t="shared" si="0"/>
        <v>-33010.889385543735</v>
      </c>
      <c r="F33">
        <f t="shared" si="1"/>
        <v>-33011</v>
      </c>
      <c r="G33">
        <f t="shared" si="2"/>
        <v>5.8495900000707479E-2</v>
      </c>
      <c r="H33">
        <f t="shared" si="3"/>
        <v>5.8495900000707479E-2</v>
      </c>
      <c r="Q33" s="2">
        <f t="shared" si="4"/>
        <v>12308.863000000001</v>
      </c>
    </row>
    <row r="34" spans="1:17" x14ac:dyDescent="0.2">
      <c r="A34" s="74" t="s">
        <v>229</v>
      </c>
      <c r="B34" s="78" t="s">
        <v>70</v>
      </c>
      <c r="C34" s="75">
        <v>27344.29</v>
      </c>
      <c r="D34" s="14"/>
      <c r="E34" s="27">
        <f t="shared" si="0"/>
        <v>-32978.880802016691</v>
      </c>
      <c r="F34">
        <f t="shared" si="1"/>
        <v>-32979</v>
      </c>
      <c r="G34">
        <f t="shared" si="2"/>
        <v>6.3035099999979138E-2</v>
      </c>
      <c r="H34">
        <f t="shared" si="3"/>
        <v>6.3035099999979138E-2</v>
      </c>
      <c r="Q34" s="2">
        <f t="shared" si="4"/>
        <v>12325.79</v>
      </c>
    </row>
    <row r="35" spans="1:17" x14ac:dyDescent="0.2">
      <c r="A35" s="74" t="s">
        <v>229</v>
      </c>
      <c r="B35" s="78" t="s">
        <v>70</v>
      </c>
      <c r="C35" s="75">
        <v>27356.441999999999</v>
      </c>
      <c r="D35" s="14"/>
      <c r="E35" s="27">
        <f t="shared" si="0"/>
        <v>-32955.901638135278</v>
      </c>
      <c r="F35">
        <f t="shared" si="1"/>
        <v>-32956</v>
      </c>
      <c r="G35">
        <f t="shared" si="2"/>
        <v>5.201640000086627E-2</v>
      </c>
      <c r="H35">
        <f t="shared" si="3"/>
        <v>5.201640000086627E-2</v>
      </c>
      <c r="Q35" s="2">
        <f t="shared" si="4"/>
        <v>12337.941999999999</v>
      </c>
    </row>
    <row r="36" spans="1:17" x14ac:dyDescent="0.2">
      <c r="A36" s="74" t="s">
        <v>229</v>
      </c>
      <c r="B36" s="78" t="s">
        <v>70</v>
      </c>
      <c r="C36" s="75">
        <v>27370.198</v>
      </c>
      <c r="D36" s="14"/>
      <c r="E36" s="27">
        <f t="shared" si="0"/>
        <v>-32929.8893456441</v>
      </c>
      <c r="F36">
        <f t="shared" si="1"/>
        <v>-32930</v>
      </c>
      <c r="G36">
        <f t="shared" si="2"/>
        <v>5.8517000001302222E-2</v>
      </c>
      <c r="H36">
        <f t="shared" si="3"/>
        <v>5.8517000001302222E-2</v>
      </c>
      <c r="Q36" s="2">
        <f t="shared" si="4"/>
        <v>12351.698</v>
      </c>
    </row>
    <row r="37" spans="1:17" x14ac:dyDescent="0.2">
      <c r="A37" s="74" t="s">
        <v>229</v>
      </c>
      <c r="B37" s="78" t="s">
        <v>70</v>
      </c>
      <c r="C37" s="75">
        <v>27659.47</v>
      </c>
      <c r="D37" s="14"/>
      <c r="E37" s="27">
        <f t="shared" si="0"/>
        <v>-32382.882376066722</v>
      </c>
      <c r="F37">
        <f t="shared" si="1"/>
        <v>-32383</v>
      </c>
      <c r="G37">
        <f t="shared" si="2"/>
        <v>6.2202700002671918E-2</v>
      </c>
      <c r="H37">
        <f t="shared" si="3"/>
        <v>6.2202700002671918E-2</v>
      </c>
      <c r="Q37" s="2">
        <f t="shared" si="4"/>
        <v>12640.970000000001</v>
      </c>
    </row>
    <row r="38" spans="1:17" x14ac:dyDescent="0.2">
      <c r="A38" s="74" t="s">
        <v>229</v>
      </c>
      <c r="B38" s="78" t="s">
        <v>70</v>
      </c>
      <c r="C38" s="75">
        <v>27666.332999999999</v>
      </c>
      <c r="D38" s="14"/>
      <c r="E38" s="27">
        <f t="shared" si="0"/>
        <v>-32369.904594490185</v>
      </c>
      <c r="F38">
        <f t="shared" si="1"/>
        <v>-32370</v>
      </c>
      <c r="G38">
        <f t="shared" si="2"/>
        <v>5.0452999999833992E-2</v>
      </c>
      <c r="H38">
        <f t="shared" si="3"/>
        <v>5.0452999999833992E-2</v>
      </c>
      <c r="Q38" s="2">
        <f t="shared" si="4"/>
        <v>12647.832999999999</v>
      </c>
    </row>
    <row r="39" spans="1:17" x14ac:dyDescent="0.2">
      <c r="A39" s="74" t="s">
        <v>229</v>
      </c>
      <c r="B39" s="78" t="s">
        <v>70</v>
      </c>
      <c r="C39" s="75">
        <v>27667.394</v>
      </c>
      <c r="D39" s="14"/>
      <c r="E39" s="27">
        <f t="shared" si="0"/>
        <v>-32367.898266899811</v>
      </c>
      <c r="F39">
        <f t="shared" si="1"/>
        <v>-32368</v>
      </c>
      <c r="G39">
        <f t="shared" si="2"/>
        <v>5.3799199999048142E-2</v>
      </c>
      <c r="H39">
        <f t="shared" si="3"/>
        <v>5.3799199999048142E-2</v>
      </c>
      <c r="Q39" s="2">
        <f t="shared" si="4"/>
        <v>12648.894</v>
      </c>
    </row>
    <row r="40" spans="1:17" x14ac:dyDescent="0.2">
      <c r="A40" s="74" t="s">
        <v>229</v>
      </c>
      <c r="B40" s="78" t="s">
        <v>70</v>
      </c>
      <c r="C40" s="75">
        <v>27668.402999999998</v>
      </c>
      <c r="D40" s="14"/>
      <c r="E40" s="27">
        <f t="shared" si="0"/>
        <v>-32365.990270162129</v>
      </c>
      <c r="F40">
        <f t="shared" si="1"/>
        <v>-32366</v>
      </c>
      <c r="G40">
        <f t="shared" si="2"/>
        <v>5.1453999985824339E-3</v>
      </c>
      <c r="H40">
        <f t="shared" si="3"/>
        <v>5.1453999985824339E-3</v>
      </c>
      <c r="Q40" s="2">
        <f t="shared" si="4"/>
        <v>12649.902999999998</v>
      </c>
    </row>
    <row r="41" spans="1:17" x14ac:dyDescent="0.2">
      <c r="A41" s="74" t="s">
        <v>229</v>
      </c>
      <c r="B41" s="78" t="s">
        <v>70</v>
      </c>
      <c r="C41" s="75">
        <v>27710.232</v>
      </c>
      <c r="D41" s="14"/>
      <c r="E41" s="27">
        <f t="shared" si="0"/>
        <v>-32286.892554066369</v>
      </c>
      <c r="F41">
        <f t="shared" si="1"/>
        <v>-32287</v>
      </c>
      <c r="G41">
        <f t="shared" si="2"/>
        <v>5.6820300000254065E-2</v>
      </c>
      <c r="H41">
        <f t="shared" si="3"/>
        <v>5.6820300000254065E-2</v>
      </c>
      <c r="Q41" s="2">
        <f t="shared" si="4"/>
        <v>12691.732</v>
      </c>
    </row>
    <row r="42" spans="1:17" x14ac:dyDescent="0.2">
      <c r="A42" s="74" t="s">
        <v>229</v>
      </c>
      <c r="B42" s="78" t="s">
        <v>70</v>
      </c>
      <c r="C42" s="75">
        <v>27712.351999999999</v>
      </c>
      <c r="D42" s="14"/>
      <c r="E42" s="27">
        <f t="shared" si="0"/>
        <v>-32282.883680841504</v>
      </c>
      <c r="F42">
        <f t="shared" si="1"/>
        <v>-32283</v>
      </c>
      <c r="G42">
        <f t="shared" si="2"/>
        <v>6.1512699998274911E-2</v>
      </c>
      <c r="H42">
        <f t="shared" si="3"/>
        <v>6.1512699998274911E-2</v>
      </c>
      <c r="Q42" s="2">
        <f t="shared" si="4"/>
        <v>12693.851999999999</v>
      </c>
    </row>
    <row r="43" spans="1:17" x14ac:dyDescent="0.2">
      <c r="A43" s="74" t="s">
        <v>263</v>
      </c>
      <c r="B43" s="78" t="s">
        <v>70</v>
      </c>
      <c r="C43" s="75">
        <v>32642.571</v>
      </c>
      <c r="D43" s="14"/>
      <c r="E43" s="27">
        <f t="shared" si="0"/>
        <v>-22959.948330918869</v>
      </c>
      <c r="F43">
        <f t="shared" si="1"/>
        <v>-22960</v>
      </c>
      <c r="G43">
        <f t="shared" si="2"/>
        <v>2.7323999998770887E-2</v>
      </c>
      <c r="H43">
        <f t="shared" si="3"/>
        <v>2.7323999998770887E-2</v>
      </c>
      <c r="Q43" s="2">
        <f t="shared" si="4"/>
        <v>17624.071</v>
      </c>
    </row>
    <row r="44" spans="1:17" x14ac:dyDescent="0.2">
      <c r="A44" s="74" t="s">
        <v>263</v>
      </c>
      <c r="B44" s="78" t="s">
        <v>70</v>
      </c>
      <c r="C44" s="75">
        <v>32687.521000000001</v>
      </c>
      <c r="D44" s="14"/>
      <c r="E44" s="27">
        <f t="shared" si="0"/>
        <v>-22874.948872684046</v>
      </c>
      <c r="F44">
        <f t="shared" si="1"/>
        <v>-22875</v>
      </c>
      <c r="G44">
        <f t="shared" si="2"/>
        <v>2.70375000036438E-2</v>
      </c>
      <c r="H44">
        <f t="shared" si="3"/>
        <v>2.70375000036438E-2</v>
      </c>
      <c r="O44">
        <f t="shared" ref="O44:O107" ca="1" si="5">+C$11+C$12*$F44</f>
        <v>-7.4063688576823149E-3</v>
      </c>
      <c r="Q44" s="2">
        <f t="shared" si="4"/>
        <v>17669.021000000001</v>
      </c>
    </row>
    <row r="45" spans="1:17" x14ac:dyDescent="0.2">
      <c r="A45" s="74" t="s">
        <v>269</v>
      </c>
      <c r="B45" s="78" t="s">
        <v>70</v>
      </c>
      <c r="C45" s="75">
        <v>33000.576000000001</v>
      </c>
      <c r="D45" s="14"/>
      <c r="E45" s="27">
        <f t="shared" si="0"/>
        <v>-22282.968774848629</v>
      </c>
      <c r="F45">
        <f t="shared" si="1"/>
        <v>-22283</v>
      </c>
      <c r="G45">
        <f t="shared" si="2"/>
        <v>1.6512700000021141E-2</v>
      </c>
      <c r="H45">
        <f t="shared" si="3"/>
        <v>1.6512700000021141E-2</v>
      </c>
      <c r="O45">
        <f t="shared" ca="1" si="5"/>
        <v>-7.2421143077003747E-3</v>
      </c>
      <c r="Q45" s="2">
        <f t="shared" si="4"/>
        <v>17982.076000000001</v>
      </c>
    </row>
    <row r="46" spans="1:17" x14ac:dyDescent="0.2">
      <c r="A46" s="74" t="s">
        <v>274</v>
      </c>
      <c r="B46" s="78" t="s">
        <v>70</v>
      </c>
      <c r="C46" s="75">
        <v>33007.455999999998</v>
      </c>
      <c r="D46" s="14"/>
      <c r="E46" s="27">
        <f t="shared" si="0"/>
        <v>-22269.958846647176</v>
      </c>
      <c r="F46">
        <f t="shared" si="1"/>
        <v>-22270</v>
      </c>
      <c r="G46">
        <f t="shared" si="2"/>
        <v>2.1762999997008592E-2</v>
      </c>
      <c r="H46">
        <f t="shared" si="3"/>
        <v>2.1762999997008592E-2</v>
      </c>
      <c r="O46">
        <f t="shared" ca="1" si="5"/>
        <v>-7.2385073665690147E-3</v>
      </c>
      <c r="Q46" s="2">
        <f t="shared" si="4"/>
        <v>17988.955999999998</v>
      </c>
    </row>
    <row r="47" spans="1:17" x14ac:dyDescent="0.2">
      <c r="A47" s="74" t="s">
        <v>274</v>
      </c>
      <c r="B47" s="78" t="s">
        <v>70</v>
      </c>
      <c r="C47" s="75">
        <v>33042.358999999997</v>
      </c>
      <c r="D47" s="14"/>
      <c r="E47" s="27">
        <f t="shared" si="0"/>
        <v>-22203.958043737948</v>
      </c>
      <c r="F47">
        <f t="shared" si="1"/>
        <v>-22204</v>
      </c>
      <c r="G47">
        <f t="shared" si="2"/>
        <v>2.2187599999597296E-2</v>
      </c>
      <c r="H47">
        <f t="shared" si="3"/>
        <v>2.2187599999597296E-2</v>
      </c>
      <c r="O47">
        <f t="shared" ca="1" si="5"/>
        <v>-7.2201952039021092E-3</v>
      </c>
      <c r="Q47" s="2">
        <f t="shared" si="4"/>
        <v>18023.858999999997</v>
      </c>
    </row>
    <row r="48" spans="1:17" x14ac:dyDescent="0.2">
      <c r="A48" s="74" t="s">
        <v>274</v>
      </c>
      <c r="B48" s="78" t="s">
        <v>70</v>
      </c>
      <c r="C48" s="75">
        <v>33052.406999999999</v>
      </c>
      <c r="D48" s="14"/>
      <c r="E48" s="27">
        <f t="shared" si="0"/>
        <v>-22184.957497434418</v>
      </c>
      <c r="F48">
        <f t="shared" si="1"/>
        <v>-22185</v>
      </c>
      <c r="G48">
        <f t="shared" si="2"/>
        <v>2.2476500002085231E-2</v>
      </c>
      <c r="H48">
        <f t="shared" si="3"/>
        <v>2.2476500002085231E-2</v>
      </c>
      <c r="O48">
        <f t="shared" ca="1" si="5"/>
        <v>-7.2149235207101215E-3</v>
      </c>
      <c r="Q48" s="2">
        <f t="shared" si="4"/>
        <v>18033.906999999999</v>
      </c>
    </row>
    <row r="49" spans="1:17" x14ac:dyDescent="0.2">
      <c r="A49" s="74" t="s">
        <v>269</v>
      </c>
      <c r="B49" s="78" t="s">
        <v>70</v>
      </c>
      <c r="C49" s="75">
        <v>33053.472000000002</v>
      </c>
      <c r="D49" s="14"/>
      <c r="E49" s="27">
        <f t="shared" si="0"/>
        <v>-22182.943605932298</v>
      </c>
      <c r="F49">
        <f t="shared" si="1"/>
        <v>-22183</v>
      </c>
      <c r="G49">
        <f t="shared" si="2"/>
        <v>2.9822700002114289E-2</v>
      </c>
      <c r="H49">
        <f t="shared" si="3"/>
        <v>2.9822700002114289E-2</v>
      </c>
      <c r="O49">
        <f t="shared" ca="1" si="5"/>
        <v>-7.2143686066899115E-3</v>
      </c>
      <c r="Q49" s="2">
        <f t="shared" si="4"/>
        <v>18034.972000000002</v>
      </c>
    </row>
    <row r="50" spans="1:17" x14ac:dyDescent="0.2">
      <c r="A50" s="74" t="s">
        <v>286</v>
      </c>
      <c r="B50" s="78" t="s">
        <v>70</v>
      </c>
      <c r="C50" s="75">
        <v>33163.451000000001</v>
      </c>
      <c r="D50" s="14"/>
      <c r="E50" s="27">
        <f t="shared" si="0"/>
        <v>-21974.975743480521</v>
      </c>
      <c r="F50">
        <f t="shared" si="1"/>
        <v>-21975</v>
      </c>
      <c r="G50">
        <f t="shared" si="2"/>
        <v>1.2827500002458692E-2</v>
      </c>
      <c r="H50">
        <f t="shared" si="3"/>
        <v>1.2827500002458692E-2</v>
      </c>
      <c r="O50">
        <f t="shared" ca="1" si="5"/>
        <v>-7.1566575485881492E-3</v>
      </c>
      <c r="Q50" s="2">
        <f t="shared" si="4"/>
        <v>18144.951000000001</v>
      </c>
    </row>
    <row r="51" spans="1:17" x14ac:dyDescent="0.2">
      <c r="A51" s="74" t="s">
        <v>274</v>
      </c>
      <c r="B51" s="78" t="s">
        <v>70</v>
      </c>
      <c r="C51" s="75">
        <v>33206.292999999998</v>
      </c>
      <c r="D51" s="14"/>
      <c r="E51" s="27">
        <f t="shared" si="0"/>
        <v>-21893.962466735338</v>
      </c>
      <c r="F51">
        <f t="shared" si="1"/>
        <v>-21894</v>
      </c>
      <c r="G51">
        <f t="shared" si="2"/>
        <v>1.9848600000841543E-2</v>
      </c>
      <c r="H51">
        <f t="shared" si="3"/>
        <v>1.9848600000841543E-2</v>
      </c>
      <c r="O51">
        <f t="shared" ca="1" si="5"/>
        <v>-7.1341835307696744E-3</v>
      </c>
      <c r="Q51" s="2">
        <f t="shared" si="4"/>
        <v>18187.792999999998</v>
      </c>
    </row>
    <row r="52" spans="1:17" x14ac:dyDescent="0.2">
      <c r="A52" s="74" t="s">
        <v>269</v>
      </c>
      <c r="B52" s="78" t="s">
        <v>70</v>
      </c>
      <c r="C52" s="75">
        <v>33206.294000000002</v>
      </c>
      <c r="D52" s="14"/>
      <c r="E52" s="27">
        <f t="shared" si="0"/>
        <v>-21893.960575757395</v>
      </c>
      <c r="F52">
        <f t="shared" si="1"/>
        <v>-21894</v>
      </c>
      <c r="G52">
        <f t="shared" si="2"/>
        <v>2.0848600004683249E-2</v>
      </c>
      <c r="H52">
        <f t="shared" si="3"/>
        <v>2.0848600004683249E-2</v>
      </c>
      <c r="O52">
        <f t="shared" ca="1" si="5"/>
        <v>-7.1341835307696744E-3</v>
      </c>
      <c r="Q52" s="2">
        <f t="shared" si="4"/>
        <v>18187.794000000002</v>
      </c>
    </row>
    <row r="53" spans="1:17" x14ac:dyDescent="0.2">
      <c r="A53" s="80" t="s">
        <v>274</v>
      </c>
      <c r="B53" s="82" t="s">
        <v>70</v>
      </c>
      <c r="C53" s="86">
        <v>33410.411999999997</v>
      </c>
      <c r="D53" s="89"/>
      <c r="E53" s="27">
        <f t="shared" si="0"/>
        <v>-21507.977941364185</v>
      </c>
      <c r="F53">
        <f t="shared" si="1"/>
        <v>-21508</v>
      </c>
      <c r="G53">
        <f t="shared" si="2"/>
        <v>1.1665199999697506E-2</v>
      </c>
      <c r="H53">
        <f t="shared" ref="H53:H84" si="6">+G53</f>
        <v>1.1665199999697506E-2</v>
      </c>
      <c r="O53">
        <f t="shared" ca="1" si="5"/>
        <v>-7.0270851248692874E-3</v>
      </c>
      <c r="Q53" s="2">
        <f t="shared" si="4"/>
        <v>18391.911999999997</v>
      </c>
    </row>
    <row r="54" spans="1:17" x14ac:dyDescent="0.2">
      <c r="A54" s="80" t="s">
        <v>299</v>
      </c>
      <c r="B54" s="82" t="s">
        <v>70</v>
      </c>
      <c r="C54" s="86">
        <v>33410.432000000001</v>
      </c>
      <c r="D54" s="89"/>
      <c r="E54" s="27">
        <f t="shared" si="0"/>
        <v>-21507.940121805452</v>
      </c>
      <c r="F54">
        <f t="shared" si="1"/>
        <v>-21508</v>
      </c>
      <c r="G54">
        <f t="shared" si="2"/>
        <v>3.1665200003772043E-2</v>
      </c>
      <c r="H54">
        <f t="shared" si="6"/>
        <v>3.1665200003772043E-2</v>
      </c>
      <c r="O54">
        <f t="shared" ca="1" si="5"/>
        <v>-7.0270851248692874E-3</v>
      </c>
      <c r="Q54" s="2">
        <f t="shared" si="4"/>
        <v>18391.932000000001</v>
      </c>
    </row>
    <row r="55" spans="1:17" x14ac:dyDescent="0.2">
      <c r="A55" s="80" t="s">
        <v>274</v>
      </c>
      <c r="B55" s="82" t="s">
        <v>70</v>
      </c>
      <c r="C55" s="86">
        <v>33419.409</v>
      </c>
      <c r="D55" s="89"/>
      <c r="E55" s="27">
        <f t="shared" si="0"/>
        <v>-21490.964812871658</v>
      </c>
      <c r="F55">
        <f t="shared" si="1"/>
        <v>-21491</v>
      </c>
      <c r="G55">
        <f t="shared" si="2"/>
        <v>1.8607899997732602E-2</v>
      </c>
      <c r="H55">
        <f t="shared" si="6"/>
        <v>1.8607899997732602E-2</v>
      </c>
      <c r="O55">
        <f t="shared" ca="1" si="5"/>
        <v>-7.0223683556975081E-3</v>
      </c>
      <c r="Q55" s="2">
        <f t="shared" si="4"/>
        <v>18400.909</v>
      </c>
    </row>
    <row r="56" spans="1:17" x14ac:dyDescent="0.2">
      <c r="A56" s="80" t="s">
        <v>286</v>
      </c>
      <c r="B56" s="82" t="s">
        <v>70</v>
      </c>
      <c r="C56" s="86">
        <v>33536.277000000002</v>
      </c>
      <c r="D56" s="89"/>
      <c r="E56" s="27">
        <f t="shared" si="0"/>
        <v>-21269.970003416995</v>
      </c>
      <c r="F56">
        <f t="shared" si="1"/>
        <v>-21270</v>
      </c>
      <c r="G56">
        <f t="shared" si="2"/>
        <v>1.5863000000535976E-2</v>
      </c>
      <c r="H56">
        <f t="shared" si="6"/>
        <v>1.5863000000535976E-2</v>
      </c>
      <c r="O56">
        <f t="shared" ca="1" si="5"/>
        <v>-6.9610503564643857E-3</v>
      </c>
      <c r="Q56" s="2">
        <f t="shared" si="4"/>
        <v>18517.777000000002</v>
      </c>
    </row>
    <row r="57" spans="1:17" x14ac:dyDescent="0.2">
      <c r="A57" s="80" t="s">
        <v>274</v>
      </c>
      <c r="B57" s="82" t="s">
        <v>70</v>
      </c>
      <c r="C57" s="86">
        <v>33538.394</v>
      </c>
      <c r="D57" s="89"/>
      <c r="E57" s="27">
        <f t="shared" si="0"/>
        <v>-21265.966803125935</v>
      </c>
      <c r="F57">
        <f t="shared" si="1"/>
        <v>-21266</v>
      </c>
      <c r="G57">
        <f t="shared" si="2"/>
        <v>1.7555400001583621E-2</v>
      </c>
      <c r="H57">
        <f t="shared" si="6"/>
        <v>1.7555400001583621E-2</v>
      </c>
      <c r="O57">
        <f t="shared" ca="1" si="5"/>
        <v>-6.9599405284239673E-3</v>
      </c>
      <c r="Q57" s="2">
        <f t="shared" si="4"/>
        <v>18519.894</v>
      </c>
    </row>
    <row r="58" spans="1:17" x14ac:dyDescent="0.2">
      <c r="A58" s="80" t="s">
        <v>299</v>
      </c>
      <c r="B58" s="82" t="s">
        <v>70</v>
      </c>
      <c r="C58" s="86">
        <v>33539.453999999998</v>
      </c>
      <c r="D58" s="89"/>
      <c r="E58" s="27">
        <f t="shared" si="0"/>
        <v>-21263.962366513508</v>
      </c>
      <c r="F58">
        <f t="shared" si="1"/>
        <v>-21264</v>
      </c>
      <c r="G58">
        <f t="shared" si="2"/>
        <v>1.9901599996956065E-2</v>
      </c>
      <c r="H58">
        <f t="shared" si="6"/>
        <v>1.9901599996956065E-2</v>
      </c>
      <c r="O58">
        <f t="shared" ca="1" si="5"/>
        <v>-6.9593856144037573E-3</v>
      </c>
      <c r="Q58" s="2">
        <f t="shared" si="4"/>
        <v>18520.953999999998</v>
      </c>
    </row>
    <row r="59" spans="1:17" x14ac:dyDescent="0.2">
      <c r="A59" s="80" t="s">
        <v>286</v>
      </c>
      <c r="B59" s="82" t="s">
        <v>70</v>
      </c>
      <c r="C59" s="86">
        <v>33545.271000000001</v>
      </c>
      <c r="D59" s="89"/>
      <c r="E59" s="27">
        <f t="shared" si="0"/>
        <v>-21252.962547858286</v>
      </c>
      <c r="F59">
        <f t="shared" si="1"/>
        <v>-21253</v>
      </c>
      <c r="G59">
        <f t="shared" si="2"/>
        <v>1.980570000159787E-2</v>
      </c>
      <c r="H59">
        <f t="shared" si="6"/>
        <v>1.980570000159787E-2</v>
      </c>
      <c r="O59">
        <f t="shared" ca="1" si="5"/>
        <v>-6.9563335872926063E-3</v>
      </c>
      <c r="Q59" s="2">
        <f t="shared" si="4"/>
        <v>18526.771000000001</v>
      </c>
    </row>
    <row r="60" spans="1:17" x14ac:dyDescent="0.2">
      <c r="A60" s="80" t="s">
        <v>316</v>
      </c>
      <c r="B60" s="82" t="s">
        <v>70</v>
      </c>
      <c r="C60" s="86">
        <v>33557.428999999996</v>
      </c>
      <c r="D60" s="89"/>
      <c r="E60" s="27">
        <f t="shared" si="0"/>
        <v>-21229.972038109263</v>
      </c>
      <c r="F60">
        <f t="shared" si="1"/>
        <v>-21230</v>
      </c>
      <c r="G60">
        <f t="shared" si="2"/>
        <v>1.4787000000069384E-2</v>
      </c>
      <c r="H60">
        <f t="shared" si="6"/>
        <v>1.4787000000069384E-2</v>
      </c>
      <c r="O60">
        <f t="shared" ca="1" si="5"/>
        <v>-6.9499520760602004E-3</v>
      </c>
      <c r="Q60" s="2">
        <f t="shared" si="4"/>
        <v>18538.928999999996</v>
      </c>
    </row>
    <row r="61" spans="1:17" x14ac:dyDescent="0.2">
      <c r="A61" s="80" t="s">
        <v>316</v>
      </c>
      <c r="B61" s="82" t="s">
        <v>70</v>
      </c>
      <c r="C61" s="86">
        <v>33750.457000000002</v>
      </c>
      <c r="D61" s="89"/>
      <c r="E61" s="27">
        <f t="shared" si="0"/>
        <v>-20864.960349029137</v>
      </c>
      <c r="F61">
        <f t="shared" si="1"/>
        <v>-20865</v>
      </c>
      <c r="G61">
        <f t="shared" si="2"/>
        <v>2.0968500000890344E-2</v>
      </c>
      <c r="H61">
        <f t="shared" si="6"/>
        <v>2.0968500000890344E-2</v>
      </c>
      <c r="O61">
        <f t="shared" ca="1" si="5"/>
        <v>-6.848680267372011E-3</v>
      </c>
      <c r="Q61" s="2">
        <f t="shared" si="4"/>
        <v>18731.957000000002</v>
      </c>
    </row>
    <row r="62" spans="1:17" x14ac:dyDescent="0.2">
      <c r="A62" s="80" t="s">
        <v>322</v>
      </c>
      <c r="B62" s="82" t="s">
        <v>70</v>
      </c>
      <c r="C62" s="86">
        <v>33750.462</v>
      </c>
      <c r="D62" s="89"/>
      <c r="E62" s="27">
        <f t="shared" si="0"/>
        <v>-20864.950894139463</v>
      </c>
      <c r="F62">
        <f t="shared" si="1"/>
        <v>-20865</v>
      </c>
      <c r="G62">
        <f t="shared" si="2"/>
        <v>2.5968499998271E-2</v>
      </c>
      <c r="H62">
        <f t="shared" si="6"/>
        <v>2.5968499998271E-2</v>
      </c>
      <c r="O62">
        <f t="shared" ca="1" si="5"/>
        <v>-6.848680267372011E-3</v>
      </c>
      <c r="Q62" s="2">
        <f t="shared" si="4"/>
        <v>18731.962</v>
      </c>
    </row>
    <row r="63" spans="1:17" x14ac:dyDescent="0.2">
      <c r="A63" s="80" t="s">
        <v>322</v>
      </c>
      <c r="B63" s="82" t="s">
        <v>70</v>
      </c>
      <c r="C63" s="86">
        <v>33888.472999999998</v>
      </c>
      <c r="D63" s="89"/>
      <c r="E63" s="27">
        <f t="shared" si="0"/>
        <v>-20603.975138178488</v>
      </c>
      <c r="F63">
        <f t="shared" si="1"/>
        <v>-20604</v>
      </c>
      <c r="G63">
        <f t="shared" si="2"/>
        <v>1.3147599995136261E-2</v>
      </c>
      <c r="H63">
        <f t="shared" si="6"/>
        <v>1.3147599995136261E-2</v>
      </c>
      <c r="O63">
        <f t="shared" ca="1" si="5"/>
        <v>-6.7762639877347024E-3</v>
      </c>
      <c r="Q63" s="2">
        <f t="shared" si="4"/>
        <v>18869.972999999998</v>
      </c>
    </row>
    <row r="64" spans="1:17" x14ac:dyDescent="0.2">
      <c r="A64" s="80" t="s">
        <v>316</v>
      </c>
      <c r="B64" s="82" t="s">
        <v>70</v>
      </c>
      <c r="C64" s="86">
        <v>33913.338000000003</v>
      </c>
      <c r="D64" s="89"/>
      <c r="E64" s="27">
        <f t="shared" si="0"/>
        <v>-20556.95597179341</v>
      </c>
      <c r="F64">
        <f t="shared" si="1"/>
        <v>-20557</v>
      </c>
      <c r="G64">
        <f t="shared" si="2"/>
        <v>2.3283300004550256E-2</v>
      </c>
      <c r="H64">
        <f t="shared" si="6"/>
        <v>2.3283300004550256E-2</v>
      </c>
      <c r="O64">
        <f t="shared" ca="1" si="5"/>
        <v>-6.7632235082597846E-3</v>
      </c>
      <c r="Q64" s="2">
        <f t="shared" si="4"/>
        <v>18894.838000000003</v>
      </c>
    </row>
    <row r="65" spans="1:17" x14ac:dyDescent="0.2">
      <c r="A65" s="80" t="s">
        <v>330</v>
      </c>
      <c r="B65" s="82" t="s">
        <v>70</v>
      </c>
      <c r="C65" s="86">
        <v>34136.493000000002</v>
      </c>
      <c r="D65" s="89"/>
      <c r="E65" s="27">
        <f t="shared" si="0"/>
        <v>-20134.974790427637</v>
      </c>
      <c r="F65">
        <f t="shared" si="1"/>
        <v>-20135</v>
      </c>
      <c r="G65">
        <f t="shared" si="2"/>
        <v>1.333149999845773E-2</v>
      </c>
      <c r="H65">
        <f t="shared" si="6"/>
        <v>1.333149999845773E-2</v>
      </c>
      <c r="O65">
        <f t="shared" ca="1" si="5"/>
        <v>-6.6461366499956315E-3</v>
      </c>
      <c r="Q65" s="2">
        <f t="shared" si="4"/>
        <v>19117.993000000002</v>
      </c>
    </row>
    <row r="66" spans="1:17" x14ac:dyDescent="0.2">
      <c r="A66" s="80" t="s">
        <v>330</v>
      </c>
      <c r="B66" s="82" t="s">
        <v>70</v>
      </c>
      <c r="C66" s="86">
        <v>34237.499000000003</v>
      </c>
      <c r="D66" s="89"/>
      <c r="E66" s="27">
        <f t="shared" si="0"/>
        <v>-19943.974672997905</v>
      </c>
      <c r="F66">
        <f t="shared" si="1"/>
        <v>-19944</v>
      </c>
      <c r="G66">
        <f t="shared" si="2"/>
        <v>1.3393600005656481E-2</v>
      </c>
      <c r="H66">
        <f t="shared" si="6"/>
        <v>1.3393600005656481E-2</v>
      </c>
      <c r="O66">
        <f t="shared" ca="1" si="5"/>
        <v>-6.5931423610656468E-3</v>
      </c>
      <c r="Q66" s="2">
        <f t="shared" si="4"/>
        <v>19218.999000000003</v>
      </c>
    </row>
    <row r="67" spans="1:17" x14ac:dyDescent="0.2">
      <c r="A67" s="80" t="s">
        <v>336</v>
      </c>
      <c r="B67" s="82" t="s">
        <v>70</v>
      </c>
      <c r="C67" s="86">
        <v>34265.531999999999</v>
      </c>
      <c r="D67" s="89"/>
      <c r="E67" s="27">
        <f t="shared" si="0"/>
        <v>-19890.964888510778</v>
      </c>
      <c r="F67">
        <f t="shared" si="1"/>
        <v>-19891</v>
      </c>
      <c r="G67">
        <f t="shared" si="2"/>
        <v>1.8567899998743087E-2</v>
      </c>
      <c r="H67">
        <f t="shared" si="6"/>
        <v>1.8567899998743087E-2</v>
      </c>
      <c r="O67">
        <f t="shared" ca="1" si="5"/>
        <v>-6.5784371395301022E-3</v>
      </c>
      <c r="Q67" s="2">
        <f t="shared" si="4"/>
        <v>19247.031999999999</v>
      </c>
    </row>
    <row r="68" spans="1:17" x14ac:dyDescent="0.2">
      <c r="A68" s="80" t="s">
        <v>336</v>
      </c>
      <c r="B68" s="82" t="s">
        <v>70</v>
      </c>
      <c r="C68" s="86">
        <v>34266.582999999999</v>
      </c>
      <c r="D68" s="89"/>
      <c r="E68" s="27">
        <f t="shared" si="0"/>
        <v>-19888.97747069977</v>
      </c>
      <c r="F68">
        <f t="shared" si="1"/>
        <v>-19889</v>
      </c>
      <c r="G68">
        <f t="shared" si="2"/>
        <v>1.1914100003195927E-2</v>
      </c>
      <c r="H68">
        <f t="shared" si="6"/>
        <v>1.1914100003195927E-2</v>
      </c>
      <c r="O68">
        <f t="shared" ca="1" si="5"/>
        <v>-6.5778822255098922E-3</v>
      </c>
      <c r="Q68" s="2">
        <f t="shared" si="4"/>
        <v>19248.082999999999</v>
      </c>
    </row>
    <row r="69" spans="1:17" x14ac:dyDescent="0.2">
      <c r="A69" s="80" t="s">
        <v>330</v>
      </c>
      <c r="B69" s="82" t="s">
        <v>70</v>
      </c>
      <c r="C69" s="86">
        <v>34272.400999999998</v>
      </c>
      <c r="D69" s="89"/>
      <c r="E69" s="27">
        <f t="shared" si="0"/>
        <v>-19877.97576106662</v>
      </c>
      <c r="F69">
        <f t="shared" si="1"/>
        <v>-19878</v>
      </c>
      <c r="G69">
        <f t="shared" si="2"/>
        <v>1.2818199997127522E-2</v>
      </c>
      <c r="H69">
        <f t="shared" si="6"/>
        <v>1.2818199997127522E-2</v>
      </c>
      <c r="O69">
        <f t="shared" ca="1" si="5"/>
        <v>-6.5748301983987413E-3</v>
      </c>
      <c r="Q69" s="2">
        <f t="shared" si="4"/>
        <v>19253.900999999998</v>
      </c>
    </row>
    <row r="70" spans="1:17" x14ac:dyDescent="0.2">
      <c r="A70" s="80" t="s">
        <v>344</v>
      </c>
      <c r="B70" s="82" t="s">
        <v>70</v>
      </c>
      <c r="C70" s="86">
        <v>34458.546000000002</v>
      </c>
      <c r="D70" s="89"/>
      <c r="E70" s="27">
        <f t="shared" si="0"/>
        <v>-19525.979673121768</v>
      </c>
      <c r="F70">
        <f t="shared" si="1"/>
        <v>-19526</v>
      </c>
      <c r="G70">
        <f t="shared" si="2"/>
        <v>1.074940000398783E-2</v>
      </c>
      <c r="H70">
        <f t="shared" si="6"/>
        <v>1.074940000398783E-2</v>
      </c>
      <c r="O70">
        <f t="shared" ca="1" si="5"/>
        <v>-6.477165330841912E-3</v>
      </c>
      <c r="Q70" s="2">
        <f t="shared" si="4"/>
        <v>19440.046000000002</v>
      </c>
    </row>
    <row r="71" spans="1:17" x14ac:dyDescent="0.2">
      <c r="A71" s="80" t="s">
        <v>344</v>
      </c>
      <c r="B71" s="82" t="s">
        <v>70</v>
      </c>
      <c r="C71" s="86">
        <v>34520.423999999999</v>
      </c>
      <c r="D71" s="89"/>
      <c r="E71" s="27">
        <f t="shared" si="0"/>
        <v>-19408.969740381966</v>
      </c>
      <c r="F71">
        <f t="shared" si="1"/>
        <v>-19409</v>
      </c>
      <c r="G71">
        <f t="shared" si="2"/>
        <v>1.6002099997422192E-2</v>
      </c>
      <c r="H71">
        <f t="shared" si="6"/>
        <v>1.6002099997422192E-2</v>
      </c>
      <c r="O71">
        <f t="shared" ca="1" si="5"/>
        <v>-6.4447028606596703E-3</v>
      </c>
      <c r="Q71" s="2">
        <f t="shared" si="4"/>
        <v>19501.923999999999</v>
      </c>
    </row>
    <row r="72" spans="1:17" x14ac:dyDescent="0.2">
      <c r="A72" s="80" t="s">
        <v>187</v>
      </c>
      <c r="B72" s="82" t="s">
        <v>70</v>
      </c>
      <c r="C72" s="86">
        <v>34534.71</v>
      </c>
      <c r="D72" s="89"/>
      <c r="E72" s="27">
        <f t="shared" si="0"/>
        <v>-19381.955229584579</v>
      </c>
      <c r="F72">
        <f t="shared" si="1"/>
        <v>-19382</v>
      </c>
      <c r="G72">
        <f t="shared" si="2"/>
        <v>2.3675800002820324E-2</v>
      </c>
      <c r="H72">
        <f t="shared" si="6"/>
        <v>2.3675800002820324E-2</v>
      </c>
      <c r="O72">
        <f t="shared" ca="1" si="5"/>
        <v>-6.437211521386846E-3</v>
      </c>
      <c r="Q72" s="2">
        <f t="shared" si="4"/>
        <v>19516.21</v>
      </c>
    </row>
    <row r="73" spans="1:17" x14ac:dyDescent="0.2">
      <c r="A73" s="80" t="s">
        <v>353</v>
      </c>
      <c r="B73" s="82" t="s">
        <v>70</v>
      </c>
      <c r="C73" s="86">
        <v>34603.464999999997</v>
      </c>
      <c r="D73" s="89"/>
      <c r="E73" s="27">
        <f t="shared" si="0"/>
        <v>-19251.941041577127</v>
      </c>
      <c r="F73">
        <f t="shared" si="1"/>
        <v>-19252</v>
      </c>
      <c r="G73">
        <f t="shared" si="2"/>
        <v>3.1178799996268936E-2</v>
      </c>
      <c r="H73">
        <f t="shared" si="6"/>
        <v>3.1178799996268936E-2</v>
      </c>
      <c r="O73">
        <f t="shared" ca="1" si="5"/>
        <v>-6.4011421100732442E-3</v>
      </c>
      <c r="Q73" s="2">
        <f t="shared" si="4"/>
        <v>19584.964999999997</v>
      </c>
    </row>
    <row r="74" spans="1:17" x14ac:dyDescent="0.2">
      <c r="A74" s="80" t="s">
        <v>344</v>
      </c>
      <c r="B74" s="82" t="s">
        <v>70</v>
      </c>
      <c r="C74" s="86">
        <v>34605.572</v>
      </c>
      <c r="D74" s="89"/>
      <c r="E74" s="27">
        <f t="shared" si="0"/>
        <v>-19247.956751065423</v>
      </c>
      <c r="F74">
        <f t="shared" si="1"/>
        <v>-19248</v>
      </c>
      <c r="G74">
        <f t="shared" si="2"/>
        <v>2.287120000255527E-2</v>
      </c>
      <c r="H74">
        <f t="shared" si="6"/>
        <v>2.287120000255527E-2</v>
      </c>
      <c r="O74">
        <f t="shared" ca="1" si="5"/>
        <v>-6.400032282032825E-3</v>
      </c>
      <c r="Q74" s="2">
        <f t="shared" si="4"/>
        <v>19587.072</v>
      </c>
    </row>
    <row r="75" spans="1:17" x14ac:dyDescent="0.2">
      <c r="A75" s="80" t="s">
        <v>344</v>
      </c>
      <c r="B75" s="82" t="s">
        <v>70</v>
      </c>
      <c r="C75" s="86">
        <v>34629.35</v>
      </c>
      <c r="D75" s="89"/>
      <c r="E75" s="27">
        <f t="shared" si="0"/>
        <v>-19202.993077697072</v>
      </c>
      <c r="F75">
        <f t="shared" si="1"/>
        <v>-19203</v>
      </c>
      <c r="G75">
        <f t="shared" si="2"/>
        <v>3.6607000001822598E-3</v>
      </c>
      <c r="H75">
        <f t="shared" si="6"/>
        <v>3.6607000001822598E-3</v>
      </c>
      <c r="O75">
        <f t="shared" ca="1" si="5"/>
        <v>-6.3875467165781172E-3</v>
      </c>
      <c r="Q75" s="2">
        <f t="shared" si="4"/>
        <v>19610.849999999999</v>
      </c>
    </row>
    <row r="76" spans="1:17" x14ac:dyDescent="0.2">
      <c r="A76" s="80" t="s">
        <v>187</v>
      </c>
      <c r="B76" s="82" t="s">
        <v>70</v>
      </c>
      <c r="C76" s="86">
        <v>34868.915999999997</v>
      </c>
      <c r="D76" s="89"/>
      <c r="E76" s="27">
        <f t="shared" si="0"/>
        <v>-18749.979057419361</v>
      </c>
      <c r="F76">
        <f t="shared" si="1"/>
        <v>-18750</v>
      </c>
      <c r="G76">
        <f t="shared" si="2"/>
        <v>1.1075000002165325E-2</v>
      </c>
      <c r="H76">
        <f t="shared" si="6"/>
        <v>1.1075000002165325E-2</v>
      </c>
      <c r="O76">
        <f t="shared" ca="1" si="5"/>
        <v>-6.2618586910007197E-3</v>
      </c>
      <c r="Q76" s="2">
        <f t="shared" si="4"/>
        <v>19850.415999999997</v>
      </c>
    </row>
    <row r="77" spans="1:17" x14ac:dyDescent="0.2">
      <c r="A77" s="80" t="s">
        <v>364</v>
      </c>
      <c r="B77" s="82" t="s">
        <v>70</v>
      </c>
      <c r="C77" s="86">
        <v>34961.457000000002</v>
      </c>
      <c r="D77" s="89"/>
      <c r="E77" s="27">
        <f t="shared" si="0"/>
        <v>-18574.986068220049</v>
      </c>
      <c r="F77">
        <f t="shared" si="1"/>
        <v>-18575</v>
      </c>
      <c r="G77">
        <f t="shared" si="2"/>
        <v>7.3675000021466985E-3</v>
      </c>
      <c r="H77">
        <f t="shared" si="6"/>
        <v>7.3675000021466985E-3</v>
      </c>
      <c r="O77">
        <f t="shared" ca="1" si="5"/>
        <v>-6.2133037142324101E-3</v>
      </c>
      <c r="Q77" s="2">
        <f t="shared" si="4"/>
        <v>19942.957000000002</v>
      </c>
    </row>
    <row r="78" spans="1:17" x14ac:dyDescent="0.2">
      <c r="A78" s="80" t="s">
        <v>364</v>
      </c>
      <c r="B78" s="82" t="s">
        <v>70</v>
      </c>
      <c r="C78" s="86">
        <v>34979.440000000002</v>
      </c>
      <c r="D78" s="89"/>
      <c r="E78" s="27">
        <f t="shared" si="0"/>
        <v>-18540.980611992312</v>
      </c>
      <c r="F78">
        <f t="shared" si="1"/>
        <v>-18541</v>
      </c>
      <c r="G78">
        <f t="shared" si="2"/>
        <v>1.0252899999613874E-2</v>
      </c>
      <c r="H78">
        <f t="shared" si="6"/>
        <v>1.0252899999613874E-2</v>
      </c>
      <c r="O78">
        <f t="shared" ca="1" si="5"/>
        <v>-6.2038701758888523E-3</v>
      </c>
      <c r="Q78" s="2">
        <f t="shared" si="4"/>
        <v>19960.940000000002</v>
      </c>
    </row>
    <row r="79" spans="1:17" x14ac:dyDescent="0.2">
      <c r="A79" s="80" t="s">
        <v>364</v>
      </c>
      <c r="B79" s="82" t="s">
        <v>70</v>
      </c>
      <c r="C79" s="86">
        <v>34988.423000000003</v>
      </c>
      <c r="D79" s="89"/>
      <c r="E79" s="27">
        <f t="shared" si="0"/>
        <v>-18523.993957190902</v>
      </c>
      <c r="F79">
        <f t="shared" si="1"/>
        <v>-18524</v>
      </c>
      <c r="G79">
        <f t="shared" si="2"/>
        <v>3.1956000020727515E-3</v>
      </c>
      <c r="H79">
        <f t="shared" si="6"/>
        <v>3.1956000020727515E-3</v>
      </c>
      <c r="O79">
        <f t="shared" ca="1" si="5"/>
        <v>-6.1991534067170739E-3</v>
      </c>
      <c r="Q79" s="2">
        <f t="shared" si="4"/>
        <v>19969.923000000003</v>
      </c>
    </row>
    <row r="80" spans="1:17" x14ac:dyDescent="0.2">
      <c r="A80" s="80" t="s">
        <v>374</v>
      </c>
      <c r="B80" s="82" t="s">
        <v>70</v>
      </c>
      <c r="C80" s="86">
        <v>35228.514999999999</v>
      </c>
      <c r="D80" s="89"/>
      <c r="E80" s="27">
        <f t="shared" si="0"/>
        <v>-18069.985282518723</v>
      </c>
      <c r="F80">
        <f t="shared" si="1"/>
        <v>-18070</v>
      </c>
      <c r="G80">
        <f t="shared" si="2"/>
        <v>7.7830000009271316E-3</v>
      </c>
      <c r="H80">
        <f t="shared" si="6"/>
        <v>7.7830000009271316E-3</v>
      </c>
      <c r="O80">
        <f t="shared" ca="1" si="5"/>
        <v>-6.0731879241295722E-3</v>
      </c>
      <c r="Q80" s="2">
        <f t="shared" si="4"/>
        <v>20210.014999999999</v>
      </c>
    </row>
    <row r="81" spans="1:17" x14ac:dyDescent="0.2">
      <c r="A81" s="80" t="s">
        <v>374</v>
      </c>
      <c r="B81" s="82" t="s">
        <v>70</v>
      </c>
      <c r="C81" s="86">
        <v>35346.440999999999</v>
      </c>
      <c r="D81" s="89"/>
      <c r="E81" s="27">
        <f t="shared" si="0"/>
        <v>-17846.989818407499</v>
      </c>
      <c r="F81">
        <f t="shared" si="1"/>
        <v>-17847</v>
      </c>
      <c r="G81">
        <f t="shared" si="2"/>
        <v>5.3842999986954965E-3</v>
      </c>
      <c r="H81">
        <f t="shared" si="6"/>
        <v>5.3842999986954965E-3</v>
      </c>
      <c r="O81">
        <f t="shared" ca="1" si="5"/>
        <v>-6.0113150108762397E-3</v>
      </c>
      <c r="Q81" s="2">
        <f t="shared" si="4"/>
        <v>20327.940999999999</v>
      </c>
    </row>
    <row r="82" spans="1:17" x14ac:dyDescent="0.2">
      <c r="A82" s="80" t="s">
        <v>380</v>
      </c>
      <c r="B82" s="82" t="s">
        <v>70</v>
      </c>
      <c r="C82" s="86">
        <v>35603.442999999999</v>
      </c>
      <c r="D82" s="89"/>
      <c r="E82" s="27">
        <f t="shared" si="0"/>
        <v>-17361.004706833181</v>
      </c>
      <c r="F82">
        <f t="shared" si="1"/>
        <v>-17361</v>
      </c>
      <c r="G82">
        <f t="shared" si="2"/>
        <v>-2.4890999993658625E-3</v>
      </c>
      <c r="H82">
        <f t="shared" si="6"/>
        <v>-2.4890999993658625E-3</v>
      </c>
      <c r="O82">
        <f t="shared" ca="1" si="5"/>
        <v>-5.8764709039653903E-3</v>
      </c>
      <c r="Q82" s="2">
        <f t="shared" si="4"/>
        <v>20584.942999999999</v>
      </c>
    </row>
    <row r="83" spans="1:17" x14ac:dyDescent="0.2">
      <c r="A83" s="80" t="s">
        <v>380</v>
      </c>
      <c r="B83" s="82" t="s">
        <v>70</v>
      </c>
      <c r="C83" s="86">
        <v>35731.428</v>
      </c>
      <c r="D83" s="89"/>
      <c r="E83" s="27">
        <f t="shared" si="0"/>
        <v>-17118.987895661132</v>
      </c>
      <c r="F83">
        <f t="shared" si="1"/>
        <v>-17119</v>
      </c>
      <c r="G83">
        <f t="shared" si="2"/>
        <v>6.4010999994934537E-3</v>
      </c>
      <c r="H83">
        <f t="shared" si="6"/>
        <v>6.4010999994934537E-3</v>
      </c>
      <c r="O83">
        <f t="shared" ca="1" si="5"/>
        <v>-5.8093263075200694E-3</v>
      </c>
      <c r="Q83" s="2">
        <f t="shared" si="4"/>
        <v>20712.928</v>
      </c>
    </row>
    <row r="84" spans="1:17" x14ac:dyDescent="0.2">
      <c r="A84" s="80" t="s">
        <v>380</v>
      </c>
      <c r="B84" s="82" t="s">
        <v>70</v>
      </c>
      <c r="C84" s="86">
        <v>35748.353000000003</v>
      </c>
      <c r="D84" s="89"/>
      <c r="E84" s="27">
        <f t="shared" si="0"/>
        <v>-17086.983094089952</v>
      </c>
      <c r="F84">
        <f t="shared" si="1"/>
        <v>-17087</v>
      </c>
      <c r="G84">
        <f t="shared" si="2"/>
        <v>8.940300001995638E-3</v>
      </c>
      <c r="H84">
        <f t="shared" si="6"/>
        <v>8.940300001995638E-3</v>
      </c>
      <c r="O84">
        <f t="shared" ca="1" si="5"/>
        <v>-5.8004476831967217E-3</v>
      </c>
      <c r="Q84" s="2">
        <f t="shared" si="4"/>
        <v>20729.853000000003</v>
      </c>
    </row>
    <row r="85" spans="1:17" x14ac:dyDescent="0.2">
      <c r="A85" s="80" t="s">
        <v>389</v>
      </c>
      <c r="B85" s="82" t="s">
        <v>70</v>
      </c>
      <c r="C85" s="86">
        <v>35933.446000000004</v>
      </c>
      <c r="D85" s="89"/>
      <c r="E85" s="27">
        <f t="shared" ref="E85:E148" si="7">+(C85-C$7)/C$8</f>
        <v>-16736.976314934047</v>
      </c>
      <c r="F85">
        <f t="shared" ref="F85:F148" si="8">ROUND(2*E85,0)/2</f>
        <v>-16737</v>
      </c>
      <c r="G85">
        <f t="shared" ref="G85:G148" si="9">+C85-(C$7+F85*C$8)</f>
        <v>1.2525300007837359E-2</v>
      </c>
      <c r="H85">
        <f t="shared" ref="H85:H116" si="10">+G85</f>
        <v>1.2525300007837359E-2</v>
      </c>
      <c r="O85">
        <f t="shared" ca="1" si="5"/>
        <v>-5.7033377296601016E-3</v>
      </c>
      <c r="Q85" s="2">
        <f t="shared" ref="Q85:Q148" si="11">+C85-15018.5</f>
        <v>20914.946000000004</v>
      </c>
    </row>
    <row r="86" spans="1:17" x14ac:dyDescent="0.2">
      <c r="A86" s="80" t="s">
        <v>389</v>
      </c>
      <c r="B86" s="82" t="s">
        <v>70</v>
      </c>
      <c r="C86" s="86">
        <v>36133.341999999997</v>
      </c>
      <c r="D86" s="89"/>
      <c r="E86" s="27">
        <f t="shared" si="7"/>
        <v>-16358.977389387723</v>
      </c>
      <c r="F86">
        <f t="shared" si="8"/>
        <v>-16359</v>
      </c>
      <c r="G86">
        <f t="shared" si="9"/>
        <v>1.1957099995925091E-2</v>
      </c>
      <c r="H86">
        <f t="shared" si="10"/>
        <v>1.1957099995925091E-2</v>
      </c>
      <c r="O86">
        <f t="shared" ca="1" si="5"/>
        <v>-5.5984589798405513E-3</v>
      </c>
      <c r="Q86" s="2">
        <f t="shared" si="11"/>
        <v>21114.841999999997</v>
      </c>
    </row>
    <row r="87" spans="1:17" x14ac:dyDescent="0.2">
      <c r="A87" s="80" t="s">
        <v>394</v>
      </c>
      <c r="B87" s="82" t="s">
        <v>70</v>
      </c>
      <c r="C87" s="86">
        <v>37069.375</v>
      </c>
      <c r="D87" s="89"/>
      <c r="E87" s="27">
        <f t="shared" si="7"/>
        <v>-14588.959638777829</v>
      </c>
      <c r="F87">
        <f t="shared" si="8"/>
        <v>-14589</v>
      </c>
      <c r="G87">
        <f t="shared" si="9"/>
        <v>2.1344100001442712E-2</v>
      </c>
      <c r="H87">
        <f t="shared" si="10"/>
        <v>2.1344100001442712E-2</v>
      </c>
      <c r="O87">
        <f t="shared" ca="1" si="5"/>
        <v>-5.1073600719553584E-3</v>
      </c>
      <c r="Q87" s="2">
        <f t="shared" si="11"/>
        <v>22050.875</v>
      </c>
    </row>
    <row r="88" spans="1:17" x14ac:dyDescent="0.2">
      <c r="A88" s="80" t="s">
        <v>399</v>
      </c>
      <c r="B88" s="82" t="s">
        <v>70</v>
      </c>
      <c r="C88" s="86">
        <v>37520.436999999998</v>
      </c>
      <c r="D88" s="89"/>
      <c r="E88" s="27">
        <f t="shared" si="7"/>
        <v>-13736.011348893186</v>
      </c>
      <c r="F88">
        <f t="shared" si="8"/>
        <v>-13736</v>
      </c>
      <c r="G88">
        <f t="shared" si="9"/>
        <v>-6.001599998853635E-3</v>
      </c>
      <c r="H88">
        <f t="shared" si="10"/>
        <v>-6.001599998853635E-3</v>
      </c>
      <c r="O88">
        <f t="shared" ca="1" si="5"/>
        <v>-4.8706892423361096E-3</v>
      </c>
      <c r="Q88" s="2">
        <f t="shared" si="11"/>
        <v>22501.936999999998</v>
      </c>
    </row>
    <row r="89" spans="1:17" x14ac:dyDescent="0.2">
      <c r="A89" s="80" t="s">
        <v>399</v>
      </c>
      <c r="B89" s="82" t="s">
        <v>70</v>
      </c>
      <c r="C89" s="86">
        <v>37546.347999999998</v>
      </c>
      <c r="D89" s="89"/>
      <c r="E89" s="27">
        <f t="shared" si="7"/>
        <v>-13687.01421958679</v>
      </c>
      <c r="F89">
        <f t="shared" si="8"/>
        <v>-13687</v>
      </c>
      <c r="G89">
        <f t="shared" si="9"/>
        <v>-7.5197000041953288E-3</v>
      </c>
      <c r="H89">
        <f t="shared" si="10"/>
        <v>-7.5197000041953288E-3</v>
      </c>
      <c r="O89">
        <f t="shared" ca="1" si="5"/>
        <v>-4.8570938488409826E-3</v>
      </c>
      <c r="Q89" s="2">
        <f t="shared" si="11"/>
        <v>22527.847999999998</v>
      </c>
    </row>
    <row r="90" spans="1:17" x14ac:dyDescent="0.2">
      <c r="A90" s="80" t="s">
        <v>408</v>
      </c>
      <c r="B90" s="82" t="s">
        <v>70</v>
      </c>
      <c r="C90" s="86">
        <v>38227.476000000002</v>
      </c>
      <c r="D90" s="89"/>
      <c r="E90" s="27">
        <f t="shared" si="7"/>
        <v>-12399.016199818876</v>
      </c>
      <c r="F90">
        <f t="shared" si="8"/>
        <v>-12399</v>
      </c>
      <c r="G90">
        <f t="shared" si="9"/>
        <v>-8.5668999963672832E-3</v>
      </c>
      <c r="I90">
        <f t="shared" ref="I90:I111" si="12">+G90</f>
        <v>-8.5668999963672832E-3</v>
      </c>
      <c r="O90">
        <f t="shared" ca="1" si="5"/>
        <v>-4.4997292198262206E-3</v>
      </c>
      <c r="Q90" s="2">
        <f t="shared" si="11"/>
        <v>23208.976000000002</v>
      </c>
    </row>
    <row r="91" spans="1:17" x14ac:dyDescent="0.2">
      <c r="A91" s="80" t="s">
        <v>408</v>
      </c>
      <c r="B91" s="82" t="s">
        <v>70</v>
      </c>
      <c r="C91" s="86">
        <v>38227.487000000001</v>
      </c>
      <c r="D91" s="89"/>
      <c r="E91" s="27">
        <f t="shared" si="7"/>
        <v>-12398.995399061581</v>
      </c>
      <c r="F91">
        <f t="shared" si="8"/>
        <v>-12399</v>
      </c>
      <c r="G91">
        <f t="shared" si="9"/>
        <v>2.433100002235733E-3</v>
      </c>
      <c r="I91">
        <f t="shared" si="12"/>
        <v>2.433100002235733E-3</v>
      </c>
      <c r="O91">
        <f t="shared" ca="1" si="5"/>
        <v>-4.4997292198262206E-3</v>
      </c>
      <c r="Q91" s="2">
        <f t="shared" si="11"/>
        <v>23208.987000000001</v>
      </c>
    </row>
    <row r="92" spans="1:17" x14ac:dyDescent="0.2">
      <c r="A92" s="80" t="s">
        <v>408</v>
      </c>
      <c r="B92" s="82" t="s">
        <v>70</v>
      </c>
      <c r="C92" s="86">
        <v>38236.470999999998</v>
      </c>
      <c r="D92" s="89"/>
      <c r="E92" s="27">
        <f t="shared" si="7"/>
        <v>-12382.006853282241</v>
      </c>
      <c r="F92">
        <f t="shared" si="8"/>
        <v>-12382</v>
      </c>
      <c r="G92">
        <f t="shared" si="9"/>
        <v>-3.6241999987396412E-3</v>
      </c>
      <c r="I92">
        <f t="shared" si="12"/>
        <v>-3.6241999987396412E-3</v>
      </c>
      <c r="O92">
        <f t="shared" ca="1" si="5"/>
        <v>-4.4950124506544413E-3</v>
      </c>
      <c r="Q92" s="2">
        <f t="shared" si="11"/>
        <v>23217.970999999998</v>
      </c>
    </row>
    <row r="93" spans="1:17" x14ac:dyDescent="0.2">
      <c r="A93" s="80" t="s">
        <v>408</v>
      </c>
      <c r="B93" s="82" t="s">
        <v>70</v>
      </c>
      <c r="C93" s="86">
        <v>38236.472999999998</v>
      </c>
      <c r="D93" s="89"/>
      <c r="E93" s="27">
        <f t="shared" si="7"/>
        <v>-12382.003071326366</v>
      </c>
      <c r="F93">
        <f t="shared" si="8"/>
        <v>-12382</v>
      </c>
      <c r="G93">
        <f t="shared" si="9"/>
        <v>-1.6241999983321875E-3</v>
      </c>
      <c r="I93">
        <f t="shared" si="12"/>
        <v>-1.6241999983321875E-3</v>
      </c>
      <c r="O93">
        <f t="shared" ca="1" si="5"/>
        <v>-4.4950124506544413E-3</v>
      </c>
      <c r="Q93" s="2">
        <f t="shared" si="11"/>
        <v>23217.972999999998</v>
      </c>
    </row>
    <row r="94" spans="1:17" x14ac:dyDescent="0.2">
      <c r="A94" s="80" t="s">
        <v>408</v>
      </c>
      <c r="B94" s="82" t="s">
        <v>70</v>
      </c>
      <c r="C94" s="86">
        <v>38236.482000000004</v>
      </c>
      <c r="D94" s="89"/>
      <c r="E94" s="27">
        <f t="shared" si="7"/>
        <v>-12381.98605252493</v>
      </c>
      <c r="F94">
        <f t="shared" si="8"/>
        <v>-12382</v>
      </c>
      <c r="G94">
        <f t="shared" si="9"/>
        <v>7.3758000071393326E-3</v>
      </c>
      <c r="I94">
        <f t="shared" si="12"/>
        <v>7.3758000071393326E-3</v>
      </c>
      <c r="O94">
        <f t="shared" ca="1" si="5"/>
        <v>-4.4950124506544413E-3</v>
      </c>
      <c r="Q94" s="2">
        <f t="shared" si="11"/>
        <v>23217.982000000004</v>
      </c>
    </row>
    <row r="95" spans="1:17" x14ac:dyDescent="0.2">
      <c r="A95" s="80" t="s">
        <v>408</v>
      </c>
      <c r="B95" s="82" t="s">
        <v>70</v>
      </c>
      <c r="C95" s="86">
        <v>38255.500999999997</v>
      </c>
      <c r="D95" s="89"/>
      <c r="E95" s="27">
        <f t="shared" si="7"/>
        <v>-12346.021543155242</v>
      </c>
      <c r="F95">
        <f t="shared" si="8"/>
        <v>-12346</v>
      </c>
      <c r="G95">
        <f t="shared" si="9"/>
        <v>-1.1392600004910491E-2</v>
      </c>
      <c r="I95">
        <f t="shared" si="12"/>
        <v>-1.1392600004910491E-2</v>
      </c>
      <c r="O95">
        <f t="shared" ca="1" si="5"/>
        <v>-4.4850239982906753E-3</v>
      </c>
      <c r="Q95" s="2">
        <f t="shared" si="11"/>
        <v>23237.000999999997</v>
      </c>
    </row>
    <row r="96" spans="1:17" x14ac:dyDescent="0.2">
      <c r="A96" s="80" t="s">
        <v>408</v>
      </c>
      <c r="B96" s="82" t="s">
        <v>70</v>
      </c>
      <c r="C96" s="86">
        <v>38503.536999999997</v>
      </c>
      <c r="D96" s="89"/>
      <c r="E96" s="27">
        <f t="shared" si="7"/>
        <v>-11876.990939757419</v>
      </c>
      <c r="F96">
        <f t="shared" si="8"/>
        <v>-11877</v>
      </c>
      <c r="G96">
        <f t="shared" si="9"/>
        <v>4.7912999943946488E-3</v>
      </c>
      <c r="I96">
        <f t="shared" si="12"/>
        <v>4.7912999943946488E-3</v>
      </c>
      <c r="O96">
        <f t="shared" ca="1" si="5"/>
        <v>-4.3548966605516043E-3</v>
      </c>
      <c r="Q96" s="2">
        <f t="shared" si="11"/>
        <v>23485.036999999997</v>
      </c>
    </row>
    <row r="97" spans="1:17" x14ac:dyDescent="0.2">
      <c r="A97" s="80" t="s">
        <v>408</v>
      </c>
      <c r="B97" s="82" t="s">
        <v>70</v>
      </c>
      <c r="C97" s="86">
        <v>38503.552000000003</v>
      </c>
      <c r="D97" s="89"/>
      <c r="E97" s="27">
        <f t="shared" si="7"/>
        <v>-11876.962575088362</v>
      </c>
      <c r="F97">
        <f t="shared" si="8"/>
        <v>-11877</v>
      </c>
      <c r="G97">
        <f t="shared" si="9"/>
        <v>1.979130000108853E-2</v>
      </c>
      <c r="I97">
        <f t="shared" si="12"/>
        <v>1.979130000108853E-2</v>
      </c>
      <c r="O97">
        <f t="shared" ca="1" si="5"/>
        <v>-4.3548966605516043E-3</v>
      </c>
      <c r="Q97" s="2">
        <f t="shared" si="11"/>
        <v>23485.052000000003</v>
      </c>
    </row>
    <row r="98" spans="1:17" x14ac:dyDescent="0.2">
      <c r="A98" s="80" t="s">
        <v>408</v>
      </c>
      <c r="B98" s="82" t="s">
        <v>70</v>
      </c>
      <c r="C98" s="86">
        <v>38522.561999999998</v>
      </c>
      <c r="D98" s="89"/>
      <c r="E98" s="27">
        <f t="shared" si="7"/>
        <v>-11841.015084520099</v>
      </c>
      <c r="F98">
        <f t="shared" si="8"/>
        <v>-11841</v>
      </c>
      <c r="G98">
        <f t="shared" si="9"/>
        <v>-7.9771000018808991E-3</v>
      </c>
      <c r="I98">
        <f t="shared" si="12"/>
        <v>-7.9771000018808991E-3</v>
      </c>
      <c r="O98">
        <f t="shared" ca="1" si="5"/>
        <v>-4.3449082081878374E-3</v>
      </c>
      <c r="Q98" s="2">
        <f t="shared" si="11"/>
        <v>23504.061999999998</v>
      </c>
    </row>
    <row r="99" spans="1:17" x14ac:dyDescent="0.2">
      <c r="A99" s="80" t="s">
        <v>408</v>
      </c>
      <c r="B99" s="82" t="s">
        <v>70</v>
      </c>
      <c r="C99" s="86">
        <v>38529.428</v>
      </c>
      <c r="D99" s="89"/>
      <c r="E99" s="27">
        <f t="shared" si="7"/>
        <v>-11828.031630009744</v>
      </c>
      <c r="F99">
        <f t="shared" si="8"/>
        <v>-11828</v>
      </c>
      <c r="G99">
        <f t="shared" si="9"/>
        <v>-1.6726800000469666E-2</v>
      </c>
      <c r="I99">
        <f t="shared" si="12"/>
        <v>-1.6726800000469666E-2</v>
      </c>
      <c r="O99">
        <f t="shared" ca="1" si="5"/>
        <v>-4.3413012670564773E-3</v>
      </c>
      <c r="Q99" s="2">
        <f t="shared" si="11"/>
        <v>23510.928</v>
      </c>
    </row>
    <row r="100" spans="1:17" x14ac:dyDescent="0.2">
      <c r="A100" s="80" t="s">
        <v>408</v>
      </c>
      <c r="B100" s="82" t="s">
        <v>70</v>
      </c>
      <c r="C100" s="86">
        <v>38593.411999999997</v>
      </c>
      <c r="D100" s="89"/>
      <c r="E100" s="27">
        <f t="shared" si="7"/>
        <v>-11707.039297736183</v>
      </c>
      <c r="F100">
        <f t="shared" si="8"/>
        <v>-11707</v>
      </c>
      <c r="G100">
        <f t="shared" si="9"/>
        <v>-2.0781700004590675E-2</v>
      </c>
      <c r="I100">
        <f t="shared" si="12"/>
        <v>-2.0781700004590675E-2</v>
      </c>
      <c r="O100">
        <f t="shared" ca="1" si="5"/>
        <v>-4.3077289688338172E-3</v>
      </c>
      <c r="Q100" s="2">
        <f t="shared" si="11"/>
        <v>23574.911999999997</v>
      </c>
    </row>
    <row r="101" spans="1:17" x14ac:dyDescent="0.2">
      <c r="A101" s="80" t="s">
        <v>408</v>
      </c>
      <c r="B101" s="82" t="s">
        <v>70</v>
      </c>
      <c r="C101" s="86">
        <v>38594.480000000003</v>
      </c>
      <c r="D101" s="89"/>
      <c r="E101" s="27">
        <f t="shared" si="7"/>
        <v>-11705.019733300247</v>
      </c>
      <c r="F101">
        <f t="shared" si="8"/>
        <v>-11705</v>
      </c>
      <c r="G101">
        <f t="shared" si="9"/>
        <v>-1.0435500000312459E-2</v>
      </c>
      <c r="I101">
        <f t="shared" si="12"/>
        <v>-1.0435500000312459E-2</v>
      </c>
      <c r="O101">
        <f t="shared" ca="1" si="5"/>
        <v>-4.3071740548136081E-3</v>
      </c>
      <c r="Q101" s="2">
        <f t="shared" si="11"/>
        <v>23575.980000000003</v>
      </c>
    </row>
    <row r="102" spans="1:17" x14ac:dyDescent="0.2">
      <c r="A102" s="80" t="s">
        <v>445</v>
      </c>
      <c r="B102" s="82" t="s">
        <v>70</v>
      </c>
      <c r="C102" s="86">
        <v>38978.408000000003</v>
      </c>
      <c r="D102" s="89"/>
      <c r="E102" s="27">
        <f t="shared" si="7"/>
        <v>-10979.020356188379</v>
      </c>
      <c r="F102">
        <f t="shared" si="8"/>
        <v>-10979</v>
      </c>
      <c r="G102">
        <f t="shared" si="9"/>
        <v>-1.0764899998321198E-2</v>
      </c>
      <c r="I102">
        <f t="shared" si="12"/>
        <v>-1.0764899998321198E-2</v>
      </c>
      <c r="O102">
        <f t="shared" ca="1" si="5"/>
        <v>-4.1057402654776469E-3</v>
      </c>
      <c r="Q102" s="2">
        <f t="shared" si="11"/>
        <v>23959.908000000003</v>
      </c>
    </row>
    <row r="103" spans="1:17" x14ac:dyDescent="0.2">
      <c r="A103" s="80" t="s">
        <v>448</v>
      </c>
      <c r="B103" s="82" t="s">
        <v>70</v>
      </c>
      <c r="C103" s="86">
        <v>39058.269999999997</v>
      </c>
      <c r="D103" s="89"/>
      <c r="E103" s="27">
        <f t="shared" si="7"/>
        <v>-10828.003076242912</v>
      </c>
      <c r="F103">
        <f t="shared" si="8"/>
        <v>-10828</v>
      </c>
      <c r="G103">
        <f t="shared" si="9"/>
        <v>-1.6268000035779551E-3</v>
      </c>
      <c r="I103">
        <f t="shared" si="12"/>
        <v>-1.6268000035779551E-3</v>
      </c>
      <c r="O103">
        <f t="shared" ca="1" si="5"/>
        <v>-4.0638442569518483E-3</v>
      </c>
      <c r="Q103" s="2">
        <f t="shared" si="11"/>
        <v>24039.769999999997</v>
      </c>
    </row>
    <row r="104" spans="1:17" x14ac:dyDescent="0.2">
      <c r="A104" s="80" t="s">
        <v>453</v>
      </c>
      <c r="B104" s="82" t="s">
        <v>70</v>
      </c>
      <c r="C104" s="86">
        <v>40089.453000000001</v>
      </c>
      <c r="D104" s="89"/>
      <c r="E104" s="27">
        <f t="shared" si="7"/>
        <v>-8878.058774998015</v>
      </c>
      <c r="F104">
        <f t="shared" si="8"/>
        <v>-8878</v>
      </c>
      <c r="G104">
        <f t="shared" si="9"/>
        <v>-3.1081799999810755E-2</v>
      </c>
      <c r="I104">
        <f t="shared" si="12"/>
        <v>-3.1081799999810755E-2</v>
      </c>
      <c r="O104">
        <f t="shared" ca="1" si="5"/>
        <v>-3.5228030872478206E-3</v>
      </c>
      <c r="Q104" s="2">
        <f t="shared" si="11"/>
        <v>25070.953000000001</v>
      </c>
    </row>
    <row r="105" spans="1:17" x14ac:dyDescent="0.2">
      <c r="A105" s="22" t="s">
        <v>30</v>
      </c>
      <c r="B105" s="12"/>
      <c r="C105" s="14">
        <v>40418.404000000002</v>
      </c>
      <c r="D105" s="14"/>
      <c r="E105">
        <f t="shared" si="7"/>
        <v>-8256.0196918878319</v>
      </c>
      <c r="F105">
        <f t="shared" si="8"/>
        <v>-8256</v>
      </c>
      <c r="G105">
        <f t="shared" si="9"/>
        <v>-1.0413599993626121E-2</v>
      </c>
      <c r="I105">
        <f t="shared" si="12"/>
        <v>-1.0413599993626121E-2</v>
      </c>
      <c r="O105">
        <f t="shared" ca="1" si="5"/>
        <v>-3.3502248269627419E-3</v>
      </c>
      <c r="Q105" s="2">
        <f t="shared" si="11"/>
        <v>25399.904000000002</v>
      </c>
    </row>
    <row r="106" spans="1:17" x14ac:dyDescent="0.2">
      <c r="A106" s="22" t="s">
        <v>30</v>
      </c>
      <c r="B106" s="12"/>
      <c r="C106" s="14">
        <v>40418.408000000003</v>
      </c>
      <c r="D106" s="14"/>
      <c r="E106">
        <f t="shared" si="7"/>
        <v>-8256.0121279760842</v>
      </c>
      <c r="F106">
        <f t="shared" si="8"/>
        <v>-8256</v>
      </c>
      <c r="G106">
        <f t="shared" si="9"/>
        <v>-6.4135999928112142E-3</v>
      </c>
      <c r="I106">
        <f t="shared" si="12"/>
        <v>-6.4135999928112142E-3</v>
      </c>
      <c r="O106">
        <f t="shared" ca="1" si="5"/>
        <v>-3.3502248269627419E-3</v>
      </c>
      <c r="Q106" s="2">
        <f t="shared" si="11"/>
        <v>25399.908000000003</v>
      </c>
    </row>
    <row r="107" spans="1:17" x14ac:dyDescent="0.2">
      <c r="A107" s="22" t="s">
        <v>136</v>
      </c>
      <c r="B107" s="12"/>
      <c r="C107" s="14">
        <v>40418.417000000001</v>
      </c>
      <c r="D107" s="14"/>
      <c r="E107">
        <f t="shared" si="7"/>
        <v>-8255.9951091746625</v>
      </c>
      <c r="F107">
        <f t="shared" si="8"/>
        <v>-8256</v>
      </c>
      <c r="G107">
        <f t="shared" si="9"/>
        <v>2.5864000053843483E-3</v>
      </c>
      <c r="I107">
        <f t="shared" si="12"/>
        <v>2.5864000053843483E-3</v>
      </c>
      <c r="O107">
        <f t="shared" ca="1" si="5"/>
        <v>-3.3502248269627419E-3</v>
      </c>
      <c r="Q107" s="2">
        <f t="shared" si="11"/>
        <v>25399.917000000001</v>
      </c>
    </row>
    <row r="108" spans="1:17" x14ac:dyDescent="0.2">
      <c r="A108" s="22" t="s">
        <v>30</v>
      </c>
      <c r="B108" s="12"/>
      <c r="C108" s="14">
        <v>40419.464</v>
      </c>
      <c r="D108" s="14"/>
      <c r="E108">
        <f t="shared" si="7"/>
        <v>-8254.0152552754025</v>
      </c>
      <c r="F108">
        <f t="shared" si="8"/>
        <v>-8254</v>
      </c>
      <c r="G108">
        <f t="shared" si="9"/>
        <v>-8.067399998253677E-3</v>
      </c>
      <c r="I108">
        <f t="shared" si="12"/>
        <v>-8.067399998253677E-3</v>
      </c>
      <c r="O108">
        <f t="shared" ref="O108:O171" ca="1" si="13">+C$11+C$12*$F108</f>
        <v>-3.3496699129425328E-3</v>
      </c>
      <c r="Q108" s="2">
        <f t="shared" si="11"/>
        <v>25400.964</v>
      </c>
    </row>
    <row r="109" spans="1:17" x14ac:dyDescent="0.2">
      <c r="A109" s="22" t="s">
        <v>31</v>
      </c>
      <c r="B109" s="12"/>
      <c r="C109" s="14">
        <v>40419.472000000002</v>
      </c>
      <c r="D109" s="14"/>
      <c r="E109">
        <f t="shared" si="7"/>
        <v>-8254.0001274519091</v>
      </c>
      <c r="F109">
        <f t="shared" si="8"/>
        <v>-8254</v>
      </c>
      <c r="G109">
        <f t="shared" si="9"/>
        <v>-6.7399996623862535E-5</v>
      </c>
      <c r="I109">
        <f t="shared" si="12"/>
        <v>-6.7399996623862535E-5</v>
      </c>
      <c r="O109">
        <f t="shared" ca="1" si="13"/>
        <v>-3.3496699129425328E-3</v>
      </c>
      <c r="Q109" s="2">
        <f t="shared" si="11"/>
        <v>25400.972000000002</v>
      </c>
    </row>
    <row r="110" spans="1:17" x14ac:dyDescent="0.2">
      <c r="A110" s="22" t="s">
        <v>30</v>
      </c>
      <c r="B110" s="12"/>
      <c r="C110" s="14">
        <v>40419.474999999999</v>
      </c>
      <c r="D110" s="14"/>
      <c r="E110">
        <f t="shared" si="7"/>
        <v>-8253.9944545181061</v>
      </c>
      <c r="F110">
        <f t="shared" si="8"/>
        <v>-8254</v>
      </c>
      <c r="G110">
        <f t="shared" si="9"/>
        <v>2.9326000003493391E-3</v>
      </c>
      <c r="I110">
        <f t="shared" si="12"/>
        <v>2.9326000003493391E-3</v>
      </c>
      <c r="O110">
        <f t="shared" ca="1" si="13"/>
        <v>-3.3496699129425328E-3</v>
      </c>
      <c r="Q110" s="2">
        <f t="shared" si="11"/>
        <v>25400.974999999999</v>
      </c>
    </row>
    <row r="111" spans="1:17" x14ac:dyDescent="0.2">
      <c r="A111" s="22" t="s">
        <v>30</v>
      </c>
      <c r="B111" s="12"/>
      <c r="C111" s="14">
        <v>40419.476999999999</v>
      </c>
      <c r="D111" s="14"/>
      <c r="E111">
        <f t="shared" si="7"/>
        <v>-8253.9906725622332</v>
      </c>
      <c r="F111">
        <f t="shared" si="8"/>
        <v>-8254</v>
      </c>
      <c r="G111">
        <f t="shared" si="9"/>
        <v>4.9326000007567927E-3</v>
      </c>
      <c r="I111">
        <f t="shared" si="12"/>
        <v>4.9326000007567927E-3</v>
      </c>
      <c r="O111">
        <f t="shared" ca="1" si="13"/>
        <v>-3.3496699129425328E-3</v>
      </c>
      <c r="Q111" s="2">
        <f t="shared" si="11"/>
        <v>25400.976999999999</v>
      </c>
    </row>
    <row r="112" spans="1:17" x14ac:dyDescent="0.2">
      <c r="A112" s="23" t="s">
        <v>69</v>
      </c>
      <c r="B112" s="17" t="s">
        <v>70</v>
      </c>
      <c r="C112" s="20">
        <v>40426.393100000001</v>
      </c>
      <c r="D112" s="20">
        <v>5.0000000000000001E-4</v>
      </c>
      <c r="E112">
        <f t="shared" si="7"/>
        <v>-8240.9124800572699</v>
      </c>
      <c r="F112">
        <f t="shared" si="8"/>
        <v>-8241</v>
      </c>
      <c r="G112">
        <f t="shared" si="9"/>
        <v>4.6282900002552196E-2</v>
      </c>
      <c r="J112">
        <f>+G112</f>
        <v>4.6282900002552196E-2</v>
      </c>
      <c r="O112">
        <f t="shared" ca="1" si="13"/>
        <v>-3.3460629718111727E-3</v>
      </c>
      <c r="Q112" s="2">
        <f t="shared" si="11"/>
        <v>25407.893100000001</v>
      </c>
    </row>
    <row r="113" spans="1:17" x14ac:dyDescent="0.2">
      <c r="A113" s="23" t="s">
        <v>69</v>
      </c>
      <c r="B113" s="17" t="s">
        <v>70</v>
      </c>
      <c r="C113" s="20">
        <v>40435.383500000004</v>
      </c>
      <c r="D113" s="20">
        <v>2.0999999999999999E-3</v>
      </c>
      <c r="E113">
        <f t="shared" si="7"/>
        <v>-8223.9118320191283</v>
      </c>
      <c r="F113">
        <f t="shared" si="8"/>
        <v>-8224</v>
      </c>
      <c r="G113">
        <f t="shared" si="9"/>
        <v>4.6625600007246248E-2</v>
      </c>
      <c r="J113">
        <f>+G113</f>
        <v>4.6625600007246248E-2</v>
      </c>
      <c r="O113">
        <f t="shared" ca="1" si="13"/>
        <v>-3.3413462026393934E-3</v>
      </c>
      <c r="Q113" s="2">
        <f t="shared" si="11"/>
        <v>25416.883500000004</v>
      </c>
    </row>
    <row r="114" spans="1:17" x14ac:dyDescent="0.2">
      <c r="A114" s="22" t="s">
        <v>32</v>
      </c>
      <c r="B114" s="12"/>
      <c r="C114" s="14">
        <v>40737.828500000003</v>
      </c>
      <c r="D114" s="14"/>
      <c r="E114">
        <f t="shared" si="7"/>
        <v>-7651.9950100874148</v>
      </c>
      <c r="F114">
        <f t="shared" si="8"/>
        <v>-7652</v>
      </c>
      <c r="G114">
        <f t="shared" si="9"/>
        <v>2.6388000042061321E-3</v>
      </c>
      <c r="J114">
        <f>G114</f>
        <v>2.6388000042061321E-3</v>
      </c>
      <c r="O114">
        <f t="shared" ca="1" si="13"/>
        <v>-3.1826407928595458E-3</v>
      </c>
      <c r="Q114" s="2">
        <f t="shared" si="11"/>
        <v>25719.328500000003</v>
      </c>
    </row>
    <row r="115" spans="1:17" x14ac:dyDescent="0.2">
      <c r="A115" s="22" t="s">
        <v>137</v>
      </c>
      <c r="B115" s="12"/>
      <c r="C115" s="14">
        <v>40749.463499999998</v>
      </c>
      <c r="D115" s="14"/>
      <c r="E115">
        <f t="shared" si="7"/>
        <v>-7629.9934817990561</v>
      </c>
      <c r="F115">
        <f t="shared" si="8"/>
        <v>-7630</v>
      </c>
      <c r="G115">
        <f t="shared" si="9"/>
        <v>3.4469999955035746E-3</v>
      </c>
      <c r="J115">
        <f>G115</f>
        <v>3.4469999955035746E-3</v>
      </c>
      <c r="O115">
        <f t="shared" ca="1" si="13"/>
        <v>-3.176536738637244E-3</v>
      </c>
      <c r="Q115" s="2">
        <f t="shared" si="11"/>
        <v>25730.963499999998</v>
      </c>
    </row>
    <row r="116" spans="1:17" x14ac:dyDescent="0.2">
      <c r="A116" s="22" t="s">
        <v>31</v>
      </c>
      <c r="B116" s="12"/>
      <c r="C116" s="14">
        <v>40778.533000000003</v>
      </c>
      <c r="D116" s="14"/>
      <c r="E116">
        <f t="shared" si="7"/>
        <v>-7575.0236986809796</v>
      </c>
      <c r="F116">
        <f t="shared" si="8"/>
        <v>-7575</v>
      </c>
      <c r="G116">
        <f t="shared" si="9"/>
        <v>-1.2532499997178093E-2</v>
      </c>
      <c r="I116">
        <f>G116</f>
        <v>-1.2532499997178093E-2</v>
      </c>
      <c r="O116">
        <f t="shared" ca="1" si="13"/>
        <v>-3.1612766030814895E-3</v>
      </c>
      <c r="Q116" s="2">
        <f t="shared" si="11"/>
        <v>25760.033000000003</v>
      </c>
    </row>
    <row r="117" spans="1:17" x14ac:dyDescent="0.2">
      <c r="A117" s="23" t="s">
        <v>75</v>
      </c>
      <c r="B117" s="17"/>
      <c r="C117" s="20">
        <v>40784.408199999998</v>
      </c>
      <c r="D117" s="20">
        <v>5.0000000000000001E-4</v>
      </c>
      <c r="E117">
        <f t="shared" si="7"/>
        <v>-7563.913825109883</v>
      </c>
      <c r="F117">
        <f t="shared" si="8"/>
        <v>-7564</v>
      </c>
      <c r="G117">
        <f t="shared" si="9"/>
        <v>4.5571599999675527E-2</v>
      </c>
      <c r="J117">
        <f>G117</f>
        <v>4.5571599999675527E-2</v>
      </c>
      <c r="O117">
        <f t="shared" ca="1" si="13"/>
        <v>-3.1582245759703385E-3</v>
      </c>
      <c r="Q117" s="2">
        <f t="shared" si="11"/>
        <v>25765.908199999998</v>
      </c>
    </row>
    <row r="118" spans="1:17" x14ac:dyDescent="0.2">
      <c r="A118" s="23" t="s">
        <v>137</v>
      </c>
      <c r="B118" s="17"/>
      <c r="C118" s="20">
        <v>40813.455999999998</v>
      </c>
      <c r="D118" s="20"/>
      <c r="E118">
        <f t="shared" si="7"/>
        <v>-7508.9850762130318</v>
      </c>
      <c r="F118">
        <f t="shared" si="8"/>
        <v>-7509</v>
      </c>
      <c r="G118">
        <f t="shared" si="9"/>
        <v>7.8921000022091903E-3</v>
      </c>
      <c r="J118">
        <f>G118</f>
        <v>7.8921000022091903E-3</v>
      </c>
      <c r="O118">
        <f t="shared" ca="1" si="13"/>
        <v>-3.142964440414584E-3</v>
      </c>
      <c r="Q118" s="2">
        <f t="shared" si="11"/>
        <v>25794.955999999998</v>
      </c>
    </row>
    <row r="119" spans="1:17" x14ac:dyDescent="0.2">
      <c r="A119" s="22" t="s">
        <v>33</v>
      </c>
      <c r="B119" s="12"/>
      <c r="C119" s="14">
        <v>40876.377</v>
      </c>
      <c r="D119" s="14"/>
      <c r="E119">
        <f t="shared" si="7"/>
        <v>-7390.0028534857038</v>
      </c>
      <c r="F119">
        <f t="shared" si="8"/>
        <v>-7390</v>
      </c>
      <c r="G119">
        <f t="shared" si="9"/>
        <v>-1.5090000015334226E-3</v>
      </c>
      <c r="I119">
        <f t="shared" ref="I119:I124" si="14">G119</f>
        <v>-1.5090000015334226E-3</v>
      </c>
      <c r="O119">
        <f t="shared" ca="1" si="13"/>
        <v>-3.1099470562121331E-3</v>
      </c>
      <c r="Q119" s="2">
        <f t="shared" si="11"/>
        <v>25857.877</v>
      </c>
    </row>
    <row r="120" spans="1:17" x14ac:dyDescent="0.2">
      <c r="A120" s="22" t="s">
        <v>34</v>
      </c>
      <c r="B120" s="12"/>
      <c r="C120" s="14">
        <v>41061.476000000002</v>
      </c>
      <c r="D120" s="14"/>
      <c r="E120">
        <f t="shared" si="7"/>
        <v>-7039.984728462181</v>
      </c>
      <c r="F120">
        <f t="shared" si="8"/>
        <v>-7040</v>
      </c>
      <c r="G120">
        <f t="shared" si="9"/>
        <v>8.0760000055306591E-3</v>
      </c>
      <c r="I120">
        <f t="shared" si="14"/>
        <v>8.0760000055306591E-3</v>
      </c>
      <c r="O120">
        <f t="shared" ca="1" si="13"/>
        <v>-3.012837102675513E-3</v>
      </c>
      <c r="Q120" s="2">
        <f t="shared" si="11"/>
        <v>26042.976000000002</v>
      </c>
    </row>
    <row r="121" spans="1:17" x14ac:dyDescent="0.2">
      <c r="A121" s="22" t="s">
        <v>35</v>
      </c>
      <c r="B121" s="12"/>
      <c r="C121" s="14">
        <v>41070.474000000002</v>
      </c>
      <c r="D121" s="14"/>
      <c r="E121">
        <f t="shared" si="7"/>
        <v>-7022.9697089917272</v>
      </c>
      <c r="F121">
        <f t="shared" si="8"/>
        <v>-7023</v>
      </c>
      <c r="G121">
        <f t="shared" si="9"/>
        <v>1.6018700000131503E-2</v>
      </c>
      <c r="I121">
        <f t="shared" si="14"/>
        <v>1.6018700000131503E-2</v>
      </c>
      <c r="O121">
        <f t="shared" ca="1" si="13"/>
        <v>-3.0081203335037337E-3</v>
      </c>
      <c r="Q121" s="2">
        <f t="shared" si="11"/>
        <v>26051.974000000002</v>
      </c>
    </row>
    <row r="122" spans="1:17" x14ac:dyDescent="0.2">
      <c r="A122" s="22" t="s">
        <v>34</v>
      </c>
      <c r="B122" s="12"/>
      <c r="C122" s="14">
        <v>41089.502999999997</v>
      </c>
      <c r="D122" s="14"/>
      <c r="E122">
        <f t="shared" si="7"/>
        <v>-6986.9862898426736</v>
      </c>
      <c r="F122">
        <f t="shared" si="8"/>
        <v>-6987</v>
      </c>
      <c r="G122">
        <f t="shared" si="9"/>
        <v>7.2502999973949045E-3</v>
      </c>
      <c r="I122">
        <f t="shared" si="14"/>
        <v>7.2502999973949045E-3</v>
      </c>
      <c r="O122">
        <f t="shared" ca="1" si="13"/>
        <v>-2.9981318811399672E-3</v>
      </c>
      <c r="Q122" s="2">
        <f t="shared" si="11"/>
        <v>26071.002999999997</v>
      </c>
    </row>
    <row r="123" spans="1:17" x14ac:dyDescent="0.2">
      <c r="A123" s="80" t="s">
        <v>511</v>
      </c>
      <c r="B123" s="82" t="s">
        <v>70</v>
      </c>
      <c r="C123" s="86">
        <v>41124.377</v>
      </c>
      <c r="D123" s="89"/>
      <c r="E123" s="27">
        <f t="shared" si="7"/>
        <v>-6921.0403252935866</v>
      </c>
      <c r="F123">
        <f t="shared" si="8"/>
        <v>-6921</v>
      </c>
      <c r="G123">
        <f t="shared" si="9"/>
        <v>-2.132510000228649E-2</v>
      </c>
      <c r="I123">
        <f t="shared" si="14"/>
        <v>-2.132510000228649E-2</v>
      </c>
      <c r="O123">
        <f t="shared" ca="1" si="13"/>
        <v>-2.9798197184730617E-3</v>
      </c>
      <c r="Q123" s="2">
        <f t="shared" si="11"/>
        <v>26105.877</v>
      </c>
    </row>
    <row r="124" spans="1:17" x14ac:dyDescent="0.2">
      <c r="A124" s="22" t="s">
        <v>35</v>
      </c>
      <c r="B124" s="12"/>
      <c r="C124" s="14">
        <v>41124.406000000003</v>
      </c>
      <c r="D124" s="14"/>
      <c r="E124">
        <f t="shared" si="7"/>
        <v>-6920.9854869334313</v>
      </c>
      <c r="F124">
        <f t="shared" si="8"/>
        <v>-6921</v>
      </c>
      <c r="G124">
        <f t="shared" si="9"/>
        <v>7.6748999999836087E-3</v>
      </c>
      <c r="I124">
        <f t="shared" si="14"/>
        <v>7.6748999999836087E-3</v>
      </c>
      <c r="O124">
        <f t="shared" ca="1" si="13"/>
        <v>-2.9798197184730617E-3</v>
      </c>
      <c r="Q124" s="2">
        <f t="shared" si="11"/>
        <v>26105.906000000003</v>
      </c>
    </row>
    <row r="125" spans="1:17" x14ac:dyDescent="0.2">
      <c r="A125" s="22" t="s">
        <v>139</v>
      </c>
      <c r="B125" s="12"/>
      <c r="C125" s="14">
        <v>41126.5167</v>
      </c>
      <c r="D125" s="14"/>
      <c r="E125">
        <f t="shared" si="7"/>
        <v>-6916.9941998033746</v>
      </c>
      <c r="F125">
        <f t="shared" si="8"/>
        <v>-6917</v>
      </c>
      <c r="G125">
        <f t="shared" si="9"/>
        <v>3.0673000001115724E-3</v>
      </c>
      <c r="J125">
        <f>G125</f>
        <v>3.0673000001115724E-3</v>
      </c>
      <c r="O125">
        <f t="shared" ca="1" si="13"/>
        <v>-2.9787098904326429E-3</v>
      </c>
      <c r="Q125" s="2">
        <f t="shared" si="11"/>
        <v>26108.0167</v>
      </c>
    </row>
    <row r="126" spans="1:17" x14ac:dyDescent="0.2">
      <c r="A126" s="22" t="s">
        <v>36</v>
      </c>
      <c r="B126" s="12"/>
      <c r="C126" s="14">
        <v>41134.451000000001</v>
      </c>
      <c r="D126" s="14"/>
      <c r="E126">
        <f t="shared" si="7"/>
        <v>-6901.9906135637175</v>
      </c>
      <c r="F126">
        <f t="shared" si="8"/>
        <v>-6902</v>
      </c>
      <c r="G126">
        <f t="shared" si="9"/>
        <v>4.9637999982223846E-3</v>
      </c>
      <c r="I126">
        <f>G126</f>
        <v>4.9637999982223846E-3</v>
      </c>
      <c r="O126">
        <f t="shared" ca="1" si="13"/>
        <v>-2.9745480352810737E-3</v>
      </c>
      <c r="Q126" s="2">
        <f t="shared" si="11"/>
        <v>26115.951000000001</v>
      </c>
    </row>
    <row r="127" spans="1:17" x14ac:dyDescent="0.2">
      <c r="A127" s="22" t="s">
        <v>37</v>
      </c>
      <c r="B127" s="94"/>
      <c r="C127" s="95">
        <v>41134.451000000001</v>
      </c>
      <c r="D127" s="95"/>
      <c r="E127">
        <f t="shared" si="7"/>
        <v>-6901.9906135637175</v>
      </c>
      <c r="F127">
        <f t="shared" si="8"/>
        <v>-6902</v>
      </c>
      <c r="G127">
        <f t="shared" si="9"/>
        <v>4.9637999982223846E-3</v>
      </c>
      <c r="I127">
        <f>G127</f>
        <v>4.9637999982223846E-3</v>
      </c>
      <c r="O127">
        <f t="shared" ca="1" si="13"/>
        <v>-2.9745480352810737E-3</v>
      </c>
      <c r="Q127" s="2">
        <f t="shared" si="11"/>
        <v>26115.951000000001</v>
      </c>
    </row>
    <row r="128" spans="1:17" x14ac:dyDescent="0.2">
      <c r="A128" s="23" t="s">
        <v>139</v>
      </c>
      <c r="B128" s="17"/>
      <c r="C128" s="20">
        <v>41135.506999999998</v>
      </c>
      <c r="D128" s="20"/>
      <c r="E128">
        <f t="shared" si="7"/>
        <v>-6899.993740863034</v>
      </c>
      <c r="F128">
        <f t="shared" si="8"/>
        <v>-6900</v>
      </c>
      <c r="G128">
        <f t="shared" si="9"/>
        <v>3.3100000000558794E-3</v>
      </c>
      <c r="J128">
        <f>G128</f>
        <v>3.3100000000558794E-3</v>
      </c>
      <c r="O128">
        <f t="shared" ca="1" si="13"/>
        <v>-2.9739931212608645E-3</v>
      </c>
      <c r="Q128" s="2">
        <f t="shared" si="11"/>
        <v>26117.006999999998</v>
      </c>
    </row>
    <row r="129" spans="1:17" x14ac:dyDescent="0.2">
      <c r="A129" s="22" t="s">
        <v>36</v>
      </c>
      <c r="B129" s="12"/>
      <c r="C129" s="14">
        <v>41142.377</v>
      </c>
      <c r="D129" s="14"/>
      <c r="E129">
        <f t="shared" si="7"/>
        <v>-6887.0027224409332</v>
      </c>
      <c r="F129">
        <f t="shared" si="8"/>
        <v>-6887</v>
      </c>
      <c r="G129">
        <f t="shared" si="9"/>
        <v>-1.4396999977179803E-3</v>
      </c>
      <c r="I129">
        <f t="shared" ref="I129:I144" si="15">G129</f>
        <v>-1.4396999977179803E-3</v>
      </c>
      <c r="O129">
        <f t="shared" ca="1" si="13"/>
        <v>-2.9703861801295044E-3</v>
      </c>
      <c r="Q129" s="2">
        <f t="shared" si="11"/>
        <v>26123.877</v>
      </c>
    </row>
    <row r="130" spans="1:17" x14ac:dyDescent="0.2">
      <c r="A130" s="22" t="s">
        <v>37</v>
      </c>
      <c r="B130" s="94"/>
      <c r="C130" s="95">
        <v>41142.377</v>
      </c>
      <c r="D130" s="95"/>
      <c r="E130">
        <f t="shared" si="7"/>
        <v>-6887.0027224409332</v>
      </c>
      <c r="F130">
        <f t="shared" si="8"/>
        <v>-6887</v>
      </c>
      <c r="G130">
        <f t="shared" si="9"/>
        <v>-1.4396999977179803E-3</v>
      </c>
      <c r="I130">
        <f t="shared" si="15"/>
        <v>-1.4396999977179803E-3</v>
      </c>
      <c r="O130">
        <f t="shared" ca="1" si="13"/>
        <v>-2.9703861801295044E-3</v>
      </c>
      <c r="Q130" s="2">
        <f t="shared" si="11"/>
        <v>26123.877</v>
      </c>
    </row>
    <row r="131" spans="1:17" x14ac:dyDescent="0.2">
      <c r="A131" s="23" t="s">
        <v>138</v>
      </c>
      <c r="B131" s="17"/>
      <c r="C131" s="20">
        <v>41152.421000000002</v>
      </c>
      <c r="D131" s="20">
        <v>5.0000000000000001E-3</v>
      </c>
      <c r="E131">
        <f t="shared" si="7"/>
        <v>-6868.0097400491486</v>
      </c>
      <c r="F131">
        <f t="shared" si="8"/>
        <v>-6868</v>
      </c>
      <c r="G131">
        <f t="shared" si="9"/>
        <v>-5.1507999960449524E-3</v>
      </c>
      <c r="I131">
        <f t="shared" si="15"/>
        <v>-5.1507999960449524E-3</v>
      </c>
      <c r="O131">
        <f t="shared" ca="1" si="13"/>
        <v>-2.9651144969375163E-3</v>
      </c>
      <c r="Q131" s="2">
        <f t="shared" si="11"/>
        <v>26133.921000000002</v>
      </c>
    </row>
    <row r="132" spans="1:17" x14ac:dyDescent="0.2">
      <c r="A132" s="23" t="s">
        <v>138</v>
      </c>
      <c r="B132" s="17"/>
      <c r="C132" s="20">
        <v>41152.425999999999</v>
      </c>
      <c r="D132" s="20">
        <v>5.0000000000000001E-3</v>
      </c>
      <c r="E132">
        <f t="shared" si="7"/>
        <v>-6868.0002851594727</v>
      </c>
      <c r="F132">
        <f t="shared" si="8"/>
        <v>-6868</v>
      </c>
      <c r="G132">
        <f t="shared" si="9"/>
        <v>-1.5079999866429716E-4</v>
      </c>
      <c r="I132">
        <f t="shared" si="15"/>
        <v>-1.5079999866429716E-4</v>
      </c>
      <c r="O132">
        <f t="shared" ca="1" si="13"/>
        <v>-2.9651144969375163E-3</v>
      </c>
      <c r="Q132" s="2">
        <f t="shared" si="11"/>
        <v>26133.925999999999</v>
      </c>
    </row>
    <row r="133" spans="1:17" x14ac:dyDescent="0.2">
      <c r="A133" s="22" t="s">
        <v>36</v>
      </c>
      <c r="B133" s="12"/>
      <c r="C133" s="14">
        <v>41154.544999999998</v>
      </c>
      <c r="D133" s="14"/>
      <c r="E133">
        <f t="shared" si="7"/>
        <v>-6863.9933029125432</v>
      </c>
      <c r="F133">
        <f t="shared" si="8"/>
        <v>-6864</v>
      </c>
      <c r="G133">
        <f t="shared" si="9"/>
        <v>3.5415999955148436E-3</v>
      </c>
      <c r="I133">
        <f t="shared" si="15"/>
        <v>3.5415999955148436E-3</v>
      </c>
      <c r="O133">
        <f t="shared" ca="1" si="13"/>
        <v>-2.964004668897098E-3</v>
      </c>
      <c r="Q133" s="2">
        <f t="shared" si="11"/>
        <v>26136.044999999998</v>
      </c>
    </row>
    <row r="134" spans="1:17" x14ac:dyDescent="0.2">
      <c r="A134" s="22" t="s">
        <v>37</v>
      </c>
      <c r="B134" s="94"/>
      <c r="C134" s="95">
        <v>41154.544999999998</v>
      </c>
      <c r="D134" s="95"/>
      <c r="E134">
        <f t="shared" si="7"/>
        <v>-6863.9933029125432</v>
      </c>
      <c r="F134">
        <f t="shared" si="8"/>
        <v>-6864</v>
      </c>
      <c r="G134">
        <f t="shared" si="9"/>
        <v>3.5415999955148436E-3</v>
      </c>
      <c r="I134">
        <f t="shared" si="15"/>
        <v>3.5415999955148436E-3</v>
      </c>
      <c r="O134">
        <f t="shared" ca="1" si="13"/>
        <v>-2.964004668897098E-3</v>
      </c>
      <c r="Q134" s="2">
        <f t="shared" si="11"/>
        <v>26136.044999999998</v>
      </c>
    </row>
    <row r="135" spans="1:17" x14ac:dyDescent="0.2">
      <c r="A135" s="22" t="s">
        <v>36</v>
      </c>
      <c r="B135" s="12"/>
      <c r="C135" s="14">
        <v>41178.341</v>
      </c>
      <c r="D135" s="14"/>
      <c r="E135">
        <f t="shared" si="7"/>
        <v>-6818.9955919413314</v>
      </c>
      <c r="F135">
        <f t="shared" si="8"/>
        <v>-6819</v>
      </c>
      <c r="G135">
        <f t="shared" si="9"/>
        <v>2.3311000040848739E-3</v>
      </c>
      <c r="I135">
        <f t="shared" si="15"/>
        <v>2.3311000040848739E-3</v>
      </c>
      <c r="O135">
        <f t="shared" ca="1" si="13"/>
        <v>-2.9515191034423897E-3</v>
      </c>
      <c r="Q135" s="2">
        <f t="shared" si="11"/>
        <v>26159.841</v>
      </c>
    </row>
    <row r="136" spans="1:17" x14ac:dyDescent="0.2">
      <c r="A136" s="22" t="s">
        <v>37</v>
      </c>
      <c r="B136" s="94"/>
      <c r="C136" s="95">
        <v>41178.341</v>
      </c>
      <c r="D136" s="95"/>
      <c r="E136">
        <f t="shared" si="7"/>
        <v>-6818.9955919413314</v>
      </c>
      <c r="F136">
        <f t="shared" si="8"/>
        <v>-6819</v>
      </c>
      <c r="G136">
        <f t="shared" si="9"/>
        <v>2.3311000040848739E-3</v>
      </c>
      <c r="I136">
        <f t="shared" si="15"/>
        <v>2.3311000040848739E-3</v>
      </c>
      <c r="O136">
        <f t="shared" ca="1" si="13"/>
        <v>-2.9515191034423897E-3</v>
      </c>
      <c r="Q136" s="2">
        <f t="shared" si="11"/>
        <v>26159.841</v>
      </c>
    </row>
    <row r="137" spans="1:17" x14ac:dyDescent="0.2">
      <c r="A137" s="23" t="s">
        <v>140</v>
      </c>
      <c r="B137" s="17"/>
      <c r="C137" s="20">
        <v>41392.512000000002</v>
      </c>
      <c r="D137" s="20">
        <v>5.0000000000000001E-3</v>
      </c>
      <c r="E137">
        <f t="shared" si="7"/>
        <v>-6414.0029563548997</v>
      </c>
      <c r="F137">
        <f t="shared" si="8"/>
        <v>-6414</v>
      </c>
      <c r="G137">
        <f t="shared" si="9"/>
        <v>-1.5633999937563203E-3</v>
      </c>
      <c r="I137">
        <f t="shared" si="15"/>
        <v>-1.5633999937563203E-3</v>
      </c>
      <c r="O137">
        <f t="shared" ca="1" si="13"/>
        <v>-2.8391490143500147E-3</v>
      </c>
      <c r="Q137" s="2">
        <f t="shared" si="11"/>
        <v>26374.012000000002</v>
      </c>
    </row>
    <row r="138" spans="1:17" x14ac:dyDescent="0.2">
      <c r="A138" s="22" t="s">
        <v>38</v>
      </c>
      <c r="B138" s="12"/>
      <c r="C138" s="14">
        <v>41473.423999999999</v>
      </c>
      <c r="D138" s="14"/>
      <c r="E138">
        <f t="shared" si="7"/>
        <v>-6261.0001495763554</v>
      </c>
      <c r="F138">
        <f t="shared" si="8"/>
        <v>-6261</v>
      </c>
      <c r="G138">
        <f t="shared" si="9"/>
        <v>-7.9099998401943594E-5</v>
      </c>
      <c r="I138">
        <f t="shared" si="15"/>
        <v>-7.9099998401943594E-5</v>
      </c>
      <c r="O138">
        <f t="shared" ca="1" si="13"/>
        <v>-2.7966980918040065E-3</v>
      </c>
      <c r="Q138" s="2">
        <f t="shared" si="11"/>
        <v>26454.923999999999</v>
      </c>
    </row>
    <row r="139" spans="1:17" x14ac:dyDescent="0.2">
      <c r="A139" s="22" t="s">
        <v>39</v>
      </c>
      <c r="B139" s="12"/>
      <c r="C139" s="14">
        <v>41555.39</v>
      </c>
      <c r="D139" s="14"/>
      <c r="E139">
        <f t="shared" si="7"/>
        <v>-6106.0042520529878</v>
      </c>
      <c r="F139">
        <f t="shared" si="8"/>
        <v>-6106</v>
      </c>
      <c r="G139">
        <f t="shared" si="9"/>
        <v>-2.2486000016215257E-3</v>
      </c>
      <c r="I139">
        <f t="shared" si="15"/>
        <v>-2.2486000016215257E-3</v>
      </c>
      <c r="O139">
        <f t="shared" ca="1" si="13"/>
        <v>-2.7536922552377887E-3</v>
      </c>
      <c r="Q139" s="2">
        <f t="shared" si="11"/>
        <v>26536.89</v>
      </c>
    </row>
    <row r="140" spans="1:17" x14ac:dyDescent="0.2">
      <c r="A140" s="22" t="s">
        <v>39</v>
      </c>
      <c r="B140" s="12"/>
      <c r="C140" s="14">
        <v>41581.294000000002</v>
      </c>
      <c r="D140" s="14"/>
      <c r="E140">
        <f t="shared" si="7"/>
        <v>-6057.0203595921421</v>
      </c>
      <c r="F140">
        <f t="shared" si="8"/>
        <v>-6057</v>
      </c>
      <c r="G140">
        <f t="shared" si="9"/>
        <v>-1.0766699997475371E-2</v>
      </c>
      <c r="I140">
        <f t="shared" si="15"/>
        <v>-1.0766699997475371E-2</v>
      </c>
      <c r="O140">
        <f t="shared" ca="1" si="13"/>
        <v>-2.7400968617426621E-3</v>
      </c>
      <c r="Q140" s="2">
        <f t="shared" si="11"/>
        <v>26562.794000000002</v>
      </c>
    </row>
    <row r="141" spans="1:17" x14ac:dyDescent="0.2">
      <c r="A141" s="22" t="s">
        <v>40</v>
      </c>
      <c r="B141" s="12"/>
      <c r="C141" s="14">
        <v>41751.584000000003</v>
      </c>
      <c r="D141" s="14"/>
      <c r="E141">
        <f t="shared" si="7"/>
        <v>-5735.0057268266737</v>
      </c>
      <c r="F141">
        <f t="shared" si="8"/>
        <v>-5735</v>
      </c>
      <c r="G141">
        <f t="shared" si="9"/>
        <v>-3.0284999957075343E-3</v>
      </c>
      <c r="I141">
        <f t="shared" si="15"/>
        <v>-3.0284999957075343E-3</v>
      </c>
      <c r="O141">
        <f t="shared" ca="1" si="13"/>
        <v>-2.6507557044889718E-3</v>
      </c>
      <c r="Q141" s="2">
        <f t="shared" si="11"/>
        <v>26733.084000000003</v>
      </c>
    </row>
    <row r="142" spans="1:17" x14ac:dyDescent="0.2">
      <c r="A142" s="22" t="s">
        <v>41</v>
      </c>
      <c r="B142" s="12"/>
      <c r="C142" s="14">
        <v>41795.476000000002</v>
      </c>
      <c r="D142" s="14"/>
      <c r="E142">
        <f t="shared" si="7"/>
        <v>-5652.0069232484148</v>
      </c>
      <c r="F142">
        <f t="shared" si="8"/>
        <v>-5652</v>
      </c>
      <c r="G142">
        <f t="shared" si="9"/>
        <v>-3.6611999967135489E-3</v>
      </c>
      <c r="I142">
        <f t="shared" si="15"/>
        <v>-3.6611999967135489E-3</v>
      </c>
      <c r="O142">
        <f t="shared" ca="1" si="13"/>
        <v>-2.6277267726502874E-3</v>
      </c>
      <c r="Q142" s="2">
        <f t="shared" si="11"/>
        <v>26776.976000000002</v>
      </c>
    </row>
    <row r="143" spans="1:17" x14ac:dyDescent="0.2">
      <c r="A143" s="22" t="s">
        <v>41</v>
      </c>
      <c r="B143" s="12"/>
      <c r="C143" s="14">
        <v>41824.567999999999</v>
      </c>
      <c r="D143" s="14"/>
      <c r="E143">
        <f t="shared" si="7"/>
        <v>-5596.9945931267866</v>
      </c>
      <c r="F143">
        <f t="shared" si="8"/>
        <v>-5597</v>
      </c>
      <c r="G143">
        <f t="shared" si="9"/>
        <v>2.8593000024557114E-3</v>
      </c>
      <c r="I143">
        <f t="shared" si="15"/>
        <v>2.8593000024557114E-3</v>
      </c>
      <c r="O143">
        <f t="shared" ca="1" si="13"/>
        <v>-2.6124666370945324E-3</v>
      </c>
      <c r="Q143" s="2">
        <f t="shared" si="11"/>
        <v>26806.067999999999</v>
      </c>
    </row>
    <row r="144" spans="1:17" x14ac:dyDescent="0.2">
      <c r="A144" s="22" t="s">
        <v>42</v>
      </c>
      <c r="B144" s="12"/>
      <c r="C144" s="14">
        <v>41930.33</v>
      </c>
      <c r="D144" s="14"/>
      <c r="E144">
        <f t="shared" si="7"/>
        <v>-5397.0009846322073</v>
      </c>
      <c r="F144">
        <f t="shared" si="8"/>
        <v>-5397</v>
      </c>
      <c r="G144">
        <f t="shared" si="9"/>
        <v>-5.2069999946979806E-4</v>
      </c>
      <c r="I144">
        <f t="shared" si="15"/>
        <v>-5.2069999946979806E-4</v>
      </c>
      <c r="O144">
        <f t="shared" ca="1" si="13"/>
        <v>-2.5569752350736068E-3</v>
      </c>
      <c r="Q144" s="2">
        <f t="shared" si="11"/>
        <v>26911.83</v>
      </c>
    </row>
    <row r="145" spans="1:17" x14ac:dyDescent="0.2">
      <c r="A145" s="23" t="s">
        <v>139</v>
      </c>
      <c r="B145" s="17"/>
      <c r="C145" s="20">
        <v>42126.5167</v>
      </c>
      <c r="D145" s="20"/>
      <c r="E145">
        <f t="shared" si="7"/>
        <v>-5026.0162635448369</v>
      </c>
      <c r="F145">
        <f t="shared" si="8"/>
        <v>-5026</v>
      </c>
      <c r="G145">
        <f t="shared" si="9"/>
        <v>-8.6005999983171932E-3</v>
      </c>
      <c r="J145">
        <f>G145</f>
        <v>-8.6005999983171932E-3</v>
      </c>
      <c r="O145">
        <f t="shared" ca="1" si="13"/>
        <v>-2.4540386843247895E-3</v>
      </c>
      <c r="Q145" s="2">
        <f t="shared" si="11"/>
        <v>27108.0167</v>
      </c>
    </row>
    <row r="146" spans="1:17" x14ac:dyDescent="0.2">
      <c r="A146" s="23" t="s">
        <v>141</v>
      </c>
      <c r="B146" s="17"/>
      <c r="C146" s="20">
        <v>42239.692999999999</v>
      </c>
      <c r="D146" s="20">
        <v>5.0000000000000001E-3</v>
      </c>
      <c r="E146">
        <f t="shared" si="7"/>
        <v>-4812.0023773374614</v>
      </c>
      <c r="F146">
        <f t="shared" si="8"/>
        <v>-4812</v>
      </c>
      <c r="G146">
        <f t="shared" si="9"/>
        <v>-1.2571999977808446E-3</v>
      </c>
      <c r="I146">
        <f t="shared" ref="I146:I157" si="16">G146</f>
        <v>-1.2571999977808446E-3</v>
      </c>
      <c r="O146">
        <f t="shared" ca="1" si="13"/>
        <v>-2.3946628841623988E-3</v>
      </c>
      <c r="Q146" s="2">
        <f t="shared" si="11"/>
        <v>27221.192999999999</v>
      </c>
    </row>
    <row r="147" spans="1:17" x14ac:dyDescent="0.2">
      <c r="A147" s="23" t="s">
        <v>141</v>
      </c>
      <c r="B147" s="17"/>
      <c r="C147" s="20">
        <v>42247.63</v>
      </c>
      <c r="D147" s="20">
        <v>5.0000000000000001E-3</v>
      </c>
      <c r="E147">
        <f t="shared" si="7"/>
        <v>-4796.9936854573816</v>
      </c>
      <c r="F147">
        <f t="shared" si="8"/>
        <v>-4797</v>
      </c>
      <c r="G147">
        <f t="shared" si="9"/>
        <v>3.3392999976058491E-3</v>
      </c>
      <c r="I147">
        <f t="shared" si="16"/>
        <v>3.3392999976058491E-3</v>
      </c>
      <c r="O147">
        <f t="shared" ca="1" si="13"/>
        <v>-2.3905010290108295E-3</v>
      </c>
      <c r="Q147" s="2">
        <f t="shared" si="11"/>
        <v>27229.129999999997</v>
      </c>
    </row>
    <row r="148" spans="1:17" x14ac:dyDescent="0.2">
      <c r="A148" s="23" t="s">
        <v>141</v>
      </c>
      <c r="B148" s="17"/>
      <c r="C148" s="20">
        <v>42248.68</v>
      </c>
      <c r="D148" s="20">
        <v>5.0000000000000001E-3</v>
      </c>
      <c r="E148">
        <f t="shared" si="7"/>
        <v>-4795.0081586243041</v>
      </c>
      <c r="F148">
        <f t="shared" si="8"/>
        <v>-4795</v>
      </c>
      <c r="G148">
        <f t="shared" si="9"/>
        <v>-4.3145000017830171E-3</v>
      </c>
      <c r="I148">
        <f t="shared" si="16"/>
        <v>-4.3145000017830171E-3</v>
      </c>
      <c r="O148">
        <f t="shared" ca="1" si="13"/>
        <v>-2.3899461149906199E-3</v>
      </c>
      <c r="Q148" s="2">
        <f t="shared" si="11"/>
        <v>27230.18</v>
      </c>
    </row>
    <row r="149" spans="1:17" x14ac:dyDescent="0.2">
      <c r="A149" s="23" t="s">
        <v>141</v>
      </c>
      <c r="B149" s="17"/>
      <c r="C149" s="20">
        <v>42265.614000000001</v>
      </c>
      <c r="D149" s="20">
        <v>5.0000000000000001E-3</v>
      </c>
      <c r="E149">
        <f t="shared" ref="E149:E212" si="17">+(C149-C$7)/C$8</f>
        <v>-4762.9863382517005</v>
      </c>
      <c r="F149">
        <f t="shared" ref="F149:F212" si="18">ROUND(2*E149,0)/2</f>
        <v>-4763</v>
      </c>
      <c r="G149">
        <f t="shared" ref="G149:G212" si="19">+C149-(C$7+F149*C$8)</f>
        <v>7.2246999989147298E-3</v>
      </c>
      <c r="I149">
        <f t="shared" si="16"/>
        <v>7.2246999989147298E-3</v>
      </c>
      <c r="O149">
        <f t="shared" ca="1" si="13"/>
        <v>-2.3810674906672722E-3</v>
      </c>
      <c r="Q149" s="2">
        <f t="shared" ref="Q149:Q212" si="20">+C149-15018.5</f>
        <v>27247.114000000001</v>
      </c>
    </row>
    <row r="150" spans="1:17" x14ac:dyDescent="0.2">
      <c r="A150" s="23" t="s">
        <v>141</v>
      </c>
      <c r="B150" s="17"/>
      <c r="C150" s="20">
        <v>42266.665000000001</v>
      </c>
      <c r="D150" s="20">
        <v>5.0000000000000001E-3</v>
      </c>
      <c r="E150">
        <f t="shared" si="17"/>
        <v>-4760.9989204406938</v>
      </c>
      <c r="F150">
        <f t="shared" si="18"/>
        <v>-4761</v>
      </c>
      <c r="G150">
        <f t="shared" si="19"/>
        <v>5.709000033675693E-4</v>
      </c>
      <c r="I150">
        <f t="shared" si="16"/>
        <v>5.709000033675693E-4</v>
      </c>
      <c r="O150">
        <f t="shared" ca="1" si="13"/>
        <v>-2.380512576647063E-3</v>
      </c>
      <c r="Q150" s="2">
        <f t="shared" si="20"/>
        <v>27248.165000000001</v>
      </c>
    </row>
    <row r="151" spans="1:17" x14ac:dyDescent="0.2">
      <c r="A151" s="22" t="s">
        <v>43</v>
      </c>
      <c r="B151" s="12"/>
      <c r="C151" s="14">
        <v>42404.694000000003</v>
      </c>
      <c r="D151" s="14"/>
      <c r="E151">
        <f t="shared" si="17"/>
        <v>-4499.9891268768597</v>
      </c>
      <c r="F151">
        <f t="shared" si="18"/>
        <v>-4500</v>
      </c>
      <c r="G151">
        <f t="shared" si="19"/>
        <v>5.7500000038999133E-3</v>
      </c>
      <c r="I151">
        <f t="shared" si="16"/>
        <v>5.7500000038999133E-3</v>
      </c>
      <c r="O151">
        <f t="shared" ca="1" si="13"/>
        <v>-2.3080962970097544E-3</v>
      </c>
      <c r="Q151" s="2">
        <f t="shared" si="20"/>
        <v>27386.194000000003</v>
      </c>
    </row>
    <row r="152" spans="1:17" x14ac:dyDescent="0.2">
      <c r="A152" s="22" t="s">
        <v>43</v>
      </c>
      <c r="B152" s="12"/>
      <c r="C152" s="14">
        <v>42405.214999999997</v>
      </c>
      <c r="D152" s="14"/>
      <c r="E152">
        <f t="shared" si="17"/>
        <v>-4499.0039273720813</v>
      </c>
      <c r="F152">
        <f t="shared" si="18"/>
        <v>-4499</v>
      </c>
      <c r="G152">
        <f t="shared" si="19"/>
        <v>-2.0769000038853846E-3</v>
      </c>
      <c r="I152">
        <f t="shared" si="16"/>
        <v>-2.0769000038853846E-3</v>
      </c>
      <c r="O152">
        <f t="shared" ca="1" si="13"/>
        <v>-2.3078188399996498E-3</v>
      </c>
      <c r="Q152" s="2">
        <f t="shared" si="20"/>
        <v>27386.714999999997</v>
      </c>
    </row>
    <row r="153" spans="1:17" x14ac:dyDescent="0.2">
      <c r="A153" s="22" t="s">
        <v>44</v>
      </c>
      <c r="B153" s="12"/>
      <c r="C153" s="14">
        <v>42424.254999999997</v>
      </c>
      <c r="D153" s="14"/>
      <c r="E153">
        <f t="shared" si="17"/>
        <v>-4462.9997074657167</v>
      </c>
      <c r="F153">
        <f t="shared" si="18"/>
        <v>-4463</v>
      </c>
      <c r="G153">
        <f t="shared" si="19"/>
        <v>1.5469999925699085E-4</v>
      </c>
      <c r="I153">
        <f t="shared" si="16"/>
        <v>1.5469999925699085E-4</v>
      </c>
      <c r="O153">
        <f t="shared" ca="1" si="13"/>
        <v>-2.2978303876358833E-3</v>
      </c>
      <c r="Q153" s="2">
        <f t="shared" si="20"/>
        <v>27405.754999999997</v>
      </c>
    </row>
    <row r="154" spans="1:17" x14ac:dyDescent="0.2">
      <c r="A154" s="22" t="s">
        <v>45</v>
      </c>
      <c r="B154" s="12"/>
      <c r="C154" s="14">
        <v>42468.671999999999</v>
      </c>
      <c r="D154" s="14"/>
      <c r="E154">
        <f t="shared" si="17"/>
        <v>-4379.008140470919</v>
      </c>
      <c r="F154">
        <f t="shared" si="18"/>
        <v>-4379</v>
      </c>
      <c r="G154">
        <f t="shared" si="19"/>
        <v>-4.3049000014434569E-3</v>
      </c>
      <c r="I154">
        <f t="shared" si="16"/>
        <v>-4.3049000014434569E-3</v>
      </c>
      <c r="O154">
        <f t="shared" ca="1" si="13"/>
        <v>-2.2745239987870943E-3</v>
      </c>
      <c r="Q154" s="2">
        <f t="shared" si="20"/>
        <v>27450.171999999999</v>
      </c>
    </row>
    <row r="155" spans="1:17" x14ac:dyDescent="0.2">
      <c r="A155" s="22" t="s">
        <v>46</v>
      </c>
      <c r="B155" s="12"/>
      <c r="C155" s="14">
        <v>42528.438000000002</v>
      </c>
      <c r="D155" s="14"/>
      <c r="E155">
        <f t="shared" si="17"/>
        <v>-4265.9919531324849</v>
      </c>
      <c r="F155">
        <f t="shared" si="18"/>
        <v>-4266</v>
      </c>
      <c r="G155">
        <f t="shared" si="19"/>
        <v>4.255400002875831E-3</v>
      </c>
      <c r="I155">
        <f t="shared" si="16"/>
        <v>4.255400002875831E-3</v>
      </c>
      <c r="O155">
        <f t="shared" ca="1" si="13"/>
        <v>-2.243171356645271E-3</v>
      </c>
      <c r="Q155" s="2">
        <f t="shared" si="20"/>
        <v>27509.938000000002</v>
      </c>
    </row>
    <row r="156" spans="1:17" x14ac:dyDescent="0.2">
      <c r="A156" s="22" t="s">
        <v>46</v>
      </c>
      <c r="B156" s="12"/>
      <c r="C156" s="14">
        <v>42529.485999999997</v>
      </c>
      <c r="D156" s="14"/>
      <c r="E156">
        <f t="shared" si="17"/>
        <v>-4264.0102082552958</v>
      </c>
      <c r="F156">
        <f t="shared" si="18"/>
        <v>-4264</v>
      </c>
      <c r="G156">
        <f t="shared" si="19"/>
        <v>-5.3984000041964464E-3</v>
      </c>
      <c r="I156">
        <f t="shared" si="16"/>
        <v>-5.3984000041964464E-3</v>
      </c>
      <c r="O156">
        <f t="shared" ca="1" si="13"/>
        <v>-2.2426164426250618E-3</v>
      </c>
      <c r="Q156" s="2">
        <f t="shared" si="20"/>
        <v>27510.985999999997</v>
      </c>
    </row>
    <row r="157" spans="1:17" x14ac:dyDescent="0.2">
      <c r="A157" s="22" t="s">
        <v>47</v>
      </c>
      <c r="B157" s="12"/>
      <c r="C157" s="14">
        <v>42575.497000000003</v>
      </c>
      <c r="D157" s="14"/>
      <c r="E157">
        <f t="shared" si="17"/>
        <v>-4177.0044224300927</v>
      </c>
      <c r="F157">
        <f t="shared" si="18"/>
        <v>-4177</v>
      </c>
      <c r="G157">
        <f t="shared" si="19"/>
        <v>-2.338699996471405E-3</v>
      </c>
      <c r="I157">
        <f t="shared" si="16"/>
        <v>-2.338699996471405E-3</v>
      </c>
      <c r="O157">
        <f t="shared" ca="1" si="13"/>
        <v>-2.2184776827459595E-3</v>
      </c>
      <c r="Q157" s="2">
        <f t="shared" si="20"/>
        <v>27556.997000000003</v>
      </c>
    </row>
    <row r="158" spans="1:17" x14ac:dyDescent="0.2">
      <c r="A158" s="22" t="s">
        <v>48</v>
      </c>
      <c r="B158" s="12"/>
      <c r="C158" s="14">
        <v>42596.650999999998</v>
      </c>
      <c r="D158" s="14"/>
      <c r="E158">
        <f t="shared" si="17"/>
        <v>-4137.0026751664891</v>
      </c>
      <c r="F158">
        <f t="shared" si="18"/>
        <v>-4137</v>
      </c>
      <c r="G158">
        <f t="shared" si="19"/>
        <v>-1.4147000038065016E-3</v>
      </c>
      <c r="J158">
        <f>G158</f>
        <v>-1.4147000038065016E-3</v>
      </c>
      <c r="O158">
        <f t="shared" ca="1" si="13"/>
        <v>-2.2073794023417742E-3</v>
      </c>
      <c r="Q158" s="2">
        <f t="shared" si="20"/>
        <v>27578.150999999998</v>
      </c>
    </row>
    <row r="159" spans="1:17" x14ac:dyDescent="0.2">
      <c r="A159" s="22" t="s">
        <v>47</v>
      </c>
      <c r="B159" s="12"/>
      <c r="C159" s="14">
        <v>42601.391000000003</v>
      </c>
      <c r="D159" s="14"/>
      <c r="E159">
        <f t="shared" si="17"/>
        <v>-4128.0394397486134</v>
      </c>
      <c r="F159">
        <f t="shared" si="18"/>
        <v>-4128</v>
      </c>
      <c r="G159">
        <f t="shared" si="19"/>
        <v>-2.0856799994362518E-2</v>
      </c>
      <c r="I159">
        <f t="shared" ref="I159:I164" si="21">G159</f>
        <v>-2.0856799994362518E-2</v>
      </c>
      <c r="O159">
        <f t="shared" ca="1" si="13"/>
        <v>-2.2048822892508325E-3</v>
      </c>
      <c r="Q159" s="2">
        <f t="shared" si="20"/>
        <v>27582.891000000003</v>
      </c>
    </row>
    <row r="160" spans="1:17" x14ac:dyDescent="0.2">
      <c r="A160" s="22" t="s">
        <v>47</v>
      </c>
      <c r="B160" s="12"/>
      <c r="C160" s="14">
        <v>42601.415999999997</v>
      </c>
      <c r="D160" s="14"/>
      <c r="E160">
        <f t="shared" si="17"/>
        <v>-4127.9921653002184</v>
      </c>
      <c r="F160">
        <f t="shared" si="18"/>
        <v>-4128</v>
      </c>
      <c r="G160">
        <f t="shared" si="19"/>
        <v>4.1431999998167157E-3</v>
      </c>
      <c r="I160">
        <f t="shared" si="21"/>
        <v>4.1431999998167157E-3</v>
      </c>
      <c r="O160">
        <f t="shared" ca="1" si="13"/>
        <v>-2.2048822892508325E-3</v>
      </c>
      <c r="Q160" s="2">
        <f t="shared" si="20"/>
        <v>27582.915999999997</v>
      </c>
    </row>
    <row r="161" spans="1:17" x14ac:dyDescent="0.2">
      <c r="A161" s="22" t="s">
        <v>47</v>
      </c>
      <c r="B161" s="12"/>
      <c r="C161" s="14">
        <v>42619.4</v>
      </c>
      <c r="D161" s="14"/>
      <c r="E161">
        <f t="shared" si="17"/>
        <v>-4093.9848180945369</v>
      </c>
      <c r="F161">
        <f t="shared" si="18"/>
        <v>-4094</v>
      </c>
      <c r="G161">
        <f t="shared" si="19"/>
        <v>8.0286000011255965E-3</v>
      </c>
      <c r="I161">
        <f t="shared" si="21"/>
        <v>8.0286000011255965E-3</v>
      </c>
      <c r="O161">
        <f t="shared" ca="1" si="13"/>
        <v>-2.1954487509072752E-3</v>
      </c>
      <c r="Q161" s="2">
        <f t="shared" si="20"/>
        <v>27600.9</v>
      </c>
    </row>
    <row r="162" spans="1:17" x14ac:dyDescent="0.2">
      <c r="A162" s="22" t="s">
        <v>47</v>
      </c>
      <c r="B162" s="12"/>
      <c r="C162" s="14">
        <v>42638.428999999996</v>
      </c>
      <c r="D162" s="14"/>
      <c r="E162">
        <f t="shared" si="17"/>
        <v>-4058.0013989454828</v>
      </c>
      <c r="F162">
        <f t="shared" si="18"/>
        <v>-4058</v>
      </c>
      <c r="G162">
        <f t="shared" si="19"/>
        <v>-7.3980000161100179E-4</v>
      </c>
      <c r="I162">
        <f t="shared" si="21"/>
        <v>-7.3980000161100179E-4</v>
      </c>
      <c r="O162">
        <f t="shared" ca="1" si="13"/>
        <v>-2.1854602985435087E-3</v>
      </c>
      <c r="Q162" s="2">
        <f t="shared" si="20"/>
        <v>27619.928999999996</v>
      </c>
    </row>
    <row r="163" spans="1:17" x14ac:dyDescent="0.2">
      <c r="A163" s="22" t="s">
        <v>47</v>
      </c>
      <c r="B163" s="12"/>
      <c r="C163" s="14">
        <v>42656.406999999999</v>
      </c>
      <c r="D163" s="14"/>
      <c r="E163">
        <f t="shared" si="17"/>
        <v>-4024.0053976074214</v>
      </c>
      <c r="F163">
        <f t="shared" si="18"/>
        <v>-4024</v>
      </c>
      <c r="G163">
        <f t="shared" si="19"/>
        <v>-2.8544000015244819E-3</v>
      </c>
      <c r="I163">
        <f t="shared" si="21"/>
        <v>-2.8544000015244819E-3</v>
      </c>
      <c r="O163">
        <f t="shared" ca="1" si="13"/>
        <v>-2.1760267601999509E-3</v>
      </c>
      <c r="Q163" s="2">
        <f t="shared" si="20"/>
        <v>27637.906999999999</v>
      </c>
    </row>
    <row r="164" spans="1:17" x14ac:dyDescent="0.2">
      <c r="A164" s="22" t="s">
        <v>49</v>
      </c>
      <c r="B164" s="12"/>
      <c r="C164" s="14">
        <v>42692.372000000003</v>
      </c>
      <c r="D164" s="14"/>
      <c r="E164">
        <f t="shared" si="17"/>
        <v>-3955.9963761298759</v>
      </c>
      <c r="F164">
        <f t="shared" si="18"/>
        <v>-3956</v>
      </c>
      <c r="G164">
        <f t="shared" si="19"/>
        <v>1.9164000041200779E-3</v>
      </c>
      <c r="I164">
        <f t="shared" si="21"/>
        <v>1.9164000041200779E-3</v>
      </c>
      <c r="O164">
        <f t="shared" ca="1" si="13"/>
        <v>-2.1571596835128362E-3</v>
      </c>
      <c r="Q164" s="2">
        <f t="shared" si="20"/>
        <v>27673.872000000003</v>
      </c>
    </row>
    <row r="165" spans="1:17" x14ac:dyDescent="0.2">
      <c r="A165" s="22" t="s">
        <v>48</v>
      </c>
      <c r="B165" s="12"/>
      <c r="C165" s="14">
        <v>42696.588000000003</v>
      </c>
      <c r="D165" s="14"/>
      <c r="E165">
        <f t="shared" si="17"/>
        <v>-3948.0240131506093</v>
      </c>
      <c r="F165">
        <f t="shared" si="18"/>
        <v>-3948</v>
      </c>
      <c r="G165">
        <f t="shared" si="19"/>
        <v>-1.2698799997451715E-2</v>
      </c>
      <c r="J165">
        <f>G165</f>
        <v>-1.2698799997451715E-2</v>
      </c>
      <c r="O165">
        <f t="shared" ca="1" si="13"/>
        <v>-2.1549400274319995E-3</v>
      </c>
      <c r="Q165" s="2">
        <f t="shared" si="20"/>
        <v>27678.088000000003</v>
      </c>
    </row>
    <row r="166" spans="1:17" x14ac:dyDescent="0.2">
      <c r="A166" s="22" t="s">
        <v>49</v>
      </c>
      <c r="B166" s="12"/>
      <c r="C166" s="14">
        <v>42710.337</v>
      </c>
      <c r="D166" s="14"/>
      <c r="E166">
        <f t="shared" si="17"/>
        <v>-3922.0249575049979</v>
      </c>
      <c r="F166">
        <f t="shared" si="18"/>
        <v>-3922</v>
      </c>
      <c r="G166">
        <f t="shared" si="19"/>
        <v>-1.319820000207983E-2</v>
      </c>
      <c r="I166">
        <f>G166</f>
        <v>-1.319820000207983E-2</v>
      </c>
      <c r="O166">
        <f t="shared" ca="1" si="13"/>
        <v>-2.1477261451692789E-3</v>
      </c>
      <c r="Q166" s="2">
        <f t="shared" si="20"/>
        <v>27691.837</v>
      </c>
    </row>
    <row r="167" spans="1:17" x14ac:dyDescent="0.2">
      <c r="A167" s="22" t="s">
        <v>49</v>
      </c>
      <c r="B167" s="12"/>
      <c r="C167" s="14">
        <v>42710.351999999999</v>
      </c>
      <c r="D167" s="14"/>
      <c r="E167">
        <f t="shared" si="17"/>
        <v>-3921.9965928359552</v>
      </c>
      <c r="F167">
        <f t="shared" si="18"/>
        <v>-3922</v>
      </c>
      <c r="G167">
        <f t="shared" si="19"/>
        <v>1.8017999973380938E-3</v>
      </c>
      <c r="I167">
        <f>G167</f>
        <v>1.8017999973380938E-3</v>
      </c>
      <c r="O167">
        <f t="shared" ca="1" si="13"/>
        <v>-2.1477261451692789E-3</v>
      </c>
      <c r="Q167" s="2">
        <f t="shared" si="20"/>
        <v>27691.851999999999</v>
      </c>
    </row>
    <row r="168" spans="1:17" x14ac:dyDescent="0.2">
      <c r="A168" s="22" t="s">
        <v>50</v>
      </c>
      <c r="B168" s="12"/>
      <c r="C168" s="14">
        <v>42754.241999999998</v>
      </c>
      <c r="D168" s="14"/>
      <c r="E168">
        <f t="shared" si="17"/>
        <v>-3839.0015712135692</v>
      </c>
      <c r="F168">
        <f t="shared" si="18"/>
        <v>-3839</v>
      </c>
      <c r="G168">
        <f t="shared" si="19"/>
        <v>-8.3090000407537445E-4</v>
      </c>
      <c r="I168">
        <f>G168</f>
        <v>-8.3090000407537445E-4</v>
      </c>
      <c r="O168">
        <f t="shared" ca="1" si="13"/>
        <v>-2.1246972133305946E-3</v>
      </c>
      <c r="Q168" s="2">
        <f t="shared" si="20"/>
        <v>27735.741999999998</v>
      </c>
    </row>
    <row r="169" spans="1:17" x14ac:dyDescent="0.2">
      <c r="A169" s="22" t="s">
        <v>51</v>
      </c>
      <c r="B169" s="12"/>
      <c r="C169" s="14">
        <v>42878.51</v>
      </c>
      <c r="D169" s="14"/>
      <c r="E169">
        <f t="shared" si="17"/>
        <v>-3604.0135250305862</v>
      </c>
      <c r="F169">
        <f t="shared" si="18"/>
        <v>-3604</v>
      </c>
      <c r="G169">
        <f t="shared" si="19"/>
        <v>-7.1523999940836802E-3</v>
      </c>
      <c r="I169">
        <f>G169</f>
        <v>-7.1523999940836802E-3</v>
      </c>
      <c r="O169">
        <f t="shared" ca="1" si="13"/>
        <v>-2.059494815956007E-3</v>
      </c>
      <c r="Q169" s="2">
        <f t="shared" si="20"/>
        <v>27860.010000000002</v>
      </c>
    </row>
    <row r="170" spans="1:17" x14ac:dyDescent="0.2">
      <c r="A170" s="22" t="s">
        <v>52</v>
      </c>
      <c r="B170" s="12"/>
      <c r="C170" s="14">
        <v>42913.421999999999</v>
      </c>
      <c r="D170" s="14"/>
      <c r="E170">
        <f t="shared" si="17"/>
        <v>-3537.9957033199348</v>
      </c>
      <c r="F170">
        <f t="shared" si="18"/>
        <v>-3538</v>
      </c>
      <c r="G170">
        <f t="shared" si="19"/>
        <v>2.2721999994246289E-3</v>
      </c>
      <c r="I170">
        <f>G170</f>
        <v>2.2721999994246289E-3</v>
      </c>
      <c r="O170">
        <f t="shared" ca="1" si="13"/>
        <v>-2.0411826532891015E-3</v>
      </c>
      <c r="Q170" s="2">
        <f t="shared" si="20"/>
        <v>27894.921999999999</v>
      </c>
    </row>
    <row r="171" spans="1:17" x14ac:dyDescent="0.2">
      <c r="A171" s="23" t="s">
        <v>53</v>
      </c>
      <c r="B171" s="17"/>
      <c r="C171" s="20">
        <v>42922.42</v>
      </c>
      <c r="D171" s="20"/>
      <c r="E171">
        <f t="shared" si="17"/>
        <v>-3520.980683849481</v>
      </c>
      <c r="F171">
        <f t="shared" si="18"/>
        <v>-3521</v>
      </c>
      <c r="G171">
        <f t="shared" si="19"/>
        <v>1.021490000130143E-2</v>
      </c>
      <c r="H171">
        <f>G171</f>
        <v>1.021490000130143E-2</v>
      </c>
      <c r="O171">
        <f t="shared" ca="1" si="13"/>
        <v>-2.0364658841173226E-3</v>
      </c>
      <c r="Q171" s="2">
        <f t="shared" si="20"/>
        <v>27903.919999999998</v>
      </c>
    </row>
    <row r="172" spans="1:17" x14ac:dyDescent="0.2">
      <c r="A172" s="22" t="s">
        <v>52</v>
      </c>
      <c r="B172" s="12"/>
      <c r="C172" s="14">
        <v>42959.413999999997</v>
      </c>
      <c r="D172" s="14"/>
      <c r="E172">
        <f t="shared" si="17"/>
        <v>-3451.0258460755349</v>
      </c>
      <c r="F172">
        <f t="shared" si="18"/>
        <v>-3451</v>
      </c>
      <c r="G172">
        <f t="shared" si="19"/>
        <v>-1.3668100000359118E-2</v>
      </c>
      <c r="I172">
        <f>G172</f>
        <v>-1.3668100000359118E-2</v>
      </c>
      <c r="O172">
        <f t="shared" ref="O172:O235" ca="1" si="22">+C$11+C$12*$F172</f>
        <v>-2.0170438934099984E-3</v>
      </c>
      <c r="Q172" s="2">
        <f t="shared" si="20"/>
        <v>27940.913999999997</v>
      </c>
    </row>
    <row r="173" spans="1:17" x14ac:dyDescent="0.2">
      <c r="A173" s="22" t="s">
        <v>52</v>
      </c>
      <c r="B173" s="12"/>
      <c r="C173" s="14">
        <v>42959.432000000001</v>
      </c>
      <c r="D173" s="14"/>
      <c r="E173">
        <f t="shared" si="17"/>
        <v>-3450.9918084726755</v>
      </c>
      <c r="F173">
        <f t="shared" si="18"/>
        <v>-3451</v>
      </c>
      <c r="G173">
        <f t="shared" si="19"/>
        <v>4.3319000033079647E-3</v>
      </c>
      <c r="I173">
        <f>G173</f>
        <v>4.3319000033079647E-3</v>
      </c>
      <c r="O173">
        <f t="shared" ca="1" si="22"/>
        <v>-2.0170438934099984E-3</v>
      </c>
      <c r="Q173" s="2">
        <f t="shared" si="20"/>
        <v>27940.932000000001</v>
      </c>
    </row>
    <row r="174" spans="1:17" x14ac:dyDescent="0.2">
      <c r="A174" s="23" t="s">
        <v>53</v>
      </c>
      <c r="B174" s="17"/>
      <c r="C174" s="20">
        <v>42960.489000000001</v>
      </c>
      <c r="D174" s="20"/>
      <c r="E174">
        <f t="shared" si="17"/>
        <v>-3448.9930447940487</v>
      </c>
      <c r="F174">
        <f t="shared" si="18"/>
        <v>-3449</v>
      </c>
      <c r="G174">
        <f t="shared" si="19"/>
        <v>3.6781000017072074E-3</v>
      </c>
      <c r="H174">
        <f>G174</f>
        <v>3.6781000017072074E-3</v>
      </c>
      <c r="O174">
        <f t="shared" ca="1" si="22"/>
        <v>-2.0164889793897892E-3</v>
      </c>
      <c r="Q174" s="2">
        <f t="shared" si="20"/>
        <v>27941.989000000001</v>
      </c>
    </row>
    <row r="175" spans="1:17" x14ac:dyDescent="0.2">
      <c r="A175" s="22" t="s">
        <v>48</v>
      </c>
      <c r="B175" s="12"/>
      <c r="C175" s="14">
        <v>42964.714999999997</v>
      </c>
      <c r="D175" s="14"/>
      <c r="E175">
        <f t="shared" si="17"/>
        <v>-3441.0017720354294</v>
      </c>
      <c r="F175">
        <f t="shared" si="18"/>
        <v>-3441</v>
      </c>
      <c r="G175">
        <f t="shared" si="19"/>
        <v>-9.3710000510327518E-4</v>
      </c>
      <c r="J175">
        <f>G175</f>
        <v>-9.3710000510327518E-4</v>
      </c>
      <c r="O175">
        <f t="shared" ca="1" si="22"/>
        <v>-2.0142693233089525E-3</v>
      </c>
      <c r="Q175" s="2">
        <f t="shared" si="20"/>
        <v>27946.214999999997</v>
      </c>
    </row>
    <row r="176" spans="1:17" x14ac:dyDescent="0.2">
      <c r="A176" s="80" t="s">
        <v>644</v>
      </c>
      <c r="B176" s="82" t="s">
        <v>70</v>
      </c>
      <c r="C176" s="86">
        <v>42978.470999999998</v>
      </c>
      <c r="D176" s="89"/>
      <c r="E176" s="27">
        <f t="shared" si="17"/>
        <v>-3414.9894795442547</v>
      </c>
      <c r="F176">
        <f t="shared" si="18"/>
        <v>-3415</v>
      </c>
      <c r="G176">
        <f t="shared" si="19"/>
        <v>5.5634999953326769E-3</v>
      </c>
      <c r="I176">
        <f>G176</f>
        <v>5.5634999953326769E-3</v>
      </c>
      <c r="O176">
        <f t="shared" ca="1" si="22"/>
        <v>-2.0070554410462319E-3</v>
      </c>
      <c r="Q176" s="2">
        <f t="shared" si="20"/>
        <v>27959.970999999998</v>
      </c>
    </row>
    <row r="177" spans="1:17" x14ac:dyDescent="0.2">
      <c r="A177" s="22" t="s">
        <v>48</v>
      </c>
      <c r="B177" s="12"/>
      <c r="C177" s="14">
        <v>42990.637000000002</v>
      </c>
      <c r="D177" s="14"/>
      <c r="E177">
        <f t="shared" si="17"/>
        <v>-3391.9838419717244</v>
      </c>
      <c r="F177">
        <f t="shared" si="18"/>
        <v>-3392</v>
      </c>
      <c r="G177">
        <f t="shared" si="19"/>
        <v>8.5448000027099624E-3</v>
      </c>
      <c r="J177">
        <f>G177</f>
        <v>8.5448000027099624E-3</v>
      </c>
      <c r="O177">
        <f t="shared" ca="1" si="22"/>
        <v>-2.0006739298138254E-3</v>
      </c>
      <c r="Q177" s="2">
        <f t="shared" si="20"/>
        <v>27972.137000000002</v>
      </c>
    </row>
    <row r="178" spans="1:17" x14ac:dyDescent="0.2">
      <c r="A178" s="22" t="s">
        <v>54</v>
      </c>
      <c r="B178" s="12"/>
      <c r="C178" s="14">
        <v>42996.447</v>
      </c>
      <c r="D178" s="14"/>
      <c r="E178">
        <f t="shared" si="17"/>
        <v>-3380.9972601620666</v>
      </c>
      <c r="F178">
        <f t="shared" si="18"/>
        <v>-3381</v>
      </c>
      <c r="G178">
        <f t="shared" si="19"/>
        <v>1.4489000022877008E-3</v>
      </c>
      <c r="I178">
        <f>G178</f>
        <v>1.4489000022877008E-3</v>
      </c>
      <c r="O178">
        <f t="shared" ca="1" si="22"/>
        <v>-1.9976219027026745E-3</v>
      </c>
      <c r="Q178" s="2">
        <f t="shared" si="20"/>
        <v>27977.947</v>
      </c>
    </row>
    <row r="179" spans="1:17" x14ac:dyDescent="0.2">
      <c r="A179" s="22" t="s">
        <v>48</v>
      </c>
      <c r="B179" s="12"/>
      <c r="C179" s="14">
        <v>43008.608999999997</v>
      </c>
      <c r="D179" s="14"/>
      <c r="E179">
        <f t="shared" si="17"/>
        <v>-3357.9991865012967</v>
      </c>
      <c r="F179">
        <f t="shared" si="18"/>
        <v>-3358</v>
      </c>
      <c r="G179">
        <f t="shared" si="19"/>
        <v>4.301999942981638E-4</v>
      </c>
      <c r="J179">
        <f>G179</f>
        <v>4.301999942981638E-4</v>
      </c>
      <c r="O179">
        <f t="shared" ca="1" si="22"/>
        <v>-1.9912403914702681E-3</v>
      </c>
      <c r="Q179" s="2">
        <f t="shared" si="20"/>
        <v>27990.108999999997</v>
      </c>
    </row>
    <row r="180" spans="1:17" x14ac:dyDescent="0.2">
      <c r="A180" s="22" t="s">
        <v>54</v>
      </c>
      <c r="B180" s="12"/>
      <c r="C180" s="14">
        <v>43013.366000000002</v>
      </c>
      <c r="D180" s="14"/>
      <c r="E180">
        <f t="shared" si="17"/>
        <v>-3349.0038044585053</v>
      </c>
      <c r="F180">
        <f t="shared" si="18"/>
        <v>-3349</v>
      </c>
      <c r="G180">
        <f t="shared" si="19"/>
        <v>-2.0118999964324757E-3</v>
      </c>
      <c r="I180">
        <f>G180</f>
        <v>-2.0118999964324757E-3</v>
      </c>
      <c r="O180">
        <f t="shared" ca="1" si="22"/>
        <v>-1.9887432783793264E-3</v>
      </c>
      <c r="Q180" s="2">
        <f t="shared" si="20"/>
        <v>27994.866000000002</v>
      </c>
    </row>
    <row r="181" spans="1:17" x14ac:dyDescent="0.2">
      <c r="A181" s="80" t="s">
        <v>644</v>
      </c>
      <c r="B181" s="82" t="s">
        <v>70</v>
      </c>
      <c r="C181" s="86">
        <v>43013.366999999998</v>
      </c>
      <c r="D181" s="89"/>
      <c r="E181" s="27">
        <f t="shared" si="17"/>
        <v>-3349.0019134805757</v>
      </c>
      <c r="F181">
        <f t="shared" si="18"/>
        <v>-3349</v>
      </c>
      <c r="G181">
        <f t="shared" si="19"/>
        <v>-1.0118999998667277E-3</v>
      </c>
      <c r="I181">
        <f>G181</f>
        <v>-1.0118999998667277E-3</v>
      </c>
      <c r="O181">
        <f t="shared" ca="1" si="22"/>
        <v>-1.9887432783793264E-3</v>
      </c>
      <c r="Q181" s="2">
        <f t="shared" si="20"/>
        <v>27994.866999999998</v>
      </c>
    </row>
    <row r="182" spans="1:17" x14ac:dyDescent="0.2">
      <c r="A182" s="22" t="s">
        <v>54</v>
      </c>
      <c r="B182" s="12"/>
      <c r="C182" s="14">
        <v>43013.372000000003</v>
      </c>
      <c r="D182" s="14"/>
      <c r="E182">
        <f t="shared" si="17"/>
        <v>-3348.9924585908857</v>
      </c>
      <c r="F182">
        <f t="shared" si="18"/>
        <v>-3349</v>
      </c>
      <c r="G182">
        <f t="shared" si="19"/>
        <v>3.9881000047898851E-3</v>
      </c>
      <c r="I182">
        <f>G182</f>
        <v>3.9881000047898851E-3</v>
      </c>
      <c r="O182">
        <f t="shared" ca="1" si="22"/>
        <v>-1.9887432783793264E-3</v>
      </c>
      <c r="Q182" s="2">
        <f t="shared" si="20"/>
        <v>27994.872000000003</v>
      </c>
    </row>
    <row r="183" spans="1:17" x14ac:dyDescent="0.2">
      <c r="A183" s="22" t="s">
        <v>55</v>
      </c>
      <c r="B183" s="12"/>
      <c r="C183" s="14">
        <v>43040.339</v>
      </c>
      <c r="D183" s="14"/>
      <c r="E183">
        <f t="shared" si="17"/>
        <v>-3297.9984565838072</v>
      </c>
      <c r="F183">
        <f t="shared" si="18"/>
        <v>-3298</v>
      </c>
      <c r="G183">
        <f t="shared" si="19"/>
        <v>8.1620000128168613E-4</v>
      </c>
      <c r="I183">
        <f>G183</f>
        <v>8.1620000128168613E-4</v>
      </c>
      <c r="O183">
        <f t="shared" ca="1" si="22"/>
        <v>-1.9745929708639902E-3</v>
      </c>
      <c r="Q183" s="2">
        <f t="shared" si="20"/>
        <v>28021.839</v>
      </c>
    </row>
    <row r="184" spans="1:17" x14ac:dyDescent="0.2">
      <c r="A184" s="22" t="s">
        <v>55</v>
      </c>
      <c r="B184" s="12"/>
      <c r="C184" s="14">
        <v>43042.464</v>
      </c>
      <c r="D184" s="14"/>
      <c r="E184">
        <f t="shared" si="17"/>
        <v>-3293.980128469258</v>
      </c>
      <c r="F184">
        <f t="shared" si="18"/>
        <v>-3294</v>
      </c>
      <c r="G184">
        <f t="shared" si="19"/>
        <v>1.0508600003959145E-2</v>
      </c>
      <c r="I184">
        <f>G184</f>
        <v>1.0508600003959145E-2</v>
      </c>
      <c r="O184">
        <f t="shared" ca="1" si="22"/>
        <v>-1.9734831428235718E-3</v>
      </c>
      <c r="Q184" s="2">
        <f t="shared" si="20"/>
        <v>28023.964</v>
      </c>
    </row>
    <row r="185" spans="1:17" x14ac:dyDescent="0.2">
      <c r="A185" s="22" t="s">
        <v>48</v>
      </c>
      <c r="B185" s="12"/>
      <c r="C185" s="14">
        <v>43044.561999999998</v>
      </c>
      <c r="D185" s="14"/>
      <c r="E185">
        <f t="shared" si="17"/>
        <v>-3290.0128567589909</v>
      </c>
      <c r="F185">
        <f t="shared" si="18"/>
        <v>-3290</v>
      </c>
      <c r="G185">
        <f t="shared" si="19"/>
        <v>-6.7990000025019981E-3</v>
      </c>
      <c r="J185">
        <f>G185</f>
        <v>-6.7990000025019981E-3</v>
      </c>
      <c r="O185">
        <f t="shared" ca="1" si="22"/>
        <v>-1.972373314783153E-3</v>
      </c>
      <c r="Q185" s="2">
        <f t="shared" si="20"/>
        <v>28026.061999999998</v>
      </c>
    </row>
    <row r="186" spans="1:17" x14ac:dyDescent="0.2">
      <c r="A186" s="22" t="s">
        <v>55</v>
      </c>
      <c r="B186" s="12"/>
      <c r="C186" s="14">
        <v>43057.262000000002</v>
      </c>
      <c r="D186" s="14"/>
      <c r="E186">
        <f t="shared" si="17"/>
        <v>-3265.9974369684992</v>
      </c>
      <c r="F186">
        <f t="shared" si="18"/>
        <v>-3266</v>
      </c>
      <c r="G186">
        <f t="shared" si="19"/>
        <v>1.3554000033764169E-3</v>
      </c>
      <c r="I186">
        <f t="shared" ref="I186:I228" si="23">G186</f>
        <v>1.3554000033764169E-3</v>
      </c>
      <c r="O186">
        <f t="shared" ca="1" si="22"/>
        <v>-1.965714346540642E-3</v>
      </c>
      <c r="Q186" s="2">
        <f t="shared" si="20"/>
        <v>28038.762000000002</v>
      </c>
    </row>
    <row r="187" spans="1:17" x14ac:dyDescent="0.2">
      <c r="A187" s="22" t="s">
        <v>55</v>
      </c>
      <c r="B187" s="12"/>
      <c r="C187" s="14">
        <v>43059.374000000003</v>
      </c>
      <c r="D187" s="14"/>
      <c r="E187">
        <f t="shared" si="17"/>
        <v>-3262.0036915671194</v>
      </c>
      <c r="F187">
        <f t="shared" si="18"/>
        <v>-3262</v>
      </c>
      <c r="G187">
        <f t="shared" si="19"/>
        <v>-1.9521999929565936E-3</v>
      </c>
      <c r="I187">
        <f t="shared" si="23"/>
        <v>-1.9521999929565936E-3</v>
      </c>
      <c r="O187">
        <f t="shared" ca="1" si="22"/>
        <v>-1.9646045185002237E-3</v>
      </c>
      <c r="Q187" s="2">
        <f t="shared" si="20"/>
        <v>28040.874000000003</v>
      </c>
    </row>
    <row r="188" spans="1:17" x14ac:dyDescent="0.2">
      <c r="A188" s="80" t="s">
        <v>644</v>
      </c>
      <c r="B188" s="82" t="s">
        <v>70</v>
      </c>
      <c r="C188" s="86">
        <v>43076.311000000002</v>
      </c>
      <c r="D188" s="89"/>
      <c r="E188" s="27">
        <f t="shared" si="17"/>
        <v>-3229.9761982607124</v>
      </c>
      <c r="F188">
        <f t="shared" si="18"/>
        <v>-3230</v>
      </c>
      <c r="G188">
        <f t="shared" si="19"/>
        <v>1.2587000004714355E-2</v>
      </c>
      <c r="I188">
        <f t="shared" si="23"/>
        <v>1.2587000004714355E-2</v>
      </c>
      <c r="O188">
        <f t="shared" ca="1" si="22"/>
        <v>-1.9557258941768755E-3</v>
      </c>
      <c r="Q188" s="2">
        <f t="shared" si="20"/>
        <v>28057.811000000002</v>
      </c>
    </row>
    <row r="189" spans="1:17" x14ac:dyDescent="0.2">
      <c r="A189" s="22" t="s">
        <v>56</v>
      </c>
      <c r="B189" s="12"/>
      <c r="C189" s="14">
        <v>43129.714</v>
      </c>
      <c r="D189" s="14"/>
      <c r="E189">
        <f t="shared" si="17"/>
        <v>-3128.9923035307006</v>
      </c>
      <c r="F189">
        <f t="shared" si="18"/>
        <v>-3129</v>
      </c>
      <c r="G189">
        <f t="shared" si="19"/>
        <v>4.0701000034459867E-3</v>
      </c>
      <c r="I189">
        <f t="shared" si="23"/>
        <v>4.0701000034459867E-3</v>
      </c>
      <c r="O189">
        <f t="shared" ca="1" si="22"/>
        <v>-1.9277027361563081E-3</v>
      </c>
      <c r="Q189" s="2">
        <f t="shared" si="20"/>
        <v>28111.214</v>
      </c>
    </row>
    <row r="190" spans="1:17" x14ac:dyDescent="0.2">
      <c r="A190" s="22" t="s">
        <v>57</v>
      </c>
      <c r="B190" s="12"/>
      <c r="C190" s="14">
        <v>43211.678</v>
      </c>
      <c r="D190" s="14"/>
      <c r="E190">
        <f t="shared" si="17"/>
        <v>-2974.0001879632059</v>
      </c>
      <c r="F190">
        <f t="shared" si="18"/>
        <v>-2974</v>
      </c>
      <c r="G190">
        <f t="shared" si="19"/>
        <v>-9.9400000181049109E-5</v>
      </c>
      <c r="I190">
        <f t="shared" si="23"/>
        <v>-9.9400000181049109E-5</v>
      </c>
      <c r="O190">
        <f t="shared" ca="1" si="22"/>
        <v>-1.8846968995900903E-3</v>
      </c>
      <c r="Q190" s="2">
        <f t="shared" si="20"/>
        <v>28193.178</v>
      </c>
    </row>
    <row r="191" spans="1:17" x14ac:dyDescent="0.2">
      <c r="A191" s="22" t="s">
        <v>58</v>
      </c>
      <c r="B191" s="12"/>
      <c r="C191" s="14">
        <v>43299.470999999998</v>
      </c>
      <c r="D191" s="14"/>
      <c r="E191">
        <f t="shared" si="17"/>
        <v>-2807.985562005264</v>
      </c>
      <c r="F191">
        <f t="shared" si="18"/>
        <v>-2808</v>
      </c>
      <c r="G191">
        <f t="shared" si="19"/>
        <v>7.6351999960024841E-3</v>
      </c>
      <c r="I191">
        <f t="shared" si="23"/>
        <v>7.6351999960024841E-3</v>
      </c>
      <c r="O191">
        <f t="shared" ca="1" si="22"/>
        <v>-1.838639035912722E-3</v>
      </c>
      <c r="Q191" s="2">
        <f t="shared" si="20"/>
        <v>28280.970999999998</v>
      </c>
    </row>
    <row r="192" spans="1:17" x14ac:dyDescent="0.2">
      <c r="A192" s="80" t="s">
        <v>644</v>
      </c>
      <c r="B192" s="82" t="s">
        <v>70</v>
      </c>
      <c r="C192" s="86">
        <v>43317.428999999996</v>
      </c>
      <c r="D192" s="89"/>
      <c r="E192" s="27">
        <f t="shared" si="17"/>
        <v>-2774.0273802259358</v>
      </c>
      <c r="F192">
        <f t="shared" si="18"/>
        <v>-2774</v>
      </c>
      <c r="G192">
        <f t="shared" si="19"/>
        <v>-1.4479400000709575E-2</v>
      </c>
      <c r="I192">
        <f t="shared" si="23"/>
        <v>-1.4479400000709575E-2</v>
      </c>
      <c r="O192">
        <f t="shared" ca="1" si="22"/>
        <v>-1.8292054975691647E-3</v>
      </c>
      <c r="Q192" s="2">
        <f t="shared" si="20"/>
        <v>28298.928999999996</v>
      </c>
    </row>
    <row r="193" spans="1:17" x14ac:dyDescent="0.2">
      <c r="A193" s="22" t="s">
        <v>58</v>
      </c>
      <c r="B193" s="12"/>
      <c r="C193" s="14">
        <v>43344.404999999999</v>
      </c>
      <c r="D193" s="14"/>
      <c r="E193">
        <f t="shared" si="17"/>
        <v>-2723.016359417421</v>
      </c>
      <c r="F193">
        <f t="shared" si="18"/>
        <v>-2723</v>
      </c>
      <c r="G193">
        <f t="shared" si="19"/>
        <v>-8.6512999987462536E-3</v>
      </c>
      <c r="I193">
        <f t="shared" si="23"/>
        <v>-8.6512999987462536E-3</v>
      </c>
      <c r="O193">
        <f t="shared" ca="1" si="22"/>
        <v>-1.8150551900538285E-3</v>
      </c>
      <c r="Q193" s="2">
        <f t="shared" si="20"/>
        <v>28325.904999999999</v>
      </c>
    </row>
    <row r="194" spans="1:17" x14ac:dyDescent="0.2">
      <c r="A194" s="22" t="s">
        <v>58</v>
      </c>
      <c r="B194" s="12"/>
      <c r="C194" s="14">
        <v>43371.38</v>
      </c>
      <c r="D194" s="14"/>
      <c r="E194">
        <f t="shared" si="17"/>
        <v>-2672.0072295868495</v>
      </c>
      <c r="F194">
        <f t="shared" si="18"/>
        <v>-2672</v>
      </c>
      <c r="G194">
        <f t="shared" si="19"/>
        <v>-3.8232000006246381E-3</v>
      </c>
      <c r="I194">
        <f t="shared" si="23"/>
        <v>-3.8232000006246381E-3</v>
      </c>
      <c r="O194">
        <f t="shared" ca="1" si="22"/>
        <v>-1.8009048825384925E-3</v>
      </c>
      <c r="Q194" s="2">
        <f t="shared" si="20"/>
        <v>28352.879999999997</v>
      </c>
    </row>
    <row r="195" spans="1:17" x14ac:dyDescent="0.2">
      <c r="A195" s="80" t="s">
        <v>644</v>
      </c>
      <c r="B195" s="82" t="s">
        <v>70</v>
      </c>
      <c r="C195" s="86">
        <v>43372.423000000003</v>
      </c>
      <c r="D195" s="89"/>
      <c r="E195" s="27">
        <f t="shared" si="17"/>
        <v>-2670.0349395993221</v>
      </c>
      <c r="F195">
        <f t="shared" si="18"/>
        <v>-2670</v>
      </c>
      <c r="G195">
        <f t="shared" si="19"/>
        <v>-1.8476999997801613E-2</v>
      </c>
      <c r="I195">
        <f t="shared" si="23"/>
        <v>-1.8476999997801613E-2</v>
      </c>
      <c r="O195">
        <f t="shared" ca="1" si="22"/>
        <v>-1.8003499685182831E-3</v>
      </c>
      <c r="Q195" s="2">
        <f t="shared" si="20"/>
        <v>28353.923000000003</v>
      </c>
    </row>
    <row r="196" spans="1:17" x14ac:dyDescent="0.2">
      <c r="A196" s="80" t="s">
        <v>644</v>
      </c>
      <c r="B196" s="82" t="s">
        <v>70</v>
      </c>
      <c r="C196" s="86">
        <v>43372.423999999999</v>
      </c>
      <c r="D196" s="89"/>
      <c r="E196" s="27">
        <f t="shared" si="17"/>
        <v>-2670.0330486213925</v>
      </c>
      <c r="F196">
        <f t="shared" si="18"/>
        <v>-2670</v>
      </c>
      <c r="G196">
        <f t="shared" si="19"/>
        <v>-1.7477000001235865E-2</v>
      </c>
      <c r="I196">
        <f t="shared" si="23"/>
        <v>-1.7477000001235865E-2</v>
      </c>
      <c r="O196">
        <f t="shared" ca="1" si="22"/>
        <v>-1.8003499685182831E-3</v>
      </c>
      <c r="Q196" s="2">
        <f t="shared" si="20"/>
        <v>28353.923999999999</v>
      </c>
    </row>
    <row r="197" spans="1:17" x14ac:dyDescent="0.2">
      <c r="A197" s="80" t="s">
        <v>644</v>
      </c>
      <c r="B197" s="82" t="s">
        <v>70</v>
      </c>
      <c r="C197" s="86">
        <v>43372.428</v>
      </c>
      <c r="D197" s="89"/>
      <c r="E197" s="27">
        <f t="shared" si="17"/>
        <v>-2670.0254847096462</v>
      </c>
      <c r="F197">
        <f t="shared" si="18"/>
        <v>-2670</v>
      </c>
      <c r="G197">
        <f t="shared" si="19"/>
        <v>-1.3477000000420958E-2</v>
      </c>
      <c r="I197">
        <f t="shared" si="23"/>
        <v>-1.3477000000420958E-2</v>
      </c>
      <c r="O197">
        <f t="shared" ca="1" si="22"/>
        <v>-1.8003499685182831E-3</v>
      </c>
      <c r="Q197" s="2">
        <f t="shared" si="20"/>
        <v>28353.928</v>
      </c>
    </row>
    <row r="198" spans="1:17" x14ac:dyDescent="0.2">
      <c r="A198" s="22" t="s">
        <v>59</v>
      </c>
      <c r="B198" s="12"/>
      <c r="C198" s="14">
        <v>43434.313999999998</v>
      </c>
      <c r="D198" s="14"/>
      <c r="E198">
        <f t="shared" si="17"/>
        <v>-2553.000424146353</v>
      </c>
      <c r="F198">
        <f t="shared" si="18"/>
        <v>-2553</v>
      </c>
      <c r="G198">
        <f t="shared" si="19"/>
        <v>-2.2429999808082357E-4</v>
      </c>
      <c r="I198">
        <f t="shared" si="23"/>
        <v>-2.2429999808082357E-4</v>
      </c>
      <c r="O198">
        <f t="shared" ca="1" si="22"/>
        <v>-1.7678874983360416E-3</v>
      </c>
      <c r="Q198" s="2">
        <f t="shared" si="20"/>
        <v>28415.813999999998</v>
      </c>
    </row>
    <row r="199" spans="1:17" x14ac:dyDescent="0.2">
      <c r="A199" s="22" t="s">
        <v>60</v>
      </c>
      <c r="B199" s="12"/>
      <c r="C199" s="14">
        <v>43702.438000000002</v>
      </c>
      <c r="D199" s="14"/>
      <c r="E199">
        <f t="shared" si="17"/>
        <v>-2045.9838559649622</v>
      </c>
      <c r="F199">
        <f t="shared" si="18"/>
        <v>-2046</v>
      </c>
      <c r="G199">
        <f t="shared" si="19"/>
        <v>8.5374000045703724E-3</v>
      </c>
      <c r="I199">
        <f t="shared" si="23"/>
        <v>8.5374000045703724E-3</v>
      </c>
      <c r="O199">
        <f t="shared" ca="1" si="22"/>
        <v>-1.6272167942129945E-3</v>
      </c>
      <c r="Q199" s="2">
        <f t="shared" si="20"/>
        <v>28683.938000000002</v>
      </c>
    </row>
    <row r="200" spans="1:17" x14ac:dyDescent="0.2">
      <c r="A200" s="22" t="s">
        <v>60</v>
      </c>
      <c r="B200" s="12"/>
      <c r="C200" s="14">
        <v>43712.476999999999</v>
      </c>
      <c r="D200" s="14"/>
      <c r="E200">
        <f t="shared" si="17"/>
        <v>-2027.0003284628683</v>
      </c>
      <c r="F200">
        <f t="shared" si="18"/>
        <v>-2027</v>
      </c>
      <c r="G200">
        <f t="shared" si="19"/>
        <v>-1.736999984132126E-4</v>
      </c>
      <c r="I200">
        <f t="shared" si="23"/>
        <v>-1.736999984132126E-4</v>
      </c>
      <c r="O200">
        <f t="shared" ca="1" si="22"/>
        <v>-1.6219451110210067E-3</v>
      </c>
      <c r="Q200" s="2">
        <f t="shared" si="20"/>
        <v>28693.976999999999</v>
      </c>
    </row>
    <row r="201" spans="1:17" x14ac:dyDescent="0.2">
      <c r="A201" s="22" t="s">
        <v>61</v>
      </c>
      <c r="B201" s="12"/>
      <c r="C201" s="14">
        <v>43721.447</v>
      </c>
      <c r="D201" s="14"/>
      <c r="E201">
        <f t="shared" si="17"/>
        <v>-2010.0382563746271</v>
      </c>
      <c r="F201">
        <f t="shared" si="18"/>
        <v>-2010</v>
      </c>
      <c r="G201">
        <f t="shared" si="19"/>
        <v>-2.0231000002240762E-2</v>
      </c>
      <c r="I201">
        <f t="shared" si="23"/>
        <v>-2.0231000002240762E-2</v>
      </c>
      <c r="O201">
        <f t="shared" ca="1" si="22"/>
        <v>-1.6172283418492278E-3</v>
      </c>
      <c r="Q201" s="2">
        <f t="shared" si="20"/>
        <v>28702.947</v>
      </c>
    </row>
    <row r="202" spans="1:17" x14ac:dyDescent="0.2">
      <c r="A202" s="22" t="s">
        <v>60</v>
      </c>
      <c r="B202" s="12"/>
      <c r="C202" s="14">
        <v>43738.381999999998</v>
      </c>
      <c r="D202" s="14"/>
      <c r="E202">
        <f t="shared" si="17"/>
        <v>-1978.0145450240932</v>
      </c>
      <c r="F202">
        <f t="shared" si="18"/>
        <v>-1978</v>
      </c>
      <c r="G202">
        <f t="shared" si="19"/>
        <v>-7.6918000049772672E-3</v>
      </c>
      <c r="I202">
        <f t="shared" si="23"/>
        <v>-7.6918000049772672E-3</v>
      </c>
      <c r="O202">
        <f t="shared" ca="1" si="22"/>
        <v>-1.6083497175258797E-3</v>
      </c>
      <c r="Q202" s="2">
        <f t="shared" si="20"/>
        <v>28719.881999999998</v>
      </c>
    </row>
    <row r="203" spans="1:17" x14ac:dyDescent="0.2">
      <c r="A203" s="22" t="s">
        <v>60</v>
      </c>
      <c r="B203" s="12"/>
      <c r="C203" s="14">
        <v>43738.387000000002</v>
      </c>
      <c r="D203" s="14"/>
      <c r="E203">
        <f t="shared" si="17"/>
        <v>-1978.005090134403</v>
      </c>
      <c r="F203">
        <f t="shared" si="18"/>
        <v>-1978</v>
      </c>
      <c r="G203">
        <f t="shared" si="19"/>
        <v>-2.6918000003206544E-3</v>
      </c>
      <c r="I203">
        <f t="shared" si="23"/>
        <v>-2.6918000003206544E-3</v>
      </c>
      <c r="O203">
        <f t="shared" ca="1" si="22"/>
        <v>-1.6083497175258797E-3</v>
      </c>
      <c r="Q203" s="2">
        <f t="shared" si="20"/>
        <v>28719.887000000002</v>
      </c>
    </row>
    <row r="204" spans="1:17" x14ac:dyDescent="0.2">
      <c r="A204" s="22" t="s">
        <v>62</v>
      </c>
      <c r="B204" s="12"/>
      <c r="C204" s="14">
        <v>43755.31</v>
      </c>
      <c r="D204" s="14"/>
      <c r="E204">
        <f t="shared" si="17"/>
        <v>-1946.0040705191088</v>
      </c>
      <c r="F204">
        <f t="shared" si="18"/>
        <v>-1946</v>
      </c>
      <c r="G204">
        <f t="shared" si="19"/>
        <v>-2.1525999982259236E-3</v>
      </c>
      <c r="I204">
        <f t="shared" si="23"/>
        <v>-2.1525999982259236E-3</v>
      </c>
      <c r="O204">
        <f t="shared" ca="1" si="22"/>
        <v>-1.5994710932025315E-3</v>
      </c>
      <c r="Q204" s="2">
        <f t="shared" si="20"/>
        <v>28736.809999999998</v>
      </c>
    </row>
    <row r="205" spans="1:17" x14ac:dyDescent="0.2">
      <c r="A205" s="22" t="s">
        <v>62</v>
      </c>
      <c r="B205" s="12"/>
      <c r="C205" s="14">
        <v>43756.366000000002</v>
      </c>
      <c r="D205" s="14"/>
      <c r="E205">
        <f t="shared" si="17"/>
        <v>-1944.0071978184119</v>
      </c>
      <c r="F205">
        <f t="shared" si="18"/>
        <v>-1944</v>
      </c>
      <c r="G205">
        <f t="shared" si="19"/>
        <v>-3.8063999963924289E-3</v>
      </c>
      <c r="I205">
        <f t="shared" si="23"/>
        <v>-3.8063999963924289E-3</v>
      </c>
      <c r="O205">
        <f t="shared" ca="1" si="22"/>
        <v>-1.5989161791823223E-3</v>
      </c>
      <c r="Q205" s="2">
        <f t="shared" si="20"/>
        <v>28737.866000000002</v>
      </c>
    </row>
    <row r="206" spans="1:17" x14ac:dyDescent="0.2">
      <c r="A206" s="22" t="s">
        <v>62</v>
      </c>
      <c r="B206" s="12"/>
      <c r="C206" s="14">
        <v>43756.370999999999</v>
      </c>
      <c r="D206" s="14"/>
      <c r="E206">
        <f t="shared" si="17"/>
        <v>-1943.9977429287355</v>
      </c>
      <c r="F206">
        <f t="shared" si="18"/>
        <v>-1944</v>
      </c>
      <c r="G206">
        <f t="shared" si="19"/>
        <v>1.1936000009882264E-3</v>
      </c>
      <c r="I206">
        <f t="shared" si="23"/>
        <v>1.1936000009882264E-3</v>
      </c>
      <c r="O206">
        <f t="shared" ca="1" si="22"/>
        <v>-1.5989161791823223E-3</v>
      </c>
      <c r="Q206" s="2">
        <f t="shared" si="20"/>
        <v>28737.870999999999</v>
      </c>
    </row>
    <row r="207" spans="1:17" x14ac:dyDescent="0.2">
      <c r="A207" s="22" t="s">
        <v>62</v>
      </c>
      <c r="B207" s="12"/>
      <c r="C207" s="14">
        <v>43765.364000000001</v>
      </c>
      <c r="D207" s="14"/>
      <c r="E207">
        <f t="shared" si="17"/>
        <v>-1926.9921783479583</v>
      </c>
      <c r="F207">
        <f t="shared" si="18"/>
        <v>-1927</v>
      </c>
      <c r="G207">
        <f t="shared" si="19"/>
        <v>4.1363000054843724E-3</v>
      </c>
      <c r="I207">
        <f t="shared" si="23"/>
        <v>4.1363000054843724E-3</v>
      </c>
      <c r="O207">
        <f t="shared" ca="1" si="22"/>
        <v>-1.5941994100105437E-3</v>
      </c>
      <c r="Q207" s="2">
        <f t="shared" si="20"/>
        <v>28746.864000000001</v>
      </c>
    </row>
    <row r="208" spans="1:17" x14ac:dyDescent="0.2">
      <c r="A208" s="22" t="s">
        <v>62</v>
      </c>
      <c r="B208" s="12"/>
      <c r="C208" s="14">
        <v>43765.366999999998</v>
      </c>
      <c r="D208" s="14"/>
      <c r="E208">
        <f t="shared" si="17"/>
        <v>-1926.9865054141553</v>
      </c>
      <c r="F208">
        <f t="shared" si="18"/>
        <v>-1927</v>
      </c>
      <c r="G208">
        <f t="shared" si="19"/>
        <v>7.136300002457574E-3</v>
      </c>
      <c r="I208">
        <f t="shared" si="23"/>
        <v>7.136300002457574E-3</v>
      </c>
      <c r="O208">
        <f t="shared" ca="1" si="22"/>
        <v>-1.5941994100105437E-3</v>
      </c>
      <c r="Q208" s="2">
        <f t="shared" si="20"/>
        <v>28746.866999999998</v>
      </c>
    </row>
    <row r="209" spans="1:17" x14ac:dyDescent="0.2">
      <c r="A209" s="22" t="s">
        <v>62</v>
      </c>
      <c r="B209" s="12"/>
      <c r="C209" s="14">
        <v>43791.281000000003</v>
      </c>
      <c r="D209" s="14"/>
      <c r="E209">
        <f t="shared" si="17"/>
        <v>-1877.9837031739435</v>
      </c>
      <c r="F209">
        <f t="shared" si="18"/>
        <v>-1878</v>
      </c>
      <c r="G209">
        <f t="shared" si="19"/>
        <v>8.6182000013650395E-3</v>
      </c>
      <c r="I209">
        <f t="shared" si="23"/>
        <v>8.6182000013650395E-3</v>
      </c>
      <c r="O209">
        <f t="shared" ca="1" si="22"/>
        <v>-1.5806040165154168E-3</v>
      </c>
      <c r="Q209" s="2">
        <f t="shared" si="20"/>
        <v>28772.781000000003</v>
      </c>
    </row>
    <row r="210" spans="1:17" x14ac:dyDescent="0.2">
      <c r="A210" s="22" t="s">
        <v>62</v>
      </c>
      <c r="B210" s="12"/>
      <c r="C210" s="14">
        <v>43792.330999999998</v>
      </c>
      <c r="D210" s="14"/>
      <c r="E210">
        <f t="shared" si="17"/>
        <v>-1875.9981763408803</v>
      </c>
      <c r="F210">
        <f t="shared" si="18"/>
        <v>-1876</v>
      </c>
      <c r="G210">
        <f t="shared" si="19"/>
        <v>9.6440000197617337E-4</v>
      </c>
      <c r="I210">
        <f t="shared" si="23"/>
        <v>9.6440000197617337E-4</v>
      </c>
      <c r="O210">
        <f t="shared" ca="1" si="22"/>
        <v>-1.5800491024952077E-3</v>
      </c>
      <c r="Q210" s="2">
        <f t="shared" si="20"/>
        <v>28773.830999999998</v>
      </c>
    </row>
    <row r="211" spans="1:17" x14ac:dyDescent="0.2">
      <c r="A211" s="22" t="s">
        <v>63</v>
      </c>
      <c r="B211" s="12"/>
      <c r="C211" s="14">
        <v>43827.241000000002</v>
      </c>
      <c r="D211" s="14"/>
      <c r="E211">
        <f t="shared" si="17"/>
        <v>-1809.9841365860882</v>
      </c>
      <c r="F211">
        <f t="shared" si="18"/>
        <v>-1810</v>
      </c>
      <c r="G211">
        <f t="shared" si="19"/>
        <v>8.3890000023529865E-3</v>
      </c>
      <c r="I211">
        <f t="shared" si="23"/>
        <v>8.3890000023529865E-3</v>
      </c>
      <c r="O211">
        <f t="shared" ca="1" si="22"/>
        <v>-1.5617369398283022E-3</v>
      </c>
      <c r="Q211" s="2">
        <f t="shared" si="20"/>
        <v>28808.741000000002</v>
      </c>
    </row>
    <row r="212" spans="1:17" x14ac:dyDescent="0.2">
      <c r="A212" s="22" t="s">
        <v>63</v>
      </c>
      <c r="B212" s="12"/>
      <c r="C212" s="14">
        <v>43836.224000000002</v>
      </c>
      <c r="D212" s="14"/>
      <c r="E212">
        <f t="shared" si="17"/>
        <v>-1792.9974817846773</v>
      </c>
      <c r="F212">
        <f t="shared" si="18"/>
        <v>-1793</v>
      </c>
      <c r="G212">
        <f t="shared" si="19"/>
        <v>1.3317000048118643E-3</v>
      </c>
      <c r="I212">
        <f t="shared" si="23"/>
        <v>1.3317000048118643E-3</v>
      </c>
      <c r="O212">
        <f t="shared" ca="1" si="22"/>
        <v>-1.5570201706565233E-3</v>
      </c>
      <c r="Q212" s="2">
        <f t="shared" si="20"/>
        <v>28817.724000000002</v>
      </c>
    </row>
    <row r="213" spans="1:17" x14ac:dyDescent="0.2">
      <c r="A213" s="22" t="s">
        <v>63</v>
      </c>
      <c r="B213" s="12"/>
      <c r="C213" s="14">
        <v>43837.279000000002</v>
      </c>
      <c r="D213" s="14"/>
      <c r="E213">
        <f t="shared" ref="E213:E276" si="24">+(C213-C$7)/C$8</f>
        <v>-1791.0025000619241</v>
      </c>
      <c r="F213">
        <f t="shared" ref="F213:F276" si="25">ROUND(2*E213,0)/2</f>
        <v>-1791</v>
      </c>
      <c r="G213">
        <f t="shared" ref="G213:G276" si="26">+C213-(C$7+F213*C$8)</f>
        <v>-1.3220999971963465E-3</v>
      </c>
      <c r="I213">
        <f t="shared" si="23"/>
        <v>-1.3220999971963465E-3</v>
      </c>
      <c r="O213">
        <f t="shared" ca="1" si="22"/>
        <v>-1.5564652566363141E-3</v>
      </c>
      <c r="Q213" s="2">
        <f t="shared" ref="Q213:Q276" si="27">+C213-15018.5</f>
        <v>28818.779000000002</v>
      </c>
    </row>
    <row r="214" spans="1:17" x14ac:dyDescent="0.2">
      <c r="A214" s="22" t="s">
        <v>64</v>
      </c>
      <c r="B214" s="12"/>
      <c r="C214" s="14">
        <v>43846.271999999997</v>
      </c>
      <c r="D214" s="14"/>
      <c r="E214">
        <f t="shared" si="24"/>
        <v>-1773.9969354811606</v>
      </c>
      <c r="F214">
        <f t="shared" si="25"/>
        <v>-1774</v>
      </c>
      <c r="G214">
        <f t="shared" si="26"/>
        <v>1.6206000000238419E-3</v>
      </c>
      <c r="I214">
        <f t="shared" si="23"/>
        <v>1.6206000000238419E-3</v>
      </c>
      <c r="O214">
        <f t="shared" ca="1" si="22"/>
        <v>-1.5517484874645355E-3</v>
      </c>
      <c r="Q214" s="2">
        <f t="shared" si="27"/>
        <v>28827.771999999997</v>
      </c>
    </row>
    <row r="215" spans="1:17" x14ac:dyDescent="0.2">
      <c r="A215" s="22" t="s">
        <v>64</v>
      </c>
      <c r="B215" s="12"/>
      <c r="C215" s="14">
        <v>43854.209000000003</v>
      </c>
      <c r="D215" s="14"/>
      <c r="E215">
        <f t="shared" si="24"/>
        <v>-1758.9882436010664</v>
      </c>
      <c r="F215">
        <f t="shared" si="25"/>
        <v>-1759</v>
      </c>
      <c r="G215">
        <f t="shared" si="26"/>
        <v>6.2171000026864931E-3</v>
      </c>
      <c r="I215">
        <f t="shared" si="23"/>
        <v>6.2171000026864931E-3</v>
      </c>
      <c r="O215">
        <f t="shared" ca="1" si="22"/>
        <v>-1.547586632312966E-3</v>
      </c>
      <c r="Q215" s="2">
        <f t="shared" si="27"/>
        <v>28835.709000000003</v>
      </c>
    </row>
    <row r="216" spans="1:17" x14ac:dyDescent="0.2">
      <c r="A216" s="22" t="s">
        <v>65</v>
      </c>
      <c r="B216" s="12"/>
      <c r="C216" s="14">
        <v>43971.601999999999</v>
      </c>
      <c r="D216" s="14"/>
      <c r="E216">
        <f t="shared" si="24"/>
        <v>-1537.0006707298749</v>
      </c>
      <c r="F216">
        <f t="shared" si="25"/>
        <v>-1537</v>
      </c>
      <c r="G216">
        <f t="shared" si="26"/>
        <v>-3.547000014805235E-4</v>
      </c>
      <c r="I216">
        <f t="shared" si="23"/>
        <v>-3.547000014805235E-4</v>
      </c>
      <c r="O216">
        <f t="shared" ca="1" si="22"/>
        <v>-1.4859911760697383E-3</v>
      </c>
      <c r="Q216" s="2">
        <f t="shared" si="27"/>
        <v>28953.101999999999</v>
      </c>
    </row>
    <row r="217" spans="1:17" x14ac:dyDescent="0.2">
      <c r="A217" s="22" t="s">
        <v>65</v>
      </c>
      <c r="B217" s="12"/>
      <c r="C217" s="14">
        <v>44022.37</v>
      </c>
      <c r="D217" s="14"/>
      <c r="E217">
        <f t="shared" si="24"/>
        <v>-1440.9995028618944</v>
      </c>
      <c r="F217">
        <f t="shared" si="25"/>
        <v>-1441</v>
      </c>
      <c r="G217">
        <f t="shared" si="26"/>
        <v>2.6290000096196309E-4</v>
      </c>
      <c r="I217">
        <f t="shared" si="23"/>
        <v>2.6290000096196309E-4</v>
      </c>
      <c r="O217">
        <f t="shared" ca="1" si="22"/>
        <v>-1.4593553030996939E-3</v>
      </c>
      <c r="Q217" s="2">
        <f t="shared" si="27"/>
        <v>29003.870000000003</v>
      </c>
    </row>
    <row r="218" spans="1:17" x14ac:dyDescent="0.2">
      <c r="A218" s="22" t="s">
        <v>66</v>
      </c>
      <c r="B218" s="12"/>
      <c r="C218" s="14">
        <v>44069.432000000001</v>
      </c>
      <c r="D218" s="14"/>
      <c r="E218">
        <f t="shared" si="24"/>
        <v>-1352.0062992256987</v>
      </c>
      <c r="F218">
        <f t="shared" si="25"/>
        <v>-1352</v>
      </c>
      <c r="G218">
        <f t="shared" si="26"/>
        <v>-3.3312000014120713E-3</v>
      </c>
      <c r="I218">
        <f t="shared" si="23"/>
        <v>-3.3312000014120713E-3</v>
      </c>
      <c r="O218">
        <f t="shared" ca="1" si="22"/>
        <v>-1.434661629200382E-3</v>
      </c>
      <c r="Q218" s="2">
        <f t="shared" si="27"/>
        <v>29050.932000000001</v>
      </c>
    </row>
    <row r="219" spans="1:17" x14ac:dyDescent="0.2">
      <c r="A219" s="22" t="s">
        <v>66</v>
      </c>
      <c r="B219" s="12"/>
      <c r="C219" s="14">
        <v>44069.432999999997</v>
      </c>
      <c r="D219" s="14"/>
      <c r="E219">
        <f t="shared" si="24"/>
        <v>-1352.0044082477689</v>
      </c>
      <c r="F219">
        <f t="shared" si="25"/>
        <v>-1352</v>
      </c>
      <c r="G219">
        <f t="shared" si="26"/>
        <v>-2.3312000048463233E-3</v>
      </c>
      <c r="I219">
        <f t="shared" si="23"/>
        <v>-2.3312000048463233E-3</v>
      </c>
      <c r="O219">
        <f t="shared" ca="1" si="22"/>
        <v>-1.434661629200382E-3</v>
      </c>
      <c r="Q219" s="2">
        <f t="shared" si="27"/>
        <v>29050.932999999997</v>
      </c>
    </row>
    <row r="220" spans="1:17" x14ac:dyDescent="0.2">
      <c r="A220" s="22" t="s">
        <v>61</v>
      </c>
      <c r="B220" s="12"/>
      <c r="C220" s="14">
        <v>44088.455999999998</v>
      </c>
      <c r="D220" s="14"/>
      <c r="E220">
        <f t="shared" si="24"/>
        <v>-1316.0323349663208</v>
      </c>
      <c r="F220">
        <f t="shared" si="25"/>
        <v>-1316</v>
      </c>
      <c r="G220">
        <f t="shared" si="26"/>
        <v>-1.7099600001529325E-2</v>
      </c>
      <c r="I220">
        <f t="shared" si="23"/>
        <v>-1.7099600001529325E-2</v>
      </c>
      <c r="O220">
        <f t="shared" ca="1" si="22"/>
        <v>-1.4246731768366152E-3</v>
      </c>
      <c r="Q220" s="2">
        <f t="shared" si="27"/>
        <v>29069.955999999998</v>
      </c>
    </row>
    <row r="221" spans="1:17" x14ac:dyDescent="0.2">
      <c r="A221" s="22" t="s">
        <v>61</v>
      </c>
      <c r="B221" s="12"/>
      <c r="C221" s="14">
        <v>44106.432000000001</v>
      </c>
      <c r="D221" s="14"/>
      <c r="E221">
        <f t="shared" si="24"/>
        <v>-1282.0401155841328</v>
      </c>
      <c r="F221">
        <f t="shared" si="25"/>
        <v>-1282</v>
      </c>
      <c r="G221">
        <f t="shared" si="26"/>
        <v>-2.1214200001850259E-2</v>
      </c>
      <c r="I221">
        <f t="shared" si="23"/>
        <v>-2.1214200001850259E-2</v>
      </c>
      <c r="O221">
        <f t="shared" ca="1" si="22"/>
        <v>-1.4152396384930579E-3</v>
      </c>
      <c r="Q221" s="2">
        <f t="shared" si="27"/>
        <v>29087.932000000001</v>
      </c>
    </row>
    <row r="222" spans="1:17" x14ac:dyDescent="0.2">
      <c r="A222" s="22" t="s">
        <v>61</v>
      </c>
      <c r="B222" s="12"/>
      <c r="C222" s="14">
        <v>44106.442999999999</v>
      </c>
      <c r="D222" s="14"/>
      <c r="E222">
        <f t="shared" si="24"/>
        <v>-1282.0193148268365</v>
      </c>
      <c r="F222">
        <f t="shared" si="25"/>
        <v>-1282</v>
      </c>
      <c r="G222">
        <f t="shared" si="26"/>
        <v>-1.0214200003247242E-2</v>
      </c>
      <c r="I222">
        <f t="shared" si="23"/>
        <v>-1.0214200003247242E-2</v>
      </c>
      <c r="O222">
        <f t="shared" ca="1" si="22"/>
        <v>-1.4152396384930579E-3</v>
      </c>
      <c r="Q222" s="2">
        <f t="shared" si="27"/>
        <v>29087.942999999999</v>
      </c>
    </row>
    <row r="223" spans="1:17" x14ac:dyDescent="0.2">
      <c r="A223" s="22" t="s">
        <v>66</v>
      </c>
      <c r="B223" s="12"/>
      <c r="C223" s="14">
        <v>44114.394999999997</v>
      </c>
      <c r="D223" s="14"/>
      <c r="E223">
        <f t="shared" si="24"/>
        <v>-1266.9822582777135</v>
      </c>
      <c r="F223">
        <f t="shared" si="25"/>
        <v>-1267</v>
      </c>
      <c r="G223">
        <f t="shared" si="26"/>
        <v>9.3822999988333322E-3</v>
      </c>
      <c r="I223">
        <f t="shared" si="23"/>
        <v>9.3822999988333322E-3</v>
      </c>
      <c r="O223">
        <f t="shared" ca="1" si="22"/>
        <v>-1.4110777833414884E-3</v>
      </c>
      <c r="Q223" s="2">
        <f t="shared" si="27"/>
        <v>29095.894999999997</v>
      </c>
    </row>
    <row r="224" spans="1:17" x14ac:dyDescent="0.2">
      <c r="A224" s="80" t="s">
        <v>763</v>
      </c>
      <c r="B224" s="82" t="s">
        <v>70</v>
      </c>
      <c r="C224" s="86">
        <v>44124.43</v>
      </c>
      <c r="D224" s="89"/>
      <c r="E224" s="27">
        <f t="shared" si="24"/>
        <v>-1248.0062946873525</v>
      </c>
      <c r="F224">
        <f t="shared" si="25"/>
        <v>-1248</v>
      </c>
      <c r="G224">
        <f t="shared" si="26"/>
        <v>-3.3287999976892024E-3</v>
      </c>
      <c r="I224">
        <f t="shared" si="23"/>
        <v>-3.3287999976892024E-3</v>
      </c>
      <c r="O224">
        <f t="shared" ca="1" si="22"/>
        <v>-1.4058061001495006E-3</v>
      </c>
      <c r="Q224" s="2">
        <f t="shared" si="27"/>
        <v>29105.93</v>
      </c>
    </row>
    <row r="225" spans="1:17" x14ac:dyDescent="0.2">
      <c r="A225" s="22" t="s">
        <v>67</v>
      </c>
      <c r="B225" s="12"/>
      <c r="C225" s="14">
        <v>44124.438000000002</v>
      </c>
      <c r="D225" s="14"/>
      <c r="E225">
        <f t="shared" si="24"/>
        <v>-1247.9911668638592</v>
      </c>
      <c r="F225">
        <f t="shared" si="25"/>
        <v>-1248</v>
      </c>
      <c r="G225">
        <f t="shared" si="26"/>
        <v>4.6712000039406121E-3</v>
      </c>
      <c r="I225">
        <f t="shared" si="23"/>
        <v>4.6712000039406121E-3</v>
      </c>
      <c r="O225">
        <f t="shared" ca="1" si="22"/>
        <v>-1.4058061001495006E-3</v>
      </c>
      <c r="Q225" s="2">
        <f t="shared" si="27"/>
        <v>29105.938000000002</v>
      </c>
    </row>
    <row r="226" spans="1:17" x14ac:dyDescent="0.2">
      <c r="A226" s="22" t="s">
        <v>67</v>
      </c>
      <c r="B226" s="12"/>
      <c r="C226" s="14">
        <v>44186.290999999997</v>
      </c>
      <c r="D226" s="14"/>
      <c r="E226">
        <f t="shared" si="24"/>
        <v>-1131.0285085724684</v>
      </c>
      <c r="F226">
        <f t="shared" si="25"/>
        <v>-1131</v>
      </c>
      <c r="G226">
        <f t="shared" si="26"/>
        <v>-1.5076100004080217E-2</v>
      </c>
      <c r="I226">
        <f t="shared" si="23"/>
        <v>-1.5076100004080217E-2</v>
      </c>
      <c r="O226">
        <f t="shared" ca="1" si="22"/>
        <v>-1.3733436299672589E-3</v>
      </c>
      <c r="Q226" s="2">
        <f t="shared" si="27"/>
        <v>29167.790999999997</v>
      </c>
    </row>
    <row r="227" spans="1:17" x14ac:dyDescent="0.2">
      <c r="A227" s="22" t="s">
        <v>68</v>
      </c>
      <c r="B227" s="12"/>
      <c r="C227" s="14">
        <v>44212.222999999998</v>
      </c>
      <c r="D227" s="14"/>
      <c r="E227">
        <f t="shared" si="24"/>
        <v>-1081.9916687294108</v>
      </c>
      <c r="F227">
        <f t="shared" si="25"/>
        <v>-1082</v>
      </c>
      <c r="G227">
        <f t="shared" si="26"/>
        <v>4.4057999984943308E-3</v>
      </c>
      <c r="I227">
        <f t="shared" si="23"/>
        <v>4.4057999984943308E-3</v>
      </c>
      <c r="O227">
        <f t="shared" ca="1" si="22"/>
        <v>-1.3597482364721321E-3</v>
      </c>
      <c r="Q227" s="2">
        <f t="shared" si="27"/>
        <v>29193.722999999998</v>
      </c>
    </row>
    <row r="228" spans="1:17" x14ac:dyDescent="0.2">
      <c r="A228" s="22" t="s">
        <v>61</v>
      </c>
      <c r="B228" s="12"/>
      <c r="C228" s="14">
        <v>44372.432999999997</v>
      </c>
      <c r="D228" s="14"/>
      <c r="E228">
        <f t="shared" si="24"/>
        <v>-779.03809356143211</v>
      </c>
      <c r="F228">
        <f t="shared" si="25"/>
        <v>-779</v>
      </c>
      <c r="G228">
        <f t="shared" si="26"/>
        <v>-2.0144900001469068E-2</v>
      </c>
      <c r="I228">
        <f t="shared" si="23"/>
        <v>-2.0144900001469068E-2</v>
      </c>
      <c r="O228">
        <f t="shared" ca="1" si="22"/>
        <v>-1.2756787624104294E-3</v>
      </c>
      <c r="Q228" s="2">
        <f t="shared" si="27"/>
        <v>29353.932999999997</v>
      </c>
    </row>
    <row r="229" spans="1:17" x14ac:dyDescent="0.2">
      <c r="A229" s="22" t="s">
        <v>69</v>
      </c>
      <c r="B229" s="12" t="s">
        <v>70</v>
      </c>
      <c r="C229" s="14">
        <v>44426.392</v>
      </c>
      <c r="D229" s="14"/>
      <c r="E229">
        <f t="shared" si="24"/>
        <v>-677.00281509885281</v>
      </c>
      <c r="F229">
        <f t="shared" si="25"/>
        <v>-677</v>
      </c>
      <c r="G229">
        <f t="shared" si="26"/>
        <v>-1.4886999997543171E-3</v>
      </c>
      <c r="J229">
        <f>G229</f>
        <v>-1.4886999997543171E-3</v>
      </c>
      <c r="O229">
        <f t="shared" ca="1" si="22"/>
        <v>-1.2473781473797572E-3</v>
      </c>
      <c r="Q229" s="2">
        <f t="shared" si="27"/>
        <v>29407.892</v>
      </c>
    </row>
    <row r="230" spans="1:17" x14ac:dyDescent="0.2">
      <c r="A230" s="22" t="s">
        <v>69</v>
      </c>
      <c r="B230" s="12" t="s">
        <v>70</v>
      </c>
      <c r="C230" s="14">
        <v>44426.393100000001</v>
      </c>
      <c r="D230" s="14"/>
      <c r="E230">
        <f t="shared" si="24"/>
        <v>-677.00073502312046</v>
      </c>
      <c r="F230">
        <f t="shared" si="25"/>
        <v>-677</v>
      </c>
      <c r="G230">
        <f t="shared" si="26"/>
        <v>-3.8869999843882397E-4</v>
      </c>
      <c r="J230">
        <f>G230</f>
        <v>-3.8869999843882397E-4</v>
      </c>
      <c r="O230">
        <f t="shared" ca="1" si="22"/>
        <v>-1.2473781473797572E-3</v>
      </c>
      <c r="Q230" s="2">
        <f t="shared" si="27"/>
        <v>29407.893100000001</v>
      </c>
    </row>
    <row r="231" spans="1:17" x14ac:dyDescent="0.2">
      <c r="A231" s="22" t="s">
        <v>69</v>
      </c>
      <c r="B231" s="12" t="s">
        <v>70</v>
      </c>
      <c r="C231" s="14">
        <v>44435.383500000004</v>
      </c>
      <c r="D231" s="14"/>
      <c r="E231">
        <f t="shared" si="24"/>
        <v>-660.00008698497709</v>
      </c>
      <c r="F231">
        <f t="shared" si="25"/>
        <v>-660</v>
      </c>
      <c r="G231">
        <f t="shared" si="26"/>
        <v>-4.5999993744771928E-5</v>
      </c>
      <c r="J231">
        <f>G231</f>
        <v>-4.5999993744771928E-5</v>
      </c>
      <c r="O231">
        <f t="shared" ca="1" si="22"/>
        <v>-1.2426613782079785E-3</v>
      </c>
      <c r="Q231" s="2">
        <f t="shared" si="27"/>
        <v>29416.883500000004</v>
      </c>
    </row>
    <row r="232" spans="1:17" x14ac:dyDescent="0.2">
      <c r="A232" s="22" t="s">
        <v>69</v>
      </c>
      <c r="B232" s="12" t="s">
        <v>70</v>
      </c>
      <c r="C232" s="14">
        <v>44435.385799999996</v>
      </c>
      <c r="D232" s="14"/>
      <c r="E232">
        <f t="shared" si="24"/>
        <v>-659.99573773573729</v>
      </c>
      <c r="F232">
        <f t="shared" si="25"/>
        <v>-660</v>
      </c>
      <c r="G232">
        <f t="shared" si="26"/>
        <v>2.2539999990840442E-3</v>
      </c>
      <c r="J232">
        <f>G232</f>
        <v>2.2539999990840442E-3</v>
      </c>
      <c r="O232">
        <f t="shared" ca="1" si="22"/>
        <v>-1.2426613782079785E-3</v>
      </c>
      <c r="Q232" s="2">
        <f t="shared" si="27"/>
        <v>29416.885799999996</v>
      </c>
    </row>
    <row r="233" spans="1:17" x14ac:dyDescent="0.2">
      <c r="A233" s="22" t="s">
        <v>61</v>
      </c>
      <c r="B233" s="12"/>
      <c r="C233" s="14">
        <v>44454.400999999998</v>
      </c>
      <c r="D233" s="14"/>
      <c r="E233">
        <f t="shared" si="24"/>
        <v>-624.0384140821908</v>
      </c>
      <c r="F233">
        <f t="shared" si="25"/>
        <v>-624</v>
      </c>
      <c r="G233">
        <f t="shared" si="26"/>
        <v>-2.0314400004281197E-2</v>
      </c>
      <c r="I233">
        <f t="shared" ref="I233:I244" si="28">G233</f>
        <v>-2.0314400004281197E-2</v>
      </c>
      <c r="O233">
        <f t="shared" ca="1" si="22"/>
        <v>-1.2326729258442118E-3</v>
      </c>
      <c r="Q233" s="2">
        <f t="shared" si="27"/>
        <v>29435.900999999998</v>
      </c>
    </row>
    <row r="234" spans="1:17" x14ac:dyDescent="0.2">
      <c r="A234" s="22" t="s">
        <v>61</v>
      </c>
      <c r="B234" s="12"/>
      <c r="C234" s="14">
        <v>44455.459000000003</v>
      </c>
      <c r="D234" s="14"/>
      <c r="E234">
        <f t="shared" si="24"/>
        <v>-622.03775942562072</v>
      </c>
      <c r="F234">
        <f t="shared" si="25"/>
        <v>-622</v>
      </c>
      <c r="G234">
        <f t="shared" si="26"/>
        <v>-1.9968199994764291E-2</v>
      </c>
      <c r="I234">
        <f t="shared" si="28"/>
        <v>-1.9968199994764291E-2</v>
      </c>
      <c r="O234">
        <f t="shared" ca="1" si="22"/>
        <v>-1.2321180118240026E-3</v>
      </c>
      <c r="Q234" s="2">
        <f t="shared" si="27"/>
        <v>29436.959000000003</v>
      </c>
    </row>
    <row r="235" spans="1:17" x14ac:dyDescent="0.2">
      <c r="A235" s="22" t="s">
        <v>71</v>
      </c>
      <c r="B235" s="12"/>
      <c r="C235" s="14">
        <v>44489.324999999997</v>
      </c>
      <c r="D235" s="14"/>
      <c r="E235">
        <f t="shared" si="24"/>
        <v>-557.99790063629951</v>
      </c>
      <c r="F235">
        <f t="shared" si="25"/>
        <v>-558</v>
      </c>
      <c r="G235">
        <f t="shared" si="26"/>
        <v>1.1101999989477918E-3</v>
      </c>
      <c r="I235">
        <f t="shared" si="28"/>
        <v>1.1101999989477918E-3</v>
      </c>
      <c r="O235">
        <f t="shared" ca="1" si="22"/>
        <v>-1.2143607631773063E-3</v>
      </c>
      <c r="Q235" s="2">
        <f t="shared" si="27"/>
        <v>29470.824999999997</v>
      </c>
    </row>
    <row r="236" spans="1:17" x14ac:dyDescent="0.2">
      <c r="A236" s="22" t="s">
        <v>71</v>
      </c>
      <c r="B236" s="12"/>
      <c r="C236" s="14">
        <v>44490.385000000002</v>
      </c>
      <c r="D236" s="14"/>
      <c r="E236">
        <f t="shared" si="24"/>
        <v>-555.99346402385606</v>
      </c>
      <c r="F236">
        <f t="shared" si="25"/>
        <v>-556</v>
      </c>
      <c r="G236">
        <f t="shared" si="26"/>
        <v>3.4564000015961938E-3</v>
      </c>
      <c r="I236">
        <f t="shared" si="28"/>
        <v>3.4564000015961938E-3</v>
      </c>
      <c r="O236">
        <f t="shared" ref="O236:O299" ca="1" si="29">+C$11+C$12*$F236</f>
        <v>-1.2138058491570972E-3</v>
      </c>
      <c r="Q236" s="2">
        <f t="shared" si="27"/>
        <v>29471.885000000002</v>
      </c>
    </row>
    <row r="237" spans="1:17" x14ac:dyDescent="0.2">
      <c r="A237" s="22" t="s">
        <v>61</v>
      </c>
      <c r="B237" s="12"/>
      <c r="C237" s="14">
        <v>44491.428</v>
      </c>
      <c r="D237" s="14"/>
      <c r="E237">
        <f t="shared" si="24"/>
        <v>-554.02117403634247</v>
      </c>
      <c r="F237">
        <f t="shared" si="25"/>
        <v>-554</v>
      </c>
      <c r="G237">
        <f t="shared" si="26"/>
        <v>-1.1197400002856739E-2</v>
      </c>
      <c r="I237">
        <f t="shared" si="28"/>
        <v>-1.1197400002856739E-2</v>
      </c>
      <c r="O237">
        <f t="shared" ca="1" si="29"/>
        <v>-1.2132509351368878E-3</v>
      </c>
      <c r="Q237" s="2">
        <f t="shared" si="27"/>
        <v>29472.928</v>
      </c>
    </row>
    <row r="238" spans="1:17" x14ac:dyDescent="0.2">
      <c r="A238" s="22" t="s">
        <v>71</v>
      </c>
      <c r="B238" s="12"/>
      <c r="C238" s="14">
        <v>44498.305</v>
      </c>
      <c r="D238" s="14"/>
      <c r="E238">
        <f t="shared" si="24"/>
        <v>-541.01691876869177</v>
      </c>
      <c r="F238">
        <f t="shared" si="25"/>
        <v>-541</v>
      </c>
      <c r="G238">
        <f t="shared" si="26"/>
        <v>-8.947099995566532E-3</v>
      </c>
      <c r="I238">
        <f t="shared" si="28"/>
        <v>-8.947099995566532E-3</v>
      </c>
      <c r="O238">
        <f t="shared" ca="1" si="29"/>
        <v>-1.2096439940055277E-3</v>
      </c>
      <c r="Q238" s="2">
        <f t="shared" si="27"/>
        <v>29479.805</v>
      </c>
    </row>
    <row r="239" spans="1:17" x14ac:dyDescent="0.2">
      <c r="A239" s="22" t="s">
        <v>71</v>
      </c>
      <c r="B239" s="12"/>
      <c r="C239" s="14">
        <v>44507.303</v>
      </c>
      <c r="D239" s="14"/>
      <c r="E239">
        <f t="shared" si="24"/>
        <v>-524.00189929823819</v>
      </c>
      <c r="F239">
        <f t="shared" si="25"/>
        <v>-524</v>
      </c>
      <c r="G239">
        <f t="shared" si="26"/>
        <v>-1.0044000009656884E-3</v>
      </c>
      <c r="I239">
        <f t="shared" si="28"/>
        <v>-1.0044000009656884E-3</v>
      </c>
      <c r="O239">
        <f t="shared" ca="1" si="29"/>
        <v>-1.204927224833749E-3</v>
      </c>
      <c r="Q239" s="2">
        <f t="shared" si="27"/>
        <v>29488.803</v>
      </c>
    </row>
    <row r="240" spans="1:17" x14ac:dyDescent="0.2">
      <c r="A240" s="22" t="s">
        <v>72</v>
      </c>
      <c r="B240" s="12"/>
      <c r="C240" s="14">
        <v>44525.283000000003</v>
      </c>
      <c r="D240" s="14"/>
      <c r="E240">
        <f t="shared" si="24"/>
        <v>-490.00211600430362</v>
      </c>
      <c r="F240">
        <f t="shared" si="25"/>
        <v>-490</v>
      </c>
      <c r="G240">
        <f t="shared" si="26"/>
        <v>-1.1189999931957573E-3</v>
      </c>
      <c r="I240">
        <f t="shared" si="28"/>
        <v>-1.1189999931957573E-3</v>
      </c>
      <c r="O240">
        <f t="shared" ca="1" si="29"/>
        <v>-1.1954936864901917E-3</v>
      </c>
      <c r="Q240" s="2">
        <f t="shared" si="27"/>
        <v>29506.783000000003</v>
      </c>
    </row>
    <row r="241" spans="1:17" x14ac:dyDescent="0.2">
      <c r="A241" s="22" t="s">
        <v>72</v>
      </c>
      <c r="B241" s="12"/>
      <c r="C241" s="14">
        <v>44543.271999999997</v>
      </c>
      <c r="D241" s="14"/>
      <c r="E241">
        <f t="shared" si="24"/>
        <v>-455.98531390895988</v>
      </c>
      <c r="F241">
        <f t="shared" si="25"/>
        <v>-456</v>
      </c>
      <c r="G241">
        <f t="shared" si="26"/>
        <v>7.7663999982178211E-3</v>
      </c>
      <c r="I241">
        <f t="shared" si="28"/>
        <v>7.7663999982178211E-3</v>
      </c>
      <c r="O241">
        <f t="shared" ca="1" si="29"/>
        <v>-1.1860601481466341E-3</v>
      </c>
      <c r="Q241" s="2">
        <f t="shared" si="27"/>
        <v>29524.771999999997</v>
      </c>
    </row>
    <row r="242" spans="1:17" x14ac:dyDescent="0.2">
      <c r="A242" s="22" t="s">
        <v>72</v>
      </c>
      <c r="B242" s="12"/>
      <c r="C242" s="14">
        <v>44561.247000000003</v>
      </c>
      <c r="D242" s="14"/>
      <c r="E242">
        <f t="shared" si="24"/>
        <v>-421.99498550470167</v>
      </c>
      <c r="F242">
        <f t="shared" si="25"/>
        <v>-422</v>
      </c>
      <c r="G242">
        <f t="shared" si="26"/>
        <v>2.6518000013311394E-3</v>
      </c>
      <c r="I242">
        <f t="shared" si="28"/>
        <v>2.6518000013311394E-3</v>
      </c>
      <c r="O242">
        <f t="shared" ca="1" si="29"/>
        <v>-1.1766266098030768E-3</v>
      </c>
      <c r="Q242" s="2">
        <f t="shared" si="27"/>
        <v>29542.747000000003</v>
      </c>
    </row>
    <row r="243" spans="1:17" x14ac:dyDescent="0.2">
      <c r="A243" s="22" t="s">
        <v>73</v>
      </c>
      <c r="B243" s="12"/>
      <c r="C243" s="14">
        <v>44651.673000000003</v>
      </c>
      <c r="D243" s="14"/>
      <c r="E243">
        <f t="shared" si="24"/>
        <v>-251.00141464058817</v>
      </c>
      <c r="F243">
        <f t="shared" si="25"/>
        <v>-251</v>
      </c>
      <c r="G243">
        <f t="shared" si="26"/>
        <v>-7.4809999932767823E-4</v>
      </c>
      <c r="I243">
        <f t="shared" si="28"/>
        <v>-7.4809999932767823E-4</v>
      </c>
      <c r="O243">
        <f t="shared" ca="1" si="29"/>
        <v>-1.1291814610751851E-3</v>
      </c>
      <c r="Q243" s="2">
        <f t="shared" si="27"/>
        <v>29633.173000000003</v>
      </c>
    </row>
    <row r="244" spans="1:17" x14ac:dyDescent="0.2">
      <c r="A244" s="22" t="s">
        <v>74</v>
      </c>
      <c r="B244" s="12"/>
      <c r="C244" s="14">
        <v>44758.495999999999</v>
      </c>
      <c r="D244" s="14"/>
      <c r="E244">
        <f t="shared" si="24"/>
        <v>-49.001478555648667</v>
      </c>
      <c r="F244">
        <f t="shared" si="25"/>
        <v>-49</v>
      </c>
      <c r="G244">
        <f t="shared" si="26"/>
        <v>-7.8190000203903764E-4</v>
      </c>
      <c r="I244">
        <f t="shared" si="28"/>
        <v>-7.8190000203903764E-4</v>
      </c>
      <c r="O244">
        <f t="shared" ca="1" si="29"/>
        <v>-1.0731351450340501E-3</v>
      </c>
      <c r="Q244" s="2">
        <f t="shared" si="27"/>
        <v>29739.995999999999</v>
      </c>
    </row>
    <row r="245" spans="1:17" x14ac:dyDescent="0.2">
      <c r="A245" s="22" t="s">
        <v>75</v>
      </c>
      <c r="B245" s="12"/>
      <c r="C245" s="14">
        <v>44784.408199999998</v>
      </c>
      <c r="D245" s="14"/>
      <c r="E245">
        <f t="shared" si="24"/>
        <v>-2.0800757323719598E-3</v>
      </c>
      <c r="F245">
        <f t="shared" si="25"/>
        <v>0</v>
      </c>
      <c r="G245">
        <f t="shared" si="26"/>
        <v>-1.1000000013154931E-3</v>
      </c>
      <c r="J245">
        <f>G245</f>
        <v>-1.1000000013154931E-3</v>
      </c>
      <c r="O245">
        <f t="shared" ca="1" si="29"/>
        <v>-1.0595397515389233E-3</v>
      </c>
      <c r="Q245" s="2">
        <f t="shared" si="27"/>
        <v>29765.908199999998</v>
      </c>
    </row>
    <row r="246" spans="1:17" x14ac:dyDescent="0.2">
      <c r="A246" s="22" t="s">
        <v>15</v>
      </c>
      <c r="B246" s="12"/>
      <c r="C246" s="14">
        <v>44784.409299999999</v>
      </c>
      <c r="D246" s="14"/>
      <c r="E246">
        <f t="shared" si="24"/>
        <v>0</v>
      </c>
      <c r="F246">
        <f t="shared" si="25"/>
        <v>0</v>
      </c>
      <c r="G246">
        <f t="shared" si="26"/>
        <v>0</v>
      </c>
      <c r="O246">
        <f t="shared" ca="1" si="29"/>
        <v>-1.0595397515389233E-3</v>
      </c>
      <c r="Q246" s="2">
        <f t="shared" si="27"/>
        <v>29765.909299999999</v>
      </c>
    </row>
    <row r="247" spans="1:17" x14ac:dyDescent="0.2">
      <c r="A247" s="80" t="s">
        <v>818</v>
      </c>
      <c r="B247" s="82" t="s">
        <v>70</v>
      </c>
      <c r="C247" s="86">
        <v>44794.476000000002</v>
      </c>
      <c r="D247" s="89"/>
      <c r="E247" s="27">
        <f t="shared" si="24"/>
        <v>19.035907590939566</v>
      </c>
      <c r="F247">
        <f t="shared" si="25"/>
        <v>19</v>
      </c>
      <c r="G247">
        <f t="shared" si="26"/>
        <v>1.8988900003023446E-2</v>
      </c>
      <c r="I247">
        <f t="shared" ref="I247:I278" si="30">G247</f>
        <v>1.8988900003023446E-2</v>
      </c>
      <c r="O247">
        <f t="shared" ca="1" si="29"/>
        <v>-1.0542680683469352E-3</v>
      </c>
      <c r="Q247" s="2">
        <f t="shared" si="27"/>
        <v>29775.976000000002</v>
      </c>
    </row>
    <row r="248" spans="1:17" x14ac:dyDescent="0.2">
      <c r="A248" s="22" t="s">
        <v>76</v>
      </c>
      <c r="B248" s="12"/>
      <c r="C248" s="14">
        <v>44813.495999999999</v>
      </c>
      <c r="D248" s="14"/>
      <c r="E248">
        <f t="shared" si="24"/>
        <v>55.002307938570894</v>
      </c>
      <c r="F248">
        <f t="shared" si="25"/>
        <v>55</v>
      </c>
      <c r="G248">
        <f t="shared" si="26"/>
        <v>1.2205000020912848E-3</v>
      </c>
      <c r="I248">
        <f t="shared" si="30"/>
        <v>1.2205000020912848E-3</v>
      </c>
      <c r="O248">
        <f t="shared" ca="1" si="29"/>
        <v>-1.0442796159831687E-3</v>
      </c>
      <c r="Q248" s="2">
        <f t="shared" si="27"/>
        <v>29794.995999999999</v>
      </c>
    </row>
    <row r="249" spans="1:17" x14ac:dyDescent="0.2">
      <c r="A249" s="22" t="s">
        <v>74</v>
      </c>
      <c r="B249" s="12"/>
      <c r="C249" s="14">
        <v>44821.42</v>
      </c>
      <c r="D249" s="14"/>
      <c r="E249">
        <f t="shared" si="24"/>
        <v>69.986417105481792</v>
      </c>
      <c r="F249">
        <f t="shared" si="25"/>
        <v>70</v>
      </c>
      <c r="G249">
        <f t="shared" si="26"/>
        <v>-7.1830000015324913E-3</v>
      </c>
      <c r="I249">
        <f t="shared" si="30"/>
        <v>-7.1830000015324913E-3</v>
      </c>
      <c r="O249">
        <f t="shared" ca="1" si="29"/>
        <v>-1.0401177608315992E-3</v>
      </c>
      <c r="Q249" s="2">
        <f t="shared" si="27"/>
        <v>29802.92</v>
      </c>
    </row>
    <row r="250" spans="1:17" x14ac:dyDescent="0.2">
      <c r="A250" s="22" t="s">
        <v>74</v>
      </c>
      <c r="B250" s="12"/>
      <c r="C250" s="14">
        <v>44821.423999999999</v>
      </c>
      <c r="D250" s="14"/>
      <c r="E250">
        <f t="shared" si="24"/>
        <v>69.993981017228364</v>
      </c>
      <c r="F250">
        <f t="shared" si="25"/>
        <v>70</v>
      </c>
      <c r="G250">
        <f t="shared" si="26"/>
        <v>-3.183000000717584E-3</v>
      </c>
      <c r="I250">
        <f t="shared" si="30"/>
        <v>-3.183000000717584E-3</v>
      </c>
      <c r="O250">
        <f t="shared" ca="1" si="29"/>
        <v>-1.0401177608315992E-3</v>
      </c>
      <c r="Q250" s="2">
        <f t="shared" si="27"/>
        <v>29802.923999999999</v>
      </c>
    </row>
    <row r="251" spans="1:17" x14ac:dyDescent="0.2">
      <c r="A251" s="22" t="s">
        <v>77</v>
      </c>
      <c r="B251" s="12"/>
      <c r="C251" s="14">
        <v>44822.487999999998</v>
      </c>
      <c r="D251" s="14"/>
      <c r="E251">
        <f t="shared" si="24"/>
        <v>72.00598154140458</v>
      </c>
      <c r="F251">
        <f t="shared" si="25"/>
        <v>72</v>
      </c>
      <c r="G251">
        <f t="shared" si="26"/>
        <v>3.1631999954697676E-3</v>
      </c>
      <c r="I251">
        <f t="shared" si="30"/>
        <v>3.1631999954697676E-3</v>
      </c>
      <c r="O251">
        <f t="shared" ca="1" si="29"/>
        <v>-1.0395628468113901E-3</v>
      </c>
      <c r="Q251" s="2">
        <f t="shared" si="27"/>
        <v>29803.987999999998</v>
      </c>
    </row>
    <row r="252" spans="1:17" x14ac:dyDescent="0.2">
      <c r="A252" s="22" t="s">
        <v>77</v>
      </c>
      <c r="B252" s="12"/>
      <c r="C252" s="14">
        <v>44822.493999999999</v>
      </c>
      <c r="D252" s="14"/>
      <c r="E252">
        <f t="shared" si="24"/>
        <v>72.017327409024446</v>
      </c>
      <c r="F252">
        <f t="shared" si="25"/>
        <v>72</v>
      </c>
      <c r="G252">
        <f t="shared" si="26"/>
        <v>9.1631999966921285E-3</v>
      </c>
      <c r="I252">
        <f t="shared" si="30"/>
        <v>9.1631999966921285E-3</v>
      </c>
      <c r="O252">
        <f t="shared" ca="1" si="29"/>
        <v>-1.0395628468113901E-3</v>
      </c>
      <c r="Q252" s="2">
        <f t="shared" si="27"/>
        <v>29803.993999999999</v>
      </c>
    </row>
    <row r="253" spans="1:17" x14ac:dyDescent="0.2">
      <c r="A253" s="22" t="s">
        <v>77</v>
      </c>
      <c r="B253" s="12"/>
      <c r="C253" s="14">
        <v>44822.495000000003</v>
      </c>
      <c r="D253" s="14"/>
      <c r="E253">
        <f t="shared" si="24"/>
        <v>72.019218386967964</v>
      </c>
      <c r="F253">
        <f t="shared" si="25"/>
        <v>72</v>
      </c>
      <c r="G253">
        <f t="shared" si="26"/>
        <v>1.0163200000533834E-2</v>
      </c>
      <c r="I253">
        <f t="shared" si="30"/>
        <v>1.0163200000533834E-2</v>
      </c>
      <c r="O253">
        <f t="shared" ca="1" si="29"/>
        <v>-1.0395628468113901E-3</v>
      </c>
      <c r="Q253" s="2">
        <f t="shared" si="27"/>
        <v>29803.995000000003</v>
      </c>
    </row>
    <row r="254" spans="1:17" x14ac:dyDescent="0.2">
      <c r="A254" s="22" t="s">
        <v>74</v>
      </c>
      <c r="B254" s="12"/>
      <c r="C254" s="14">
        <v>44830.421000000002</v>
      </c>
      <c r="D254" s="14"/>
      <c r="E254">
        <f t="shared" si="24"/>
        <v>87.007109509752155</v>
      </c>
      <c r="F254">
        <f t="shared" si="25"/>
        <v>87</v>
      </c>
      <c r="G254">
        <f t="shared" si="26"/>
        <v>3.7597000045934692E-3</v>
      </c>
      <c r="I254">
        <f t="shared" si="30"/>
        <v>3.7597000045934692E-3</v>
      </c>
      <c r="O254">
        <f t="shared" ca="1" si="29"/>
        <v>-1.0354009916598206E-3</v>
      </c>
      <c r="Q254" s="2">
        <f t="shared" si="27"/>
        <v>29811.921000000002</v>
      </c>
    </row>
    <row r="255" spans="1:17" x14ac:dyDescent="0.2">
      <c r="A255" s="22" t="s">
        <v>74</v>
      </c>
      <c r="B255" s="12"/>
      <c r="C255" s="14">
        <v>44830.421000000002</v>
      </c>
      <c r="D255" s="14"/>
      <c r="E255">
        <f t="shared" si="24"/>
        <v>87.007109509752155</v>
      </c>
      <c r="F255">
        <f t="shared" si="25"/>
        <v>87</v>
      </c>
      <c r="G255">
        <f t="shared" si="26"/>
        <v>3.7597000045934692E-3</v>
      </c>
      <c r="I255">
        <f t="shared" si="30"/>
        <v>3.7597000045934692E-3</v>
      </c>
      <c r="O255">
        <f t="shared" ca="1" si="29"/>
        <v>-1.0354009916598206E-3</v>
      </c>
      <c r="Q255" s="2">
        <f t="shared" si="27"/>
        <v>29811.921000000002</v>
      </c>
    </row>
    <row r="256" spans="1:17" x14ac:dyDescent="0.2">
      <c r="A256" s="22" t="s">
        <v>76</v>
      </c>
      <c r="B256" s="12"/>
      <c r="C256" s="14">
        <v>44847.341999999997</v>
      </c>
      <c r="D256" s="14"/>
      <c r="E256">
        <f t="shared" si="24"/>
        <v>119.00434716917307</v>
      </c>
      <c r="F256">
        <f t="shared" si="25"/>
        <v>119</v>
      </c>
      <c r="G256">
        <f t="shared" si="26"/>
        <v>2.2988999990047887E-3</v>
      </c>
      <c r="I256">
        <f t="shared" si="30"/>
        <v>2.2988999990047887E-3</v>
      </c>
      <c r="O256">
        <f t="shared" ca="1" si="29"/>
        <v>-1.0265223673364724E-3</v>
      </c>
      <c r="Q256" s="2">
        <f t="shared" si="27"/>
        <v>29828.841999999997</v>
      </c>
    </row>
    <row r="257" spans="1:17" x14ac:dyDescent="0.2">
      <c r="A257" s="22" t="s">
        <v>74</v>
      </c>
      <c r="B257" s="12"/>
      <c r="C257" s="14">
        <v>44874.307999999997</v>
      </c>
      <c r="D257" s="14"/>
      <c r="E257">
        <f t="shared" si="24"/>
        <v>169.99645819832145</v>
      </c>
      <c r="F257">
        <f t="shared" si="25"/>
        <v>170</v>
      </c>
      <c r="G257">
        <f t="shared" si="26"/>
        <v>-1.8730000010691583E-3</v>
      </c>
      <c r="I257">
        <f t="shared" si="30"/>
        <v>-1.8730000010691583E-3</v>
      </c>
      <c r="O257">
        <f t="shared" ca="1" si="29"/>
        <v>-1.0123720598211364E-3</v>
      </c>
      <c r="Q257" s="2">
        <f t="shared" si="27"/>
        <v>29855.807999999997</v>
      </c>
    </row>
    <row r="258" spans="1:17" x14ac:dyDescent="0.2">
      <c r="A258" s="22" t="s">
        <v>78</v>
      </c>
      <c r="B258" s="12"/>
      <c r="C258" s="14">
        <v>44911.33</v>
      </c>
      <c r="D258" s="14"/>
      <c r="E258">
        <f t="shared" si="24"/>
        <v>240.0042433544935</v>
      </c>
      <c r="F258">
        <f t="shared" si="25"/>
        <v>240</v>
      </c>
      <c r="G258">
        <f t="shared" si="26"/>
        <v>2.2440000029746443E-3</v>
      </c>
      <c r="I258">
        <f t="shared" si="30"/>
        <v>2.2440000029746443E-3</v>
      </c>
      <c r="O258">
        <f t="shared" ca="1" si="29"/>
        <v>-9.9295006911381237E-4</v>
      </c>
      <c r="Q258" s="2">
        <f t="shared" si="27"/>
        <v>29892.83</v>
      </c>
    </row>
    <row r="259" spans="1:17" x14ac:dyDescent="0.2">
      <c r="A259" s="22" t="s">
        <v>79</v>
      </c>
      <c r="B259" s="12"/>
      <c r="C259" s="14">
        <v>45115.466999999997</v>
      </c>
      <c r="D259" s="14"/>
      <c r="E259">
        <f t="shared" si="24"/>
        <v>626.0228063284934</v>
      </c>
      <c r="F259">
        <f t="shared" si="25"/>
        <v>626</v>
      </c>
      <c r="G259">
        <f t="shared" si="26"/>
        <v>1.2060599998221733E-2</v>
      </c>
      <c r="I259">
        <f t="shared" si="30"/>
        <v>1.2060599998221733E-2</v>
      </c>
      <c r="O259">
        <f t="shared" ca="1" si="29"/>
        <v>-8.8585166321342537E-4</v>
      </c>
      <c r="Q259" s="2">
        <f t="shared" si="27"/>
        <v>30096.966999999997</v>
      </c>
    </row>
    <row r="260" spans="1:17" x14ac:dyDescent="0.2">
      <c r="A260" s="22" t="s">
        <v>80</v>
      </c>
      <c r="B260" s="12"/>
      <c r="C260" s="14">
        <v>45132.37</v>
      </c>
      <c r="D260" s="14"/>
      <c r="E260">
        <f t="shared" si="24"/>
        <v>657.98600638508231</v>
      </c>
      <c r="F260">
        <f t="shared" si="25"/>
        <v>658</v>
      </c>
      <c r="G260">
        <f t="shared" si="26"/>
        <v>-7.4001999964821152E-3</v>
      </c>
      <c r="I260">
        <f t="shared" si="30"/>
        <v>-7.4001999964821152E-3</v>
      </c>
      <c r="O260">
        <f t="shared" ca="1" si="29"/>
        <v>-8.7697303889007732E-4</v>
      </c>
      <c r="Q260" s="2">
        <f t="shared" si="27"/>
        <v>30113.870000000003</v>
      </c>
    </row>
    <row r="261" spans="1:17" x14ac:dyDescent="0.2">
      <c r="A261" s="22" t="s">
        <v>80</v>
      </c>
      <c r="B261" s="12"/>
      <c r="C261" s="14">
        <v>45132.381999999998</v>
      </c>
      <c r="D261" s="14"/>
      <c r="E261">
        <f t="shared" si="24"/>
        <v>658.00869812030828</v>
      </c>
      <c r="F261">
        <f t="shared" si="25"/>
        <v>658</v>
      </c>
      <c r="G261">
        <f t="shared" si="26"/>
        <v>4.5997999986866489E-3</v>
      </c>
      <c r="I261">
        <f t="shared" si="30"/>
        <v>4.5997999986866489E-3</v>
      </c>
      <c r="O261">
        <f t="shared" ca="1" si="29"/>
        <v>-8.7697303889007732E-4</v>
      </c>
      <c r="Q261" s="2">
        <f t="shared" si="27"/>
        <v>30113.881999999998</v>
      </c>
    </row>
    <row r="262" spans="1:17" x14ac:dyDescent="0.2">
      <c r="A262" s="22" t="s">
        <v>80</v>
      </c>
      <c r="B262" s="12"/>
      <c r="C262" s="14">
        <v>45133.42</v>
      </c>
      <c r="D262" s="14"/>
      <c r="E262">
        <f t="shared" si="24"/>
        <v>659.97153321814551</v>
      </c>
      <c r="F262">
        <f t="shared" si="25"/>
        <v>660</v>
      </c>
      <c r="G262">
        <f t="shared" si="26"/>
        <v>-1.5054000003146939E-2</v>
      </c>
      <c r="I262">
        <f t="shared" si="30"/>
        <v>-1.5054000003146939E-2</v>
      </c>
      <c r="O262">
        <f t="shared" ca="1" si="29"/>
        <v>-8.7641812486986804E-4</v>
      </c>
      <c r="Q262" s="2">
        <f t="shared" si="27"/>
        <v>30114.92</v>
      </c>
    </row>
    <row r="263" spans="1:17" x14ac:dyDescent="0.2">
      <c r="A263" s="22" t="s">
        <v>80</v>
      </c>
      <c r="B263" s="12"/>
      <c r="C263" s="14">
        <v>45133.436000000002</v>
      </c>
      <c r="D263" s="14"/>
      <c r="E263">
        <f t="shared" si="24"/>
        <v>660.00178886513186</v>
      </c>
      <c r="F263">
        <f t="shared" si="25"/>
        <v>660</v>
      </c>
      <c r="G263">
        <f t="shared" si="26"/>
        <v>9.4600000011269003E-4</v>
      </c>
      <c r="I263">
        <f t="shared" si="30"/>
        <v>9.4600000011269003E-4</v>
      </c>
      <c r="O263">
        <f t="shared" ca="1" si="29"/>
        <v>-8.7641812486986804E-4</v>
      </c>
      <c r="Q263" s="2">
        <f t="shared" si="27"/>
        <v>30114.936000000002</v>
      </c>
    </row>
    <row r="264" spans="1:17" x14ac:dyDescent="0.2">
      <c r="A264" s="22" t="s">
        <v>80</v>
      </c>
      <c r="B264" s="12"/>
      <c r="C264" s="14">
        <v>45141.362000000001</v>
      </c>
      <c r="D264" s="14"/>
      <c r="E264">
        <f t="shared" si="24"/>
        <v>674.98967998791602</v>
      </c>
      <c r="F264">
        <f t="shared" si="25"/>
        <v>675</v>
      </c>
      <c r="G264">
        <f t="shared" si="26"/>
        <v>-5.4574999958276749E-3</v>
      </c>
      <c r="I264">
        <f t="shared" si="30"/>
        <v>-5.4574999958276749E-3</v>
      </c>
      <c r="O264">
        <f t="shared" ca="1" si="29"/>
        <v>-8.7225626971829855E-4</v>
      </c>
      <c r="Q264" s="2">
        <f t="shared" si="27"/>
        <v>30122.862000000001</v>
      </c>
    </row>
    <row r="265" spans="1:17" x14ac:dyDescent="0.2">
      <c r="A265" s="22" t="s">
        <v>80</v>
      </c>
      <c r="B265" s="12"/>
      <c r="C265" s="14">
        <v>45141.366000000002</v>
      </c>
      <c r="D265" s="14"/>
      <c r="E265">
        <f t="shared" si="24"/>
        <v>674.99724389966252</v>
      </c>
      <c r="F265">
        <f t="shared" si="25"/>
        <v>675</v>
      </c>
      <c r="G265">
        <f t="shared" si="26"/>
        <v>-1.4574999950127676E-3</v>
      </c>
      <c r="I265">
        <f t="shared" si="30"/>
        <v>-1.4574999950127676E-3</v>
      </c>
      <c r="O265">
        <f t="shared" ca="1" si="29"/>
        <v>-8.7225626971829855E-4</v>
      </c>
      <c r="Q265" s="2">
        <f t="shared" si="27"/>
        <v>30122.866000000002</v>
      </c>
    </row>
    <row r="266" spans="1:17" x14ac:dyDescent="0.2">
      <c r="A266" s="22" t="s">
        <v>80</v>
      </c>
      <c r="B266" s="12"/>
      <c r="C266" s="14">
        <v>45168.328999999998</v>
      </c>
      <c r="D266" s="14"/>
      <c r="E266">
        <f t="shared" si="24"/>
        <v>725.98368199499419</v>
      </c>
      <c r="F266">
        <f t="shared" si="25"/>
        <v>726</v>
      </c>
      <c r="G266">
        <f t="shared" si="26"/>
        <v>-8.6293999993358739E-3</v>
      </c>
      <c r="I266">
        <f t="shared" si="30"/>
        <v>-8.6293999993358739E-3</v>
      </c>
      <c r="O266">
        <f t="shared" ca="1" si="29"/>
        <v>-8.5810596220296255E-4</v>
      </c>
      <c r="Q266" s="2">
        <f t="shared" si="27"/>
        <v>30149.828999999998</v>
      </c>
    </row>
    <row r="267" spans="1:17" x14ac:dyDescent="0.2">
      <c r="A267" s="22" t="s">
        <v>74</v>
      </c>
      <c r="B267" s="12"/>
      <c r="C267" s="14">
        <v>45170.447</v>
      </c>
      <c r="D267" s="14"/>
      <c r="E267">
        <f t="shared" si="24"/>
        <v>729.98877326399395</v>
      </c>
      <c r="F267">
        <f t="shared" si="25"/>
        <v>730</v>
      </c>
      <c r="G267">
        <f t="shared" si="26"/>
        <v>-5.9370000017224811E-3</v>
      </c>
      <c r="I267">
        <f t="shared" si="30"/>
        <v>-5.9370000017224811E-3</v>
      </c>
      <c r="O267">
        <f t="shared" ca="1" si="29"/>
        <v>-8.5699613416254398E-4</v>
      </c>
      <c r="Q267" s="2">
        <f t="shared" si="27"/>
        <v>30151.947</v>
      </c>
    </row>
    <row r="268" spans="1:17" x14ac:dyDescent="0.2">
      <c r="A268" s="22" t="s">
        <v>74</v>
      </c>
      <c r="B268" s="12"/>
      <c r="C268" s="14">
        <v>45170.457999999999</v>
      </c>
      <c r="D268" s="14"/>
      <c r="E268">
        <f t="shared" si="24"/>
        <v>730.00957402129006</v>
      </c>
      <c r="F268">
        <f t="shared" si="25"/>
        <v>730</v>
      </c>
      <c r="G268">
        <f t="shared" si="26"/>
        <v>5.062999996880535E-3</v>
      </c>
      <c r="I268">
        <f t="shared" si="30"/>
        <v>5.062999996880535E-3</v>
      </c>
      <c r="O268">
        <f t="shared" ca="1" si="29"/>
        <v>-8.5699613416254398E-4</v>
      </c>
      <c r="Q268" s="2">
        <f t="shared" si="27"/>
        <v>30151.957999999999</v>
      </c>
    </row>
    <row r="269" spans="1:17" x14ac:dyDescent="0.2">
      <c r="A269" s="22" t="s">
        <v>81</v>
      </c>
      <c r="B269" s="12"/>
      <c r="C269" s="14">
        <v>45196.362999999998</v>
      </c>
      <c r="D269" s="14"/>
      <c r="E269">
        <f t="shared" si="24"/>
        <v>778.99535746006529</v>
      </c>
      <c r="F269">
        <f t="shared" si="25"/>
        <v>779</v>
      </c>
      <c r="G269">
        <f t="shared" si="26"/>
        <v>-2.455100002407562E-3</v>
      </c>
      <c r="I269">
        <f t="shared" si="30"/>
        <v>-2.455100002407562E-3</v>
      </c>
      <c r="O269">
        <f t="shared" ca="1" si="29"/>
        <v>-8.4340074066741716E-4</v>
      </c>
      <c r="Q269" s="2">
        <f t="shared" si="27"/>
        <v>30177.862999999998</v>
      </c>
    </row>
    <row r="270" spans="1:17" x14ac:dyDescent="0.2">
      <c r="A270" s="22" t="s">
        <v>82</v>
      </c>
      <c r="B270" s="12"/>
      <c r="C270" s="14">
        <v>45197.43</v>
      </c>
      <c r="D270" s="14"/>
      <c r="E270">
        <f t="shared" si="24"/>
        <v>781.01303091805835</v>
      </c>
      <c r="F270">
        <f t="shared" si="25"/>
        <v>781</v>
      </c>
      <c r="G270">
        <f t="shared" si="26"/>
        <v>6.8910999980289489E-3</v>
      </c>
      <c r="I270">
        <f t="shared" si="30"/>
        <v>6.8910999980289489E-3</v>
      </c>
      <c r="O270">
        <f t="shared" ca="1" si="29"/>
        <v>-8.4284582664720788E-4</v>
      </c>
      <c r="Q270" s="2">
        <f t="shared" si="27"/>
        <v>30178.93</v>
      </c>
    </row>
    <row r="271" spans="1:17" x14ac:dyDescent="0.2">
      <c r="A271" s="80" t="s">
        <v>882</v>
      </c>
      <c r="B271" s="82" t="s">
        <v>70</v>
      </c>
      <c r="C271" s="86">
        <v>45198.487999999998</v>
      </c>
      <c r="D271" s="89"/>
      <c r="E271" s="27">
        <f t="shared" si="24"/>
        <v>783.01368557461467</v>
      </c>
      <c r="F271">
        <f t="shared" si="25"/>
        <v>783</v>
      </c>
      <c r="G271">
        <f t="shared" si="26"/>
        <v>7.2373000002698973E-3</v>
      </c>
      <c r="I271">
        <f t="shared" si="30"/>
        <v>7.2373000002698973E-3</v>
      </c>
      <c r="O271">
        <f t="shared" ca="1" si="29"/>
        <v>-8.4229091262699859E-4</v>
      </c>
      <c r="Q271" s="2">
        <f t="shared" si="27"/>
        <v>30179.987999999998</v>
      </c>
    </row>
    <row r="272" spans="1:17" x14ac:dyDescent="0.2">
      <c r="A272" s="22" t="s">
        <v>81</v>
      </c>
      <c r="B272" s="12"/>
      <c r="C272" s="14">
        <v>45207.476000000002</v>
      </c>
      <c r="D272" s="14"/>
      <c r="E272">
        <f t="shared" si="24"/>
        <v>800.00979526571564</v>
      </c>
      <c r="F272">
        <f t="shared" si="25"/>
        <v>800</v>
      </c>
      <c r="G272">
        <f t="shared" si="26"/>
        <v>5.1800000001094304E-3</v>
      </c>
      <c r="I272">
        <f t="shared" si="30"/>
        <v>5.1800000001094304E-3</v>
      </c>
      <c r="O272">
        <f t="shared" ca="1" si="29"/>
        <v>-8.3757414345521993E-4</v>
      </c>
      <c r="Q272" s="2">
        <f t="shared" si="27"/>
        <v>30188.976000000002</v>
      </c>
    </row>
    <row r="273" spans="1:17" x14ac:dyDescent="0.2">
      <c r="A273" s="22" t="s">
        <v>74</v>
      </c>
      <c r="B273" s="12"/>
      <c r="C273" s="14">
        <v>45224.368000000002</v>
      </c>
      <c r="D273" s="14"/>
      <c r="E273">
        <f t="shared" si="24"/>
        <v>831.95219456499444</v>
      </c>
      <c r="F273">
        <f t="shared" si="25"/>
        <v>832</v>
      </c>
      <c r="G273">
        <f t="shared" si="26"/>
        <v>-2.5280800000473391E-2</v>
      </c>
      <c r="I273">
        <f t="shared" si="30"/>
        <v>-2.5280800000473391E-2</v>
      </c>
      <c r="O273">
        <f t="shared" ca="1" si="29"/>
        <v>-8.2869551913187177E-4</v>
      </c>
      <c r="Q273" s="2">
        <f t="shared" si="27"/>
        <v>30205.868000000002</v>
      </c>
    </row>
    <row r="274" spans="1:17" x14ac:dyDescent="0.2">
      <c r="A274" s="80" t="s">
        <v>809</v>
      </c>
      <c r="B274" s="82" t="s">
        <v>70</v>
      </c>
      <c r="C274" s="86">
        <v>45224.374000000003</v>
      </c>
      <c r="D274" s="89"/>
      <c r="E274" s="27">
        <f t="shared" si="24"/>
        <v>831.96354043261431</v>
      </c>
      <c r="F274">
        <f t="shared" si="25"/>
        <v>832</v>
      </c>
      <c r="G274">
        <f t="shared" si="26"/>
        <v>-1.928079999925103E-2</v>
      </c>
      <c r="I274">
        <f t="shared" si="30"/>
        <v>-1.928079999925103E-2</v>
      </c>
      <c r="O274">
        <f t="shared" ca="1" si="29"/>
        <v>-8.2869551913187177E-4</v>
      </c>
      <c r="Q274" s="2">
        <f t="shared" si="27"/>
        <v>30205.874000000003</v>
      </c>
    </row>
    <row r="275" spans="1:17" x14ac:dyDescent="0.2">
      <c r="A275" s="22" t="s">
        <v>74</v>
      </c>
      <c r="B275" s="12"/>
      <c r="C275" s="14">
        <v>45224.381000000001</v>
      </c>
      <c r="D275" s="14"/>
      <c r="E275">
        <f t="shared" si="24"/>
        <v>831.97677727816392</v>
      </c>
      <c r="F275">
        <f t="shared" si="25"/>
        <v>832</v>
      </c>
      <c r="G275">
        <f t="shared" si="26"/>
        <v>-1.2280800001462922E-2</v>
      </c>
      <c r="I275">
        <f t="shared" si="30"/>
        <v>-1.2280800001462922E-2</v>
      </c>
      <c r="O275">
        <f t="shared" ca="1" si="29"/>
        <v>-8.2869551913187177E-4</v>
      </c>
      <c r="Q275" s="2">
        <f t="shared" si="27"/>
        <v>30205.881000000001</v>
      </c>
    </row>
    <row r="276" spans="1:17" x14ac:dyDescent="0.2">
      <c r="A276" s="22" t="s">
        <v>81</v>
      </c>
      <c r="B276" s="12"/>
      <c r="C276" s="14">
        <v>45224.392999999996</v>
      </c>
      <c r="D276" s="14"/>
      <c r="E276">
        <f t="shared" si="24"/>
        <v>831.9994690133899</v>
      </c>
      <c r="F276">
        <f t="shared" si="25"/>
        <v>832</v>
      </c>
      <c r="G276">
        <f t="shared" si="26"/>
        <v>-2.8080000629415736E-4</v>
      </c>
      <c r="I276">
        <f t="shared" si="30"/>
        <v>-2.8080000629415736E-4</v>
      </c>
      <c r="O276">
        <f t="shared" ca="1" si="29"/>
        <v>-8.2869551913187177E-4</v>
      </c>
      <c r="Q276" s="2">
        <f t="shared" si="27"/>
        <v>30205.892999999996</v>
      </c>
    </row>
    <row r="277" spans="1:17" x14ac:dyDescent="0.2">
      <c r="A277" s="22" t="s">
        <v>81</v>
      </c>
      <c r="B277" s="12"/>
      <c r="C277" s="14">
        <v>45241.319000000003</v>
      </c>
      <c r="D277" s="14"/>
      <c r="E277">
        <f t="shared" ref="E277:E340" si="31">+(C277-C$7)/C$8</f>
        <v>864.00616156251465</v>
      </c>
      <c r="F277">
        <f t="shared" ref="F277:F340" si="32">ROUND(2*E277,0)/2</f>
        <v>864</v>
      </c>
      <c r="G277">
        <f t="shared" ref="G277:G340" si="33">+C277-(C$7+F277*C$8)</f>
        <v>3.2584000073256902E-3</v>
      </c>
      <c r="I277">
        <f t="shared" si="30"/>
        <v>3.2584000073256902E-3</v>
      </c>
      <c r="O277">
        <f t="shared" ca="1" si="29"/>
        <v>-8.1981689480852373E-4</v>
      </c>
      <c r="Q277" s="2">
        <f t="shared" ref="Q277:Q340" si="34">+C277-15018.5</f>
        <v>30222.819000000003</v>
      </c>
    </row>
    <row r="278" spans="1:17" x14ac:dyDescent="0.2">
      <c r="A278" s="22" t="s">
        <v>74</v>
      </c>
      <c r="B278" s="12"/>
      <c r="C278" s="14">
        <v>45509.428999999996</v>
      </c>
      <c r="D278" s="14"/>
      <c r="E278">
        <f t="shared" si="31"/>
        <v>1370.9962560527786</v>
      </c>
      <c r="F278">
        <f t="shared" si="32"/>
        <v>1371</v>
      </c>
      <c r="G278">
        <f t="shared" si="33"/>
        <v>-1.9799000001512468E-3</v>
      </c>
      <c r="I278">
        <f t="shared" si="30"/>
        <v>-1.9799000001512468E-3</v>
      </c>
      <c r="O278">
        <f t="shared" ca="1" si="29"/>
        <v>-6.7914619068547668E-4</v>
      </c>
      <c r="Q278" s="2">
        <f t="shared" si="34"/>
        <v>30490.928999999996</v>
      </c>
    </row>
    <row r="279" spans="1:17" x14ac:dyDescent="0.2">
      <c r="A279" s="22" t="s">
        <v>83</v>
      </c>
      <c r="B279" s="12"/>
      <c r="C279" s="14">
        <v>45531.375999999997</v>
      </c>
      <c r="D279" s="14"/>
      <c r="E279">
        <f t="shared" si="31"/>
        <v>1412.497548819845</v>
      </c>
      <c r="F279">
        <f t="shared" si="32"/>
        <v>1412.5</v>
      </c>
      <c r="G279">
        <f t="shared" si="33"/>
        <v>-1.2962500040885061E-3</v>
      </c>
      <c r="I279">
        <f t="shared" ref="I279:I310" si="35">G279</f>
        <v>-1.2962500040885061E-3</v>
      </c>
      <c r="O279">
        <f t="shared" ca="1" si="29"/>
        <v>-6.676317247661346E-4</v>
      </c>
      <c r="Q279" s="2">
        <f t="shared" si="34"/>
        <v>30512.875999999997</v>
      </c>
    </row>
    <row r="280" spans="1:17" x14ac:dyDescent="0.2">
      <c r="A280" s="22" t="s">
        <v>84</v>
      </c>
      <c r="B280" s="12"/>
      <c r="C280" s="14">
        <v>45546.455000000002</v>
      </c>
      <c r="D280" s="14"/>
      <c r="E280">
        <f t="shared" si="31"/>
        <v>1441.0116051206971</v>
      </c>
      <c r="F280">
        <f t="shared" si="32"/>
        <v>1441</v>
      </c>
      <c r="G280">
        <f t="shared" si="33"/>
        <v>6.1371000047074631E-3</v>
      </c>
      <c r="I280">
        <f t="shared" si="35"/>
        <v>6.1371000047074631E-3</v>
      </c>
      <c r="O280">
        <f t="shared" ca="1" si="29"/>
        <v>-6.5972419997815273E-4</v>
      </c>
      <c r="Q280" s="2">
        <f t="shared" si="34"/>
        <v>30527.955000000002</v>
      </c>
    </row>
    <row r="281" spans="1:17" x14ac:dyDescent="0.2">
      <c r="A281" s="22" t="s">
        <v>85</v>
      </c>
      <c r="B281" s="12"/>
      <c r="C281" s="14">
        <v>45549.629000000001</v>
      </c>
      <c r="D281" s="14"/>
      <c r="E281">
        <f t="shared" si="31"/>
        <v>1447.0135690903801</v>
      </c>
      <c r="F281">
        <f t="shared" si="32"/>
        <v>1447</v>
      </c>
      <c r="G281">
        <f t="shared" si="33"/>
        <v>7.1757000041543506E-3</v>
      </c>
      <c r="I281">
        <f t="shared" si="35"/>
        <v>7.1757000041543506E-3</v>
      </c>
      <c r="O281">
        <f t="shared" ca="1" si="29"/>
        <v>-6.5805945791752487E-4</v>
      </c>
      <c r="Q281" s="2">
        <f t="shared" si="34"/>
        <v>30531.129000000001</v>
      </c>
    </row>
    <row r="282" spans="1:17" x14ac:dyDescent="0.2">
      <c r="A282" s="22" t="s">
        <v>85</v>
      </c>
      <c r="B282" s="12"/>
      <c r="C282" s="14">
        <v>45559.665999999997</v>
      </c>
      <c r="D282" s="14"/>
      <c r="E282">
        <f t="shared" si="31"/>
        <v>1465.9933146366006</v>
      </c>
      <c r="F282">
        <f t="shared" si="32"/>
        <v>1466</v>
      </c>
      <c r="G282">
        <f t="shared" si="33"/>
        <v>-3.535399999236688E-3</v>
      </c>
      <c r="I282">
        <f t="shared" si="35"/>
        <v>-3.535399999236688E-3</v>
      </c>
      <c r="O282">
        <f t="shared" ca="1" si="29"/>
        <v>-6.5278777472553692E-4</v>
      </c>
      <c r="Q282" s="2">
        <f t="shared" si="34"/>
        <v>30541.165999999997</v>
      </c>
    </row>
    <row r="283" spans="1:17" x14ac:dyDescent="0.2">
      <c r="A283" s="22" t="s">
        <v>74</v>
      </c>
      <c r="B283" s="12"/>
      <c r="C283" s="14">
        <v>45565.47</v>
      </c>
      <c r="D283" s="14"/>
      <c r="E283">
        <f t="shared" si="31"/>
        <v>1476.9685505786522</v>
      </c>
      <c r="F283">
        <f t="shared" si="32"/>
        <v>1477</v>
      </c>
      <c r="G283">
        <f t="shared" si="33"/>
        <v>-1.6631300000881311E-2</v>
      </c>
      <c r="I283">
        <f t="shared" si="35"/>
        <v>-1.6631300000881311E-2</v>
      </c>
      <c r="O283">
        <f t="shared" ca="1" si="29"/>
        <v>-6.4973574761438601E-4</v>
      </c>
      <c r="Q283" s="2">
        <f t="shared" si="34"/>
        <v>30546.97</v>
      </c>
    </row>
    <row r="284" spans="1:17" x14ac:dyDescent="0.2">
      <c r="A284" s="22" t="s">
        <v>82</v>
      </c>
      <c r="B284" s="12"/>
      <c r="C284" s="14">
        <v>45635.290999999997</v>
      </c>
      <c r="D284" s="14"/>
      <c r="E284">
        <f t="shared" si="31"/>
        <v>1608.9985210661525</v>
      </c>
      <c r="F284">
        <f t="shared" si="32"/>
        <v>1609</v>
      </c>
      <c r="G284">
        <f t="shared" si="33"/>
        <v>-7.8210000356193632E-4</v>
      </c>
      <c r="I284">
        <f t="shared" si="35"/>
        <v>-7.8210000356193632E-4</v>
      </c>
      <c r="O284">
        <f t="shared" ca="1" si="29"/>
        <v>-6.1311142228057504E-4</v>
      </c>
      <c r="Q284" s="2">
        <f t="shared" si="34"/>
        <v>30616.790999999997</v>
      </c>
    </row>
    <row r="285" spans="1:17" x14ac:dyDescent="0.2">
      <c r="A285" s="22" t="s">
        <v>86</v>
      </c>
      <c r="B285" s="12"/>
      <c r="C285" s="14">
        <v>45644.281999999999</v>
      </c>
      <c r="D285" s="14"/>
      <c r="E285">
        <f t="shared" si="31"/>
        <v>1626.0003036910564</v>
      </c>
      <c r="F285">
        <f t="shared" si="32"/>
        <v>1626</v>
      </c>
      <c r="G285">
        <f t="shared" si="33"/>
        <v>1.6060000052675605E-4</v>
      </c>
      <c r="I285">
        <f t="shared" si="35"/>
        <v>1.6060000052675605E-4</v>
      </c>
      <c r="O285">
        <f t="shared" ca="1" si="29"/>
        <v>-6.0839465310879627E-4</v>
      </c>
      <c r="Q285" s="2">
        <f t="shared" si="34"/>
        <v>30625.781999999999</v>
      </c>
    </row>
    <row r="286" spans="1:17" x14ac:dyDescent="0.2">
      <c r="A286" s="22" t="s">
        <v>82</v>
      </c>
      <c r="B286" s="12"/>
      <c r="C286" s="14">
        <v>45671.254000000001</v>
      </c>
      <c r="D286" s="14"/>
      <c r="E286">
        <f t="shared" si="31"/>
        <v>1677.0037605878247</v>
      </c>
      <c r="F286">
        <f t="shared" si="32"/>
        <v>1677</v>
      </c>
      <c r="G286">
        <f t="shared" si="33"/>
        <v>1.9887000016751699E-3</v>
      </c>
      <c r="I286">
        <f t="shared" si="35"/>
        <v>1.9887000016751699E-3</v>
      </c>
      <c r="O286">
        <f t="shared" ca="1" si="29"/>
        <v>-5.9424434559346016E-4</v>
      </c>
      <c r="Q286" s="2">
        <f t="shared" si="34"/>
        <v>30652.754000000001</v>
      </c>
    </row>
    <row r="287" spans="1:17" x14ac:dyDescent="0.2">
      <c r="A287" s="22" t="s">
        <v>87</v>
      </c>
      <c r="B287" s="12"/>
      <c r="C287" s="14">
        <v>45730.423999999999</v>
      </c>
      <c r="D287" s="14"/>
      <c r="E287">
        <f t="shared" si="31"/>
        <v>1788.892925076239</v>
      </c>
      <c r="F287">
        <f t="shared" si="32"/>
        <v>1789</v>
      </c>
      <c r="G287">
        <f t="shared" si="33"/>
        <v>-5.6624099997861777E-2</v>
      </c>
      <c r="I287">
        <f t="shared" si="35"/>
        <v>-5.6624099997861777E-2</v>
      </c>
      <c r="O287">
        <f t="shared" ca="1" si="29"/>
        <v>-5.6316916046174174E-4</v>
      </c>
      <c r="Q287" s="2">
        <f t="shared" si="34"/>
        <v>30711.923999999999</v>
      </c>
    </row>
    <row r="288" spans="1:17" x14ac:dyDescent="0.2">
      <c r="A288" s="80" t="s">
        <v>929</v>
      </c>
      <c r="B288" s="82" t="s">
        <v>70</v>
      </c>
      <c r="C288" s="86">
        <v>45813.504000000001</v>
      </c>
      <c r="D288" s="89"/>
      <c r="E288" s="27">
        <f t="shared" si="31"/>
        <v>1945.9953720206015</v>
      </c>
      <c r="F288">
        <f t="shared" si="32"/>
        <v>1946</v>
      </c>
      <c r="G288">
        <f t="shared" si="33"/>
        <v>-2.447400001983624E-3</v>
      </c>
      <c r="I288">
        <f t="shared" si="35"/>
        <v>-2.447400001983624E-3</v>
      </c>
      <c r="O288">
        <f t="shared" ca="1" si="29"/>
        <v>-5.1960840987531497E-4</v>
      </c>
      <c r="Q288" s="2">
        <f t="shared" si="34"/>
        <v>30795.004000000001</v>
      </c>
    </row>
    <row r="289" spans="1:21" x14ac:dyDescent="0.2">
      <c r="A289" s="22" t="s">
        <v>88</v>
      </c>
      <c r="B289" s="12"/>
      <c r="C289" s="14">
        <v>45830.423999999999</v>
      </c>
      <c r="D289" s="14"/>
      <c r="E289">
        <f t="shared" si="31"/>
        <v>1977.9907187020929</v>
      </c>
      <c r="F289">
        <f t="shared" si="32"/>
        <v>1978</v>
      </c>
      <c r="G289">
        <f t="shared" si="33"/>
        <v>-4.9081999968620948E-3</v>
      </c>
      <c r="I289">
        <f t="shared" si="35"/>
        <v>-4.9081999968620948E-3</v>
      </c>
      <c r="O289">
        <f t="shared" ca="1" si="29"/>
        <v>-5.1072978555196681E-4</v>
      </c>
      <c r="Q289" s="2">
        <f t="shared" si="34"/>
        <v>30811.923999999999</v>
      </c>
    </row>
    <row r="290" spans="1:21" x14ac:dyDescent="0.2">
      <c r="A290" s="22" t="s">
        <v>87</v>
      </c>
      <c r="B290" s="12"/>
      <c r="C290" s="14">
        <v>45867.413999999997</v>
      </c>
      <c r="D290" s="14"/>
      <c r="E290">
        <f t="shared" si="31"/>
        <v>2047.9379925642922</v>
      </c>
      <c r="F290">
        <f t="shared" si="32"/>
        <v>2048</v>
      </c>
      <c r="G290">
        <f t="shared" si="33"/>
        <v>-3.279119999933755E-2</v>
      </c>
      <c r="I290">
        <f t="shared" si="35"/>
        <v>-3.279119999933755E-2</v>
      </c>
      <c r="O290">
        <f t="shared" ca="1" si="29"/>
        <v>-4.9130779484464276E-4</v>
      </c>
      <c r="Q290" s="2">
        <f t="shared" si="34"/>
        <v>30848.913999999997</v>
      </c>
    </row>
    <row r="291" spans="1:21" x14ac:dyDescent="0.2">
      <c r="A291" s="22" t="s">
        <v>89</v>
      </c>
      <c r="B291" s="12"/>
      <c r="C291" s="14">
        <v>45885.434000000001</v>
      </c>
      <c r="D291" s="14"/>
      <c r="E291">
        <f t="shared" si="31"/>
        <v>2082.0134149756786</v>
      </c>
      <c r="F291">
        <f t="shared" si="32"/>
        <v>2082</v>
      </c>
      <c r="G291">
        <f t="shared" si="33"/>
        <v>7.0942000020295382E-3</v>
      </c>
      <c r="I291">
        <f t="shared" si="35"/>
        <v>7.0942000020295382E-3</v>
      </c>
      <c r="O291">
        <f t="shared" ca="1" si="29"/>
        <v>-4.8187425650108532E-4</v>
      </c>
      <c r="Q291" s="2">
        <f t="shared" si="34"/>
        <v>30866.934000000001</v>
      </c>
    </row>
    <row r="292" spans="1:21" x14ac:dyDescent="0.2">
      <c r="A292" s="22" t="s">
        <v>89</v>
      </c>
      <c r="B292" s="12"/>
      <c r="C292" s="14">
        <v>45886.482000000004</v>
      </c>
      <c r="D292" s="14"/>
      <c r="E292">
        <f t="shared" si="31"/>
        <v>2083.9951598528824</v>
      </c>
      <c r="F292">
        <f t="shared" si="32"/>
        <v>2084</v>
      </c>
      <c r="G292">
        <f t="shared" si="33"/>
        <v>-2.5595999977667816E-3</v>
      </c>
      <c r="I292">
        <f t="shared" si="35"/>
        <v>-2.5595999977667816E-3</v>
      </c>
      <c r="O292">
        <f t="shared" ca="1" si="29"/>
        <v>-4.8131934248087614E-4</v>
      </c>
      <c r="Q292" s="2">
        <f t="shared" si="34"/>
        <v>30867.982000000004</v>
      </c>
    </row>
    <row r="293" spans="1:21" x14ac:dyDescent="0.2">
      <c r="A293" s="22" t="s">
        <v>89</v>
      </c>
      <c r="B293" s="12"/>
      <c r="C293" s="14">
        <v>45898.652000000002</v>
      </c>
      <c r="D293" s="14"/>
      <c r="E293">
        <f t="shared" si="31"/>
        <v>2107.0083613371457</v>
      </c>
      <c r="F293">
        <f t="shared" si="32"/>
        <v>2107</v>
      </c>
      <c r="G293">
        <f t="shared" si="33"/>
        <v>4.4217000031494536E-3</v>
      </c>
      <c r="I293">
        <f t="shared" si="35"/>
        <v>4.4217000031494536E-3</v>
      </c>
      <c r="O293">
        <f t="shared" ca="1" si="29"/>
        <v>-4.7493783124846962E-4</v>
      </c>
      <c r="Q293" s="2">
        <f t="shared" si="34"/>
        <v>30880.152000000002</v>
      </c>
    </row>
    <row r="294" spans="1:21" x14ac:dyDescent="0.2">
      <c r="A294" s="22" t="s">
        <v>89</v>
      </c>
      <c r="B294" s="12"/>
      <c r="C294" s="14">
        <v>45907.64</v>
      </c>
      <c r="D294" s="14"/>
      <c r="E294">
        <f t="shared" si="31"/>
        <v>2124.0044710282327</v>
      </c>
      <c r="F294">
        <f t="shared" si="32"/>
        <v>2124</v>
      </c>
      <c r="G294">
        <f t="shared" si="33"/>
        <v>2.3644000029889867E-3</v>
      </c>
      <c r="I294">
        <f t="shared" si="35"/>
        <v>2.3644000029889867E-3</v>
      </c>
      <c r="O294">
        <f t="shared" ca="1" si="29"/>
        <v>-4.7022106207669095E-4</v>
      </c>
      <c r="Q294" s="2">
        <f t="shared" si="34"/>
        <v>30889.14</v>
      </c>
    </row>
    <row r="295" spans="1:21" x14ac:dyDescent="0.2">
      <c r="A295" s="80" t="s">
        <v>929</v>
      </c>
      <c r="B295" s="82" t="s">
        <v>70</v>
      </c>
      <c r="C295" s="86">
        <v>45931.438000000002</v>
      </c>
      <c r="D295" s="89"/>
      <c r="E295" s="27">
        <f t="shared" si="31"/>
        <v>2169.0059639553183</v>
      </c>
      <c r="F295">
        <f t="shared" si="32"/>
        <v>2169</v>
      </c>
      <c r="G295">
        <f t="shared" si="33"/>
        <v>3.153900004690513E-3</v>
      </c>
      <c r="I295">
        <f t="shared" si="35"/>
        <v>3.153900004690513E-3</v>
      </c>
      <c r="O295">
        <f t="shared" ca="1" si="29"/>
        <v>-4.577354966219826E-4</v>
      </c>
      <c r="Q295" s="2">
        <f t="shared" si="34"/>
        <v>30912.938000000002</v>
      </c>
    </row>
    <row r="296" spans="1:21" x14ac:dyDescent="0.2">
      <c r="A296" s="22" t="s">
        <v>89</v>
      </c>
      <c r="B296" s="12"/>
      <c r="C296" s="14">
        <v>45940.430999999997</v>
      </c>
      <c r="D296" s="14"/>
      <c r="E296">
        <f t="shared" si="31"/>
        <v>2186.0115285360816</v>
      </c>
      <c r="F296">
        <f t="shared" si="32"/>
        <v>2186</v>
      </c>
      <c r="G296">
        <f t="shared" si="33"/>
        <v>6.0965999946347438E-3</v>
      </c>
      <c r="I296">
        <f t="shared" si="35"/>
        <v>6.0965999946347438E-3</v>
      </c>
      <c r="O296">
        <f t="shared" ca="1" si="29"/>
        <v>-4.5301872745020393E-4</v>
      </c>
      <c r="Q296" s="2">
        <f t="shared" si="34"/>
        <v>30921.930999999997</v>
      </c>
    </row>
    <row r="297" spans="1:21" x14ac:dyDescent="0.2">
      <c r="A297" s="22" t="s">
        <v>90</v>
      </c>
      <c r="B297" s="12"/>
      <c r="C297" s="14">
        <v>46003.366000000002</v>
      </c>
      <c r="D297" s="14"/>
      <c r="E297">
        <f t="shared" si="31"/>
        <v>2305.0202249545218</v>
      </c>
      <c r="F297">
        <f t="shared" si="32"/>
        <v>2305</v>
      </c>
      <c r="G297">
        <f t="shared" si="33"/>
        <v>1.0695500001020264E-2</v>
      </c>
      <c r="I297">
        <f t="shared" si="35"/>
        <v>1.0695500001020264E-2</v>
      </c>
      <c r="O297">
        <f t="shared" ca="1" si="29"/>
        <v>-4.2000134324775306E-4</v>
      </c>
      <c r="Q297" s="2">
        <f t="shared" si="34"/>
        <v>30984.866000000002</v>
      </c>
    </row>
    <row r="298" spans="1:21" x14ac:dyDescent="0.2">
      <c r="A298" s="80" t="s">
        <v>951</v>
      </c>
      <c r="B298" s="82" t="s">
        <v>70</v>
      </c>
      <c r="C298" s="86">
        <v>46217.531000000003</v>
      </c>
      <c r="D298" s="89"/>
      <c r="E298" s="27">
        <f t="shared" si="31"/>
        <v>2710.0015146733331</v>
      </c>
      <c r="F298">
        <f t="shared" si="32"/>
        <v>2710</v>
      </c>
      <c r="G298">
        <f t="shared" si="33"/>
        <v>8.0100000195670873E-4</v>
      </c>
      <c r="I298">
        <f t="shared" si="35"/>
        <v>8.0100000195670873E-4</v>
      </c>
      <c r="O298">
        <f t="shared" ca="1" si="29"/>
        <v>-3.0763125415537822E-4</v>
      </c>
      <c r="Q298" s="2">
        <f t="shared" si="34"/>
        <v>31199.031000000003</v>
      </c>
    </row>
    <row r="299" spans="1:21" x14ac:dyDescent="0.2">
      <c r="A299" s="24" t="s">
        <v>91</v>
      </c>
      <c r="B299" s="16"/>
      <c r="C299" s="85">
        <v>46261.413999999997</v>
      </c>
      <c r="D299" s="85"/>
      <c r="E299">
        <f t="shared" si="31"/>
        <v>2792.9832994501562</v>
      </c>
      <c r="F299">
        <f t="shared" si="32"/>
        <v>2793</v>
      </c>
      <c r="G299">
        <f t="shared" si="33"/>
        <v>-8.831700004520826E-3</v>
      </c>
      <c r="I299">
        <f t="shared" si="35"/>
        <v>-8.831700004520826E-3</v>
      </c>
      <c r="O299">
        <f t="shared" ca="1" si="29"/>
        <v>-2.8460232231669407E-4</v>
      </c>
      <c r="Q299" s="2">
        <f t="shared" si="34"/>
        <v>31242.913999999997</v>
      </c>
    </row>
    <row r="300" spans="1:21" x14ac:dyDescent="0.2">
      <c r="A300" s="24" t="s">
        <v>92</v>
      </c>
      <c r="B300" s="16"/>
      <c r="C300" s="85">
        <v>46270.417999999998</v>
      </c>
      <c r="D300" s="85"/>
      <c r="E300">
        <f t="shared" si="31"/>
        <v>2810.0096647882297</v>
      </c>
      <c r="F300">
        <f t="shared" si="32"/>
        <v>2810</v>
      </c>
      <c r="G300">
        <f t="shared" si="33"/>
        <v>5.1109999985783361E-3</v>
      </c>
      <c r="I300">
        <f t="shared" si="35"/>
        <v>5.1109999985783361E-3</v>
      </c>
      <c r="O300">
        <f t="shared" ref="O300:O363" ca="1" si="36">+C$11+C$12*$F300</f>
        <v>-2.798855531449153E-4</v>
      </c>
      <c r="Q300" s="2">
        <f t="shared" si="34"/>
        <v>31251.917999999998</v>
      </c>
    </row>
    <row r="301" spans="1:21" x14ac:dyDescent="0.2">
      <c r="A301" s="24" t="s">
        <v>91</v>
      </c>
      <c r="B301" s="16"/>
      <c r="C301" s="85">
        <v>46270.419000000002</v>
      </c>
      <c r="D301" s="85"/>
      <c r="E301">
        <f t="shared" si="31"/>
        <v>2810.0115557661729</v>
      </c>
      <c r="F301">
        <f t="shared" si="32"/>
        <v>2810</v>
      </c>
      <c r="G301">
        <f t="shared" si="33"/>
        <v>6.1110000024200417E-3</v>
      </c>
      <c r="I301">
        <f t="shared" si="35"/>
        <v>6.1110000024200417E-3</v>
      </c>
      <c r="O301">
        <f t="shared" ca="1" si="36"/>
        <v>-2.798855531449153E-4</v>
      </c>
      <c r="Q301" s="2">
        <f t="shared" si="34"/>
        <v>31251.919000000002</v>
      </c>
    </row>
    <row r="302" spans="1:21" x14ac:dyDescent="0.2">
      <c r="A302" s="76" t="s">
        <v>962</v>
      </c>
      <c r="B302" s="79" t="s">
        <v>70</v>
      </c>
      <c r="C302" s="77">
        <v>46271.463000000003</v>
      </c>
      <c r="D302" s="18"/>
      <c r="E302" s="27">
        <f t="shared" si="31"/>
        <v>2811.9857367316299</v>
      </c>
      <c r="F302">
        <f t="shared" si="32"/>
        <v>2812</v>
      </c>
      <c r="G302">
        <f t="shared" si="33"/>
        <v>-7.5427999981911853E-3</v>
      </c>
      <c r="I302">
        <f t="shared" si="35"/>
        <v>-7.5427999981911853E-3</v>
      </c>
      <c r="O302">
        <f t="shared" ca="1" si="36"/>
        <v>-2.7933063912470612E-4</v>
      </c>
      <c r="Q302" s="2">
        <f t="shared" si="34"/>
        <v>31252.963000000003</v>
      </c>
    </row>
    <row r="303" spans="1:21" x14ac:dyDescent="0.2">
      <c r="A303" s="24" t="s">
        <v>93</v>
      </c>
      <c r="B303" s="16"/>
      <c r="C303" s="85">
        <v>46271.531000000003</v>
      </c>
      <c r="D303" s="85"/>
      <c r="E303">
        <f t="shared" si="31"/>
        <v>2812.1143232312943</v>
      </c>
      <c r="F303">
        <f t="shared" si="32"/>
        <v>2812</v>
      </c>
      <c r="I303">
        <f t="shared" si="35"/>
        <v>0</v>
      </c>
      <c r="O303">
        <f t="shared" ca="1" si="36"/>
        <v>-2.7933063912470612E-4</v>
      </c>
      <c r="Q303" s="2">
        <f t="shared" si="34"/>
        <v>31253.031000000003</v>
      </c>
      <c r="U303">
        <f>+C303-(C$7+F303*C$8)</f>
        <v>6.0457200001110323E-2</v>
      </c>
    </row>
    <row r="304" spans="1:21" x14ac:dyDescent="0.2">
      <c r="A304" s="24" t="s">
        <v>94</v>
      </c>
      <c r="B304" s="16"/>
      <c r="C304" s="85">
        <v>46272.521999999997</v>
      </c>
      <c r="D304" s="85"/>
      <c r="E304">
        <f t="shared" si="31"/>
        <v>2813.988282366116</v>
      </c>
      <c r="F304">
        <f t="shared" si="32"/>
        <v>2814</v>
      </c>
      <c r="G304">
        <f t="shared" ref="G304:G335" si="37">+C304-(C$7+F304*C$8)</f>
        <v>-6.1965999993844889E-3</v>
      </c>
      <c r="I304">
        <f t="shared" si="35"/>
        <v>-6.1965999993844889E-3</v>
      </c>
      <c r="O304">
        <f t="shared" ca="1" si="36"/>
        <v>-2.7877572510449683E-4</v>
      </c>
      <c r="Q304" s="2">
        <f t="shared" si="34"/>
        <v>31254.021999999997</v>
      </c>
    </row>
    <row r="305" spans="1:17" x14ac:dyDescent="0.2">
      <c r="A305" s="24" t="s">
        <v>94</v>
      </c>
      <c r="B305" s="16"/>
      <c r="C305" s="85">
        <v>46289.445</v>
      </c>
      <c r="D305" s="85"/>
      <c r="E305">
        <f t="shared" si="31"/>
        <v>2845.989301981424</v>
      </c>
      <c r="F305">
        <f t="shared" si="32"/>
        <v>2846</v>
      </c>
      <c r="G305">
        <f t="shared" si="37"/>
        <v>-5.6573999972897582E-3</v>
      </c>
      <c r="I305">
        <f t="shared" si="35"/>
        <v>-5.6573999972897582E-3</v>
      </c>
      <c r="O305">
        <f t="shared" ca="1" si="36"/>
        <v>-2.6989710078114868E-4</v>
      </c>
      <c r="Q305" s="2">
        <f t="shared" si="34"/>
        <v>31270.945</v>
      </c>
    </row>
    <row r="306" spans="1:17" x14ac:dyDescent="0.2">
      <c r="A306" s="24" t="s">
        <v>92</v>
      </c>
      <c r="B306" s="16"/>
      <c r="C306" s="85">
        <v>46298.442000000003</v>
      </c>
      <c r="D306" s="85"/>
      <c r="E306">
        <f t="shared" si="31"/>
        <v>2863.0024304739482</v>
      </c>
      <c r="F306">
        <f t="shared" si="32"/>
        <v>2863</v>
      </c>
      <c r="G306">
        <f t="shared" si="37"/>
        <v>1.2853000007453375E-3</v>
      </c>
      <c r="I306">
        <f t="shared" si="35"/>
        <v>1.2853000007453375E-3</v>
      </c>
      <c r="O306">
        <f t="shared" ca="1" si="36"/>
        <v>-2.6518033160937001E-4</v>
      </c>
      <c r="Q306" s="2">
        <f t="shared" si="34"/>
        <v>31279.942000000003</v>
      </c>
    </row>
    <row r="307" spans="1:17" x14ac:dyDescent="0.2">
      <c r="A307" s="24" t="s">
        <v>92</v>
      </c>
      <c r="B307" s="16"/>
      <c r="C307" s="85">
        <v>46325.413999999997</v>
      </c>
      <c r="D307" s="85"/>
      <c r="E307">
        <f t="shared" si="31"/>
        <v>2914.0058873707026</v>
      </c>
      <c r="F307">
        <f t="shared" si="32"/>
        <v>2914</v>
      </c>
      <c r="G307">
        <f t="shared" si="37"/>
        <v>3.1133999946177937E-3</v>
      </c>
      <c r="I307">
        <f t="shared" si="35"/>
        <v>3.1133999946177937E-3</v>
      </c>
      <c r="O307">
        <f t="shared" ca="1" si="36"/>
        <v>-2.5103002409403391E-4</v>
      </c>
      <c r="Q307" s="2">
        <f t="shared" si="34"/>
        <v>31306.913999999997</v>
      </c>
    </row>
    <row r="308" spans="1:17" x14ac:dyDescent="0.2">
      <c r="A308" s="24" t="s">
        <v>93</v>
      </c>
      <c r="B308" s="16"/>
      <c r="C308" s="85">
        <v>46351.337</v>
      </c>
      <c r="D308" s="85"/>
      <c r="E308">
        <f t="shared" si="31"/>
        <v>2963.0257084123373</v>
      </c>
      <c r="F308">
        <f t="shared" si="32"/>
        <v>2963</v>
      </c>
      <c r="G308">
        <f t="shared" si="37"/>
        <v>1.3595299998996779E-2</v>
      </c>
      <c r="I308">
        <f t="shared" si="35"/>
        <v>1.3595299998996779E-2</v>
      </c>
      <c r="O308">
        <f t="shared" ca="1" si="36"/>
        <v>-2.3743463059890709E-4</v>
      </c>
      <c r="Q308" s="2">
        <f t="shared" si="34"/>
        <v>31332.837</v>
      </c>
    </row>
    <row r="309" spans="1:17" x14ac:dyDescent="0.2">
      <c r="A309" s="24" t="s">
        <v>95</v>
      </c>
      <c r="B309" s="16"/>
      <c r="C309" s="85">
        <v>46352.368999999999</v>
      </c>
      <c r="D309" s="85"/>
      <c r="E309">
        <f t="shared" si="31"/>
        <v>2964.9771976425545</v>
      </c>
      <c r="F309">
        <f t="shared" si="32"/>
        <v>2965</v>
      </c>
      <c r="G309">
        <f t="shared" si="37"/>
        <v>-1.2058500004059169E-2</v>
      </c>
      <c r="I309">
        <f t="shared" si="35"/>
        <v>-1.2058500004059169E-2</v>
      </c>
      <c r="O309">
        <f t="shared" ca="1" si="36"/>
        <v>-2.3687971657869781E-4</v>
      </c>
      <c r="Q309" s="2">
        <f t="shared" si="34"/>
        <v>31333.868999999999</v>
      </c>
    </row>
    <row r="310" spans="1:17" x14ac:dyDescent="0.2">
      <c r="A310" s="24" t="s">
        <v>96</v>
      </c>
      <c r="B310" s="16"/>
      <c r="C310" s="85">
        <v>46657.521000000001</v>
      </c>
      <c r="D310" s="85"/>
      <c r="E310">
        <f t="shared" si="31"/>
        <v>3542.0128968477234</v>
      </c>
      <c r="F310">
        <f t="shared" si="32"/>
        <v>3542</v>
      </c>
      <c r="G310">
        <f t="shared" si="37"/>
        <v>6.82020000385819E-3</v>
      </c>
      <c r="I310">
        <f t="shared" si="35"/>
        <v>6.82020000385819E-3</v>
      </c>
      <c r="O310">
        <f t="shared" ca="1" si="36"/>
        <v>-7.67870217483267E-5</v>
      </c>
      <c r="Q310" s="2">
        <f t="shared" si="34"/>
        <v>31639.021000000001</v>
      </c>
    </row>
    <row r="311" spans="1:17" x14ac:dyDescent="0.2">
      <c r="A311" s="24" t="s">
        <v>97</v>
      </c>
      <c r="B311" s="16"/>
      <c r="C311" s="85">
        <v>46700.336000000003</v>
      </c>
      <c r="D311" s="85"/>
      <c r="E311">
        <f t="shared" si="31"/>
        <v>3622.9751171886369</v>
      </c>
      <c r="F311">
        <f t="shared" si="32"/>
        <v>3623</v>
      </c>
      <c r="G311">
        <f t="shared" si="37"/>
        <v>-1.3158699999621604E-2</v>
      </c>
      <c r="I311">
        <f t="shared" ref="I311:I329" si="38">G311</f>
        <v>-1.3158699999621604E-2</v>
      </c>
      <c r="O311">
        <f t="shared" ca="1" si="36"/>
        <v>-5.4313003929851731E-5</v>
      </c>
      <c r="Q311" s="2">
        <f t="shared" si="34"/>
        <v>31681.836000000003</v>
      </c>
    </row>
    <row r="312" spans="1:17" x14ac:dyDescent="0.2">
      <c r="A312" s="24" t="s">
        <v>98</v>
      </c>
      <c r="B312" s="16"/>
      <c r="C312" s="85">
        <v>46941.487999999998</v>
      </c>
      <c r="D312" s="85"/>
      <c r="E312">
        <f t="shared" si="31"/>
        <v>4078.9882284732457</v>
      </c>
      <c r="F312">
        <f t="shared" si="32"/>
        <v>4079</v>
      </c>
      <c r="G312">
        <f t="shared" si="37"/>
        <v>-6.2251000053947791E-3</v>
      </c>
      <c r="I312">
        <f t="shared" si="38"/>
        <v>-6.2251000053947791E-3</v>
      </c>
      <c r="O312">
        <f t="shared" ca="1" si="36"/>
        <v>7.220739267785911E-5</v>
      </c>
      <c r="Q312" s="2">
        <f t="shared" si="34"/>
        <v>31922.987999999998</v>
      </c>
    </row>
    <row r="313" spans="1:17" x14ac:dyDescent="0.2">
      <c r="A313" s="24" t="s">
        <v>98</v>
      </c>
      <c r="B313" s="16"/>
      <c r="C313" s="85">
        <v>46976.389000000003</v>
      </c>
      <c r="D313" s="85"/>
      <c r="E313">
        <f t="shared" si="31"/>
        <v>4144.9852494266152</v>
      </c>
      <c r="F313">
        <f t="shared" si="32"/>
        <v>4145</v>
      </c>
      <c r="G313">
        <f t="shared" si="37"/>
        <v>-7.8004999959375709E-3</v>
      </c>
      <c r="I313">
        <f t="shared" si="38"/>
        <v>-7.8004999959375709E-3</v>
      </c>
      <c r="O313">
        <f t="shared" ca="1" si="36"/>
        <v>9.0519555344764592E-5</v>
      </c>
      <c r="Q313" s="2">
        <f t="shared" si="34"/>
        <v>31957.889000000003</v>
      </c>
    </row>
    <row r="314" spans="1:17" x14ac:dyDescent="0.2">
      <c r="A314" s="24" t="s">
        <v>99</v>
      </c>
      <c r="B314" s="16"/>
      <c r="C314" s="85">
        <v>46977.453999999998</v>
      </c>
      <c r="D314" s="85"/>
      <c r="E314">
        <f t="shared" si="31"/>
        <v>4146.9991409287213</v>
      </c>
      <c r="F314">
        <f t="shared" si="32"/>
        <v>4147</v>
      </c>
      <c r="G314">
        <f t="shared" si="37"/>
        <v>-4.5430000318447128E-4</v>
      </c>
      <c r="I314">
        <f t="shared" si="38"/>
        <v>-4.5430000318447128E-4</v>
      </c>
      <c r="O314">
        <f t="shared" ca="1" si="36"/>
        <v>9.107446936497377E-5</v>
      </c>
      <c r="Q314" s="2">
        <f t="shared" si="34"/>
        <v>31958.953999999998</v>
      </c>
    </row>
    <row r="315" spans="1:17" x14ac:dyDescent="0.2">
      <c r="A315" s="24" t="s">
        <v>100</v>
      </c>
      <c r="B315" s="16"/>
      <c r="C315" s="85">
        <v>47003.360999999997</v>
      </c>
      <c r="D315" s="85"/>
      <c r="E315">
        <f t="shared" si="31"/>
        <v>4195.9887063233691</v>
      </c>
      <c r="F315">
        <f t="shared" si="32"/>
        <v>4196</v>
      </c>
      <c r="G315">
        <f t="shared" si="37"/>
        <v>-5.9724000020651147E-3</v>
      </c>
      <c r="I315">
        <f t="shared" si="38"/>
        <v>-5.9724000020651147E-3</v>
      </c>
      <c r="O315">
        <f t="shared" ca="1" si="36"/>
        <v>1.0466986286010059E-4</v>
      </c>
      <c r="Q315" s="2">
        <f t="shared" si="34"/>
        <v>31984.860999999997</v>
      </c>
    </row>
    <row r="316" spans="1:17" x14ac:dyDescent="0.2">
      <c r="A316" s="24" t="s">
        <v>100</v>
      </c>
      <c r="B316" s="16"/>
      <c r="C316" s="85">
        <v>47012.353999999999</v>
      </c>
      <c r="D316" s="85"/>
      <c r="E316">
        <f t="shared" si="31"/>
        <v>4212.994270904147</v>
      </c>
      <c r="F316">
        <f t="shared" si="32"/>
        <v>4213</v>
      </c>
      <c r="G316">
        <f t="shared" si="37"/>
        <v>-3.0296999975689687E-3</v>
      </c>
      <c r="I316">
        <f t="shared" si="38"/>
        <v>-3.0296999975689687E-3</v>
      </c>
      <c r="O316">
        <f t="shared" ca="1" si="36"/>
        <v>1.0938663203187947E-4</v>
      </c>
      <c r="Q316" s="2">
        <f t="shared" si="34"/>
        <v>31993.853999999999</v>
      </c>
    </row>
    <row r="317" spans="1:17" x14ac:dyDescent="0.2">
      <c r="A317" s="24" t="s">
        <v>101</v>
      </c>
      <c r="B317" s="16"/>
      <c r="C317" s="85">
        <v>47023.463000000003</v>
      </c>
      <c r="D317" s="85"/>
      <c r="E317">
        <f t="shared" si="31"/>
        <v>4234.0011447980505</v>
      </c>
      <c r="F317">
        <f t="shared" si="32"/>
        <v>4234</v>
      </c>
      <c r="G317">
        <f t="shared" si="37"/>
        <v>6.0540000413311645E-4</v>
      </c>
      <c r="I317">
        <f t="shared" si="38"/>
        <v>6.0540000413311645E-4</v>
      </c>
      <c r="O317">
        <f t="shared" ca="1" si="36"/>
        <v>1.1521322924407671E-4</v>
      </c>
      <c r="Q317" s="2">
        <f t="shared" si="34"/>
        <v>32004.963000000003</v>
      </c>
    </row>
    <row r="318" spans="1:17" x14ac:dyDescent="0.2">
      <c r="A318" s="24" t="s">
        <v>100</v>
      </c>
      <c r="B318" s="16"/>
      <c r="C318" s="85">
        <v>47057.292999999998</v>
      </c>
      <c r="D318" s="85"/>
      <c r="E318">
        <f t="shared" si="31"/>
        <v>4297.972928381666</v>
      </c>
      <c r="F318">
        <f t="shared" si="32"/>
        <v>4298</v>
      </c>
      <c r="G318">
        <f t="shared" si="37"/>
        <v>-1.4316200002213009E-2</v>
      </c>
      <c r="I318">
        <f t="shared" si="38"/>
        <v>-1.4316200002213009E-2</v>
      </c>
      <c r="O318">
        <f t="shared" ca="1" si="36"/>
        <v>1.3297047789077279E-4</v>
      </c>
      <c r="Q318" s="2">
        <f t="shared" si="34"/>
        <v>32038.792999999998</v>
      </c>
    </row>
    <row r="319" spans="1:17" x14ac:dyDescent="0.2">
      <c r="A319" s="24" t="s">
        <v>102</v>
      </c>
      <c r="B319" s="16"/>
      <c r="C319" s="85">
        <v>47141.362000000001</v>
      </c>
      <c r="D319" s="85"/>
      <c r="E319">
        <f t="shared" si="31"/>
        <v>4456.9455525049907</v>
      </c>
      <c r="F319">
        <f t="shared" si="32"/>
        <v>4457</v>
      </c>
      <c r="G319">
        <f t="shared" si="37"/>
        <v>-2.8793299999961164E-2</v>
      </c>
      <c r="I319">
        <f t="shared" si="38"/>
        <v>-2.8793299999961164E-2</v>
      </c>
      <c r="O319">
        <f t="shared" ca="1" si="36"/>
        <v>1.7708614249740896E-4</v>
      </c>
      <c r="Q319" s="2">
        <f t="shared" si="34"/>
        <v>32122.862000000001</v>
      </c>
    </row>
    <row r="320" spans="1:17" x14ac:dyDescent="0.2">
      <c r="A320" s="24" t="s">
        <v>103</v>
      </c>
      <c r="B320" s="16"/>
      <c r="C320" s="85">
        <v>47273.597999999998</v>
      </c>
      <c r="D320" s="85"/>
      <c r="E320">
        <f t="shared" si="31"/>
        <v>4707.0009108840695</v>
      </c>
      <c r="F320">
        <f t="shared" si="32"/>
        <v>4707</v>
      </c>
      <c r="G320">
        <f t="shared" si="37"/>
        <v>4.8170000081881881E-4</v>
      </c>
      <c r="I320">
        <f t="shared" si="38"/>
        <v>4.8170000081881881E-4</v>
      </c>
      <c r="O320">
        <f t="shared" ca="1" si="36"/>
        <v>2.4645039502356621E-4</v>
      </c>
      <c r="Q320" s="2">
        <f t="shared" si="34"/>
        <v>32255.097999999998</v>
      </c>
    </row>
    <row r="321" spans="1:17" x14ac:dyDescent="0.2">
      <c r="A321" s="24" t="s">
        <v>103</v>
      </c>
      <c r="B321" s="16"/>
      <c r="C321" s="85">
        <v>47288.398000000001</v>
      </c>
      <c r="D321" s="85"/>
      <c r="E321">
        <f t="shared" si="31"/>
        <v>4734.9873843407013</v>
      </c>
      <c r="F321">
        <f t="shared" si="32"/>
        <v>4735</v>
      </c>
      <c r="G321">
        <f t="shared" si="37"/>
        <v>-6.6714999993564561E-3</v>
      </c>
      <c r="I321">
        <f t="shared" si="38"/>
        <v>-6.6714999993564561E-3</v>
      </c>
      <c r="O321">
        <f t="shared" ca="1" si="36"/>
        <v>2.5421919130649579E-4</v>
      </c>
      <c r="Q321" s="2">
        <f t="shared" si="34"/>
        <v>32269.898000000001</v>
      </c>
    </row>
    <row r="322" spans="1:17" x14ac:dyDescent="0.2">
      <c r="A322" s="24" t="s">
        <v>99</v>
      </c>
      <c r="B322" s="16"/>
      <c r="C322" s="85">
        <v>47289.445</v>
      </c>
      <c r="D322" s="85"/>
      <c r="E322">
        <f t="shared" si="31"/>
        <v>4736.9672382399622</v>
      </c>
      <c r="F322">
        <f t="shared" si="32"/>
        <v>4737</v>
      </c>
      <c r="G322">
        <f t="shared" si="37"/>
        <v>-1.7325300002994481E-2</v>
      </c>
      <c r="I322">
        <f t="shared" si="38"/>
        <v>-1.7325300002994481E-2</v>
      </c>
      <c r="O322">
        <f t="shared" ca="1" si="36"/>
        <v>2.5477410532670497E-4</v>
      </c>
      <c r="Q322" s="2">
        <f t="shared" si="34"/>
        <v>32270.945</v>
      </c>
    </row>
    <row r="323" spans="1:17" x14ac:dyDescent="0.2">
      <c r="A323" s="24" t="s">
        <v>99</v>
      </c>
      <c r="B323" s="16"/>
      <c r="C323" s="85">
        <v>47289.447999999997</v>
      </c>
      <c r="D323" s="85"/>
      <c r="E323">
        <f t="shared" si="31"/>
        <v>4736.9729111737652</v>
      </c>
      <c r="F323">
        <f t="shared" si="32"/>
        <v>4737</v>
      </c>
      <c r="G323">
        <f t="shared" si="37"/>
        <v>-1.432530000602128E-2</v>
      </c>
      <c r="I323">
        <f t="shared" si="38"/>
        <v>-1.432530000602128E-2</v>
      </c>
      <c r="O323">
        <f t="shared" ca="1" si="36"/>
        <v>2.5477410532670497E-4</v>
      </c>
      <c r="Q323" s="2">
        <f t="shared" si="34"/>
        <v>32270.947999999997</v>
      </c>
    </row>
    <row r="324" spans="1:17" x14ac:dyDescent="0.2">
      <c r="A324" s="24" t="s">
        <v>99</v>
      </c>
      <c r="B324" s="16"/>
      <c r="C324" s="85">
        <v>47316.436000000002</v>
      </c>
      <c r="D324" s="85"/>
      <c r="E324">
        <f t="shared" si="31"/>
        <v>4788.0066237175197</v>
      </c>
      <c r="F324">
        <f t="shared" si="32"/>
        <v>4788</v>
      </c>
      <c r="G324">
        <f t="shared" si="37"/>
        <v>3.502799998386763E-3</v>
      </c>
      <c r="I324">
        <f t="shared" si="38"/>
        <v>3.502799998386763E-3</v>
      </c>
      <c r="O324">
        <f t="shared" ca="1" si="36"/>
        <v>2.6892441284204118E-4</v>
      </c>
      <c r="Q324" s="2">
        <f t="shared" si="34"/>
        <v>32297.936000000002</v>
      </c>
    </row>
    <row r="325" spans="1:17" x14ac:dyDescent="0.2">
      <c r="A325" s="24" t="s">
        <v>103</v>
      </c>
      <c r="B325" s="16"/>
      <c r="C325" s="85">
        <v>47326.487999999998</v>
      </c>
      <c r="D325" s="85"/>
      <c r="E325">
        <f t="shared" si="31"/>
        <v>4807.0147339327823</v>
      </c>
      <c r="F325">
        <f t="shared" si="32"/>
        <v>4807</v>
      </c>
      <c r="G325">
        <f t="shared" si="37"/>
        <v>7.7917000016896054E-3</v>
      </c>
      <c r="I325">
        <f t="shared" si="38"/>
        <v>7.7917000016896054E-3</v>
      </c>
      <c r="O325">
        <f t="shared" ca="1" si="36"/>
        <v>2.7419609603402902E-4</v>
      </c>
      <c r="Q325" s="2">
        <f t="shared" si="34"/>
        <v>32307.987999999998</v>
      </c>
    </row>
    <row r="326" spans="1:17" x14ac:dyDescent="0.2">
      <c r="A326" s="24" t="s">
        <v>103</v>
      </c>
      <c r="B326" s="16"/>
      <c r="C326" s="85">
        <v>47334.425000000003</v>
      </c>
      <c r="D326" s="85"/>
      <c r="E326">
        <f t="shared" si="31"/>
        <v>4822.0234258128767</v>
      </c>
      <c r="F326">
        <f t="shared" si="32"/>
        <v>4822</v>
      </c>
      <c r="G326">
        <f t="shared" si="37"/>
        <v>1.2388200004352257E-2</v>
      </c>
      <c r="I326">
        <f t="shared" si="38"/>
        <v>1.2388200004352257E-2</v>
      </c>
      <c r="O326">
        <f t="shared" ca="1" si="36"/>
        <v>2.7835795118559851E-4</v>
      </c>
      <c r="Q326" s="2">
        <f t="shared" si="34"/>
        <v>32315.925000000003</v>
      </c>
    </row>
    <row r="327" spans="1:17" x14ac:dyDescent="0.2">
      <c r="A327" s="24" t="s">
        <v>104</v>
      </c>
      <c r="B327" s="16"/>
      <c r="C327" s="85">
        <v>47353.444000000003</v>
      </c>
      <c r="D327" s="85"/>
      <c r="E327">
        <f t="shared" si="31"/>
        <v>4857.9879351825784</v>
      </c>
      <c r="F327">
        <f t="shared" si="32"/>
        <v>4858</v>
      </c>
      <c r="G327">
        <f t="shared" si="37"/>
        <v>-6.3801999931456521E-3</v>
      </c>
      <c r="I327">
        <f t="shared" si="38"/>
        <v>-6.3801999931456521E-3</v>
      </c>
      <c r="O327">
        <f t="shared" ca="1" si="36"/>
        <v>2.8834640354936524E-4</v>
      </c>
      <c r="Q327" s="2">
        <f t="shared" si="34"/>
        <v>32334.944000000003</v>
      </c>
    </row>
    <row r="328" spans="1:17" x14ac:dyDescent="0.2">
      <c r="A328" s="24" t="s">
        <v>104</v>
      </c>
      <c r="B328" s="16"/>
      <c r="C328" s="85">
        <v>47361.385000000002</v>
      </c>
      <c r="D328" s="85"/>
      <c r="E328">
        <f t="shared" si="31"/>
        <v>4873.004190974405</v>
      </c>
      <c r="F328">
        <f t="shared" si="32"/>
        <v>4873</v>
      </c>
      <c r="G328">
        <f t="shared" si="37"/>
        <v>2.2163000030559488E-3</v>
      </c>
      <c r="I328">
        <f t="shared" si="38"/>
        <v>2.2163000030559488E-3</v>
      </c>
      <c r="O328">
        <f t="shared" ca="1" si="36"/>
        <v>2.9250825870093472E-4</v>
      </c>
      <c r="Q328" s="2">
        <f t="shared" si="34"/>
        <v>32342.885000000002</v>
      </c>
    </row>
    <row r="329" spans="1:17" x14ac:dyDescent="0.2">
      <c r="A329" s="24" t="s">
        <v>104</v>
      </c>
      <c r="B329" s="16"/>
      <c r="C329" s="85">
        <v>47381.481</v>
      </c>
      <c r="D329" s="85"/>
      <c r="E329">
        <f t="shared" si="31"/>
        <v>4911.0052835814522</v>
      </c>
      <c r="F329">
        <f t="shared" si="32"/>
        <v>4911</v>
      </c>
      <c r="G329">
        <f t="shared" si="37"/>
        <v>2.7941000007558614E-3</v>
      </c>
      <c r="I329">
        <f t="shared" si="38"/>
        <v>2.7941000007558614E-3</v>
      </c>
      <c r="O329">
        <f t="shared" ca="1" si="36"/>
        <v>3.0305162508491063E-4</v>
      </c>
      <c r="Q329" s="2">
        <f t="shared" si="34"/>
        <v>32362.981</v>
      </c>
    </row>
    <row r="330" spans="1:17" x14ac:dyDescent="0.2">
      <c r="A330" s="26" t="s">
        <v>105</v>
      </c>
      <c r="B330" s="83" t="s">
        <v>106</v>
      </c>
      <c r="C330" s="21">
        <v>47384.3868</v>
      </c>
      <c r="D330" s="21">
        <v>6.9999999999999999E-4</v>
      </c>
      <c r="E330">
        <f t="shared" si="31"/>
        <v>4916.5000872686333</v>
      </c>
      <c r="F330">
        <f t="shared" si="32"/>
        <v>4916.5</v>
      </c>
      <c r="G330">
        <f t="shared" si="37"/>
        <v>4.6150002162903547E-5</v>
      </c>
      <c r="J330">
        <f>G330</f>
        <v>4.6150002162903547E-5</v>
      </c>
      <c r="O330">
        <f t="shared" ca="1" si="36"/>
        <v>3.0457763864048608E-4</v>
      </c>
      <c r="Q330" s="2">
        <f t="shared" si="34"/>
        <v>32365.8868</v>
      </c>
    </row>
    <row r="331" spans="1:17" x14ac:dyDescent="0.2">
      <c r="A331" s="24" t="s">
        <v>104</v>
      </c>
      <c r="B331" s="16"/>
      <c r="C331" s="85">
        <v>47426.425000000003</v>
      </c>
      <c r="D331" s="85"/>
      <c r="E331">
        <f t="shared" si="31"/>
        <v>4995.9933959486625</v>
      </c>
      <c r="F331">
        <f t="shared" si="32"/>
        <v>4996</v>
      </c>
      <c r="G331">
        <f t="shared" si="37"/>
        <v>-3.4923999992315657E-3</v>
      </c>
      <c r="I331">
        <f t="shared" ref="I331:I362" si="39">G331</f>
        <v>-3.4923999992315657E-3</v>
      </c>
      <c r="O331">
        <f t="shared" ca="1" si="36"/>
        <v>3.2663547094380395E-4</v>
      </c>
      <c r="Q331" s="2">
        <f t="shared" si="34"/>
        <v>32407.925000000003</v>
      </c>
    </row>
    <row r="332" spans="1:17" x14ac:dyDescent="0.2">
      <c r="A332" s="24" t="s">
        <v>107</v>
      </c>
      <c r="B332" s="16"/>
      <c r="C332" s="85">
        <v>47452.351000000002</v>
      </c>
      <c r="D332" s="85"/>
      <c r="E332">
        <f t="shared" si="31"/>
        <v>5045.0188899241002</v>
      </c>
      <c r="F332">
        <f t="shared" si="32"/>
        <v>5045</v>
      </c>
      <c r="G332">
        <f t="shared" si="37"/>
        <v>9.9895000021206215E-3</v>
      </c>
      <c r="I332">
        <f t="shared" si="39"/>
        <v>9.9895000021206215E-3</v>
      </c>
      <c r="O332">
        <f t="shared" ca="1" si="36"/>
        <v>3.4023086443893077E-4</v>
      </c>
      <c r="Q332" s="2">
        <f t="shared" si="34"/>
        <v>32433.851000000002</v>
      </c>
    </row>
    <row r="333" spans="1:17" x14ac:dyDescent="0.2">
      <c r="A333" s="24" t="s">
        <v>108</v>
      </c>
      <c r="B333" s="16"/>
      <c r="C333" s="85">
        <v>47692.430999999997</v>
      </c>
      <c r="D333" s="85"/>
      <c r="E333">
        <f t="shared" si="31"/>
        <v>5499.0048728610391</v>
      </c>
      <c r="F333">
        <f t="shared" si="32"/>
        <v>5499</v>
      </c>
      <c r="G333">
        <f t="shared" si="37"/>
        <v>2.5768999985302798E-3</v>
      </c>
      <c r="I333">
        <f t="shared" si="39"/>
        <v>2.5768999985302798E-3</v>
      </c>
      <c r="O333">
        <f t="shared" ca="1" si="36"/>
        <v>4.6619634702643243E-4</v>
      </c>
      <c r="Q333" s="2">
        <f t="shared" si="34"/>
        <v>32673.930999999997</v>
      </c>
    </row>
    <row r="334" spans="1:17" x14ac:dyDescent="0.2">
      <c r="A334" s="24" t="s">
        <v>108</v>
      </c>
      <c r="B334" s="16"/>
      <c r="C334" s="85">
        <v>47728.391000000003</v>
      </c>
      <c r="D334" s="85"/>
      <c r="E334">
        <f t="shared" si="31"/>
        <v>5567.0044394489087</v>
      </c>
      <c r="F334">
        <f t="shared" si="32"/>
        <v>5567</v>
      </c>
      <c r="G334">
        <f t="shared" si="37"/>
        <v>2.3477000067941844E-3</v>
      </c>
      <c r="I334">
        <f t="shared" si="39"/>
        <v>2.3477000067941844E-3</v>
      </c>
      <c r="O334">
        <f t="shared" ca="1" si="36"/>
        <v>4.8506342371354731E-4</v>
      </c>
      <c r="Q334" s="2">
        <f t="shared" si="34"/>
        <v>32709.891000000003</v>
      </c>
    </row>
    <row r="335" spans="1:17" x14ac:dyDescent="0.2">
      <c r="A335" s="24" t="s">
        <v>108</v>
      </c>
      <c r="B335" s="16"/>
      <c r="C335" s="85">
        <v>47748.487000000001</v>
      </c>
      <c r="D335" s="85"/>
      <c r="E335">
        <f t="shared" si="31"/>
        <v>5605.0055320559559</v>
      </c>
      <c r="F335">
        <f t="shared" si="32"/>
        <v>5605</v>
      </c>
      <c r="G335">
        <f t="shared" si="37"/>
        <v>2.9255000044940971E-3</v>
      </c>
      <c r="I335">
        <f t="shared" si="39"/>
        <v>2.9255000044940971E-3</v>
      </c>
      <c r="O335">
        <f t="shared" ca="1" si="36"/>
        <v>4.9560679009752321E-4</v>
      </c>
      <c r="Q335" s="2">
        <f t="shared" si="34"/>
        <v>32729.987000000001</v>
      </c>
    </row>
    <row r="336" spans="1:17" x14ac:dyDescent="0.2">
      <c r="A336" s="24" t="s">
        <v>108</v>
      </c>
      <c r="B336" s="16"/>
      <c r="C336" s="85">
        <v>47782.328000000001</v>
      </c>
      <c r="D336" s="85"/>
      <c r="E336">
        <f t="shared" si="31"/>
        <v>5668.9981163968814</v>
      </c>
      <c r="F336">
        <f t="shared" si="32"/>
        <v>5669</v>
      </c>
      <c r="G336">
        <f t="shared" ref="G336:G367" si="40">+C336-(C$7+F336*C$8)</f>
        <v>-9.9609999597305432E-4</v>
      </c>
      <c r="I336">
        <f t="shared" si="39"/>
        <v>-9.9609999597305432E-4</v>
      </c>
      <c r="O336">
        <f t="shared" ca="1" si="36"/>
        <v>5.1336403874421952E-4</v>
      </c>
      <c r="Q336" s="2">
        <f t="shared" si="34"/>
        <v>32763.828000000001</v>
      </c>
    </row>
    <row r="337" spans="1:17" x14ac:dyDescent="0.2">
      <c r="A337" s="76" t="s">
        <v>1050</v>
      </c>
      <c r="B337" s="79" t="s">
        <v>70</v>
      </c>
      <c r="C337" s="77">
        <v>47800.317000000003</v>
      </c>
      <c r="D337" s="18"/>
      <c r="E337" s="27">
        <f t="shared" si="31"/>
        <v>5703.0149184922393</v>
      </c>
      <c r="F337">
        <f t="shared" si="32"/>
        <v>5703</v>
      </c>
      <c r="G337">
        <f t="shared" si="40"/>
        <v>7.8893000027164817E-3</v>
      </c>
      <c r="I337">
        <f t="shared" si="39"/>
        <v>7.8893000027164817E-3</v>
      </c>
      <c r="O337">
        <f t="shared" ca="1" si="36"/>
        <v>5.2279757708777685E-4</v>
      </c>
      <c r="Q337" s="2">
        <f t="shared" si="34"/>
        <v>32781.817000000003</v>
      </c>
    </row>
    <row r="338" spans="1:17" x14ac:dyDescent="0.2">
      <c r="A338" s="24" t="s">
        <v>109</v>
      </c>
      <c r="B338" s="16"/>
      <c r="C338" s="85">
        <v>47818.300999999999</v>
      </c>
      <c r="D338" s="85"/>
      <c r="E338">
        <f t="shared" si="31"/>
        <v>5737.0222656979067</v>
      </c>
      <c r="F338">
        <f t="shared" si="32"/>
        <v>5737</v>
      </c>
      <c r="G338">
        <f t="shared" si="40"/>
        <v>1.1774699996749405E-2</v>
      </c>
      <c r="I338">
        <f t="shared" si="39"/>
        <v>1.1774699996749405E-2</v>
      </c>
      <c r="O338">
        <f t="shared" ca="1" si="36"/>
        <v>5.3223111543133418E-4</v>
      </c>
      <c r="Q338" s="2">
        <f t="shared" si="34"/>
        <v>32799.800999999999</v>
      </c>
    </row>
    <row r="339" spans="1:17" x14ac:dyDescent="0.2">
      <c r="A339" s="24" t="s">
        <v>110</v>
      </c>
      <c r="B339" s="16"/>
      <c r="C339" s="85">
        <v>48013.430999999997</v>
      </c>
      <c r="D339" s="85"/>
      <c r="E339">
        <f t="shared" si="31"/>
        <v>6106.0087904000302</v>
      </c>
      <c r="F339">
        <f t="shared" si="32"/>
        <v>6106</v>
      </c>
      <c r="G339">
        <f t="shared" si="40"/>
        <v>4.648599999200087E-3</v>
      </c>
      <c r="I339">
        <f t="shared" si="39"/>
        <v>4.648599999200087E-3</v>
      </c>
      <c r="O339">
        <f t="shared" ca="1" si="36"/>
        <v>6.346127521599423E-4</v>
      </c>
      <c r="Q339" s="2">
        <f t="shared" si="34"/>
        <v>32994.930999999997</v>
      </c>
    </row>
    <row r="340" spans="1:17" x14ac:dyDescent="0.2">
      <c r="A340" s="24" t="s">
        <v>110</v>
      </c>
      <c r="B340" s="16"/>
      <c r="C340" s="85">
        <v>48040.392</v>
      </c>
      <c r="D340" s="85"/>
      <c r="E340">
        <f t="shared" si="31"/>
        <v>6156.9914465395022</v>
      </c>
      <c r="F340">
        <f t="shared" si="32"/>
        <v>6157</v>
      </c>
      <c r="G340">
        <f t="shared" si="40"/>
        <v>-4.5232999982545152E-3</v>
      </c>
      <c r="I340">
        <f t="shared" si="39"/>
        <v>-4.5232999982545152E-3</v>
      </c>
      <c r="O340">
        <f t="shared" ca="1" si="36"/>
        <v>6.4876305967527851E-4</v>
      </c>
      <c r="Q340" s="2">
        <f t="shared" si="34"/>
        <v>33021.892</v>
      </c>
    </row>
    <row r="341" spans="1:17" x14ac:dyDescent="0.2">
      <c r="A341" s="24" t="s">
        <v>111</v>
      </c>
      <c r="B341" s="16"/>
      <c r="C341" s="85">
        <v>48086.41</v>
      </c>
      <c r="D341" s="85"/>
      <c r="E341">
        <f t="shared" ref="E341:E404" si="41">+(C341-C$7)/C$8</f>
        <v>6244.0104692102541</v>
      </c>
      <c r="F341">
        <f t="shared" ref="F341:F404" si="42">ROUND(2*E341,0)/2</f>
        <v>6244</v>
      </c>
      <c r="G341">
        <f t="shared" si="40"/>
        <v>5.536400007258635E-3</v>
      </c>
      <c r="I341">
        <f t="shared" si="39"/>
        <v>5.536400007258635E-3</v>
      </c>
      <c r="O341">
        <f t="shared" ca="1" si="36"/>
        <v>6.7290181955438123E-4</v>
      </c>
      <c r="Q341" s="2">
        <f t="shared" ref="Q341:Q404" si="43">+C341-15018.5</f>
        <v>33067.910000000003</v>
      </c>
    </row>
    <row r="342" spans="1:17" x14ac:dyDescent="0.2">
      <c r="A342" s="24" t="s">
        <v>111</v>
      </c>
      <c r="B342" s="16"/>
      <c r="C342" s="85">
        <v>48113.377999999997</v>
      </c>
      <c r="D342" s="85"/>
      <c r="E342">
        <f t="shared" si="41"/>
        <v>6295.0063621952622</v>
      </c>
      <c r="F342">
        <f t="shared" si="42"/>
        <v>6295</v>
      </c>
      <c r="G342">
        <f t="shared" si="40"/>
        <v>3.364500000316184E-3</v>
      </c>
      <c r="I342">
        <f t="shared" si="39"/>
        <v>3.364500000316184E-3</v>
      </c>
      <c r="O342">
        <f t="shared" ca="1" si="36"/>
        <v>6.8705212706971722E-4</v>
      </c>
      <c r="Q342" s="2">
        <f t="shared" si="43"/>
        <v>33094.877999999997</v>
      </c>
    </row>
    <row r="343" spans="1:17" x14ac:dyDescent="0.2">
      <c r="A343" s="24" t="s">
        <v>112</v>
      </c>
      <c r="B343" s="16"/>
      <c r="C343" s="85">
        <v>48122.374000000003</v>
      </c>
      <c r="D343" s="85"/>
      <c r="E343">
        <f t="shared" si="41"/>
        <v>6312.0175997098559</v>
      </c>
      <c r="F343">
        <f t="shared" si="42"/>
        <v>6312</v>
      </c>
      <c r="G343">
        <f t="shared" si="40"/>
        <v>9.3072000017855316E-3</v>
      </c>
      <c r="I343">
        <f t="shared" si="39"/>
        <v>9.3072000017855316E-3</v>
      </c>
      <c r="O343">
        <f t="shared" ca="1" si="36"/>
        <v>6.9176889624149611E-4</v>
      </c>
      <c r="Q343" s="2">
        <f t="shared" si="43"/>
        <v>33103.874000000003</v>
      </c>
    </row>
    <row r="344" spans="1:17" x14ac:dyDescent="0.2">
      <c r="A344" s="24" t="s">
        <v>111</v>
      </c>
      <c r="B344" s="16"/>
      <c r="C344" s="85">
        <v>48167.313999999998</v>
      </c>
      <c r="D344" s="85"/>
      <c r="E344">
        <f t="shared" si="41"/>
        <v>6396.9981481653058</v>
      </c>
      <c r="F344">
        <f t="shared" si="42"/>
        <v>6397</v>
      </c>
      <c r="G344">
        <f t="shared" si="40"/>
        <v>-9.7929999901680276E-4</v>
      </c>
      <c r="I344">
        <f t="shared" si="39"/>
        <v>-9.7929999901680276E-4</v>
      </c>
      <c r="O344">
        <f t="shared" ca="1" si="36"/>
        <v>7.1535274210038943E-4</v>
      </c>
      <c r="Q344" s="2">
        <f t="shared" si="43"/>
        <v>33148.813999999998</v>
      </c>
    </row>
    <row r="345" spans="1:17" x14ac:dyDescent="0.2">
      <c r="A345" s="22" t="s">
        <v>113</v>
      </c>
      <c r="B345" s="12"/>
      <c r="C345" s="14">
        <v>48362.46</v>
      </c>
      <c r="D345" s="14"/>
      <c r="E345">
        <f t="shared" si="41"/>
        <v>6766.0149285144153</v>
      </c>
      <c r="F345">
        <f t="shared" si="42"/>
        <v>6766</v>
      </c>
      <c r="G345">
        <f t="shared" si="40"/>
        <v>7.8945999994175509E-3</v>
      </c>
      <c r="I345">
        <f t="shared" si="39"/>
        <v>7.8945999994175509E-3</v>
      </c>
      <c r="O345">
        <f t="shared" ca="1" si="36"/>
        <v>8.1773437882899755E-4</v>
      </c>
      <c r="Q345" s="2">
        <f t="shared" si="43"/>
        <v>33343.96</v>
      </c>
    </row>
    <row r="346" spans="1:17" x14ac:dyDescent="0.2">
      <c r="A346" s="22" t="s">
        <v>114</v>
      </c>
      <c r="B346" s="12"/>
      <c r="C346" s="14">
        <v>48407.421000000002</v>
      </c>
      <c r="D346" s="14">
        <v>4.0000000000000001E-3</v>
      </c>
      <c r="E346">
        <f t="shared" si="41"/>
        <v>6851.0351875065408</v>
      </c>
      <c r="F346">
        <f t="shared" si="42"/>
        <v>6851</v>
      </c>
      <c r="G346">
        <f t="shared" si="40"/>
        <v>1.8608099999255501E-2</v>
      </c>
      <c r="I346">
        <f t="shared" si="39"/>
        <v>1.8608099999255501E-2</v>
      </c>
      <c r="O346">
        <f t="shared" ca="1" si="36"/>
        <v>8.4131822468789109E-4</v>
      </c>
      <c r="Q346" s="2">
        <f t="shared" si="43"/>
        <v>33388.921000000002</v>
      </c>
    </row>
    <row r="347" spans="1:17" x14ac:dyDescent="0.2">
      <c r="A347" s="22" t="s">
        <v>114</v>
      </c>
      <c r="B347" s="12"/>
      <c r="C347" s="14">
        <v>48444.421000000002</v>
      </c>
      <c r="D347" s="14">
        <v>5.0000000000000001E-3</v>
      </c>
      <c r="E347">
        <f t="shared" si="41"/>
        <v>6921.001371148107</v>
      </c>
      <c r="F347">
        <f t="shared" si="42"/>
        <v>6921</v>
      </c>
      <c r="G347">
        <f t="shared" si="40"/>
        <v>7.2510000609327108E-4</v>
      </c>
      <c r="I347">
        <f t="shared" si="39"/>
        <v>7.2510000609327108E-4</v>
      </c>
      <c r="O347">
        <f t="shared" ca="1" si="36"/>
        <v>8.6074021539521515E-4</v>
      </c>
      <c r="Q347" s="2">
        <f t="shared" si="43"/>
        <v>33425.921000000002</v>
      </c>
    </row>
    <row r="348" spans="1:17" x14ac:dyDescent="0.2">
      <c r="A348" s="22" t="s">
        <v>114</v>
      </c>
      <c r="B348" s="12"/>
      <c r="C348" s="14">
        <v>48453.417000000001</v>
      </c>
      <c r="D348" s="14">
        <v>8.9999999999999993E-3</v>
      </c>
      <c r="E348">
        <f t="shared" si="41"/>
        <v>6938.0126086626869</v>
      </c>
      <c r="F348">
        <f t="shared" si="42"/>
        <v>6938</v>
      </c>
      <c r="G348">
        <f t="shared" si="40"/>
        <v>6.6678000002866611E-3</v>
      </c>
      <c r="I348">
        <f t="shared" si="39"/>
        <v>6.6678000002866611E-3</v>
      </c>
      <c r="O348">
        <f t="shared" ca="1" si="36"/>
        <v>8.6545698456699381E-4</v>
      </c>
      <c r="Q348" s="2">
        <f t="shared" si="43"/>
        <v>33434.917000000001</v>
      </c>
    </row>
    <row r="349" spans="1:17" x14ac:dyDescent="0.2">
      <c r="A349" s="22" t="s">
        <v>114</v>
      </c>
      <c r="B349" s="12"/>
      <c r="C349" s="14">
        <v>48490.428999999996</v>
      </c>
      <c r="D349" s="14">
        <v>6.0000000000000001E-3</v>
      </c>
      <c r="E349">
        <f t="shared" si="41"/>
        <v>7008.0014840394788</v>
      </c>
      <c r="F349">
        <f t="shared" si="42"/>
        <v>7008</v>
      </c>
      <c r="G349">
        <f t="shared" si="40"/>
        <v>7.8479999501723796E-4</v>
      </c>
      <c r="I349">
        <f t="shared" si="39"/>
        <v>7.8479999501723796E-4</v>
      </c>
      <c r="O349">
        <f t="shared" ca="1" si="36"/>
        <v>8.8487897527431787E-4</v>
      </c>
      <c r="Q349" s="2">
        <f t="shared" si="43"/>
        <v>33471.928999999996</v>
      </c>
    </row>
    <row r="350" spans="1:17" x14ac:dyDescent="0.2">
      <c r="A350" s="22" t="s">
        <v>115</v>
      </c>
      <c r="B350" s="12"/>
      <c r="C350" s="14">
        <v>48507.360000000001</v>
      </c>
      <c r="D350" s="14">
        <v>7.0000000000000001E-3</v>
      </c>
      <c r="E350">
        <f t="shared" si="41"/>
        <v>7040.0176314782802</v>
      </c>
      <c r="F350">
        <f t="shared" si="42"/>
        <v>7040</v>
      </c>
      <c r="G350">
        <f t="shared" si="40"/>
        <v>9.3239999987417832E-3</v>
      </c>
      <c r="I350">
        <f t="shared" si="39"/>
        <v>9.3239999987417832E-3</v>
      </c>
      <c r="O350">
        <f t="shared" ca="1" si="36"/>
        <v>8.9375759959766624E-4</v>
      </c>
      <c r="Q350" s="2">
        <f t="shared" si="43"/>
        <v>33488.86</v>
      </c>
    </row>
    <row r="351" spans="1:17" x14ac:dyDescent="0.2">
      <c r="A351" s="22" t="s">
        <v>115</v>
      </c>
      <c r="B351" s="12"/>
      <c r="C351" s="14">
        <v>48534.334000000003</v>
      </c>
      <c r="D351" s="14">
        <v>5.0000000000000001E-3</v>
      </c>
      <c r="E351">
        <f t="shared" si="41"/>
        <v>7091.0248703309217</v>
      </c>
      <c r="F351">
        <f t="shared" si="42"/>
        <v>7091</v>
      </c>
      <c r="G351">
        <f t="shared" si="40"/>
        <v>1.3152100000297651E-2</v>
      </c>
      <c r="I351">
        <f t="shared" si="39"/>
        <v>1.3152100000297651E-2</v>
      </c>
      <c r="O351">
        <f t="shared" ca="1" si="36"/>
        <v>9.0790790711300202E-4</v>
      </c>
      <c r="Q351" s="2">
        <f t="shared" si="43"/>
        <v>33515.834000000003</v>
      </c>
    </row>
    <row r="352" spans="1:17" x14ac:dyDescent="0.2">
      <c r="A352" s="22" t="s">
        <v>115</v>
      </c>
      <c r="B352" s="12"/>
      <c r="C352" s="14">
        <v>48552.303</v>
      </c>
      <c r="D352" s="14">
        <v>6.0000000000000001E-3</v>
      </c>
      <c r="E352">
        <f t="shared" si="41"/>
        <v>7125.0038528675459</v>
      </c>
      <c r="F352">
        <f t="shared" si="42"/>
        <v>7125</v>
      </c>
      <c r="G352">
        <f t="shared" si="40"/>
        <v>2.0375000021886081E-3</v>
      </c>
      <c r="I352">
        <f t="shared" si="39"/>
        <v>2.0375000021886081E-3</v>
      </c>
      <c r="O352">
        <f t="shared" ca="1" si="36"/>
        <v>9.1734144545655935E-4</v>
      </c>
      <c r="Q352" s="2">
        <f t="shared" si="43"/>
        <v>33533.803</v>
      </c>
    </row>
    <row r="353" spans="1:17" x14ac:dyDescent="0.2">
      <c r="A353" s="22" t="s">
        <v>116</v>
      </c>
      <c r="B353" s="12"/>
      <c r="C353" s="14">
        <v>48737.400999999998</v>
      </c>
      <c r="D353" s="14">
        <v>5.0000000000000001E-3</v>
      </c>
      <c r="E353">
        <f t="shared" si="41"/>
        <v>7475.0200869131259</v>
      </c>
      <c r="F353">
        <f t="shared" si="42"/>
        <v>7475</v>
      </c>
      <c r="G353">
        <f t="shared" si="40"/>
        <v>1.0622499998135027E-2</v>
      </c>
      <c r="I353">
        <f t="shared" si="39"/>
        <v>1.0622499998135027E-2</v>
      </c>
      <c r="O353">
        <f t="shared" ca="1" si="36"/>
        <v>1.0144513989931798E-3</v>
      </c>
      <c r="Q353" s="2">
        <f t="shared" si="43"/>
        <v>33718.900999999998</v>
      </c>
    </row>
    <row r="354" spans="1:17" x14ac:dyDescent="0.2">
      <c r="A354" s="22" t="s">
        <v>116</v>
      </c>
      <c r="B354" s="12"/>
      <c r="C354" s="14">
        <v>48783.4</v>
      </c>
      <c r="D354" s="14">
        <v>4.0000000000000001E-3</v>
      </c>
      <c r="E354">
        <f t="shared" si="41"/>
        <v>7562.0031810030887</v>
      </c>
      <c r="F354">
        <f t="shared" si="42"/>
        <v>7562</v>
      </c>
      <c r="G354">
        <f t="shared" si="40"/>
        <v>1.6822000034153461E-3</v>
      </c>
      <c r="I354">
        <f t="shared" si="39"/>
        <v>1.6822000034153461E-3</v>
      </c>
      <c r="O354">
        <f t="shared" ca="1" si="36"/>
        <v>1.0385901588722826E-3</v>
      </c>
      <c r="Q354" s="2">
        <f t="shared" si="43"/>
        <v>33764.9</v>
      </c>
    </row>
    <row r="355" spans="1:17" x14ac:dyDescent="0.2">
      <c r="A355" s="22" t="s">
        <v>116</v>
      </c>
      <c r="B355" s="12"/>
      <c r="C355" s="14">
        <v>48802.434000000001</v>
      </c>
      <c r="D355" s="14">
        <v>4.0000000000000001E-3</v>
      </c>
      <c r="E355">
        <f t="shared" si="41"/>
        <v>7597.9960550418327</v>
      </c>
      <c r="F355">
        <f t="shared" si="42"/>
        <v>7598</v>
      </c>
      <c r="G355">
        <f t="shared" si="40"/>
        <v>-2.0862000019405968E-3</v>
      </c>
      <c r="I355">
        <f t="shared" si="39"/>
        <v>-2.0862000019405968E-3</v>
      </c>
      <c r="O355">
        <f t="shared" ca="1" si="36"/>
        <v>1.0485786112360491E-3</v>
      </c>
      <c r="Q355" s="2">
        <f t="shared" si="43"/>
        <v>33783.934000000001</v>
      </c>
    </row>
    <row r="356" spans="1:17" x14ac:dyDescent="0.2">
      <c r="A356" s="22" t="s">
        <v>116</v>
      </c>
      <c r="B356" s="12"/>
      <c r="C356" s="14">
        <v>48820.42</v>
      </c>
      <c r="D356" s="14">
        <v>4.0000000000000001E-3</v>
      </c>
      <c r="E356">
        <f t="shared" si="41"/>
        <v>7632.007184203374</v>
      </c>
      <c r="F356">
        <f t="shared" si="42"/>
        <v>7632</v>
      </c>
      <c r="G356">
        <f t="shared" si="40"/>
        <v>3.7991999997757375E-3</v>
      </c>
      <c r="I356">
        <f t="shared" si="39"/>
        <v>3.7991999997757375E-3</v>
      </c>
      <c r="O356">
        <f t="shared" ca="1" si="36"/>
        <v>1.0580121495796064E-3</v>
      </c>
      <c r="Q356" s="2">
        <f t="shared" si="43"/>
        <v>33801.919999999998</v>
      </c>
    </row>
    <row r="357" spans="1:17" x14ac:dyDescent="0.2">
      <c r="A357" s="22" t="s">
        <v>112</v>
      </c>
      <c r="B357" s="12"/>
      <c r="C357" s="14">
        <v>48866.421999999999</v>
      </c>
      <c r="D357" s="14"/>
      <c r="E357">
        <f t="shared" si="41"/>
        <v>7718.9959512271398</v>
      </c>
      <c r="F357">
        <f t="shared" si="42"/>
        <v>7719</v>
      </c>
      <c r="G357">
        <f t="shared" si="40"/>
        <v>-2.1410999979707412E-3</v>
      </c>
      <c r="I357">
        <f t="shared" si="39"/>
        <v>-2.1410999979707412E-3</v>
      </c>
      <c r="O357">
        <f t="shared" ca="1" si="36"/>
        <v>1.0821509094587091E-3</v>
      </c>
      <c r="Q357" s="2">
        <f t="shared" si="43"/>
        <v>33847.921999999999</v>
      </c>
    </row>
    <row r="358" spans="1:17" x14ac:dyDescent="0.2">
      <c r="A358" s="22" t="s">
        <v>117</v>
      </c>
      <c r="B358" s="12"/>
      <c r="C358" s="14">
        <v>48882.3</v>
      </c>
      <c r="D358" s="14">
        <v>4.0000000000000001E-3</v>
      </c>
      <c r="E358">
        <f t="shared" si="41"/>
        <v>7749.0208988990607</v>
      </c>
      <c r="F358">
        <f t="shared" si="42"/>
        <v>7749</v>
      </c>
      <c r="G358">
        <f t="shared" si="40"/>
        <v>1.1051900000893511E-2</v>
      </c>
      <c r="I358">
        <f t="shared" si="39"/>
        <v>1.1051900000893511E-2</v>
      </c>
      <c r="O358">
        <f t="shared" ca="1" si="36"/>
        <v>1.0904746197618481E-3</v>
      </c>
      <c r="Q358" s="2">
        <f t="shared" si="43"/>
        <v>33863.800000000003</v>
      </c>
    </row>
    <row r="359" spans="1:17" x14ac:dyDescent="0.2">
      <c r="A359" s="22" t="s">
        <v>117</v>
      </c>
      <c r="B359" s="12"/>
      <c r="C359" s="14">
        <v>48946.273999999998</v>
      </c>
      <c r="D359" s="14">
        <v>5.0000000000000001E-3</v>
      </c>
      <c r="E359">
        <f t="shared" si="41"/>
        <v>7869.9943213932547</v>
      </c>
      <c r="F359">
        <f t="shared" si="42"/>
        <v>7870</v>
      </c>
      <c r="G359">
        <f t="shared" si="40"/>
        <v>-3.0029999979888089E-3</v>
      </c>
      <c r="I359">
        <f t="shared" si="39"/>
        <v>-3.0029999979888089E-3</v>
      </c>
      <c r="O359">
        <f t="shared" ca="1" si="36"/>
        <v>1.1240469179845081E-3</v>
      </c>
      <c r="Q359" s="2">
        <f t="shared" si="43"/>
        <v>33927.773999999998</v>
      </c>
    </row>
    <row r="360" spans="1:17" x14ac:dyDescent="0.2">
      <c r="A360" s="22" t="s">
        <v>118</v>
      </c>
      <c r="B360" s="12"/>
      <c r="C360" s="14">
        <v>49132.428</v>
      </c>
      <c r="D360" s="14">
        <v>4.0000000000000001E-3</v>
      </c>
      <c r="E360">
        <f t="shared" si="41"/>
        <v>8222.00742813953</v>
      </c>
      <c r="F360">
        <f t="shared" si="42"/>
        <v>8222</v>
      </c>
      <c r="G360">
        <f t="shared" si="40"/>
        <v>3.9281999997911043E-3</v>
      </c>
      <c r="I360">
        <f t="shared" si="39"/>
        <v>3.9281999997911043E-3</v>
      </c>
      <c r="O360">
        <f t="shared" ca="1" si="36"/>
        <v>1.2217117855413378E-3</v>
      </c>
      <c r="Q360" s="2">
        <f t="shared" si="43"/>
        <v>34113.928</v>
      </c>
    </row>
    <row r="361" spans="1:17" x14ac:dyDescent="0.2">
      <c r="A361" s="22" t="s">
        <v>112</v>
      </c>
      <c r="B361" s="12"/>
      <c r="C361" s="14">
        <v>49215.457000000002</v>
      </c>
      <c r="D361" s="14"/>
      <c r="E361">
        <f t="shared" si="41"/>
        <v>8379.0134352091445</v>
      </c>
      <c r="F361">
        <f t="shared" si="42"/>
        <v>8379</v>
      </c>
      <c r="G361">
        <f t="shared" si="40"/>
        <v>7.1049000034690835E-3</v>
      </c>
      <c r="I361">
        <f t="shared" si="39"/>
        <v>7.1049000034690835E-3</v>
      </c>
      <c r="O361">
        <f t="shared" ca="1" si="36"/>
        <v>1.2652725361277644E-3</v>
      </c>
      <c r="Q361" s="2">
        <f t="shared" si="43"/>
        <v>34196.957000000002</v>
      </c>
    </row>
    <row r="362" spans="1:17" x14ac:dyDescent="0.2">
      <c r="A362" s="22" t="s">
        <v>112</v>
      </c>
      <c r="B362" s="12"/>
      <c r="C362" s="14">
        <v>49215.457999999999</v>
      </c>
      <c r="D362" s="14"/>
      <c r="E362">
        <f t="shared" si="41"/>
        <v>8379.0153261870746</v>
      </c>
      <c r="F362">
        <f t="shared" si="42"/>
        <v>8379</v>
      </c>
      <c r="G362">
        <f t="shared" si="40"/>
        <v>8.1049000000348315E-3</v>
      </c>
      <c r="I362">
        <f t="shared" si="39"/>
        <v>8.1049000000348315E-3</v>
      </c>
      <c r="O362">
        <f t="shared" ca="1" si="36"/>
        <v>1.2652725361277644E-3</v>
      </c>
      <c r="Q362" s="2">
        <f t="shared" si="43"/>
        <v>34196.957999999999</v>
      </c>
    </row>
    <row r="363" spans="1:17" x14ac:dyDescent="0.2">
      <c r="A363" s="22" t="s">
        <v>112</v>
      </c>
      <c r="B363" s="12"/>
      <c r="C363" s="14">
        <v>49217.559000000001</v>
      </c>
      <c r="D363" s="14"/>
      <c r="E363">
        <f t="shared" si="41"/>
        <v>8382.9882708311579</v>
      </c>
      <c r="F363">
        <f t="shared" si="42"/>
        <v>8383</v>
      </c>
      <c r="G363">
        <f t="shared" si="40"/>
        <v>-6.2027000021771528E-3</v>
      </c>
      <c r="I363">
        <f t="shared" ref="I363:I389" si="44">G363</f>
        <v>-6.2027000021771528E-3</v>
      </c>
      <c r="O363">
        <f t="shared" ca="1" si="36"/>
        <v>1.2663823641681832E-3</v>
      </c>
      <c r="Q363" s="2">
        <f t="shared" si="43"/>
        <v>34199.059000000001</v>
      </c>
    </row>
    <row r="364" spans="1:17" x14ac:dyDescent="0.2">
      <c r="A364" s="22" t="s">
        <v>112</v>
      </c>
      <c r="B364" s="12"/>
      <c r="C364" s="14">
        <v>49217.563000000002</v>
      </c>
      <c r="D364" s="14"/>
      <c r="E364">
        <f t="shared" si="41"/>
        <v>8382.9958347429056</v>
      </c>
      <c r="F364">
        <f t="shared" si="42"/>
        <v>8383</v>
      </c>
      <c r="G364">
        <f t="shared" si="40"/>
        <v>-2.2027000013622455E-3</v>
      </c>
      <c r="I364">
        <f t="shared" si="44"/>
        <v>-2.2027000013622455E-3</v>
      </c>
      <c r="O364">
        <f t="shared" ref="O364:O427" ca="1" si="45">+C$11+C$12*$F364</f>
        <v>1.2663823641681832E-3</v>
      </c>
      <c r="Q364" s="2">
        <f t="shared" si="43"/>
        <v>34199.063000000002</v>
      </c>
    </row>
    <row r="365" spans="1:17" x14ac:dyDescent="0.2">
      <c r="A365" s="22" t="s">
        <v>112</v>
      </c>
      <c r="B365" s="12"/>
      <c r="C365" s="14">
        <v>49217.565999999999</v>
      </c>
      <c r="D365" s="14"/>
      <c r="E365">
        <f t="shared" si="41"/>
        <v>8383.0015076767086</v>
      </c>
      <c r="F365">
        <f t="shared" si="42"/>
        <v>8383</v>
      </c>
      <c r="G365">
        <f t="shared" si="40"/>
        <v>7.972999956109561E-4</v>
      </c>
      <c r="I365">
        <f t="shared" si="44"/>
        <v>7.972999956109561E-4</v>
      </c>
      <c r="O365">
        <f t="shared" ca="1" si="45"/>
        <v>1.2663823641681832E-3</v>
      </c>
      <c r="Q365" s="2">
        <f t="shared" si="43"/>
        <v>34199.065999999999</v>
      </c>
    </row>
    <row r="366" spans="1:17" x14ac:dyDescent="0.2">
      <c r="A366" s="22" t="s">
        <v>119</v>
      </c>
      <c r="B366" s="12"/>
      <c r="C366" s="14">
        <v>49232.377999999997</v>
      </c>
      <c r="D366" s="14">
        <v>5.0000000000000001E-3</v>
      </c>
      <c r="E366">
        <f t="shared" si="41"/>
        <v>8411.010672868566</v>
      </c>
      <c r="F366">
        <f t="shared" si="42"/>
        <v>8411</v>
      </c>
      <c r="G366">
        <f t="shared" si="40"/>
        <v>5.644099997880403E-3</v>
      </c>
      <c r="I366">
        <f t="shared" si="44"/>
        <v>5.644099997880403E-3</v>
      </c>
      <c r="O366">
        <f t="shared" ca="1" si="45"/>
        <v>1.2741511604511125E-3</v>
      </c>
      <c r="Q366" s="2">
        <f t="shared" si="43"/>
        <v>34213.877999999997</v>
      </c>
    </row>
    <row r="367" spans="1:17" x14ac:dyDescent="0.2">
      <c r="A367" s="22" t="s">
        <v>120</v>
      </c>
      <c r="B367" s="12"/>
      <c r="C367" s="14">
        <v>49471.413999999997</v>
      </c>
      <c r="D367" s="14"/>
      <c r="E367">
        <f t="shared" si="41"/>
        <v>8863.0224748400615</v>
      </c>
      <c r="F367">
        <f t="shared" si="42"/>
        <v>8863</v>
      </c>
      <c r="G367">
        <f t="shared" si="40"/>
        <v>1.1885299994901288E-2</v>
      </c>
      <c r="I367">
        <f t="shared" si="44"/>
        <v>1.1885299994901288E-2</v>
      </c>
      <c r="O367">
        <f t="shared" ca="1" si="45"/>
        <v>1.399561729018405E-3</v>
      </c>
      <c r="Q367" s="2">
        <f t="shared" si="43"/>
        <v>34452.913999999997</v>
      </c>
    </row>
    <row r="368" spans="1:17" x14ac:dyDescent="0.2">
      <c r="A368" s="22" t="s">
        <v>121</v>
      </c>
      <c r="B368" s="12"/>
      <c r="C368" s="14">
        <v>49536.446000000004</v>
      </c>
      <c r="D368" s="14">
        <v>7.0000000000000001E-3</v>
      </c>
      <c r="E368">
        <f t="shared" si="41"/>
        <v>8985.9965519908383</v>
      </c>
      <c r="F368">
        <f t="shared" si="42"/>
        <v>8986</v>
      </c>
      <c r="G368">
        <f t="shared" ref="G368:G399" si="46">+C368-(C$7+F368*C$8)</f>
        <v>-1.8233999944641255E-3</v>
      </c>
      <c r="I368">
        <f t="shared" si="44"/>
        <v>-1.8233999944641255E-3</v>
      </c>
      <c r="O368">
        <f t="shared" ca="1" si="45"/>
        <v>1.4336889412612742E-3</v>
      </c>
      <c r="Q368" s="2">
        <f t="shared" si="43"/>
        <v>34517.946000000004</v>
      </c>
    </row>
    <row r="369" spans="1:21" x14ac:dyDescent="0.2">
      <c r="A369" s="22" t="s">
        <v>122</v>
      </c>
      <c r="B369" s="12"/>
      <c r="C369" s="14">
        <v>49536.457999999999</v>
      </c>
      <c r="D369" s="14">
        <v>2E-3</v>
      </c>
      <c r="E369">
        <f t="shared" si="41"/>
        <v>8986.0192437260648</v>
      </c>
      <c r="F369">
        <f t="shared" si="42"/>
        <v>8986</v>
      </c>
      <c r="G369">
        <f t="shared" si="46"/>
        <v>1.0176600000704639E-2</v>
      </c>
      <c r="I369">
        <f t="shared" si="44"/>
        <v>1.0176600000704639E-2</v>
      </c>
      <c r="O369">
        <f t="shared" ca="1" si="45"/>
        <v>1.4336889412612742E-3</v>
      </c>
      <c r="Q369" s="2">
        <f t="shared" si="43"/>
        <v>34517.957999999999</v>
      </c>
    </row>
    <row r="370" spans="1:21" x14ac:dyDescent="0.2">
      <c r="A370" s="22" t="s">
        <v>112</v>
      </c>
      <c r="B370" s="12"/>
      <c r="C370" s="14">
        <v>49537.495000000003</v>
      </c>
      <c r="D370" s="14"/>
      <c r="E370">
        <f t="shared" si="41"/>
        <v>8987.980187845973</v>
      </c>
      <c r="F370">
        <f t="shared" si="42"/>
        <v>8988</v>
      </c>
      <c r="G370">
        <f t="shared" si="46"/>
        <v>-1.0477199997694697E-2</v>
      </c>
      <c r="I370">
        <f t="shared" si="44"/>
        <v>-1.0477199997694697E-2</v>
      </c>
      <c r="O370">
        <f t="shared" ca="1" si="45"/>
        <v>1.4342438552814838E-3</v>
      </c>
      <c r="Q370" s="2">
        <f t="shared" si="43"/>
        <v>34518.995000000003</v>
      </c>
    </row>
    <row r="371" spans="1:21" x14ac:dyDescent="0.2">
      <c r="A371" s="22" t="s">
        <v>112</v>
      </c>
      <c r="B371" s="12"/>
      <c r="C371" s="14">
        <v>49537.498</v>
      </c>
      <c r="D371" s="14"/>
      <c r="E371">
        <f t="shared" si="41"/>
        <v>8987.985860779776</v>
      </c>
      <c r="F371">
        <f t="shared" si="42"/>
        <v>8988</v>
      </c>
      <c r="G371">
        <f t="shared" si="46"/>
        <v>-7.4772000007214956E-3</v>
      </c>
      <c r="I371">
        <f t="shared" si="44"/>
        <v>-7.4772000007214956E-3</v>
      </c>
      <c r="O371">
        <f t="shared" ca="1" si="45"/>
        <v>1.4342438552814838E-3</v>
      </c>
      <c r="Q371" s="2">
        <f t="shared" si="43"/>
        <v>34518.998</v>
      </c>
    </row>
    <row r="372" spans="1:21" x14ac:dyDescent="0.2">
      <c r="A372" s="22" t="s">
        <v>121</v>
      </c>
      <c r="B372" s="12"/>
      <c r="C372" s="14">
        <v>49545.438999999998</v>
      </c>
      <c r="D372" s="14">
        <v>6.0000000000000001E-3</v>
      </c>
      <c r="E372">
        <f t="shared" si="41"/>
        <v>9003.0021165716025</v>
      </c>
      <c r="F372">
        <f t="shared" si="42"/>
        <v>9003</v>
      </c>
      <c r="G372">
        <f t="shared" si="46"/>
        <v>1.1192999954801053E-3</v>
      </c>
      <c r="I372">
        <f t="shared" si="44"/>
        <v>1.1192999954801053E-3</v>
      </c>
      <c r="O372">
        <f t="shared" ca="1" si="45"/>
        <v>1.4384057104330531E-3</v>
      </c>
      <c r="Q372" s="2">
        <f t="shared" si="43"/>
        <v>34526.938999999998</v>
      </c>
    </row>
    <row r="373" spans="1:21" x14ac:dyDescent="0.2">
      <c r="A373" s="22" t="s">
        <v>112</v>
      </c>
      <c r="B373" s="12"/>
      <c r="C373" s="14">
        <v>49545.438999999998</v>
      </c>
      <c r="D373" s="14"/>
      <c r="E373">
        <f t="shared" si="41"/>
        <v>9003.0021165716025</v>
      </c>
      <c r="F373">
        <f t="shared" si="42"/>
        <v>9003</v>
      </c>
      <c r="G373">
        <f t="shared" si="46"/>
        <v>1.1192999954801053E-3</v>
      </c>
      <c r="I373">
        <f t="shared" si="44"/>
        <v>1.1192999954801053E-3</v>
      </c>
      <c r="O373">
        <f t="shared" ca="1" si="45"/>
        <v>1.4384057104330531E-3</v>
      </c>
      <c r="Q373" s="2">
        <f t="shared" si="43"/>
        <v>34526.938999999998</v>
      </c>
    </row>
    <row r="374" spans="1:21" x14ac:dyDescent="0.2">
      <c r="A374" s="22" t="s">
        <v>112</v>
      </c>
      <c r="B374" s="12"/>
      <c r="C374" s="14">
        <v>49554.428999999996</v>
      </c>
      <c r="D374" s="14"/>
      <c r="E374">
        <f t="shared" si="41"/>
        <v>9020.0020082185638</v>
      </c>
      <c r="F374">
        <f t="shared" si="42"/>
        <v>9020</v>
      </c>
      <c r="G374">
        <f t="shared" si="46"/>
        <v>1.061999995727092E-3</v>
      </c>
      <c r="I374">
        <f t="shared" si="44"/>
        <v>1.061999995727092E-3</v>
      </c>
      <c r="O374">
        <f t="shared" ca="1" si="45"/>
        <v>1.443122479604832E-3</v>
      </c>
      <c r="Q374" s="2">
        <f t="shared" si="43"/>
        <v>34535.928999999996</v>
      </c>
    </row>
    <row r="375" spans="1:21" x14ac:dyDescent="0.2">
      <c r="A375" s="22" t="s">
        <v>112</v>
      </c>
      <c r="B375" s="12"/>
      <c r="C375" s="14">
        <v>49554.438000000002</v>
      </c>
      <c r="D375" s="14"/>
      <c r="E375">
        <f t="shared" si="41"/>
        <v>9020.0190270200001</v>
      </c>
      <c r="F375">
        <f t="shared" si="42"/>
        <v>9020</v>
      </c>
      <c r="G375">
        <f t="shared" si="46"/>
        <v>1.0062000001198612E-2</v>
      </c>
      <c r="I375">
        <f t="shared" si="44"/>
        <v>1.0062000001198612E-2</v>
      </c>
      <c r="O375">
        <f t="shared" ca="1" si="45"/>
        <v>1.443122479604832E-3</v>
      </c>
      <c r="Q375" s="2">
        <f t="shared" si="43"/>
        <v>34535.938000000002</v>
      </c>
    </row>
    <row r="376" spans="1:21" x14ac:dyDescent="0.2">
      <c r="A376" s="22" t="s">
        <v>112</v>
      </c>
      <c r="B376" s="12"/>
      <c r="C376" s="14">
        <v>49555.48</v>
      </c>
      <c r="D376" s="14"/>
      <c r="E376">
        <f t="shared" si="41"/>
        <v>9021.9894260295841</v>
      </c>
      <c r="F376">
        <f t="shared" si="42"/>
        <v>9022</v>
      </c>
      <c r="G376">
        <f t="shared" si="46"/>
        <v>-5.5917999925441109E-3</v>
      </c>
      <c r="I376">
        <f t="shared" si="44"/>
        <v>-5.5917999925441109E-3</v>
      </c>
      <c r="O376">
        <f t="shared" ca="1" si="45"/>
        <v>1.4436773936250412E-3</v>
      </c>
      <c r="Q376" s="2">
        <f t="shared" si="43"/>
        <v>34536.980000000003</v>
      </c>
    </row>
    <row r="377" spans="1:21" x14ac:dyDescent="0.2">
      <c r="A377" s="24" t="s">
        <v>112</v>
      </c>
      <c r="B377" s="16"/>
      <c r="C377" s="85">
        <v>49555.481</v>
      </c>
      <c r="D377" s="85"/>
      <c r="E377">
        <f t="shared" si="41"/>
        <v>9021.9913170075124</v>
      </c>
      <c r="F377">
        <f t="shared" si="42"/>
        <v>9022</v>
      </c>
      <c r="G377">
        <f t="shared" si="46"/>
        <v>-4.5917999959783629E-3</v>
      </c>
      <c r="I377">
        <f t="shared" si="44"/>
        <v>-4.5917999959783629E-3</v>
      </c>
      <c r="O377">
        <f t="shared" ca="1" si="45"/>
        <v>1.4436773936250412E-3</v>
      </c>
      <c r="Q377" s="2">
        <f t="shared" si="43"/>
        <v>34536.981</v>
      </c>
    </row>
    <row r="378" spans="1:21" x14ac:dyDescent="0.2">
      <c r="A378" s="24" t="s">
        <v>121</v>
      </c>
      <c r="B378" s="16"/>
      <c r="C378" s="85">
        <v>49581.396000000001</v>
      </c>
      <c r="D378" s="85">
        <v>4.0000000000000001E-3</v>
      </c>
      <c r="E378">
        <f t="shared" si="41"/>
        <v>9070.9960102256555</v>
      </c>
      <c r="F378">
        <f t="shared" si="42"/>
        <v>9071</v>
      </c>
      <c r="G378">
        <f t="shared" si="46"/>
        <v>-2.1099000005051494E-3</v>
      </c>
      <c r="I378">
        <f t="shared" si="44"/>
        <v>-2.1099000005051494E-3</v>
      </c>
      <c r="O378">
        <f t="shared" ca="1" si="45"/>
        <v>1.4572727871201678E-3</v>
      </c>
      <c r="Q378" s="2">
        <f t="shared" si="43"/>
        <v>34562.896000000001</v>
      </c>
    </row>
    <row r="379" spans="1:21" x14ac:dyDescent="0.2">
      <c r="A379" s="24" t="s">
        <v>121</v>
      </c>
      <c r="B379" s="16"/>
      <c r="C379" s="85">
        <v>49600.440999999999</v>
      </c>
      <c r="D379" s="85">
        <v>5.0000000000000001E-3</v>
      </c>
      <c r="E379">
        <f t="shared" si="41"/>
        <v>9107.009685021696</v>
      </c>
      <c r="F379">
        <f t="shared" si="42"/>
        <v>9107</v>
      </c>
      <c r="G379">
        <f t="shared" si="46"/>
        <v>5.1217000000178814E-3</v>
      </c>
      <c r="I379">
        <f t="shared" si="44"/>
        <v>5.1217000000178814E-3</v>
      </c>
      <c r="O379">
        <f t="shared" ca="1" si="45"/>
        <v>1.4672612394839347E-3</v>
      </c>
      <c r="Q379" s="2">
        <f t="shared" si="43"/>
        <v>34581.940999999999</v>
      </c>
    </row>
    <row r="380" spans="1:21" x14ac:dyDescent="0.2">
      <c r="A380" s="24" t="s">
        <v>123</v>
      </c>
      <c r="B380" s="16"/>
      <c r="C380" s="85">
        <v>49866.44</v>
      </c>
      <c r="D380" s="85">
        <v>1E-3</v>
      </c>
      <c r="E380">
        <f t="shared" si="41"/>
        <v>9610.0079250885374</v>
      </c>
      <c r="F380">
        <f t="shared" si="42"/>
        <v>9610</v>
      </c>
      <c r="G380">
        <f t="shared" si="46"/>
        <v>4.1909999999916181E-3</v>
      </c>
      <c r="I380">
        <f t="shared" si="44"/>
        <v>4.1909999999916181E-3</v>
      </c>
      <c r="O380">
        <f t="shared" ca="1" si="45"/>
        <v>1.606822115566563E-3</v>
      </c>
      <c r="Q380" s="2">
        <f t="shared" si="43"/>
        <v>34847.94</v>
      </c>
    </row>
    <row r="381" spans="1:21" x14ac:dyDescent="0.2">
      <c r="A381" s="76" t="s">
        <v>1159</v>
      </c>
      <c r="B381" s="79" t="s">
        <v>106</v>
      </c>
      <c r="C381" s="77">
        <v>49926.391000000003</v>
      </c>
      <c r="D381" s="18"/>
      <c r="E381" s="27">
        <f t="shared" si="41"/>
        <v>9723.3739433451738</v>
      </c>
      <c r="F381">
        <f t="shared" si="42"/>
        <v>9723.5</v>
      </c>
      <c r="I381">
        <f t="shared" si="44"/>
        <v>0</v>
      </c>
      <c r="O381">
        <f t="shared" ca="1" si="45"/>
        <v>1.6383134862134384E-3</v>
      </c>
      <c r="Q381" s="2">
        <f t="shared" si="43"/>
        <v>34907.891000000003</v>
      </c>
      <c r="U381">
        <f>+C381-(C$7+F381*C$8)</f>
        <v>-6.6662149998592213E-2</v>
      </c>
    </row>
    <row r="382" spans="1:21" x14ac:dyDescent="0.2">
      <c r="A382" s="24" t="s">
        <v>124</v>
      </c>
      <c r="B382" s="16"/>
      <c r="C382" s="85">
        <v>49948.41</v>
      </c>
      <c r="D382" s="85">
        <v>5.0000000000000001E-3</v>
      </c>
      <c r="E382">
        <f t="shared" si="41"/>
        <v>9765.0113865236508</v>
      </c>
      <c r="F382">
        <f t="shared" si="42"/>
        <v>9765</v>
      </c>
      <c r="G382">
        <f t="shared" ref="G382:G413" si="47">+C382-(C$7+F382*C$8)</f>
        <v>6.0215000048629008E-3</v>
      </c>
      <c r="I382">
        <f t="shared" si="44"/>
        <v>6.0215000048629008E-3</v>
      </c>
      <c r="O382">
        <f t="shared" ca="1" si="45"/>
        <v>1.6498279521327804E-3</v>
      </c>
      <c r="Q382" s="2">
        <f t="shared" si="43"/>
        <v>34929.910000000003</v>
      </c>
    </row>
    <row r="383" spans="1:21" x14ac:dyDescent="0.2">
      <c r="A383" s="24" t="s">
        <v>124</v>
      </c>
      <c r="B383" s="16"/>
      <c r="C383" s="85">
        <v>49993.351000000002</v>
      </c>
      <c r="D383" s="85">
        <v>5.0000000000000001E-3</v>
      </c>
      <c r="E383">
        <f t="shared" si="41"/>
        <v>9849.9938259570445</v>
      </c>
      <c r="F383">
        <f t="shared" si="42"/>
        <v>9850</v>
      </c>
      <c r="G383">
        <f t="shared" si="47"/>
        <v>-3.2649999993736856E-3</v>
      </c>
      <c r="I383">
        <f t="shared" si="44"/>
        <v>-3.2649999993736856E-3</v>
      </c>
      <c r="O383">
        <f t="shared" ca="1" si="45"/>
        <v>1.6734117979916739E-3</v>
      </c>
      <c r="Q383" s="2">
        <f t="shared" si="43"/>
        <v>34974.851000000002</v>
      </c>
    </row>
    <row r="384" spans="1:21" x14ac:dyDescent="0.2">
      <c r="A384" s="24" t="s">
        <v>125</v>
      </c>
      <c r="B384" s="16"/>
      <c r="C384" s="85">
        <v>50046.250999999997</v>
      </c>
      <c r="D384" s="85">
        <v>6.0000000000000001E-3</v>
      </c>
      <c r="E384">
        <f t="shared" si="41"/>
        <v>9950.02655878511</v>
      </c>
      <c r="F384">
        <f t="shared" si="42"/>
        <v>9950</v>
      </c>
      <c r="G384">
        <f t="shared" si="47"/>
        <v>1.4044999996258412E-2</v>
      </c>
      <c r="I384">
        <f t="shared" si="44"/>
        <v>1.4044999996258412E-2</v>
      </c>
      <c r="O384">
        <f t="shared" ca="1" si="45"/>
        <v>1.7011574990021367E-3</v>
      </c>
      <c r="Q384" s="2">
        <f t="shared" si="43"/>
        <v>35027.750999999997</v>
      </c>
    </row>
    <row r="385" spans="1:17" x14ac:dyDescent="0.2">
      <c r="A385" s="24" t="s">
        <v>126</v>
      </c>
      <c r="B385" s="16"/>
      <c r="C385" s="85">
        <v>50251.423000000003</v>
      </c>
      <c r="D385" s="85">
        <v>5.0000000000000001E-3</v>
      </c>
      <c r="E385">
        <f t="shared" si="41"/>
        <v>10338.002283923157</v>
      </c>
      <c r="F385">
        <f t="shared" si="42"/>
        <v>10338</v>
      </c>
      <c r="G385">
        <f t="shared" si="47"/>
        <v>1.2078000072506256E-3</v>
      </c>
      <c r="I385">
        <f t="shared" si="44"/>
        <v>1.2078000072506256E-3</v>
      </c>
      <c r="O385">
        <f t="shared" ca="1" si="45"/>
        <v>1.8088108189227329E-3</v>
      </c>
      <c r="Q385" s="2">
        <f t="shared" si="43"/>
        <v>35232.923000000003</v>
      </c>
    </row>
    <row r="386" spans="1:17" x14ac:dyDescent="0.2">
      <c r="A386" s="24" t="s">
        <v>126</v>
      </c>
      <c r="B386" s="16"/>
      <c r="C386" s="85">
        <v>50287.39</v>
      </c>
      <c r="D386" s="85">
        <v>4.0000000000000001E-3</v>
      </c>
      <c r="E386">
        <f t="shared" si="41"/>
        <v>10406.015087356562</v>
      </c>
      <c r="F386">
        <f t="shared" si="42"/>
        <v>10406</v>
      </c>
      <c r="G386">
        <f t="shared" si="47"/>
        <v>7.9785999987507239E-3</v>
      </c>
      <c r="I386">
        <f t="shared" si="44"/>
        <v>7.9785999987507239E-3</v>
      </c>
      <c r="O386">
        <f t="shared" ca="1" si="45"/>
        <v>1.827677895609848E-3</v>
      </c>
      <c r="Q386" s="2">
        <f t="shared" si="43"/>
        <v>35268.89</v>
      </c>
    </row>
    <row r="387" spans="1:17" x14ac:dyDescent="0.2">
      <c r="A387" s="24" t="s">
        <v>127</v>
      </c>
      <c r="B387" s="16"/>
      <c r="C387" s="85">
        <v>50314.356</v>
      </c>
      <c r="D387" s="85">
        <v>5.0000000000000001E-3</v>
      </c>
      <c r="E387">
        <f t="shared" si="41"/>
        <v>10457.007198385711</v>
      </c>
      <c r="F387">
        <f t="shared" si="42"/>
        <v>10457</v>
      </c>
      <c r="G387">
        <f t="shared" si="47"/>
        <v>3.8066999986767769E-3</v>
      </c>
      <c r="I387">
        <f t="shared" si="44"/>
        <v>3.8066999986767769E-3</v>
      </c>
      <c r="O387">
        <f t="shared" ca="1" si="45"/>
        <v>1.8418282031251838E-3</v>
      </c>
      <c r="Q387" s="2">
        <f t="shared" si="43"/>
        <v>35295.856</v>
      </c>
    </row>
    <row r="388" spans="1:17" x14ac:dyDescent="0.2">
      <c r="A388" s="24" t="s">
        <v>127</v>
      </c>
      <c r="B388" s="16"/>
      <c r="C388" s="85">
        <v>50332.334000000003</v>
      </c>
      <c r="D388" s="85">
        <v>4.0000000000000001E-3</v>
      </c>
      <c r="E388">
        <f t="shared" si="41"/>
        <v>10491.003199723773</v>
      </c>
      <c r="F388">
        <f t="shared" si="42"/>
        <v>10491</v>
      </c>
      <c r="G388">
        <f t="shared" si="47"/>
        <v>1.6921000060392544E-3</v>
      </c>
      <c r="I388">
        <f t="shared" si="44"/>
        <v>1.6921000060392544E-3</v>
      </c>
      <c r="O388">
        <f t="shared" ca="1" si="45"/>
        <v>1.8512617414687411E-3</v>
      </c>
      <c r="Q388" s="2">
        <f t="shared" si="43"/>
        <v>35313.834000000003</v>
      </c>
    </row>
    <row r="389" spans="1:17" x14ac:dyDescent="0.2">
      <c r="A389" s="24" t="s">
        <v>127</v>
      </c>
      <c r="B389" s="16"/>
      <c r="C389" s="85">
        <v>50369.355000000003</v>
      </c>
      <c r="D389" s="85">
        <v>4.0000000000000001E-3</v>
      </c>
      <c r="E389">
        <f t="shared" si="41"/>
        <v>10561.009093902001</v>
      </c>
      <c r="F389">
        <f t="shared" si="42"/>
        <v>10561</v>
      </c>
      <c r="G389">
        <f t="shared" si="47"/>
        <v>4.8091000062413514E-3</v>
      </c>
      <c r="I389">
        <f t="shared" si="44"/>
        <v>4.8091000062413514E-3</v>
      </c>
      <c r="O389">
        <f t="shared" ca="1" si="45"/>
        <v>1.8706837321760654E-3</v>
      </c>
      <c r="Q389" s="2">
        <f t="shared" si="43"/>
        <v>35350.855000000003</v>
      </c>
    </row>
    <row r="390" spans="1:17" x14ac:dyDescent="0.2">
      <c r="A390" s="76" t="s">
        <v>1159</v>
      </c>
      <c r="B390" s="79" t="s">
        <v>70</v>
      </c>
      <c r="C390" s="77">
        <v>50546.506099999999</v>
      </c>
      <c r="D390" s="18"/>
      <c r="E390" s="27">
        <f t="shared" si="41"/>
        <v>10895.997915385922</v>
      </c>
      <c r="F390">
        <f t="shared" si="42"/>
        <v>10896</v>
      </c>
      <c r="G390">
        <f t="shared" si="47"/>
        <v>-1.1023999977624044E-3</v>
      </c>
      <c r="J390">
        <f>G390</f>
        <v>-1.1023999977624044E-3</v>
      </c>
      <c r="O390">
        <f t="shared" ca="1" si="45"/>
        <v>1.9636318305611159E-3</v>
      </c>
      <c r="Q390" s="2">
        <f t="shared" si="43"/>
        <v>35528.006099999999</v>
      </c>
    </row>
    <row r="391" spans="1:17" x14ac:dyDescent="0.2">
      <c r="A391" s="24" t="s">
        <v>128</v>
      </c>
      <c r="B391" s="16"/>
      <c r="C391" s="85">
        <v>50599.402000000002</v>
      </c>
      <c r="D391" s="85">
        <v>4.0000000000000001E-3</v>
      </c>
      <c r="E391">
        <f t="shared" si="41"/>
        <v>10996.022895204465</v>
      </c>
      <c r="F391">
        <f t="shared" si="42"/>
        <v>10996</v>
      </c>
      <c r="G391">
        <f t="shared" si="47"/>
        <v>1.2107599999580998E-2</v>
      </c>
      <c r="I391">
        <f>G391</f>
        <v>1.2107599999580998E-2</v>
      </c>
      <c r="O391">
        <f t="shared" ca="1" si="45"/>
        <v>1.9913775315715792E-3</v>
      </c>
      <c r="Q391" s="2">
        <f t="shared" si="43"/>
        <v>35580.902000000002</v>
      </c>
    </row>
    <row r="392" spans="1:17" x14ac:dyDescent="0.2">
      <c r="A392" s="76" t="s">
        <v>1159</v>
      </c>
      <c r="B392" s="79" t="s">
        <v>70</v>
      </c>
      <c r="C392" s="77">
        <v>50609.434300000001</v>
      </c>
      <c r="D392" s="18"/>
      <c r="E392" s="27">
        <f t="shared" si="41"/>
        <v>11014.993753154391</v>
      </c>
      <c r="F392">
        <f t="shared" si="42"/>
        <v>11015</v>
      </c>
      <c r="G392">
        <f t="shared" si="47"/>
        <v>-3.3035000014933757E-3</v>
      </c>
      <c r="J392">
        <f>G392</f>
        <v>-3.3035000014933757E-3</v>
      </c>
      <c r="O392">
        <f t="shared" ca="1" si="45"/>
        <v>1.9966492147635668E-3</v>
      </c>
      <c r="Q392" s="2">
        <f t="shared" si="43"/>
        <v>35590.934300000001</v>
      </c>
    </row>
    <row r="393" spans="1:17" x14ac:dyDescent="0.2">
      <c r="A393" s="24" t="s">
        <v>128</v>
      </c>
      <c r="B393" s="16"/>
      <c r="C393" s="85">
        <v>50645.398999999998</v>
      </c>
      <c r="D393" s="85">
        <v>5.0000000000000001E-3</v>
      </c>
      <c r="E393">
        <f t="shared" si="41"/>
        <v>11083.002207338543</v>
      </c>
      <c r="F393">
        <f t="shared" si="42"/>
        <v>11083</v>
      </c>
      <c r="G393">
        <f t="shared" si="47"/>
        <v>1.1672999971779063E-3</v>
      </c>
      <c r="I393">
        <f>G393</f>
        <v>1.1672999971779063E-3</v>
      </c>
      <c r="O393">
        <f t="shared" ca="1" si="45"/>
        <v>2.0155162914506815E-3</v>
      </c>
      <c r="Q393" s="2">
        <f t="shared" si="43"/>
        <v>35626.898999999998</v>
      </c>
    </row>
    <row r="394" spans="1:17" x14ac:dyDescent="0.2">
      <c r="A394" s="26" t="s">
        <v>129</v>
      </c>
      <c r="B394" s="15" t="s">
        <v>70</v>
      </c>
      <c r="C394" s="88">
        <v>50657.561099999999</v>
      </c>
      <c r="D394" s="88">
        <v>2.9999999999999997E-4</v>
      </c>
      <c r="E394">
        <f t="shared" si="41"/>
        <v>11106.000470097115</v>
      </c>
      <c r="F394">
        <f t="shared" si="42"/>
        <v>11106</v>
      </c>
      <c r="G394">
        <f t="shared" si="47"/>
        <v>2.4860000121407211E-4</v>
      </c>
      <c r="J394">
        <f>G394</f>
        <v>2.4860000121407211E-4</v>
      </c>
      <c r="O394">
        <f t="shared" ca="1" si="45"/>
        <v>2.0218978026830883E-3</v>
      </c>
      <c r="Q394" s="2">
        <f t="shared" si="43"/>
        <v>35639.061099999999</v>
      </c>
    </row>
    <row r="395" spans="1:17" x14ac:dyDescent="0.2">
      <c r="A395" s="24" t="s">
        <v>128</v>
      </c>
      <c r="B395" s="16"/>
      <c r="C395" s="85">
        <v>50672.375999999997</v>
      </c>
      <c r="D395" s="85">
        <v>4.0000000000000001E-3</v>
      </c>
      <c r="E395">
        <f t="shared" si="41"/>
        <v>11134.015119124986</v>
      </c>
      <c r="F395">
        <f t="shared" si="42"/>
        <v>11134</v>
      </c>
      <c r="G395">
        <f t="shared" si="47"/>
        <v>7.9953999957069755E-3</v>
      </c>
      <c r="I395">
        <f>G395</f>
        <v>7.9953999957069755E-3</v>
      </c>
      <c r="O395">
        <f t="shared" ca="1" si="45"/>
        <v>2.0296665989660177E-3</v>
      </c>
      <c r="Q395" s="2">
        <f t="shared" si="43"/>
        <v>35653.875999999997</v>
      </c>
    </row>
    <row r="396" spans="1:17" x14ac:dyDescent="0.2">
      <c r="A396" s="24" t="s">
        <v>130</v>
      </c>
      <c r="B396" s="16"/>
      <c r="C396" s="85">
        <v>50708.321000000004</v>
      </c>
      <c r="D396" s="85">
        <v>5.0000000000000001E-3</v>
      </c>
      <c r="E396">
        <f t="shared" si="41"/>
        <v>11201.986321043812</v>
      </c>
      <c r="F396">
        <f t="shared" si="42"/>
        <v>11202</v>
      </c>
      <c r="G396">
        <f t="shared" si="47"/>
        <v>-7.2337999954470433E-3</v>
      </c>
      <c r="I396">
        <f>G396</f>
        <v>-7.2337999954470433E-3</v>
      </c>
      <c r="O396">
        <f t="shared" ca="1" si="45"/>
        <v>2.0485336756531324E-3</v>
      </c>
      <c r="Q396" s="2">
        <f t="shared" si="43"/>
        <v>35689.821000000004</v>
      </c>
    </row>
    <row r="397" spans="1:17" x14ac:dyDescent="0.2">
      <c r="A397" s="24" t="s">
        <v>130</v>
      </c>
      <c r="B397" s="16"/>
      <c r="C397" s="85">
        <v>50727.379000000001</v>
      </c>
      <c r="D397" s="85">
        <v>6.0000000000000001E-3</v>
      </c>
      <c r="E397">
        <f t="shared" si="41"/>
        <v>11238.024578553022</v>
      </c>
      <c r="F397">
        <f t="shared" si="42"/>
        <v>11238</v>
      </c>
      <c r="G397">
        <f t="shared" si="47"/>
        <v>1.2997800004086457E-2</v>
      </c>
      <c r="I397">
        <f>G397</f>
        <v>1.2997800004086457E-2</v>
      </c>
      <c r="O397">
        <f t="shared" ca="1" si="45"/>
        <v>2.0585221280168993E-3</v>
      </c>
      <c r="Q397" s="2">
        <f t="shared" si="43"/>
        <v>35708.879000000001</v>
      </c>
    </row>
    <row r="398" spans="1:17" x14ac:dyDescent="0.2">
      <c r="A398" s="76" t="s">
        <v>1159</v>
      </c>
      <c r="B398" s="79" t="s">
        <v>70</v>
      </c>
      <c r="C398" s="77">
        <v>50745.348400000003</v>
      </c>
      <c r="D398" s="18"/>
      <c r="E398" s="27">
        <f t="shared" si="41"/>
        <v>11272.004317480831</v>
      </c>
      <c r="F398">
        <f t="shared" si="42"/>
        <v>11272</v>
      </c>
      <c r="G398">
        <f t="shared" si="47"/>
        <v>2.2832000031485222E-3</v>
      </c>
      <c r="J398">
        <f>G398</f>
        <v>2.2832000031485222E-3</v>
      </c>
      <c r="O398">
        <f t="shared" ca="1" si="45"/>
        <v>2.0679556663604571E-3</v>
      </c>
      <c r="Q398" s="2">
        <f t="shared" si="43"/>
        <v>35726.848400000003</v>
      </c>
    </row>
    <row r="399" spans="1:17" x14ac:dyDescent="0.2">
      <c r="A399" s="24" t="s">
        <v>130</v>
      </c>
      <c r="B399" s="16"/>
      <c r="C399" s="85">
        <v>50754.343000000001</v>
      </c>
      <c r="D399" s="85">
        <v>8.0000000000000002E-3</v>
      </c>
      <c r="E399">
        <f t="shared" si="41"/>
        <v>11289.012907626298</v>
      </c>
      <c r="F399">
        <f t="shared" si="42"/>
        <v>11289</v>
      </c>
      <c r="G399">
        <f t="shared" si="47"/>
        <v>6.8259000036050566E-3</v>
      </c>
      <c r="I399">
        <f>G399</f>
        <v>6.8259000036050566E-3</v>
      </c>
      <c r="O399">
        <f t="shared" ca="1" si="45"/>
        <v>2.0726724355322355E-3</v>
      </c>
      <c r="Q399" s="2">
        <f t="shared" si="43"/>
        <v>35735.843000000001</v>
      </c>
    </row>
    <row r="400" spans="1:17" x14ac:dyDescent="0.2">
      <c r="A400" s="76" t="s">
        <v>1159</v>
      </c>
      <c r="B400" s="79" t="s">
        <v>70</v>
      </c>
      <c r="C400" s="77">
        <v>51129.269200000002</v>
      </c>
      <c r="D400" s="18"/>
      <c r="E400" s="27">
        <f t="shared" si="41"/>
        <v>11997.990079551557</v>
      </c>
      <c r="F400">
        <f t="shared" si="42"/>
        <v>11998</v>
      </c>
      <c r="G400">
        <f t="shared" si="47"/>
        <v>-5.2461999948718585E-3</v>
      </c>
      <c r="J400">
        <f>G400</f>
        <v>-5.2461999948718585E-3</v>
      </c>
      <c r="O400">
        <f t="shared" ca="1" si="45"/>
        <v>2.2693894556964174E-3</v>
      </c>
      <c r="Q400" s="2">
        <f t="shared" si="43"/>
        <v>36110.769200000002</v>
      </c>
    </row>
    <row r="401" spans="1:17" x14ac:dyDescent="0.2">
      <c r="A401" s="76" t="s">
        <v>1159</v>
      </c>
      <c r="B401" s="79" t="s">
        <v>70</v>
      </c>
      <c r="C401" s="77">
        <v>51130.332399999999</v>
      </c>
      <c r="D401" s="18"/>
      <c r="E401" s="27">
        <f t="shared" si="41"/>
        <v>12000.00056729338</v>
      </c>
      <c r="F401">
        <f t="shared" si="42"/>
        <v>12000</v>
      </c>
      <c r="G401">
        <f t="shared" si="47"/>
        <v>2.9999999969732016E-4</v>
      </c>
      <c r="J401">
        <f>G401</f>
        <v>2.9999999969732016E-4</v>
      </c>
      <c r="O401">
        <f t="shared" ca="1" si="45"/>
        <v>2.2699443697166265E-3</v>
      </c>
      <c r="Q401" s="2">
        <f t="shared" si="43"/>
        <v>36111.832399999999</v>
      </c>
    </row>
    <row r="402" spans="1:17" x14ac:dyDescent="0.2">
      <c r="A402" s="76" t="s">
        <v>1159</v>
      </c>
      <c r="B402" s="79" t="s">
        <v>70</v>
      </c>
      <c r="C402" s="77">
        <v>51138.271000000001</v>
      </c>
      <c r="D402" s="18"/>
      <c r="E402" s="27">
        <f t="shared" si="41"/>
        <v>12015.012284738166</v>
      </c>
      <c r="F402">
        <f t="shared" si="42"/>
        <v>12015</v>
      </c>
      <c r="G402">
        <f t="shared" si="47"/>
        <v>6.4964999983203597E-3</v>
      </c>
      <c r="I402">
        <f>G402</f>
        <v>6.4964999983203597E-3</v>
      </c>
      <c r="O402">
        <f t="shared" ca="1" si="45"/>
        <v>2.2741062248681958E-3</v>
      </c>
      <c r="Q402" s="2">
        <f t="shared" si="43"/>
        <v>36119.771000000001</v>
      </c>
    </row>
    <row r="403" spans="1:17" x14ac:dyDescent="0.2">
      <c r="A403" s="24" t="s">
        <v>131</v>
      </c>
      <c r="B403" s="16"/>
      <c r="C403" s="85">
        <v>51258.840400000001</v>
      </c>
      <c r="D403" s="85">
        <v>4.0000000000000002E-4</v>
      </c>
      <c r="E403">
        <f t="shared" si="41"/>
        <v>12243.006359926096</v>
      </c>
      <c r="F403">
        <f t="shared" si="42"/>
        <v>12243</v>
      </c>
      <c r="G403">
        <f t="shared" si="47"/>
        <v>3.3632999984547496E-3</v>
      </c>
      <c r="K403">
        <f>G403</f>
        <v>3.3632999984547496E-3</v>
      </c>
      <c r="O403">
        <f t="shared" ca="1" si="45"/>
        <v>2.3373664231720517E-3</v>
      </c>
      <c r="Q403" s="2">
        <f t="shared" si="43"/>
        <v>36240.340400000001</v>
      </c>
    </row>
    <row r="404" spans="1:17" x14ac:dyDescent="0.2">
      <c r="A404" s="24" t="s">
        <v>131</v>
      </c>
      <c r="B404" s="16"/>
      <c r="C404" s="85">
        <v>51306.704299999998</v>
      </c>
      <c r="D404" s="85">
        <v>1.2999999999999999E-3</v>
      </c>
      <c r="E404">
        <f t="shared" si="41"/>
        <v>12333.515938769375</v>
      </c>
      <c r="F404">
        <f t="shared" si="42"/>
        <v>12333.5</v>
      </c>
      <c r="G404">
        <f t="shared" si="47"/>
        <v>8.4288500002003275E-3</v>
      </c>
      <c r="K404">
        <f>G404</f>
        <v>8.4288500002003275E-3</v>
      </c>
      <c r="O404">
        <f t="shared" ca="1" si="45"/>
        <v>2.3624762825865207E-3</v>
      </c>
      <c r="Q404" s="2">
        <f t="shared" si="43"/>
        <v>36288.204299999998</v>
      </c>
    </row>
    <row r="405" spans="1:17" x14ac:dyDescent="0.2">
      <c r="A405" s="24" t="s">
        <v>132</v>
      </c>
      <c r="B405" s="16"/>
      <c r="C405" s="85">
        <v>51316.4827</v>
      </c>
      <c r="D405" s="85">
        <v>1E-4</v>
      </c>
      <c r="E405">
        <f t="shared" ref="E405:E468" si="48">+(C405-C$7)/C$8</f>
        <v>12352.00667742129</v>
      </c>
      <c r="F405">
        <f t="shared" ref="F405:F468" si="49">ROUND(2*E405,0)/2</f>
        <v>12352</v>
      </c>
      <c r="G405">
        <f t="shared" si="47"/>
        <v>3.5312000036356039E-3</v>
      </c>
      <c r="J405">
        <f>G405</f>
        <v>3.5312000036356039E-3</v>
      </c>
      <c r="O405">
        <f t="shared" ca="1" si="45"/>
        <v>2.3676092372734558E-3</v>
      </c>
      <c r="Q405" s="2">
        <f t="shared" ref="Q405:Q468" si="50">+C405-15018.5</f>
        <v>36297.9827</v>
      </c>
    </row>
    <row r="406" spans="1:17" x14ac:dyDescent="0.2">
      <c r="A406" s="76" t="s">
        <v>1159</v>
      </c>
      <c r="B406" s="79" t="s">
        <v>70</v>
      </c>
      <c r="C406" s="77">
        <v>51389.464</v>
      </c>
      <c r="D406" s="18"/>
      <c r="E406" s="27">
        <f t="shared" si="48"/>
        <v>12490.012705480754</v>
      </c>
      <c r="F406">
        <f t="shared" si="49"/>
        <v>12490</v>
      </c>
      <c r="G406">
        <f t="shared" si="47"/>
        <v>6.7190000045229681E-3</v>
      </c>
      <c r="I406">
        <f>G406</f>
        <v>6.7190000045229681E-3</v>
      </c>
      <c r="O406">
        <f t="shared" ca="1" si="45"/>
        <v>2.4058983046678951E-3</v>
      </c>
      <c r="Q406" s="2">
        <f t="shared" si="50"/>
        <v>36370.964</v>
      </c>
    </row>
    <row r="407" spans="1:17" x14ac:dyDescent="0.2">
      <c r="A407" s="76" t="s">
        <v>1159</v>
      </c>
      <c r="B407" s="79" t="s">
        <v>70</v>
      </c>
      <c r="C407" s="77">
        <v>51389.466099999998</v>
      </c>
      <c r="D407" s="18"/>
      <c r="E407" s="27">
        <f t="shared" si="48"/>
        <v>12490.016676534417</v>
      </c>
      <c r="F407">
        <f t="shared" si="49"/>
        <v>12490</v>
      </c>
      <c r="G407">
        <f t="shared" si="47"/>
        <v>8.8190000024042092E-3</v>
      </c>
      <c r="J407">
        <f>G407</f>
        <v>8.8190000024042092E-3</v>
      </c>
      <c r="O407">
        <f t="shared" ca="1" si="45"/>
        <v>2.4058983046678951E-3</v>
      </c>
      <c r="Q407" s="2">
        <f t="shared" si="50"/>
        <v>36370.966099999998</v>
      </c>
    </row>
    <row r="408" spans="1:17" x14ac:dyDescent="0.2">
      <c r="A408" s="76" t="s">
        <v>133</v>
      </c>
      <c r="B408" s="79" t="s">
        <v>70</v>
      </c>
      <c r="C408" s="77">
        <v>51698.824999999997</v>
      </c>
      <c r="D408" s="18"/>
      <c r="E408" s="27">
        <f t="shared" si="48"/>
        <v>13075.007530819626</v>
      </c>
      <c r="F408">
        <f t="shared" si="49"/>
        <v>13075</v>
      </c>
      <c r="G408">
        <f t="shared" si="47"/>
        <v>3.9824999985285103E-3</v>
      </c>
      <c r="K408">
        <f>G408</f>
        <v>3.9824999985285103E-3</v>
      </c>
      <c r="O408">
        <f t="shared" ca="1" si="45"/>
        <v>2.5682106555791027E-3</v>
      </c>
      <c r="Q408" s="2">
        <f t="shared" si="50"/>
        <v>36680.324999999997</v>
      </c>
    </row>
    <row r="409" spans="1:17" x14ac:dyDescent="0.2">
      <c r="A409" s="25" t="s">
        <v>133</v>
      </c>
      <c r="B409" s="16" t="s">
        <v>70</v>
      </c>
      <c r="C409" s="85">
        <v>51698.82501</v>
      </c>
      <c r="D409" s="85">
        <v>4.0000000000000003E-5</v>
      </c>
      <c r="E409">
        <f t="shared" si="48"/>
        <v>13075.007549729413</v>
      </c>
      <c r="F409">
        <f t="shared" si="49"/>
        <v>13075</v>
      </c>
      <c r="G409">
        <f t="shared" si="47"/>
        <v>3.9925000019138679E-3</v>
      </c>
      <c r="K409">
        <f>G409</f>
        <v>3.9925000019138679E-3</v>
      </c>
      <c r="O409">
        <f t="shared" ca="1" si="45"/>
        <v>2.5682106555791027E-3</v>
      </c>
      <c r="Q409" s="2">
        <f t="shared" si="50"/>
        <v>36680.32501</v>
      </c>
    </row>
    <row r="410" spans="1:17" x14ac:dyDescent="0.2">
      <c r="A410" s="45" t="s">
        <v>159</v>
      </c>
      <c r="B410" s="46" t="s">
        <v>70</v>
      </c>
      <c r="C410" s="45">
        <v>51766.524799999999</v>
      </c>
      <c r="D410" s="45" t="s">
        <v>160</v>
      </c>
      <c r="E410">
        <f t="shared" si="48"/>
        <v>13203.026358908746</v>
      </c>
      <c r="F410">
        <f t="shared" si="49"/>
        <v>13203</v>
      </c>
      <c r="G410">
        <f t="shared" si="47"/>
        <v>1.3939299999037758E-2</v>
      </c>
      <c r="K410">
        <f>G410</f>
        <v>1.3939299999037758E-2</v>
      </c>
      <c r="N410" s="42"/>
      <c r="O410">
        <f t="shared" ca="1" si="45"/>
        <v>2.6037251528724954E-3</v>
      </c>
      <c r="Q410" s="2">
        <f t="shared" si="50"/>
        <v>36748.024799999999</v>
      </c>
    </row>
    <row r="411" spans="1:17" x14ac:dyDescent="0.2">
      <c r="A411" s="26" t="s">
        <v>142</v>
      </c>
      <c r="B411" s="15"/>
      <c r="C411" s="21">
        <v>52059.485099999998</v>
      </c>
      <c r="D411" s="21">
        <v>1E-4</v>
      </c>
      <c r="E411">
        <f t="shared" si="48"/>
        <v>13757.007822408426</v>
      </c>
      <c r="F411">
        <f t="shared" si="49"/>
        <v>13757</v>
      </c>
      <c r="G411">
        <f t="shared" si="47"/>
        <v>4.1367000012542121E-3</v>
      </c>
      <c r="J411">
        <f>G411</f>
        <v>4.1367000012542121E-3</v>
      </c>
      <c r="O411">
        <f t="shared" ca="1" si="45"/>
        <v>2.7574363364704603E-3</v>
      </c>
      <c r="Q411" s="2">
        <f t="shared" si="50"/>
        <v>37040.985099999998</v>
      </c>
    </row>
    <row r="412" spans="1:17" x14ac:dyDescent="0.2">
      <c r="A412" s="24" t="s">
        <v>134</v>
      </c>
      <c r="B412" s="18"/>
      <c r="C412" s="18">
        <v>52363.557200000003</v>
      </c>
      <c r="D412" s="18">
        <v>6.9999999999999999E-4</v>
      </c>
      <c r="E412">
        <f t="shared" si="48"/>
        <v>14332.001454540235</v>
      </c>
      <c r="F412">
        <f t="shared" si="49"/>
        <v>14332</v>
      </c>
      <c r="G412">
        <f t="shared" si="47"/>
        <v>7.6919999992242083E-4</v>
      </c>
      <c r="J412">
        <f>G412</f>
        <v>7.6919999992242083E-4</v>
      </c>
      <c r="O412">
        <f t="shared" ca="1" si="45"/>
        <v>2.916974117280622E-3</v>
      </c>
      <c r="Q412" s="2">
        <f t="shared" si="50"/>
        <v>37345.057200000003</v>
      </c>
    </row>
    <row r="413" spans="1:17" x14ac:dyDescent="0.2">
      <c r="A413" s="24" t="s">
        <v>134</v>
      </c>
      <c r="B413" s="19"/>
      <c r="C413" s="18">
        <v>52416.440799999997</v>
      </c>
      <c r="D413" s="18">
        <v>8.9999999999999998E-4</v>
      </c>
      <c r="E413">
        <f t="shared" si="48"/>
        <v>14432.003175330146</v>
      </c>
      <c r="F413">
        <f t="shared" si="49"/>
        <v>14432</v>
      </c>
      <c r="G413">
        <f t="shared" si="47"/>
        <v>1.6791999951237813E-3</v>
      </c>
      <c r="J413">
        <f>G413</f>
        <v>1.6791999951237813E-3</v>
      </c>
      <c r="O413">
        <f t="shared" ca="1" si="45"/>
        <v>2.9447198182910852E-3</v>
      </c>
      <c r="Q413" s="2">
        <f t="shared" si="50"/>
        <v>37397.940799999997</v>
      </c>
    </row>
    <row r="414" spans="1:17" x14ac:dyDescent="0.2">
      <c r="A414" s="76" t="s">
        <v>1255</v>
      </c>
      <c r="B414" s="79" t="s">
        <v>70</v>
      </c>
      <c r="C414" s="77">
        <v>52420.143199999999</v>
      </c>
      <c r="D414" s="18"/>
      <c r="E414" s="27">
        <f t="shared" si="48"/>
        <v>14439.004332041353</v>
      </c>
      <c r="F414">
        <f t="shared" si="49"/>
        <v>14439</v>
      </c>
      <c r="G414">
        <f t="shared" ref="G414:G445" si="51">+C414-(C$7+F414*C$8)</f>
        <v>2.2908999962965026E-3</v>
      </c>
      <c r="K414">
        <f>G414</f>
        <v>2.2908999962965026E-3</v>
      </c>
      <c r="O414">
        <f t="shared" ca="1" si="45"/>
        <v>2.9466620173618178E-3</v>
      </c>
      <c r="Q414" s="2">
        <f t="shared" si="50"/>
        <v>37401.643199999999</v>
      </c>
    </row>
    <row r="415" spans="1:17" x14ac:dyDescent="0.2">
      <c r="A415" s="24" t="s">
        <v>134</v>
      </c>
      <c r="B415" s="19"/>
      <c r="C415" s="18">
        <v>52526.434699999998</v>
      </c>
      <c r="D415" s="18">
        <v>1E-4</v>
      </c>
      <c r="E415">
        <f t="shared" si="48"/>
        <v>14639.999213353176</v>
      </c>
      <c r="F415">
        <f t="shared" si="49"/>
        <v>14640</v>
      </c>
      <c r="G415">
        <f t="shared" si="51"/>
        <v>-4.1600000258767977E-4</v>
      </c>
      <c r="J415">
        <f>G415</f>
        <v>-4.1600000258767977E-4</v>
      </c>
      <c r="O415">
        <f t="shared" ca="1" si="45"/>
        <v>3.0024308763928476E-3</v>
      </c>
      <c r="Q415" s="2">
        <f t="shared" si="50"/>
        <v>37507.934699999998</v>
      </c>
    </row>
    <row r="416" spans="1:17" x14ac:dyDescent="0.2">
      <c r="A416" s="76" t="s">
        <v>1245</v>
      </c>
      <c r="B416" s="79" t="s">
        <v>70</v>
      </c>
      <c r="C416" s="77">
        <v>52720.517</v>
      </c>
      <c r="D416" s="18"/>
      <c r="E416" s="27">
        <f t="shared" si="48"/>
        <v>15007.004560471491</v>
      </c>
      <c r="F416">
        <f t="shared" si="49"/>
        <v>15007</v>
      </c>
      <c r="G416">
        <f t="shared" si="51"/>
        <v>2.4116999993566424E-3</v>
      </c>
      <c r="I416">
        <f>G416</f>
        <v>2.4116999993566424E-3</v>
      </c>
      <c r="O416">
        <f t="shared" ca="1" si="45"/>
        <v>3.1042575991012469E-3</v>
      </c>
      <c r="Q416" s="2">
        <f t="shared" si="50"/>
        <v>37702.017</v>
      </c>
    </row>
    <row r="417" spans="1:17" x14ac:dyDescent="0.2">
      <c r="A417" s="24" t="s">
        <v>134</v>
      </c>
      <c r="B417" s="49"/>
      <c r="C417" s="50">
        <v>52720.517099999997</v>
      </c>
      <c r="D417" s="50">
        <v>2.0000000000000001E-4</v>
      </c>
      <c r="E417" s="27">
        <f t="shared" si="48"/>
        <v>15007.00474956928</v>
      </c>
      <c r="F417">
        <f t="shared" si="49"/>
        <v>15007</v>
      </c>
      <c r="G417">
        <f t="shared" si="51"/>
        <v>2.5116999968304299E-3</v>
      </c>
      <c r="J417">
        <f>G417</f>
        <v>2.5116999968304299E-3</v>
      </c>
      <c r="O417">
        <f t="shared" ca="1" si="45"/>
        <v>3.1042575991012469E-3</v>
      </c>
      <c r="Q417" s="2">
        <f t="shared" si="50"/>
        <v>37702.017099999997</v>
      </c>
    </row>
    <row r="418" spans="1:17" x14ac:dyDescent="0.2">
      <c r="A418" s="51" t="s">
        <v>155</v>
      </c>
      <c r="B418" s="52" t="s">
        <v>70</v>
      </c>
      <c r="C418" s="51">
        <v>52722.632490000004</v>
      </c>
      <c r="D418" s="51">
        <v>6.9999999999999994E-5</v>
      </c>
      <c r="E418" s="27">
        <f t="shared" si="48"/>
        <v>15011.004905385873</v>
      </c>
      <c r="F418">
        <f t="shared" si="49"/>
        <v>15011</v>
      </c>
      <c r="G418">
        <f t="shared" si="51"/>
        <v>2.5941000058082864E-3</v>
      </c>
      <c r="K418">
        <f>G418</f>
        <v>2.5941000058082864E-3</v>
      </c>
      <c r="O418">
        <f t="shared" ca="1" si="45"/>
        <v>3.1053674271416653E-3</v>
      </c>
      <c r="Q418" s="2">
        <f t="shared" si="50"/>
        <v>37704.132490000004</v>
      </c>
    </row>
    <row r="419" spans="1:17" x14ac:dyDescent="0.2">
      <c r="A419" s="76" t="s">
        <v>155</v>
      </c>
      <c r="B419" s="79" t="s">
        <v>70</v>
      </c>
      <c r="C419" s="77">
        <v>52722.6325</v>
      </c>
      <c r="D419" s="18"/>
      <c r="E419" s="27">
        <f t="shared" si="48"/>
        <v>15011.004924295645</v>
      </c>
      <c r="F419">
        <f t="shared" si="49"/>
        <v>15011</v>
      </c>
      <c r="G419">
        <f t="shared" si="51"/>
        <v>2.6041000019176863E-3</v>
      </c>
      <c r="K419">
        <f>G419</f>
        <v>2.6041000019176863E-3</v>
      </c>
      <c r="O419">
        <f t="shared" ca="1" si="45"/>
        <v>3.1053674271416653E-3</v>
      </c>
      <c r="Q419" s="2">
        <f t="shared" si="50"/>
        <v>37704.1325</v>
      </c>
    </row>
    <row r="420" spans="1:17" x14ac:dyDescent="0.2">
      <c r="A420" s="25" t="s">
        <v>135</v>
      </c>
      <c r="B420" s="53"/>
      <c r="C420" s="54">
        <v>52761.766000000003</v>
      </c>
      <c r="D420" s="54">
        <v>1E-3</v>
      </c>
      <c r="E420" s="27">
        <f t="shared" si="48"/>
        <v>15085.005509364226</v>
      </c>
      <c r="F420">
        <f t="shared" si="49"/>
        <v>15085</v>
      </c>
      <c r="G420">
        <f t="shared" si="51"/>
        <v>2.9135000077076256E-3</v>
      </c>
      <c r="K420">
        <f>G420</f>
        <v>2.9135000077076256E-3</v>
      </c>
      <c r="O420">
        <f t="shared" ca="1" si="45"/>
        <v>3.1258992458894075E-3</v>
      </c>
      <c r="Q420" s="2">
        <f t="shared" si="50"/>
        <v>37743.266000000003</v>
      </c>
    </row>
    <row r="421" spans="1:17" x14ac:dyDescent="0.2">
      <c r="A421" s="26" t="s">
        <v>143</v>
      </c>
      <c r="B421" s="55" t="s">
        <v>70</v>
      </c>
      <c r="C421" s="56">
        <v>53084.880400000002</v>
      </c>
      <c r="D421" s="26">
        <v>5.0000000000000001E-4</v>
      </c>
      <c r="E421" s="27">
        <f t="shared" si="48"/>
        <v>15696.007710651638</v>
      </c>
      <c r="F421">
        <f t="shared" si="49"/>
        <v>15696</v>
      </c>
      <c r="G421">
        <f t="shared" si="51"/>
        <v>4.077600002347026E-3</v>
      </c>
      <c r="K421">
        <f>G421</f>
        <v>4.077600002347026E-3</v>
      </c>
      <c r="O421">
        <f t="shared" ca="1" si="45"/>
        <v>3.2954254790633361E-3</v>
      </c>
      <c r="Q421" s="2">
        <f t="shared" si="50"/>
        <v>38066.380400000002</v>
      </c>
    </row>
    <row r="422" spans="1:17" x14ac:dyDescent="0.2">
      <c r="A422" s="50" t="s">
        <v>159</v>
      </c>
      <c r="B422" s="53" t="s">
        <v>70</v>
      </c>
      <c r="C422" s="50">
        <v>53222.377059999999</v>
      </c>
      <c r="D422" s="50">
        <v>1.5E-3</v>
      </c>
      <c r="E422" s="27">
        <f t="shared" si="48"/>
        <v>15956.010861020874</v>
      </c>
      <c r="F422">
        <f t="shared" si="49"/>
        <v>15956</v>
      </c>
      <c r="G422">
        <f t="shared" si="51"/>
        <v>5.7435999988229014E-3</v>
      </c>
      <c r="K422">
        <f>G422</f>
        <v>5.7435999988229014E-3</v>
      </c>
      <c r="O422">
        <f t="shared" ca="1" si="45"/>
        <v>3.3675643016905397E-3</v>
      </c>
      <c r="Q422" s="2">
        <f t="shared" si="50"/>
        <v>38203.877059999999</v>
      </c>
    </row>
    <row r="423" spans="1:17" x14ac:dyDescent="0.2">
      <c r="A423" s="26" t="s">
        <v>167</v>
      </c>
      <c r="B423" s="57" t="s">
        <v>70</v>
      </c>
      <c r="C423" s="26">
        <v>53464.582999999999</v>
      </c>
      <c r="D423" s="26">
        <v>3.0000000000000001E-3</v>
      </c>
      <c r="E423" s="27">
        <f t="shared" si="48"/>
        <v>16414.016949591634</v>
      </c>
      <c r="F423">
        <f t="shared" si="49"/>
        <v>16414</v>
      </c>
      <c r="G423">
        <f t="shared" si="51"/>
        <v>8.9634000032674521E-3</v>
      </c>
      <c r="I423">
        <f>G423</f>
        <v>8.9634000032674521E-3</v>
      </c>
      <c r="O423">
        <f t="shared" ca="1" si="45"/>
        <v>3.4946396123184597E-3</v>
      </c>
      <c r="Q423" s="2">
        <f t="shared" si="50"/>
        <v>38446.082999999999</v>
      </c>
    </row>
    <row r="424" spans="1:17" x14ac:dyDescent="0.2">
      <c r="A424" s="58" t="s">
        <v>145</v>
      </c>
      <c r="B424" s="52" t="s">
        <v>70</v>
      </c>
      <c r="C424" s="51">
        <v>53477.271549999998</v>
      </c>
      <c r="D424" s="50">
        <v>6.0000000000000002E-5</v>
      </c>
      <c r="E424" s="27">
        <f t="shared" si="48"/>
        <v>16438.010717684745</v>
      </c>
      <c r="F424">
        <f t="shared" si="49"/>
        <v>16438</v>
      </c>
      <c r="G424">
        <f t="shared" si="51"/>
        <v>5.6677999964449555E-3</v>
      </c>
      <c r="K424">
        <f>G424</f>
        <v>5.6677999964449555E-3</v>
      </c>
      <c r="O424">
        <f t="shared" ca="1" si="45"/>
        <v>3.5012985805609707E-3</v>
      </c>
      <c r="Q424" s="2">
        <f t="shared" si="50"/>
        <v>38458.771549999998</v>
      </c>
    </row>
    <row r="425" spans="1:17" x14ac:dyDescent="0.2">
      <c r="A425" s="76" t="s">
        <v>1295</v>
      </c>
      <c r="B425" s="79" t="s">
        <v>70</v>
      </c>
      <c r="C425" s="77">
        <v>53477.2716</v>
      </c>
      <c r="D425" s="18"/>
      <c r="E425" s="27">
        <f t="shared" si="48"/>
        <v>16438.010812233646</v>
      </c>
      <c r="F425">
        <f t="shared" si="49"/>
        <v>16438</v>
      </c>
      <c r="G425">
        <f t="shared" si="51"/>
        <v>5.717799998819828E-3</v>
      </c>
      <c r="K425">
        <f>G425</f>
        <v>5.717799998819828E-3</v>
      </c>
      <c r="O425">
        <f t="shared" ca="1" si="45"/>
        <v>3.5012985805609707E-3</v>
      </c>
      <c r="Q425" s="2">
        <f t="shared" si="50"/>
        <v>38458.7716</v>
      </c>
    </row>
    <row r="426" spans="1:17" x14ac:dyDescent="0.2">
      <c r="A426" s="50" t="s">
        <v>159</v>
      </c>
      <c r="B426" s="53" t="s">
        <v>106</v>
      </c>
      <c r="C426" s="50">
        <v>53503.447590000003</v>
      </c>
      <c r="D426" s="50" t="s">
        <v>161</v>
      </c>
      <c r="E426" s="27">
        <f t="shared" si="48"/>
        <v>16487.509031783375</v>
      </c>
      <c r="F426">
        <f t="shared" si="49"/>
        <v>16487.5</v>
      </c>
      <c r="G426">
        <f t="shared" si="51"/>
        <v>4.776250003487803E-3</v>
      </c>
      <c r="K426">
        <f>G426</f>
        <v>4.776250003487803E-3</v>
      </c>
      <c r="O426">
        <f t="shared" ca="1" si="45"/>
        <v>3.5150327025611503E-3</v>
      </c>
      <c r="Q426" s="2">
        <f t="shared" si="50"/>
        <v>38484.947590000003</v>
      </c>
    </row>
    <row r="427" spans="1:17" x14ac:dyDescent="0.2">
      <c r="A427" s="50" t="s">
        <v>159</v>
      </c>
      <c r="B427" s="53" t="s">
        <v>70</v>
      </c>
      <c r="C427" s="50">
        <v>53516.404880000002</v>
      </c>
      <c r="D427" s="50" t="s">
        <v>161</v>
      </c>
      <c r="E427" s="27">
        <f t="shared" si="48"/>
        <v>16512.010981287076</v>
      </c>
      <c r="F427">
        <f t="shared" si="49"/>
        <v>16512</v>
      </c>
      <c r="G427">
        <f t="shared" si="51"/>
        <v>5.8072000028914772E-3</v>
      </c>
      <c r="K427">
        <f>G427</f>
        <v>5.8072000028914772E-3</v>
      </c>
      <c r="O427">
        <f t="shared" ca="1" si="45"/>
        <v>3.5218303993087138E-3</v>
      </c>
      <c r="Q427" s="2">
        <f t="shared" si="50"/>
        <v>38497.904880000002</v>
      </c>
    </row>
    <row r="428" spans="1:17" x14ac:dyDescent="0.2">
      <c r="A428" s="24" t="s">
        <v>147</v>
      </c>
      <c r="B428" s="52"/>
      <c r="C428" s="50">
        <v>53517.461799999997</v>
      </c>
      <c r="D428" s="50">
        <v>2.0999999999999999E-3</v>
      </c>
      <c r="E428" s="27">
        <f t="shared" si="48"/>
        <v>16514.009593687457</v>
      </c>
      <c r="F428">
        <f t="shared" si="49"/>
        <v>16514</v>
      </c>
      <c r="G428">
        <f t="shared" si="51"/>
        <v>5.0733999960357323E-3</v>
      </c>
      <c r="J428">
        <f>G428</f>
        <v>5.0733999960357323E-3</v>
      </c>
      <c r="O428">
        <f t="shared" ref="O428:O479" ca="1" si="52">+C$11+C$12*$F428</f>
        <v>3.522385313328923E-3</v>
      </c>
      <c r="Q428" s="2">
        <f t="shared" si="50"/>
        <v>38498.961799999997</v>
      </c>
    </row>
    <row r="429" spans="1:17" x14ac:dyDescent="0.2">
      <c r="A429" s="50" t="s">
        <v>159</v>
      </c>
      <c r="B429" s="53" t="s">
        <v>70</v>
      </c>
      <c r="C429" s="50">
        <v>53525.393940000002</v>
      </c>
      <c r="D429" s="50">
        <v>1E-3</v>
      </c>
      <c r="E429" s="27">
        <f t="shared" si="48"/>
        <v>16529.009095414782</v>
      </c>
      <c r="F429">
        <f t="shared" si="49"/>
        <v>16529</v>
      </c>
      <c r="G429">
        <f t="shared" si="51"/>
        <v>4.8099000050569884E-3</v>
      </c>
      <c r="K429">
        <f>G429</f>
        <v>4.8099000050569884E-3</v>
      </c>
      <c r="O429">
        <f t="shared" ca="1" si="52"/>
        <v>3.5265471684804922E-3</v>
      </c>
      <c r="Q429" s="2">
        <f t="shared" si="50"/>
        <v>38506.893940000002</v>
      </c>
    </row>
    <row r="430" spans="1:17" x14ac:dyDescent="0.2">
      <c r="A430" s="76" t="s">
        <v>1317</v>
      </c>
      <c r="B430" s="79" t="s">
        <v>70</v>
      </c>
      <c r="C430" s="77">
        <v>53644.909399999997</v>
      </c>
      <c r="D430" s="18"/>
      <c r="E430" s="27">
        <f t="shared" si="48"/>
        <v>16755.010193316561</v>
      </c>
      <c r="F430">
        <f t="shared" si="49"/>
        <v>16755</v>
      </c>
      <c r="G430">
        <f t="shared" si="51"/>
        <v>5.3904999949736521E-3</v>
      </c>
      <c r="K430">
        <f>G430</f>
        <v>5.3904999949736521E-3</v>
      </c>
      <c r="O430">
        <f t="shared" ca="1" si="52"/>
        <v>3.5892524527641389E-3</v>
      </c>
      <c r="Q430" s="2">
        <f t="shared" si="50"/>
        <v>38626.409399999997</v>
      </c>
    </row>
    <row r="431" spans="1:17" x14ac:dyDescent="0.2">
      <c r="A431" s="50" t="s">
        <v>159</v>
      </c>
      <c r="B431" s="53" t="s">
        <v>70</v>
      </c>
      <c r="C431" s="50">
        <v>53652.310799999999</v>
      </c>
      <c r="D431" s="50" t="s">
        <v>162</v>
      </c>
      <c r="E431" s="27">
        <f t="shared" si="48"/>
        <v>16769.006077413989</v>
      </c>
      <c r="F431">
        <f t="shared" si="49"/>
        <v>16769</v>
      </c>
      <c r="G431">
        <f t="shared" si="51"/>
        <v>3.2139000031747855E-3</v>
      </c>
      <c r="K431">
        <f>G431</f>
        <v>3.2139000031747855E-3</v>
      </c>
      <c r="O431">
        <f t="shared" ca="1" si="52"/>
        <v>3.5931368509056032E-3</v>
      </c>
      <c r="Q431" s="2">
        <f t="shared" si="50"/>
        <v>38633.810799999999</v>
      </c>
    </row>
    <row r="432" spans="1:17" x14ac:dyDescent="0.2">
      <c r="A432" s="50" t="s">
        <v>159</v>
      </c>
      <c r="B432" s="53" t="s">
        <v>70</v>
      </c>
      <c r="C432" s="50">
        <v>53652.311500000003</v>
      </c>
      <c r="D432" s="50" t="s">
        <v>162</v>
      </c>
      <c r="E432" s="27">
        <f t="shared" si="48"/>
        <v>16769.007401098552</v>
      </c>
      <c r="F432">
        <f t="shared" si="49"/>
        <v>16769</v>
      </c>
      <c r="G432">
        <f t="shared" si="51"/>
        <v>3.913900007319171E-3</v>
      </c>
      <c r="K432">
        <f>G432</f>
        <v>3.913900007319171E-3</v>
      </c>
      <c r="O432">
        <f t="shared" ca="1" si="52"/>
        <v>3.5931368509056032E-3</v>
      </c>
      <c r="Q432" s="2">
        <f t="shared" si="50"/>
        <v>38633.811500000003</v>
      </c>
    </row>
    <row r="433" spans="1:17" x14ac:dyDescent="0.2">
      <c r="A433" s="24" t="s">
        <v>147</v>
      </c>
      <c r="B433" s="52"/>
      <c r="C433" s="50">
        <v>53688.2719</v>
      </c>
      <c r="D433" s="50">
        <v>2.9999999999999997E-4</v>
      </c>
      <c r="E433" s="27">
        <f t="shared" si="48"/>
        <v>16837.007724077579</v>
      </c>
      <c r="F433">
        <f t="shared" si="49"/>
        <v>16837</v>
      </c>
      <c r="G433">
        <f t="shared" si="51"/>
        <v>4.084699998202268E-3</v>
      </c>
      <c r="J433">
        <f>G433</f>
        <v>4.084699998202268E-3</v>
      </c>
      <c r="O433">
        <f t="shared" ca="1" si="52"/>
        <v>3.6120039275927178E-3</v>
      </c>
      <c r="Q433" s="2">
        <f t="shared" si="50"/>
        <v>38669.7719</v>
      </c>
    </row>
    <row r="434" spans="1:17" x14ac:dyDescent="0.2">
      <c r="A434" s="50" t="s">
        <v>159</v>
      </c>
      <c r="B434" s="53" t="s">
        <v>70</v>
      </c>
      <c r="C434" s="50">
        <v>53911.4372</v>
      </c>
      <c r="D434" s="50" t="s">
        <v>161</v>
      </c>
      <c r="E434" s="27">
        <f t="shared" si="48"/>
        <v>17259.008382516095</v>
      </c>
      <c r="F434">
        <f t="shared" si="49"/>
        <v>17259</v>
      </c>
      <c r="G434">
        <f t="shared" si="51"/>
        <v>4.4329000011202879E-3</v>
      </c>
      <c r="K434">
        <f t="shared" ref="K434:K448" si="53">G434</f>
        <v>4.4329000011202879E-3</v>
      </c>
      <c r="O434">
        <f t="shared" ca="1" si="52"/>
        <v>3.7290907858568718E-3</v>
      </c>
      <c r="Q434" s="2">
        <f t="shared" si="50"/>
        <v>38892.9372</v>
      </c>
    </row>
    <row r="435" spans="1:17" x14ac:dyDescent="0.2">
      <c r="A435" s="50" t="s">
        <v>159</v>
      </c>
      <c r="B435" s="53" t="s">
        <v>70</v>
      </c>
      <c r="C435" s="50">
        <v>53911.439279999999</v>
      </c>
      <c r="D435" s="50">
        <v>1.4E-3</v>
      </c>
      <c r="E435" s="27">
        <f t="shared" si="48"/>
        <v>17259.012315750198</v>
      </c>
      <c r="F435">
        <f t="shared" si="49"/>
        <v>17259</v>
      </c>
      <c r="G435">
        <f t="shared" si="51"/>
        <v>6.5128999995067716E-3</v>
      </c>
      <c r="K435">
        <f t="shared" si="53"/>
        <v>6.5128999995067716E-3</v>
      </c>
      <c r="O435">
        <f t="shared" ca="1" si="52"/>
        <v>3.7290907858568718E-3</v>
      </c>
      <c r="Q435" s="2">
        <f t="shared" si="50"/>
        <v>38892.939279999999</v>
      </c>
    </row>
    <row r="436" spans="1:17" x14ac:dyDescent="0.2">
      <c r="A436" s="50" t="s">
        <v>159</v>
      </c>
      <c r="B436" s="53" t="s">
        <v>70</v>
      </c>
      <c r="C436" s="50">
        <v>53938.407910000002</v>
      </c>
      <c r="D436" s="50">
        <v>1.1999999999999999E-3</v>
      </c>
      <c r="E436" s="27">
        <f t="shared" si="48"/>
        <v>17310.009400051327</v>
      </c>
      <c r="F436">
        <f t="shared" si="49"/>
        <v>17310</v>
      </c>
      <c r="G436">
        <f t="shared" si="51"/>
        <v>4.9710000021150336E-3</v>
      </c>
      <c r="K436">
        <f t="shared" si="53"/>
        <v>4.9710000021150336E-3</v>
      </c>
      <c r="O436">
        <f t="shared" ca="1" si="52"/>
        <v>3.743241093372208E-3</v>
      </c>
      <c r="Q436" s="2">
        <f t="shared" si="50"/>
        <v>38919.907910000002</v>
      </c>
    </row>
    <row r="437" spans="1:17" x14ac:dyDescent="0.2">
      <c r="A437" s="24" t="s">
        <v>153</v>
      </c>
      <c r="B437" s="52" t="s">
        <v>106</v>
      </c>
      <c r="C437" s="51">
        <v>53998.424599999998</v>
      </c>
      <c r="D437" s="51">
        <v>5.0000000000000001E-4</v>
      </c>
      <c r="E437" s="27">
        <f t="shared" si="48"/>
        <v>17423.499636648587</v>
      </c>
      <c r="F437">
        <f t="shared" si="49"/>
        <v>17423.5</v>
      </c>
      <c r="G437">
        <f t="shared" si="51"/>
        <v>-1.9215000065742061E-4</v>
      </c>
      <c r="K437">
        <f t="shared" si="53"/>
        <v>-1.9215000065742061E-4</v>
      </c>
      <c r="O437">
        <f t="shared" ca="1" si="52"/>
        <v>3.774732464019083E-3</v>
      </c>
      <c r="Q437" s="2">
        <f t="shared" si="50"/>
        <v>38979.924599999998</v>
      </c>
    </row>
    <row r="438" spans="1:17" x14ac:dyDescent="0.2">
      <c r="A438" s="50" t="s">
        <v>159</v>
      </c>
      <c r="B438" s="53" t="s">
        <v>70</v>
      </c>
      <c r="C438" s="50">
        <v>54019.319049999998</v>
      </c>
      <c r="D438" s="50" t="s">
        <v>161</v>
      </c>
      <c r="E438" s="27">
        <f t="shared" si="48"/>
        <v>17463.010580588845</v>
      </c>
      <c r="F438">
        <f t="shared" si="49"/>
        <v>17463</v>
      </c>
      <c r="G438">
        <f t="shared" si="51"/>
        <v>5.5952999973669648E-3</v>
      </c>
      <c r="K438">
        <f t="shared" si="53"/>
        <v>5.5952999973669648E-3</v>
      </c>
      <c r="O438">
        <f t="shared" ca="1" si="52"/>
        <v>3.7856920159182158E-3</v>
      </c>
      <c r="Q438" s="2">
        <f t="shared" si="50"/>
        <v>39000.819049999998</v>
      </c>
    </row>
    <row r="439" spans="1:17" x14ac:dyDescent="0.2">
      <c r="A439" s="50" t="s">
        <v>159</v>
      </c>
      <c r="B439" s="53" t="s">
        <v>70</v>
      </c>
      <c r="C439" s="50">
        <v>54241.424590000002</v>
      </c>
      <c r="D439" s="50">
        <v>2.0000000000000001E-4</v>
      </c>
      <c r="E439" s="27">
        <f t="shared" si="48"/>
        <v>17883.007256249643</v>
      </c>
      <c r="F439">
        <f t="shared" si="49"/>
        <v>17883</v>
      </c>
      <c r="G439">
        <f t="shared" si="51"/>
        <v>3.837300006125588E-3</v>
      </c>
      <c r="K439">
        <f t="shared" si="53"/>
        <v>3.837300006125588E-3</v>
      </c>
      <c r="O439">
        <f t="shared" ca="1" si="52"/>
        <v>3.9022239601621605E-3</v>
      </c>
      <c r="Q439" s="2">
        <f t="shared" si="50"/>
        <v>39222.924590000002</v>
      </c>
    </row>
    <row r="440" spans="1:17" x14ac:dyDescent="0.2">
      <c r="A440" s="50" t="s">
        <v>159</v>
      </c>
      <c r="B440" s="53" t="s">
        <v>70</v>
      </c>
      <c r="C440" s="50">
        <v>54241.424789999997</v>
      </c>
      <c r="D440" s="50">
        <v>2.0000000000000001E-4</v>
      </c>
      <c r="E440" s="27">
        <f t="shared" si="48"/>
        <v>17883.007634445217</v>
      </c>
      <c r="F440">
        <f t="shared" si="49"/>
        <v>17883</v>
      </c>
      <c r="G440">
        <f t="shared" si="51"/>
        <v>4.037300001073163E-3</v>
      </c>
      <c r="K440">
        <f t="shared" si="53"/>
        <v>4.037300001073163E-3</v>
      </c>
      <c r="O440">
        <f t="shared" ca="1" si="52"/>
        <v>3.9022239601621605E-3</v>
      </c>
      <c r="Q440" s="2">
        <f t="shared" si="50"/>
        <v>39222.924789999997</v>
      </c>
    </row>
    <row r="441" spans="1:17" x14ac:dyDescent="0.2">
      <c r="A441" s="25" t="s">
        <v>157</v>
      </c>
      <c r="B441" s="53"/>
      <c r="C441" s="54">
        <v>54519.059399999998</v>
      </c>
      <c r="D441" s="54">
        <v>1E-4</v>
      </c>
      <c r="E441" s="27">
        <f t="shared" si="48"/>
        <v>18408.008556296965</v>
      </c>
      <c r="F441">
        <f t="shared" si="49"/>
        <v>18408</v>
      </c>
      <c r="G441">
        <f t="shared" si="51"/>
        <v>4.5247999951243401E-3</v>
      </c>
      <c r="K441">
        <f t="shared" si="53"/>
        <v>4.5247999951243401E-3</v>
      </c>
      <c r="O441">
        <f t="shared" ca="1" si="52"/>
        <v>4.047888890467091E-3</v>
      </c>
      <c r="Q441" s="2">
        <f t="shared" si="50"/>
        <v>39500.559399999998</v>
      </c>
    </row>
    <row r="442" spans="1:17" x14ac:dyDescent="0.2">
      <c r="A442" s="24" t="s">
        <v>156</v>
      </c>
      <c r="B442" s="53" t="s">
        <v>70</v>
      </c>
      <c r="C442" s="50">
        <v>54578.817000000003</v>
      </c>
      <c r="D442" s="50">
        <v>1E-4</v>
      </c>
      <c r="E442" s="27">
        <f t="shared" si="48"/>
        <v>18521.008859420737</v>
      </c>
      <c r="F442">
        <f t="shared" si="49"/>
        <v>18521</v>
      </c>
      <c r="G442">
        <f t="shared" si="51"/>
        <v>4.6851000006427057E-3</v>
      </c>
      <c r="K442">
        <f t="shared" si="53"/>
        <v>4.6851000006427057E-3</v>
      </c>
      <c r="O442">
        <f t="shared" ca="1" si="52"/>
        <v>4.0792415326089135E-3</v>
      </c>
      <c r="Q442" s="2">
        <f t="shared" si="50"/>
        <v>39560.317000000003</v>
      </c>
    </row>
    <row r="443" spans="1:17" x14ac:dyDescent="0.2">
      <c r="A443" s="50" t="s">
        <v>163</v>
      </c>
      <c r="B443" s="53" t="s">
        <v>106</v>
      </c>
      <c r="C443" s="50">
        <v>54631.435709999998</v>
      </c>
      <c r="D443" s="50">
        <v>1.4E-3</v>
      </c>
      <c r="E443" s="27">
        <f t="shared" si="48"/>
        <v>18620.509679065115</v>
      </c>
      <c r="F443">
        <f t="shared" si="49"/>
        <v>18620.5</v>
      </c>
      <c r="G443">
        <f t="shared" si="51"/>
        <v>5.1185499978601001E-3</v>
      </c>
      <c r="K443">
        <f t="shared" si="53"/>
        <v>5.1185499978601001E-3</v>
      </c>
      <c r="O443">
        <f t="shared" ca="1" si="52"/>
        <v>4.1068485051143242E-3</v>
      </c>
      <c r="Q443" s="2">
        <f t="shared" si="50"/>
        <v>39612.935709999998</v>
      </c>
    </row>
    <row r="444" spans="1:17" x14ac:dyDescent="0.2">
      <c r="A444" s="50" t="s">
        <v>163</v>
      </c>
      <c r="B444" s="53" t="s">
        <v>106</v>
      </c>
      <c r="C444" s="50">
        <v>54640.42409</v>
      </c>
      <c r="D444" s="50">
        <v>2.9999999999999997E-4</v>
      </c>
      <c r="E444" s="27">
        <f t="shared" si="48"/>
        <v>18637.506507327824</v>
      </c>
      <c r="F444">
        <f t="shared" si="49"/>
        <v>18637.5</v>
      </c>
      <c r="G444">
        <f t="shared" si="51"/>
        <v>3.441250002651941E-3</v>
      </c>
      <c r="K444">
        <f t="shared" si="53"/>
        <v>3.441250002651941E-3</v>
      </c>
      <c r="O444">
        <f t="shared" ca="1" si="52"/>
        <v>4.1115652742861027E-3</v>
      </c>
      <c r="Q444" s="2">
        <f t="shared" si="50"/>
        <v>39621.92409</v>
      </c>
    </row>
    <row r="445" spans="1:17" x14ac:dyDescent="0.2">
      <c r="A445" s="50" t="s">
        <v>163</v>
      </c>
      <c r="B445" s="53" t="s">
        <v>70</v>
      </c>
      <c r="C445" s="50">
        <v>54681.409299999999</v>
      </c>
      <c r="D445" s="50">
        <v>2.9999999999999997E-4</v>
      </c>
      <c r="E445" s="27">
        <f t="shared" si="48"/>
        <v>18715.008635150745</v>
      </c>
      <c r="F445">
        <f t="shared" si="49"/>
        <v>18715</v>
      </c>
      <c r="G445">
        <f t="shared" si="51"/>
        <v>4.5664999997825362E-3</v>
      </c>
      <c r="K445">
        <f t="shared" si="53"/>
        <v>4.5664999997825362E-3</v>
      </c>
      <c r="O445">
        <f t="shared" ca="1" si="52"/>
        <v>4.1330681925692116E-3</v>
      </c>
      <c r="Q445" s="2">
        <f t="shared" si="50"/>
        <v>39662.909299999999</v>
      </c>
    </row>
    <row r="446" spans="1:17" x14ac:dyDescent="0.2">
      <c r="A446" s="56" t="s">
        <v>158</v>
      </c>
      <c r="B446" s="55" t="s">
        <v>70</v>
      </c>
      <c r="C446" s="56">
        <v>54930.486900000004</v>
      </c>
      <c r="D446" s="56">
        <v>2.0000000000000001E-4</v>
      </c>
      <c r="E446" s="27">
        <f t="shared" si="48"/>
        <v>19186.008881166985</v>
      </c>
      <c r="F446">
        <f t="shared" si="49"/>
        <v>19186</v>
      </c>
      <c r="G446">
        <f t="shared" ref="G446:G477" si="54">+C446-(C$7+F446*C$8)</f>
        <v>4.6966000081738457E-3</v>
      </c>
      <c r="K446">
        <f t="shared" si="53"/>
        <v>4.6966000081738457E-3</v>
      </c>
      <c r="O446">
        <f t="shared" ca="1" si="52"/>
        <v>4.2637504443284917E-3</v>
      </c>
      <c r="Q446" s="2">
        <f t="shared" si="50"/>
        <v>39911.986900000004</v>
      </c>
    </row>
    <row r="447" spans="1:17" x14ac:dyDescent="0.2">
      <c r="A447" s="76" t="s">
        <v>1376</v>
      </c>
      <c r="B447" s="79" t="s">
        <v>70</v>
      </c>
      <c r="C447" s="77">
        <v>55766.033600000002</v>
      </c>
      <c r="D447" s="18"/>
      <c r="E447" s="27">
        <f t="shared" si="48"/>
        <v>20766.009255580615</v>
      </c>
      <c r="F447">
        <f t="shared" si="49"/>
        <v>20766</v>
      </c>
      <c r="G447">
        <f t="shared" si="54"/>
        <v>4.8946000024443492E-3</v>
      </c>
      <c r="K447">
        <f t="shared" si="53"/>
        <v>4.8946000024443492E-3</v>
      </c>
      <c r="O447">
        <f t="shared" ca="1" si="52"/>
        <v>4.7021325202938058E-3</v>
      </c>
      <c r="Q447" s="2">
        <f t="shared" si="50"/>
        <v>40747.533600000002</v>
      </c>
    </row>
    <row r="448" spans="1:17" x14ac:dyDescent="0.2">
      <c r="A448" s="24" t="s">
        <v>169</v>
      </c>
      <c r="B448" s="53" t="s">
        <v>70</v>
      </c>
      <c r="C448" s="50">
        <v>55792.47395</v>
      </c>
      <c r="D448" s="50">
        <v>4.0000000000000002E-4</v>
      </c>
      <c r="E448" s="27">
        <f t="shared" si="48"/>
        <v>20816.007374057561</v>
      </c>
      <c r="F448">
        <f t="shared" si="49"/>
        <v>20816</v>
      </c>
      <c r="G448">
        <f t="shared" si="54"/>
        <v>3.8996000002953224E-3</v>
      </c>
      <c r="K448">
        <f t="shared" si="53"/>
        <v>3.8996000002953224E-3</v>
      </c>
      <c r="O448">
        <f t="shared" ca="1" si="52"/>
        <v>4.7160053707990379E-3</v>
      </c>
      <c r="Q448" s="2">
        <f t="shared" si="50"/>
        <v>40773.97395</v>
      </c>
    </row>
    <row r="449" spans="1:17" x14ac:dyDescent="0.2">
      <c r="A449" s="76" t="s">
        <v>1384</v>
      </c>
      <c r="B449" s="79" t="s">
        <v>106</v>
      </c>
      <c r="C449" s="77">
        <v>55850.374000000003</v>
      </c>
      <c r="D449" s="18"/>
      <c r="E449" s="27">
        <f t="shared" si="48"/>
        <v>20925.495091115834</v>
      </c>
      <c r="F449">
        <f t="shared" si="49"/>
        <v>20925.5</v>
      </c>
      <c r="G449">
        <f t="shared" si="54"/>
        <v>-2.5959499980672263E-3</v>
      </c>
      <c r="I449">
        <f>G449</f>
        <v>-2.5959499980672263E-3</v>
      </c>
      <c r="O449">
        <f t="shared" ca="1" si="52"/>
        <v>4.7463869134054945E-3</v>
      </c>
      <c r="Q449" s="2">
        <f t="shared" si="50"/>
        <v>40831.874000000003</v>
      </c>
    </row>
    <row r="450" spans="1:17" x14ac:dyDescent="0.2">
      <c r="A450" s="50" t="s">
        <v>168</v>
      </c>
      <c r="B450" s="53" t="s">
        <v>70</v>
      </c>
      <c r="C450" s="50">
        <v>56075.928500000002</v>
      </c>
      <c r="D450" s="50">
        <v>1.6999999999999999E-3</v>
      </c>
      <c r="E450" s="27">
        <f t="shared" si="48"/>
        <v>21352.013674039659</v>
      </c>
      <c r="F450">
        <f t="shared" si="49"/>
        <v>21352</v>
      </c>
      <c r="G450">
        <f t="shared" si="54"/>
        <v>7.231200004753191E-3</v>
      </c>
      <c r="K450">
        <f>G450</f>
        <v>7.231200004753191E-3</v>
      </c>
      <c r="O450">
        <f t="shared" ca="1" si="52"/>
        <v>4.8647223282151193E-3</v>
      </c>
      <c r="Q450" s="2">
        <f t="shared" si="50"/>
        <v>41057.428500000002</v>
      </c>
    </row>
    <row r="451" spans="1:17" x14ac:dyDescent="0.2">
      <c r="A451" s="50" t="s">
        <v>172</v>
      </c>
      <c r="B451" s="53" t="s">
        <v>70</v>
      </c>
      <c r="C451" s="50">
        <v>56076.455909999997</v>
      </c>
      <c r="D451" s="50">
        <v>1.1E-4</v>
      </c>
      <c r="E451" s="27">
        <f t="shared" si="48"/>
        <v>21353.010994713011</v>
      </c>
      <c r="F451">
        <f t="shared" si="49"/>
        <v>21353</v>
      </c>
      <c r="G451">
        <f t="shared" si="54"/>
        <v>5.8142999987467192E-3</v>
      </c>
      <c r="K451">
        <f>G451</f>
        <v>5.8142999987467192E-3</v>
      </c>
      <c r="O451">
        <f t="shared" ca="1" si="52"/>
        <v>4.8649997852252234E-3</v>
      </c>
      <c r="Q451" s="2">
        <f t="shared" si="50"/>
        <v>41057.955909999997</v>
      </c>
    </row>
    <row r="452" spans="1:17" x14ac:dyDescent="0.2">
      <c r="A452" s="24" t="s">
        <v>170</v>
      </c>
      <c r="B452" s="53" t="s">
        <v>70</v>
      </c>
      <c r="C452" s="50">
        <v>56094.436500000003</v>
      </c>
      <c r="D452" s="50">
        <v>5.0000000000000001E-4</v>
      </c>
      <c r="E452" s="27">
        <f t="shared" si="48"/>
        <v>21387.011893683935</v>
      </c>
      <c r="F452">
        <f t="shared" si="49"/>
        <v>21387</v>
      </c>
      <c r="G452">
        <f t="shared" si="54"/>
        <v>6.2897000025259331E-3</v>
      </c>
      <c r="J452">
        <f>G452</f>
        <v>6.2897000025259331E-3</v>
      </c>
      <c r="O452">
        <f t="shared" ca="1" si="52"/>
        <v>4.8744333235687812E-3</v>
      </c>
      <c r="Q452" s="2">
        <f t="shared" si="50"/>
        <v>41075.936500000003</v>
      </c>
    </row>
    <row r="453" spans="1:17" x14ac:dyDescent="0.2">
      <c r="A453" s="50" t="s">
        <v>172</v>
      </c>
      <c r="B453" s="53" t="s">
        <v>106</v>
      </c>
      <c r="C453" s="50">
        <v>56108.450470000003</v>
      </c>
      <c r="D453" s="50">
        <v>3.3E-4</v>
      </c>
      <c r="E453" s="27">
        <f t="shared" si="48"/>
        <v>21413.512001753323</v>
      </c>
      <c r="F453">
        <f t="shared" si="49"/>
        <v>21413.5</v>
      </c>
      <c r="G453">
        <f t="shared" si="54"/>
        <v>6.3468500084127299E-3</v>
      </c>
      <c r="K453">
        <f>G453</f>
        <v>6.3468500084127299E-3</v>
      </c>
      <c r="O453">
        <f t="shared" ca="1" si="52"/>
        <v>4.8817859343365539E-3</v>
      </c>
      <c r="Q453" s="2">
        <f t="shared" si="50"/>
        <v>41089.950470000003</v>
      </c>
    </row>
    <row r="454" spans="1:17" x14ac:dyDescent="0.2">
      <c r="A454" s="24" t="s">
        <v>170</v>
      </c>
      <c r="B454" s="53" t="s">
        <v>70</v>
      </c>
      <c r="C454" s="50">
        <v>56132.515700000004</v>
      </c>
      <c r="D454" s="50">
        <v>2.2000000000000001E-3</v>
      </c>
      <c r="E454" s="27">
        <f t="shared" si="48"/>
        <v>21459.018820714311</v>
      </c>
      <c r="F454">
        <f t="shared" si="49"/>
        <v>21459</v>
      </c>
      <c r="G454">
        <f t="shared" si="54"/>
        <v>9.9528999999165535E-3</v>
      </c>
      <c r="J454">
        <f>G454</f>
        <v>9.9528999999165535E-3</v>
      </c>
      <c r="O454">
        <f t="shared" ca="1" si="52"/>
        <v>4.8944102282963142E-3</v>
      </c>
      <c r="Q454" s="2">
        <f t="shared" si="50"/>
        <v>41114.015700000004</v>
      </c>
    </row>
    <row r="455" spans="1:17" x14ac:dyDescent="0.2">
      <c r="A455" s="24" t="s">
        <v>171</v>
      </c>
      <c r="B455" s="53" t="s">
        <v>70</v>
      </c>
      <c r="C455" s="50">
        <v>56157.366900000001</v>
      </c>
      <c r="D455" s="50">
        <v>1E-4</v>
      </c>
      <c r="E455" s="27">
        <f t="shared" si="48"/>
        <v>21506.011891603852</v>
      </c>
      <c r="F455">
        <f t="shared" si="49"/>
        <v>21506</v>
      </c>
      <c r="G455">
        <f t="shared" si="54"/>
        <v>6.288600001425948E-3</v>
      </c>
      <c r="J455">
        <f>G455</f>
        <v>6.288600001425948E-3</v>
      </c>
      <c r="O455">
        <f t="shared" ca="1" si="52"/>
        <v>4.9074507077712321E-3</v>
      </c>
      <c r="Q455" s="2">
        <f t="shared" si="50"/>
        <v>41138.866900000001</v>
      </c>
    </row>
    <row r="456" spans="1:17" x14ac:dyDescent="0.2">
      <c r="A456" s="59" t="s">
        <v>173</v>
      </c>
      <c r="B456" s="60" t="s">
        <v>70</v>
      </c>
      <c r="C456" s="59">
        <v>56475.458599999998</v>
      </c>
      <c r="D456" s="59">
        <v>1.9E-3</v>
      </c>
      <c r="E456" s="27">
        <f t="shared" si="48"/>
        <v>22107.516278010818</v>
      </c>
      <c r="F456">
        <f t="shared" si="49"/>
        <v>22107.5</v>
      </c>
      <c r="G456">
        <f t="shared" si="54"/>
        <v>8.6082499983604066E-3</v>
      </c>
      <c r="J456">
        <f>G456</f>
        <v>8.6082499983604066E-3</v>
      </c>
      <c r="O456">
        <f t="shared" ca="1" si="52"/>
        <v>5.0743410993491665E-3</v>
      </c>
      <c r="Q456" s="2">
        <f t="shared" si="50"/>
        <v>41456.958599999998</v>
      </c>
    </row>
    <row r="457" spans="1:17" x14ac:dyDescent="0.2">
      <c r="A457" s="91" t="s">
        <v>1433</v>
      </c>
      <c r="B457" s="92" t="s">
        <v>70</v>
      </c>
      <c r="C457" s="93">
        <v>56507.450100000002</v>
      </c>
      <c r="D457" s="93">
        <v>8.9999999999999998E-4</v>
      </c>
      <c r="E457" s="27">
        <f t="shared" si="48"/>
        <v>22168.011498658641</v>
      </c>
      <c r="F457">
        <f t="shared" si="49"/>
        <v>22168</v>
      </c>
      <c r="G457">
        <f t="shared" si="54"/>
        <v>6.0808000052929856E-3</v>
      </c>
      <c r="K457">
        <f>G457</f>
        <v>6.0808000052929856E-3</v>
      </c>
      <c r="O457">
        <f t="shared" ca="1" si="52"/>
        <v>5.0911272484604961E-3</v>
      </c>
      <c r="Q457" s="2">
        <f t="shared" si="50"/>
        <v>41488.950100000002</v>
      </c>
    </row>
    <row r="458" spans="1:17" x14ac:dyDescent="0.2">
      <c r="A458" s="50" t="s">
        <v>172</v>
      </c>
      <c r="B458" s="53" t="s">
        <v>106</v>
      </c>
      <c r="C458" s="50">
        <v>56510.359250000001</v>
      </c>
      <c r="D458" s="50">
        <v>2.1000000000000001E-4</v>
      </c>
      <c r="E458" s="27">
        <f t="shared" si="48"/>
        <v>22173.512637121905</v>
      </c>
      <c r="F458">
        <f t="shared" si="49"/>
        <v>22173.5</v>
      </c>
      <c r="G458">
        <f t="shared" si="54"/>
        <v>6.6828500057454221E-3</v>
      </c>
      <c r="K458">
        <f>G458</f>
        <v>6.6828500057454221E-3</v>
      </c>
      <c r="O458">
        <f t="shared" ca="1" si="52"/>
        <v>5.092653262016072E-3</v>
      </c>
      <c r="Q458" s="2">
        <f t="shared" si="50"/>
        <v>41491.859250000001</v>
      </c>
    </row>
    <row r="459" spans="1:17" x14ac:dyDescent="0.2">
      <c r="A459" s="59" t="s">
        <v>173</v>
      </c>
      <c r="B459" s="60" t="s">
        <v>70</v>
      </c>
      <c r="C459" s="59">
        <v>56541.562599999997</v>
      </c>
      <c r="D459" s="59">
        <v>5.8999999999999999E-3</v>
      </c>
      <c r="E459" s="27">
        <f t="shared" si="48"/>
        <v>22232.517483509251</v>
      </c>
      <c r="F459">
        <f t="shared" si="49"/>
        <v>22232.5</v>
      </c>
      <c r="G459">
        <f t="shared" si="54"/>
        <v>9.2457499995362014E-3</v>
      </c>
      <c r="J459">
        <f>G459</f>
        <v>9.2457499995362014E-3</v>
      </c>
      <c r="O459">
        <f t="shared" ca="1" si="52"/>
        <v>5.1090232256122449E-3</v>
      </c>
      <c r="Q459" s="2">
        <f t="shared" si="50"/>
        <v>41523.062599999997</v>
      </c>
    </row>
    <row r="460" spans="1:17" x14ac:dyDescent="0.2">
      <c r="A460" s="50" t="s">
        <v>172</v>
      </c>
      <c r="B460" s="53" t="s">
        <v>70</v>
      </c>
      <c r="C460" s="50">
        <v>56765.518080000002</v>
      </c>
      <c r="D460" s="50">
        <v>1.2999999999999999E-4</v>
      </c>
      <c r="E460" s="27">
        <f t="shared" si="48"/>
        <v>22656.01235489345</v>
      </c>
      <c r="F460">
        <f t="shared" si="49"/>
        <v>22656</v>
      </c>
      <c r="G460">
        <f t="shared" si="54"/>
        <v>6.5336000043316744E-3</v>
      </c>
      <c r="K460">
        <f>G460</f>
        <v>6.5336000043316744E-3</v>
      </c>
      <c r="O460">
        <f t="shared" ca="1" si="52"/>
        <v>5.2265262693915555E-3</v>
      </c>
      <c r="Q460" s="2">
        <f t="shared" si="50"/>
        <v>41747.018080000002</v>
      </c>
    </row>
    <row r="461" spans="1:17" x14ac:dyDescent="0.2">
      <c r="A461" s="50" t="s">
        <v>172</v>
      </c>
      <c r="B461" s="53" t="s">
        <v>106</v>
      </c>
      <c r="C461" s="50">
        <v>56778.474450000002</v>
      </c>
      <c r="D461" s="50">
        <v>2.7999999999999998E-4</v>
      </c>
      <c r="E461" s="27">
        <f t="shared" si="48"/>
        <v>22680.512564697452</v>
      </c>
      <c r="F461">
        <f t="shared" si="49"/>
        <v>22680.5</v>
      </c>
      <c r="G461">
        <f t="shared" si="54"/>
        <v>6.6445500051486306E-3</v>
      </c>
      <c r="K461">
        <f>G461</f>
        <v>6.6445500051486306E-3</v>
      </c>
      <c r="O461">
        <f t="shared" ca="1" si="52"/>
        <v>5.233323966139119E-3</v>
      </c>
      <c r="Q461" s="2">
        <f t="shared" si="50"/>
        <v>41759.974450000002</v>
      </c>
    </row>
    <row r="462" spans="1:17" x14ac:dyDescent="0.2">
      <c r="A462" s="59" t="s">
        <v>173</v>
      </c>
      <c r="B462" s="60" t="s">
        <v>70</v>
      </c>
      <c r="C462" s="59">
        <v>56809.412300000004</v>
      </c>
      <c r="D462" s="59">
        <v>2.5000000000000001E-3</v>
      </c>
      <c r="E462" s="27">
        <f t="shared" si="48"/>
        <v>22739.015356442731</v>
      </c>
      <c r="F462">
        <f t="shared" si="49"/>
        <v>22739</v>
      </c>
      <c r="G462">
        <f t="shared" si="54"/>
        <v>8.1209000054514036E-3</v>
      </c>
      <c r="J462">
        <f>G462</f>
        <v>8.1209000054514036E-3</v>
      </c>
      <c r="O462">
        <f t="shared" ca="1" si="52"/>
        <v>5.2495552012302394E-3</v>
      </c>
      <c r="Q462" s="2">
        <f t="shared" si="50"/>
        <v>41790.912300000004</v>
      </c>
    </row>
    <row r="463" spans="1:17" x14ac:dyDescent="0.2">
      <c r="A463" s="59" t="s">
        <v>173</v>
      </c>
      <c r="B463" s="60" t="s">
        <v>70</v>
      </c>
      <c r="C463" s="59">
        <v>56811.525399999999</v>
      </c>
      <c r="D463" s="59">
        <v>3.2000000000000002E-3</v>
      </c>
      <c r="E463" s="27">
        <f t="shared" si="48"/>
        <v>22743.011181919828</v>
      </c>
      <c r="F463">
        <f t="shared" si="49"/>
        <v>22743</v>
      </c>
      <c r="G463">
        <f t="shared" si="54"/>
        <v>5.9133000031579286E-3</v>
      </c>
      <c r="J463">
        <f>G463</f>
        <v>5.9133000031579286E-3</v>
      </c>
      <c r="O463">
        <f t="shared" ca="1" si="52"/>
        <v>5.2506650292706578E-3</v>
      </c>
      <c r="Q463" s="2">
        <f t="shared" si="50"/>
        <v>41793.025399999999</v>
      </c>
    </row>
    <row r="464" spans="1:17" x14ac:dyDescent="0.2">
      <c r="A464" s="76" t="s">
        <v>1431</v>
      </c>
      <c r="B464" s="79" t="s">
        <v>70</v>
      </c>
      <c r="C464" s="77">
        <v>56920.996099999997</v>
      </c>
      <c r="D464" s="18"/>
      <c r="E464" s="27">
        <f t="shared" si="48"/>
        <v>22950.017860286604</v>
      </c>
      <c r="F464">
        <f t="shared" si="49"/>
        <v>22950</v>
      </c>
      <c r="G464">
        <f t="shared" si="54"/>
        <v>9.444999996048864E-3</v>
      </c>
      <c r="K464">
        <f>G464</f>
        <v>9.444999996048864E-3</v>
      </c>
      <c r="O464">
        <f t="shared" ca="1" si="52"/>
        <v>5.308098630362316E-3</v>
      </c>
      <c r="Q464" s="2">
        <f t="shared" si="50"/>
        <v>41902.496099999997</v>
      </c>
    </row>
    <row r="465" spans="1:17" x14ac:dyDescent="0.2">
      <c r="A465" s="97" t="s">
        <v>1435</v>
      </c>
      <c r="B465" s="98" t="s">
        <v>70</v>
      </c>
      <c r="C465" s="99">
        <v>57123.532249999997</v>
      </c>
      <c r="D465" s="99">
        <v>1E-4</v>
      </c>
      <c r="E465" s="27">
        <f t="shared" si="48"/>
        <v>23333.009251231353</v>
      </c>
      <c r="F465">
        <f t="shared" si="49"/>
        <v>23333</v>
      </c>
      <c r="G465">
        <f t="shared" si="54"/>
        <v>4.8922999994829297E-3</v>
      </c>
      <c r="K465">
        <f>G465</f>
        <v>4.8922999994829297E-3</v>
      </c>
      <c r="O465">
        <f t="shared" ca="1" si="52"/>
        <v>5.4143646652323896E-3</v>
      </c>
      <c r="Q465" s="2">
        <f t="shared" si="50"/>
        <v>42105.032249999997</v>
      </c>
    </row>
    <row r="466" spans="1:17" x14ac:dyDescent="0.2">
      <c r="A466" s="100" t="s">
        <v>1434</v>
      </c>
      <c r="B466" s="101" t="s">
        <v>70</v>
      </c>
      <c r="C466" s="100">
        <v>57135.166100000002</v>
      </c>
      <c r="D466" s="100" t="s">
        <v>183</v>
      </c>
      <c r="E466" s="27">
        <f t="shared" si="48"/>
        <v>23355.008604895105</v>
      </c>
      <c r="F466">
        <f t="shared" si="49"/>
        <v>23355</v>
      </c>
      <c r="G466">
        <f t="shared" si="54"/>
        <v>4.5505000016419217E-3</v>
      </c>
      <c r="I466">
        <f>G466</f>
        <v>4.5505000016419217E-3</v>
      </c>
      <c r="O466">
        <f t="shared" ca="1" si="52"/>
        <v>5.4204687194546915E-3</v>
      </c>
      <c r="Q466" s="2">
        <f t="shared" si="50"/>
        <v>42116.666100000002</v>
      </c>
    </row>
    <row r="467" spans="1:17" x14ac:dyDescent="0.2">
      <c r="A467" s="91" t="s">
        <v>1433</v>
      </c>
      <c r="B467" s="92" t="s">
        <v>70</v>
      </c>
      <c r="C467" s="93">
        <v>57136.487099999998</v>
      </c>
      <c r="D467" s="93">
        <v>6.4999999999999997E-3</v>
      </c>
      <c r="E467" s="27">
        <f t="shared" si="48"/>
        <v>23357.506586748896</v>
      </c>
      <c r="F467">
        <f t="shared" si="49"/>
        <v>23357.5</v>
      </c>
      <c r="G467">
        <f t="shared" si="54"/>
        <v>3.4832499950425699E-3</v>
      </c>
      <c r="K467">
        <f t="shared" ref="K467:K479" si="55">G467</f>
        <v>3.4832499950425699E-3</v>
      </c>
      <c r="O467">
        <f t="shared" ca="1" si="52"/>
        <v>5.4211623619799523E-3</v>
      </c>
      <c r="Q467" s="2">
        <f t="shared" si="50"/>
        <v>42117.987099999998</v>
      </c>
    </row>
    <row r="468" spans="1:17" x14ac:dyDescent="0.2">
      <c r="A468" s="91" t="s">
        <v>1433</v>
      </c>
      <c r="B468" s="92" t="s">
        <v>70</v>
      </c>
      <c r="C468" s="93">
        <v>57515.39</v>
      </c>
      <c r="D468" s="93">
        <v>1.6999999999999999E-3</v>
      </c>
      <c r="E468" s="27">
        <f t="shared" si="48"/>
        <v>24074.003610633274</v>
      </c>
      <c r="F468">
        <f t="shared" si="49"/>
        <v>24074</v>
      </c>
      <c r="G468">
        <f t="shared" si="54"/>
        <v>1.9094000017503276E-3</v>
      </c>
      <c r="K468">
        <f t="shared" si="55"/>
        <v>1.9094000017503276E-3</v>
      </c>
      <c r="O468">
        <f t="shared" ca="1" si="52"/>
        <v>5.6199603097199192E-3</v>
      </c>
      <c r="Q468" s="2">
        <f t="shared" si="50"/>
        <v>42496.89</v>
      </c>
    </row>
    <row r="469" spans="1:17" x14ac:dyDescent="0.2">
      <c r="A469" s="102" t="s">
        <v>1</v>
      </c>
      <c r="B469" s="103" t="s">
        <v>70</v>
      </c>
      <c r="C469" s="102">
        <v>57566.157399999996</v>
      </c>
      <c r="D469" s="102" t="s">
        <v>2</v>
      </c>
      <c r="E469" s="27">
        <f t="shared" ref="E469:E479" si="56">+(C469-C$7)/C$8</f>
        <v>24170.003643914479</v>
      </c>
      <c r="F469">
        <f t="shared" ref="F469:F532" si="57">ROUND(2*E469,0)/2</f>
        <v>24170</v>
      </c>
      <c r="G469">
        <f t="shared" si="54"/>
        <v>1.9269999975222163E-3</v>
      </c>
      <c r="K469">
        <f t="shared" si="55"/>
        <v>1.9269999975222163E-3</v>
      </c>
      <c r="O469">
        <f t="shared" ca="1" si="52"/>
        <v>5.6465961826899641E-3</v>
      </c>
      <c r="Q469" s="2">
        <f t="shared" ref="Q469:Q479" si="58">+C469-15018.5</f>
        <v>42547.657399999996</v>
      </c>
    </row>
    <row r="470" spans="1:17" x14ac:dyDescent="0.2">
      <c r="A470" s="97" t="s">
        <v>1435</v>
      </c>
      <c r="B470" s="98" t="s">
        <v>70</v>
      </c>
      <c r="C470" s="99">
        <v>57647.349670000003</v>
      </c>
      <c r="D470" s="99">
        <v>1.9E-3</v>
      </c>
      <c r="E470" s="27">
        <f t="shared" si="56"/>
        <v>24323.536435079237</v>
      </c>
      <c r="F470">
        <f t="shared" si="57"/>
        <v>24323.5</v>
      </c>
      <c r="G470">
        <f t="shared" si="54"/>
        <v>1.9267850002506748E-2</v>
      </c>
      <c r="K470">
        <f t="shared" si="55"/>
        <v>1.9267850002506748E-2</v>
      </c>
      <c r="O470">
        <f t="shared" ca="1" si="52"/>
        <v>5.6891858337410244E-3</v>
      </c>
      <c r="Q470" s="2">
        <f t="shared" si="58"/>
        <v>42628.849670000003</v>
      </c>
    </row>
    <row r="471" spans="1:17" x14ac:dyDescent="0.2">
      <c r="A471" s="102" t="s">
        <v>0</v>
      </c>
      <c r="B471" s="104" t="s">
        <v>70</v>
      </c>
      <c r="C471" s="105">
        <v>57873.405299999999</v>
      </c>
      <c r="D471" s="105">
        <v>3.0000000000000001E-3</v>
      </c>
      <c r="E471" s="27">
        <f t="shared" si="56"/>
        <v>24751.00264377625</v>
      </c>
      <c r="F471">
        <f t="shared" si="57"/>
        <v>24751</v>
      </c>
      <c r="G471">
        <f t="shared" si="54"/>
        <v>1.3981000010971911E-3</v>
      </c>
      <c r="K471">
        <f t="shared" si="55"/>
        <v>1.3981000010971911E-3</v>
      </c>
      <c r="O471">
        <f t="shared" ca="1" si="52"/>
        <v>5.8077987055607534E-3</v>
      </c>
      <c r="Q471" s="2">
        <f t="shared" si="58"/>
        <v>42854.905299999999</v>
      </c>
    </row>
    <row r="472" spans="1:17" x14ac:dyDescent="0.2">
      <c r="A472" s="102" t="s">
        <v>0</v>
      </c>
      <c r="B472" s="104" t="s">
        <v>70</v>
      </c>
      <c r="C472" s="105">
        <v>57879.488700000002</v>
      </c>
      <c r="D472" s="105">
        <v>2.3999999999999998E-3</v>
      </c>
      <c r="E472" s="27">
        <f t="shared" si="56"/>
        <v>24762.506218953691</v>
      </c>
      <c r="F472">
        <f t="shared" si="57"/>
        <v>24762.5</v>
      </c>
      <c r="G472">
        <f t="shared" si="54"/>
        <v>3.2887499983189628E-3</v>
      </c>
      <c r="K472">
        <f t="shared" si="55"/>
        <v>3.2887499983189628E-3</v>
      </c>
      <c r="O472">
        <f t="shared" ca="1" si="52"/>
        <v>5.8109894611769568E-3</v>
      </c>
      <c r="Q472" s="2">
        <f t="shared" si="58"/>
        <v>42860.988700000002</v>
      </c>
    </row>
    <row r="473" spans="1:17" x14ac:dyDescent="0.2">
      <c r="A473" s="110" t="s">
        <v>1440</v>
      </c>
      <c r="B473" s="111" t="s">
        <v>106</v>
      </c>
      <c r="C473" s="112">
        <v>57887.420080000069</v>
      </c>
      <c r="D473" s="112">
        <v>1.06E-2</v>
      </c>
      <c r="E473" s="27">
        <f t="shared" si="56"/>
        <v>24777.504283537903</v>
      </c>
      <c r="F473">
        <f t="shared" si="57"/>
        <v>24777.5</v>
      </c>
      <c r="G473">
        <f t="shared" si="54"/>
        <v>2.2652500701951794E-3</v>
      </c>
      <c r="K473">
        <f t="shared" si="55"/>
        <v>2.2652500701951794E-3</v>
      </c>
      <c r="O473">
        <f t="shared" ca="1" si="52"/>
        <v>5.815151316328526E-3</v>
      </c>
      <c r="Q473" s="2">
        <f t="shared" si="58"/>
        <v>42868.920080000069</v>
      </c>
    </row>
    <row r="474" spans="1:17" x14ac:dyDescent="0.2">
      <c r="A474" s="96" t="s">
        <v>1438</v>
      </c>
      <c r="B474" s="16"/>
      <c r="C474" s="18">
        <v>58566.9611</v>
      </c>
      <c r="D474" s="18">
        <v>5.9999999999999995E-4</v>
      </c>
      <c r="E474" s="27">
        <f t="shared" si="56"/>
        <v>26062.501359140395</v>
      </c>
      <c r="F474">
        <f t="shared" si="57"/>
        <v>26062.5</v>
      </c>
      <c r="G474">
        <f t="shared" si="54"/>
        <v>7.1875000139698386E-4</v>
      </c>
      <c r="K474">
        <f t="shared" si="55"/>
        <v>7.1875000139698386E-4</v>
      </c>
      <c r="O474">
        <f t="shared" ca="1" si="52"/>
        <v>6.1716835743129746E-3</v>
      </c>
      <c r="Q474" s="2">
        <f t="shared" si="58"/>
        <v>43548.4611</v>
      </c>
    </row>
    <row r="475" spans="1:17" x14ac:dyDescent="0.2">
      <c r="A475" s="106" t="s">
        <v>1439</v>
      </c>
      <c r="B475" s="46" t="s">
        <v>106</v>
      </c>
      <c r="C475" s="45">
        <v>58658.448539999998</v>
      </c>
      <c r="D475" s="45">
        <v>2.3000000000000001E-4</v>
      </c>
      <c r="E475" s="27">
        <f t="shared" si="56"/>
        <v>26235.502089625166</v>
      </c>
      <c r="F475">
        <f t="shared" si="57"/>
        <v>26235.5</v>
      </c>
      <c r="G475">
        <f t="shared" si="54"/>
        <v>1.105049996112939E-3</v>
      </c>
      <c r="K475">
        <f t="shared" si="55"/>
        <v>1.105049996112939E-3</v>
      </c>
      <c r="O475">
        <f t="shared" ca="1" si="52"/>
        <v>6.2196836370610751E-3</v>
      </c>
      <c r="Q475" s="2">
        <f t="shared" si="58"/>
        <v>43639.948539999998</v>
      </c>
    </row>
    <row r="476" spans="1:17" x14ac:dyDescent="0.2">
      <c r="A476" s="107" t="s">
        <v>1439</v>
      </c>
      <c r="B476" s="108" t="s">
        <v>106</v>
      </c>
      <c r="C476" s="109">
        <v>58658.448539999998</v>
      </c>
      <c r="D476" s="109">
        <v>2.3000000000000001E-4</v>
      </c>
      <c r="E476" s="27">
        <f t="shared" si="56"/>
        <v>26235.502089625166</v>
      </c>
      <c r="F476">
        <f t="shared" si="57"/>
        <v>26235.5</v>
      </c>
      <c r="G476">
        <f t="shared" si="54"/>
        <v>1.105049996112939E-3</v>
      </c>
      <c r="K476">
        <f t="shared" si="55"/>
        <v>1.105049996112939E-3</v>
      </c>
      <c r="O476">
        <f t="shared" ca="1" si="52"/>
        <v>6.2196836370610751E-3</v>
      </c>
      <c r="Q476" s="2">
        <f t="shared" si="58"/>
        <v>43639.948539999998</v>
      </c>
    </row>
    <row r="477" spans="1:17" ht="12" customHeight="1" x14ac:dyDescent="0.2">
      <c r="A477" s="110" t="s">
        <v>1441</v>
      </c>
      <c r="B477" s="111" t="s">
        <v>70</v>
      </c>
      <c r="C477" s="112">
        <v>59001.392200000002</v>
      </c>
      <c r="D477" s="112" t="s">
        <v>1374</v>
      </c>
      <c r="E477" s="27">
        <f t="shared" si="56"/>
        <v>26884.000984064925</v>
      </c>
      <c r="F477">
        <f t="shared" si="57"/>
        <v>26884</v>
      </c>
      <c r="G477">
        <f t="shared" si="54"/>
        <v>5.2040000446140766E-4</v>
      </c>
      <c r="K477">
        <f t="shared" si="55"/>
        <v>5.2040000446140766E-4</v>
      </c>
      <c r="O477">
        <f t="shared" ca="1" si="52"/>
        <v>6.3996145081139273E-3</v>
      </c>
      <c r="Q477" s="2">
        <f t="shared" si="58"/>
        <v>43982.892200000002</v>
      </c>
    </row>
    <row r="478" spans="1:17" ht="12" customHeight="1" x14ac:dyDescent="0.2">
      <c r="A478" s="113" t="s">
        <v>1443</v>
      </c>
      <c r="B478" s="114" t="s">
        <v>70</v>
      </c>
      <c r="C478" s="115">
        <v>59003.506699999998</v>
      </c>
      <c r="D478" s="113">
        <v>2.2000000000000001E-3</v>
      </c>
      <c r="E478" s="27">
        <f t="shared" si="56"/>
        <v>26887.999456911133</v>
      </c>
      <c r="F478">
        <f t="shared" si="57"/>
        <v>26888</v>
      </c>
      <c r="G478">
        <f t="shared" ref="G478:G509" si="59">+C478-(C$7+F478*C$8)</f>
        <v>-2.8720000409521163E-4</v>
      </c>
      <c r="K478">
        <f t="shared" si="55"/>
        <v>-2.8720000409521163E-4</v>
      </c>
      <c r="O478">
        <f t="shared" ca="1" si="52"/>
        <v>6.4007243361543457E-3</v>
      </c>
      <c r="Q478" s="2">
        <f t="shared" si="58"/>
        <v>43985.006699999998</v>
      </c>
    </row>
    <row r="479" spans="1:17" ht="12" customHeight="1" x14ac:dyDescent="0.2">
      <c r="A479" s="106" t="s">
        <v>1442</v>
      </c>
      <c r="B479" s="46" t="s">
        <v>70</v>
      </c>
      <c r="C479" s="45">
        <v>59419.688699999999</v>
      </c>
      <c r="D479" s="45">
        <v>5.9999999999999995E-4</v>
      </c>
      <c r="E479" s="27">
        <f t="shared" si="56"/>
        <v>27674.990436379088</v>
      </c>
      <c r="F479">
        <f t="shared" si="57"/>
        <v>27675</v>
      </c>
      <c r="G479">
        <f t="shared" si="59"/>
        <v>-5.0574999986565672E-3</v>
      </c>
      <c r="K479">
        <f t="shared" si="55"/>
        <v>-5.0574999986565672E-3</v>
      </c>
      <c r="O479">
        <f t="shared" ca="1" si="52"/>
        <v>6.6190830031066889E-3</v>
      </c>
      <c r="Q479" s="2">
        <f t="shared" si="58"/>
        <v>44401.188699999999</v>
      </c>
    </row>
    <row r="480" spans="1:17" ht="12" customHeight="1" x14ac:dyDescent="0.2">
      <c r="A480" s="116" t="s">
        <v>1444</v>
      </c>
      <c r="B480" s="117" t="s">
        <v>70</v>
      </c>
      <c r="C480" s="118">
        <v>59827.417700000107</v>
      </c>
      <c r="D480" s="18"/>
      <c r="E480" s="27">
        <f t="shared" ref="E480:E481" si="60">+(C480-C$7)/C$8</f>
        <v>28445.99697935205</v>
      </c>
      <c r="F480">
        <f t="shared" si="57"/>
        <v>28446</v>
      </c>
      <c r="G480">
        <f t="shared" ref="G480:G481" si="61">+C480-(C$7+F480*C$8)</f>
        <v>-1.5973998961271718E-3</v>
      </c>
      <c r="K480">
        <f t="shared" ref="K480:K481" si="62">G480</f>
        <v>-1.5973998961271718E-3</v>
      </c>
      <c r="O480">
        <f t="shared" ref="O480:O481" ca="1" si="63">+C$11+C$12*$F480</f>
        <v>6.8330023578973588E-3</v>
      </c>
      <c r="Q480" s="2">
        <f t="shared" ref="Q480:Q481" si="64">+C480-15018.5</f>
        <v>44808.917700000107</v>
      </c>
    </row>
    <row r="481" spans="1:17" ht="12" customHeight="1" x14ac:dyDescent="0.2">
      <c r="A481" s="116" t="s">
        <v>1444</v>
      </c>
      <c r="B481" s="117" t="s">
        <v>70</v>
      </c>
      <c r="C481" s="118">
        <v>59845.397499999963</v>
      </c>
      <c r="D481" s="18"/>
      <c r="E481" s="27">
        <f t="shared" si="60"/>
        <v>28479.996384450118</v>
      </c>
      <c r="F481">
        <f t="shared" si="57"/>
        <v>28480</v>
      </c>
      <c r="G481">
        <f t="shared" si="61"/>
        <v>-1.9120000360999256E-3</v>
      </c>
      <c r="K481">
        <f t="shared" si="62"/>
        <v>-1.9120000360999256E-3</v>
      </c>
      <c r="O481">
        <f t="shared" ca="1" si="63"/>
        <v>6.8424358962409157E-3</v>
      </c>
      <c r="Q481" s="2">
        <f t="shared" si="64"/>
        <v>44826.897499999963</v>
      </c>
    </row>
    <row r="482" spans="1:17" ht="12" customHeight="1" x14ac:dyDescent="0.2">
      <c r="A482" s="27"/>
      <c r="B482" s="16"/>
      <c r="C482" s="18"/>
      <c r="D482" s="18"/>
    </row>
    <row r="483" spans="1:17" x14ac:dyDescent="0.2">
      <c r="A483" s="27"/>
      <c r="B483" s="16"/>
      <c r="C483" s="18"/>
      <c r="D483" s="18"/>
    </row>
    <row r="484" spans="1:17" x14ac:dyDescent="0.2">
      <c r="A484" s="27"/>
      <c r="B484" s="16"/>
      <c r="C484" s="18"/>
      <c r="D484" s="18"/>
    </row>
    <row r="485" spans="1:17" x14ac:dyDescent="0.2">
      <c r="A485" s="27"/>
      <c r="B485" s="16"/>
      <c r="C485" s="18"/>
      <c r="D485" s="18"/>
    </row>
    <row r="486" spans="1:17" x14ac:dyDescent="0.2">
      <c r="A486" s="27"/>
      <c r="B486" s="16"/>
      <c r="C486" s="18"/>
      <c r="D486" s="18"/>
    </row>
    <row r="487" spans="1:17" x14ac:dyDescent="0.2">
      <c r="A487" s="27"/>
      <c r="B487" s="16"/>
      <c r="C487" s="18"/>
      <c r="D487" s="18"/>
    </row>
    <row r="488" spans="1:17" x14ac:dyDescent="0.2">
      <c r="A488" s="27"/>
      <c r="B488" s="16"/>
      <c r="C488" s="18"/>
      <c r="D488" s="18"/>
    </row>
    <row r="489" spans="1:17" x14ac:dyDescent="0.2">
      <c r="A489" s="27"/>
      <c r="B489" s="16"/>
      <c r="C489" s="18"/>
      <c r="D489" s="18"/>
    </row>
    <row r="490" spans="1:17" x14ac:dyDescent="0.2">
      <c r="A490" s="27"/>
      <c r="B490" s="16"/>
      <c r="C490" s="18"/>
      <c r="D490" s="18"/>
    </row>
    <row r="491" spans="1:17" x14ac:dyDescent="0.2">
      <c r="A491" s="27"/>
      <c r="B491" s="16"/>
      <c r="C491" s="18"/>
      <c r="D491" s="18"/>
    </row>
    <row r="492" spans="1:17" x14ac:dyDescent="0.2">
      <c r="A492" s="27"/>
      <c r="B492" s="16"/>
      <c r="C492" s="18"/>
      <c r="D492" s="18"/>
    </row>
    <row r="493" spans="1:17" x14ac:dyDescent="0.2">
      <c r="A493" s="27"/>
      <c r="B493" s="16"/>
      <c r="C493" s="18"/>
      <c r="D493" s="18"/>
    </row>
    <row r="494" spans="1:17" x14ac:dyDescent="0.2">
      <c r="A494" s="27"/>
      <c r="B494" s="16"/>
      <c r="C494" s="18"/>
      <c r="D494" s="18"/>
    </row>
    <row r="495" spans="1:17" x14ac:dyDescent="0.2">
      <c r="A495" s="27"/>
      <c r="B495" s="16"/>
      <c r="C495" s="18"/>
      <c r="D495" s="18"/>
    </row>
    <row r="496" spans="1:17" x14ac:dyDescent="0.2">
      <c r="A496" s="27"/>
      <c r="B496" s="16"/>
      <c r="C496" s="18"/>
      <c r="D496" s="18"/>
    </row>
    <row r="497" spans="1:4" x14ac:dyDescent="0.2">
      <c r="A497" s="27"/>
      <c r="B497" s="16"/>
      <c r="C497" s="18"/>
      <c r="D497" s="18"/>
    </row>
    <row r="498" spans="1:4" x14ac:dyDescent="0.2">
      <c r="A498" s="27"/>
      <c r="B498" s="16"/>
      <c r="C498" s="18"/>
      <c r="D498" s="18"/>
    </row>
    <row r="499" spans="1:4" x14ac:dyDescent="0.2">
      <c r="A499" s="27"/>
      <c r="B499" s="16"/>
      <c r="C499" s="18"/>
      <c r="D499" s="18"/>
    </row>
    <row r="500" spans="1:4" x14ac:dyDescent="0.2">
      <c r="A500" s="27"/>
      <c r="B500" s="16"/>
      <c r="C500" s="18"/>
      <c r="D500" s="18"/>
    </row>
    <row r="501" spans="1:4" x14ac:dyDescent="0.2">
      <c r="A501" s="27"/>
      <c r="B501" s="16"/>
      <c r="C501" s="18"/>
      <c r="D501" s="18"/>
    </row>
    <row r="502" spans="1:4" x14ac:dyDescent="0.2">
      <c r="A502" s="27"/>
      <c r="B502" s="16"/>
      <c r="C502" s="18"/>
      <c r="D502" s="18"/>
    </row>
    <row r="503" spans="1:4" x14ac:dyDescent="0.2">
      <c r="A503" s="27"/>
      <c r="B503" s="16"/>
      <c r="C503" s="18"/>
      <c r="D503" s="18"/>
    </row>
    <row r="504" spans="1:4" x14ac:dyDescent="0.2">
      <c r="A504" s="27"/>
      <c r="B504" s="16"/>
      <c r="C504" s="18"/>
      <c r="D504" s="18"/>
    </row>
    <row r="505" spans="1:4" x14ac:dyDescent="0.2">
      <c r="A505" s="27"/>
      <c r="B505" s="16"/>
      <c r="C505" s="18"/>
      <c r="D505" s="18"/>
    </row>
    <row r="506" spans="1:4" x14ac:dyDescent="0.2">
      <c r="A506" s="27"/>
      <c r="B506" s="16"/>
      <c r="C506" s="18"/>
      <c r="D506" s="18"/>
    </row>
    <row r="507" spans="1:4" x14ac:dyDescent="0.2">
      <c r="A507" s="27"/>
      <c r="B507" s="16"/>
      <c r="C507" s="18"/>
      <c r="D507" s="18"/>
    </row>
    <row r="508" spans="1:4" x14ac:dyDescent="0.2">
      <c r="A508" s="27"/>
      <c r="B508" s="16"/>
      <c r="C508" s="18"/>
      <c r="D508" s="18"/>
    </row>
    <row r="509" spans="1:4" x14ac:dyDescent="0.2">
      <c r="A509" s="27"/>
      <c r="B509" s="16"/>
      <c r="C509" s="18"/>
      <c r="D509" s="18"/>
    </row>
    <row r="510" spans="1:4" x14ac:dyDescent="0.2">
      <c r="A510" s="27"/>
      <c r="B510" s="16"/>
      <c r="C510" s="18"/>
      <c r="D510" s="18"/>
    </row>
    <row r="511" spans="1:4" x14ac:dyDescent="0.2">
      <c r="A511" s="27"/>
      <c r="B511" s="16"/>
      <c r="C511" s="18"/>
      <c r="D511" s="18"/>
    </row>
    <row r="512" spans="1:4" x14ac:dyDescent="0.2">
      <c r="A512" s="27"/>
      <c r="B512" s="16"/>
      <c r="C512" s="18"/>
      <c r="D512" s="18"/>
    </row>
    <row r="513" spans="1:4" x14ac:dyDescent="0.2">
      <c r="A513" s="27"/>
      <c r="B513" s="16"/>
      <c r="C513" s="18"/>
      <c r="D513" s="18"/>
    </row>
    <row r="514" spans="1:4" x14ac:dyDescent="0.2">
      <c r="A514" s="27"/>
      <c r="B514" s="16"/>
      <c r="C514" s="18"/>
      <c r="D514" s="18"/>
    </row>
    <row r="515" spans="1:4" x14ac:dyDescent="0.2">
      <c r="A515" s="27"/>
      <c r="B515" s="16"/>
      <c r="C515" s="18"/>
      <c r="D515" s="18"/>
    </row>
    <row r="516" spans="1:4" x14ac:dyDescent="0.2">
      <c r="A516" s="27"/>
      <c r="B516" s="16"/>
      <c r="C516" s="18"/>
      <c r="D516" s="18"/>
    </row>
    <row r="517" spans="1:4" x14ac:dyDescent="0.2">
      <c r="A517" s="27"/>
      <c r="B517" s="16"/>
      <c r="C517" s="18"/>
      <c r="D517" s="18"/>
    </row>
    <row r="518" spans="1:4" x14ac:dyDescent="0.2">
      <c r="A518" s="27"/>
      <c r="B518" s="16"/>
      <c r="C518" s="18"/>
      <c r="D518" s="18"/>
    </row>
    <row r="519" spans="1:4" x14ac:dyDescent="0.2">
      <c r="A519" s="27"/>
      <c r="B519" s="16"/>
      <c r="C519" s="18"/>
      <c r="D519" s="18"/>
    </row>
    <row r="520" spans="1:4" x14ac:dyDescent="0.2">
      <c r="A520" s="27"/>
      <c r="B520" s="16"/>
      <c r="C520" s="18"/>
      <c r="D520" s="18"/>
    </row>
    <row r="521" spans="1:4" x14ac:dyDescent="0.2">
      <c r="A521" s="27"/>
      <c r="B521" s="16"/>
      <c r="C521" s="18"/>
      <c r="D521" s="18"/>
    </row>
    <row r="522" spans="1:4" x14ac:dyDescent="0.2">
      <c r="A522" s="27"/>
      <c r="B522" s="16"/>
      <c r="C522" s="18"/>
      <c r="D522" s="18"/>
    </row>
    <row r="523" spans="1:4" x14ac:dyDescent="0.2">
      <c r="A523" s="27"/>
      <c r="B523" s="16"/>
      <c r="C523" s="18"/>
      <c r="D523" s="18"/>
    </row>
    <row r="524" spans="1:4" x14ac:dyDescent="0.2">
      <c r="A524" s="27"/>
      <c r="B524" s="16"/>
      <c r="C524" s="18"/>
      <c r="D524" s="18"/>
    </row>
    <row r="525" spans="1:4" x14ac:dyDescent="0.2">
      <c r="A525" s="27"/>
      <c r="B525" s="16"/>
      <c r="C525" s="18"/>
      <c r="D525" s="18"/>
    </row>
    <row r="526" spans="1:4" x14ac:dyDescent="0.2">
      <c r="A526" s="27"/>
      <c r="B526" s="16"/>
      <c r="C526" s="18"/>
      <c r="D526" s="18"/>
    </row>
    <row r="527" spans="1:4" x14ac:dyDescent="0.2">
      <c r="A527" s="27"/>
      <c r="B527" s="16"/>
      <c r="C527" s="18"/>
      <c r="D527" s="18"/>
    </row>
    <row r="528" spans="1:4" x14ac:dyDescent="0.2">
      <c r="A528" s="27"/>
      <c r="B528" s="16"/>
      <c r="C528" s="18"/>
      <c r="D528" s="18"/>
    </row>
    <row r="529" spans="1:4" x14ac:dyDescent="0.2">
      <c r="A529" s="27"/>
      <c r="B529" s="16"/>
      <c r="C529" s="18"/>
      <c r="D529" s="18"/>
    </row>
    <row r="530" spans="1:4" x14ac:dyDescent="0.2">
      <c r="A530" s="27"/>
      <c r="B530" s="16"/>
      <c r="C530" s="18"/>
      <c r="D530" s="18"/>
    </row>
    <row r="531" spans="1:4" x14ac:dyDescent="0.2">
      <c r="A531" s="27"/>
      <c r="B531" s="16"/>
      <c r="C531" s="18"/>
      <c r="D531" s="18"/>
    </row>
    <row r="532" spans="1:4" x14ac:dyDescent="0.2">
      <c r="A532" s="27"/>
      <c r="B532" s="16"/>
      <c r="C532" s="18"/>
      <c r="D532" s="18"/>
    </row>
    <row r="533" spans="1:4" x14ac:dyDescent="0.2">
      <c r="A533" s="27"/>
      <c r="B533" s="16"/>
      <c r="C533" s="18"/>
      <c r="D533" s="18"/>
    </row>
    <row r="534" spans="1:4" x14ac:dyDescent="0.2">
      <c r="A534" s="27"/>
      <c r="B534" s="16"/>
      <c r="C534" s="18"/>
      <c r="D534" s="18"/>
    </row>
    <row r="535" spans="1:4" x14ac:dyDescent="0.2">
      <c r="A535" s="27"/>
      <c r="B535" s="16"/>
      <c r="C535" s="18"/>
      <c r="D535" s="18"/>
    </row>
    <row r="536" spans="1:4" x14ac:dyDescent="0.2">
      <c r="A536" s="27"/>
      <c r="B536" s="16"/>
      <c r="C536" s="18"/>
      <c r="D536" s="18"/>
    </row>
    <row r="537" spans="1:4" x14ac:dyDescent="0.2">
      <c r="A537" s="27"/>
      <c r="B537" s="16"/>
      <c r="C537" s="18"/>
      <c r="D537" s="18"/>
    </row>
    <row r="538" spans="1:4" x14ac:dyDescent="0.2">
      <c r="A538" s="27"/>
      <c r="B538" s="16"/>
      <c r="C538" s="18"/>
      <c r="D538" s="18"/>
    </row>
    <row r="539" spans="1:4" x14ac:dyDescent="0.2">
      <c r="A539" s="27"/>
      <c r="B539" s="16"/>
      <c r="C539" s="18"/>
      <c r="D539" s="18"/>
    </row>
    <row r="540" spans="1:4" x14ac:dyDescent="0.2">
      <c r="A540" s="27"/>
      <c r="B540" s="16"/>
      <c r="C540" s="18"/>
      <c r="D540" s="18"/>
    </row>
    <row r="541" spans="1:4" x14ac:dyDescent="0.2">
      <c r="A541" s="27"/>
      <c r="B541" s="16"/>
      <c r="C541" s="18"/>
      <c r="D541" s="18"/>
    </row>
    <row r="542" spans="1:4" x14ac:dyDescent="0.2">
      <c r="A542" s="27"/>
      <c r="B542" s="16"/>
      <c r="C542" s="18"/>
      <c r="D542" s="18"/>
    </row>
    <row r="543" spans="1:4" x14ac:dyDescent="0.2">
      <c r="A543" s="27"/>
      <c r="B543" s="16"/>
      <c r="C543" s="18"/>
      <c r="D543" s="18"/>
    </row>
    <row r="544" spans="1:4" x14ac:dyDescent="0.2">
      <c r="A544" s="27"/>
      <c r="B544" s="16"/>
      <c r="C544" s="18"/>
      <c r="D544" s="18"/>
    </row>
    <row r="545" spans="1:4" x14ac:dyDescent="0.2">
      <c r="A545" s="27"/>
      <c r="B545" s="16"/>
      <c r="C545" s="18"/>
      <c r="D545" s="18"/>
    </row>
    <row r="546" spans="1:4" x14ac:dyDescent="0.2">
      <c r="A546" s="27"/>
      <c r="B546" s="16"/>
      <c r="C546" s="18"/>
      <c r="D546" s="18"/>
    </row>
    <row r="547" spans="1:4" x14ac:dyDescent="0.2">
      <c r="A547" s="27"/>
      <c r="B547" s="16"/>
      <c r="C547" s="18"/>
      <c r="D547" s="18"/>
    </row>
    <row r="548" spans="1:4" x14ac:dyDescent="0.2">
      <c r="A548" s="27"/>
      <c r="B548" s="16"/>
      <c r="C548" s="18"/>
      <c r="D548" s="18"/>
    </row>
    <row r="549" spans="1:4" x14ac:dyDescent="0.2">
      <c r="A549" s="27"/>
      <c r="B549" s="16"/>
      <c r="C549" s="18"/>
      <c r="D549" s="18"/>
    </row>
    <row r="550" spans="1:4" x14ac:dyDescent="0.2">
      <c r="A550" s="27"/>
      <c r="B550" s="16"/>
      <c r="C550" s="18"/>
      <c r="D550" s="18"/>
    </row>
    <row r="551" spans="1:4" x14ac:dyDescent="0.2">
      <c r="A551" s="27"/>
      <c r="B551" s="16"/>
      <c r="C551" s="18"/>
      <c r="D551" s="18"/>
    </row>
    <row r="552" spans="1:4" x14ac:dyDescent="0.2">
      <c r="A552" s="27"/>
      <c r="B552" s="16"/>
      <c r="C552" s="18"/>
      <c r="D552" s="18"/>
    </row>
    <row r="553" spans="1:4" x14ac:dyDescent="0.2">
      <c r="A553" s="27"/>
      <c r="B553" s="16"/>
      <c r="C553" s="18"/>
      <c r="D553" s="18"/>
    </row>
    <row r="554" spans="1:4" x14ac:dyDescent="0.2">
      <c r="A554" s="27"/>
      <c r="B554" s="16"/>
      <c r="C554" s="18"/>
      <c r="D554" s="18"/>
    </row>
    <row r="555" spans="1:4" x14ac:dyDescent="0.2">
      <c r="A555" s="27"/>
      <c r="B555" s="16"/>
      <c r="C555" s="18"/>
      <c r="D555" s="18"/>
    </row>
    <row r="556" spans="1:4" x14ac:dyDescent="0.2">
      <c r="A556" s="27"/>
      <c r="B556" s="16"/>
      <c r="C556" s="18"/>
      <c r="D556" s="18"/>
    </row>
    <row r="557" spans="1:4" x14ac:dyDescent="0.2">
      <c r="A557" s="27"/>
      <c r="B557" s="16"/>
      <c r="C557" s="18"/>
      <c r="D557" s="18"/>
    </row>
    <row r="558" spans="1:4" x14ac:dyDescent="0.2">
      <c r="A558" s="27"/>
      <c r="B558" s="16"/>
      <c r="C558" s="18"/>
      <c r="D558" s="18"/>
    </row>
    <row r="559" spans="1:4" x14ac:dyDescent="0.2">
      <c r="A559" s="27"/>
      <c r="B559" s="16"/>
      <c r="C559" s="18"/>
      <c r="D559" s="18"/>
    </row>
    <row r="560" spans="1:4" x14ac:dyDescent="0.2">
      <c r="A560" s="27"/>
      <c r="B560" s="16"/>
      <c r="C560" s="18"/>
      <c r="D560" s="18"/>
    </row>
    <row r="561" spans="1:4" x14ac:dyDescent="0.2">
      <c r="A561" s="27"/>
      <c r="B561" s="16"/>
      <c r="C561" s="18"/>
      <c r="D561" s="18"/>
    </row>
    <row r="562" spans="1:4" x14ac:dyDescent="0.2">
      <c r="A562" s="27"/>
      <c r="B562" s="16"/>
      <c r="C562" s="18"/>
      <c r="D562" s="18"/>
    </row>
    <row r="563" spans="1:4" x14ac:dyDescent="0.2">
      <c r="A563" s="27"/>
      <c r="B563" s="16"/>
      <c r="C563" s="18"/>
      <c r="D563" s="18"/>
    </row>
    <row r="564" spans="1:4" x14ac:dyDescent="0.2">
      <c r="A564" s="27"/>
      <c r="B564" s="16"/>
      <c r="C564" s="18"/>
      <c r="D564" s="18"/>
    </row>
    <row r="565" spans="1:4" x14ac:dyDescent="0.2">
      <c r="A565" s="27"/>
      <c r="B565" s="16"/>
      <c r="C565" s="18"/>
      <c r="D565" s="18"/>
    </row>
    <row r="566" spans="1:4" x14ac:dyDescent="0.2">
      <c r="A566" s="27"/>
      <c r="B566" s="16"/>
      <c r="C566" s="18"/>
      <c r="D566" s="18"/>
    </row>
    <row r="567" spans="1:4" x14ac:dyDescent="0.2">
      <c r="A567" s="27"/>
      <c r="B567" s="16"/>
      <c r="C567" s="18"/>
      <c r="D567" s="18"/>
    </row>
    <row r="568" spans="1:4" x14ac:dyDescent="0.2">
      <c r="A568" s="27"/>
      <c r="B568" s="16"/>
      <c r="C568" s="18"/>
      <c r="D568" s="18"/>
    </row>
    <row r="569" spans="1:4" x14ac:dyDescent="0.2">
      <c r="A569" s="27"/>
      <c r="B569" s="16"/>
      <c r="C569" s="18"/>
      <c r="D569" s="18"/>
    </row>
    <row r="570" spans="1:4" x14ac:dyDescent="0.2">
      <c r="A570" s="27"/>
      <c r="B570" s="16"/>
      <c r="C570" s="18"/>
      <c r="D570" s="18"/>
    </row>
    <row r="571" spans="1:4" x14ac:dyDescent="0.2">
      <c r="A571" s="27"/>
      <c r="B571" s="16"/>
      <c r="C571" s="18"/>
      <c r="D571" s="18"/>
    </row>
    <row r="572" spans="1:4" x14ac:dyDescent="0.2">
      <c r="A572" s="27"/>
      <c r="B572" s="16"/>
      <c r="C572" s="18"/>
      <c r="D572" s="18"/>
    </row>
    <row r="573" spans="1:4" x14ac:dyDescent="0.2">
      <c r="A573" s="27"/>
      <c r="B573" s="16"/>
      <c r="C573" s="18"/>
      <c r="D573" s="18"/>
    </row>
    <row r="574" spans="1:4" x14ac:dyDescent="0.2">
      <c r="A574" s="27"/>
      <c r="B574" s="16"/>
      <c r="C574" s="18"/>
      <c r="D574" s="18"/>
    </row>
    <row r="575" spans="1:4" x14ac:dyDescent="0.2">
      <c r="A575" s="27"/>
      <c r="B575" s="16"/>
      <c r="C575" s="18"/>
      <c r="D575" s="18"/>
    </row>
    <row r="576" spans="1:4" x14ac:dyDescent="0.2">
      <c r="A576" s="27"/>
      <c r="B576" s="16"/>
      <c r="C576" s="18"/>
      <c r="D576" s="18"/>
    </row>
    <row r="577" spans="1:4" x14ac:dyDescent="0.2">
      <c r="A577" s="27"/>
      <c r="B577" s="16"/>
      <c r="C577" s="18"/>
      <c r="D577" s="18"/>
    </row>
    <row r="578" spans="1:4" x14ac:dyDescent="0.2">
      <c r="A578" s="27"/>
      <c r="B578" s="16"/>
      <c r="C578" s="18"/>
      <c r="D578" s="18"/>
    </row>
    <row r="579" spans="1:4" x14ac:dyDescent="0.2">
      <c r="A579" s="27"/>
      <c r="B579" s="16"/>
      <c r="C579" s="18"/>
      <c r="D579" s="18"/>
    </row>
    <row r="580" spans="1:4" x14ac:dyDescent="0.2">
      <c r="A580" s="27"/>
      <c r="B580" s="16"/>
      <c r="C580" s="18"/>
      <c r="D580" s="18"/>
    </row>
    <row r="581" spans="1:4" x14ac:dyDescent="0.2">
      <c r="A581" s="27"/>
      <c r="B581" s="16"/>
      <c r="C581" s="18"/>
      <c r="D581" s="18"/>
    </row>
    <row r="582" spans="1:4" x14ac:dyDescent="0.2">
      <c r="A582" s="27"/>
      <c r="B582" s="16"/>
      <c r="C582" s="18"/>
      <c r="D582" s="18"/>
    </row>
    <row r="583" spans="1:4" x14ac:dyDescent="0.2">
      <c r="A583" s="27"/>
      <c r="B583" s="16"/>
      <c r="C583" s="18"/>
      <c r="D583" s="18"/>
    </row>
    <row r="584" spans="1:4" x14ac:dyDescent="0.2">
      <c r="A584" s="27"/>
      <c r="B584" s="16"/>
      <c r="C584" s="18"/>
      <c r="D584" s="18"/>
    </row>
    <row r="585" spans="1:4" x14ac:dyDescent="0.2">
      <c r="A585" s="27"/>
      <c r="B585" s="16"/>
      <c r="C585" s="18"/>
      <c r="D585" s="18"/>
    </row>
    <row r="586" spans="1:4" x14ac:dyDescent="0.2">
      <c r="A586" s="27"/>
      <c r="B586" s="16"/>
      <c r="C586" s="18"/>
      <c r="D586" s="18"/>
    </row>
    <row r="587" spans="1:4" x14ac:dyDescent="0.2">
      <c r="A587" s="27"/>
      <c r="B587" s="16"/>
      <c r="C587" s="18"/>
      <c r="D587" s="18"/>
    </row>
    <row r="588" spans="1:4" x14ac:dyDescent="0.2">
      <c r="A588" s="27"/>
      <c r="B588" s="16"/>
      <c r="C588" s="18"/>
      <c r="D588" s="18"/>
    </row>
    <row r="589" spans="1:4" x14ac:dyDescent="0.2">
      <c r="A589" s="27"/>
      <c r="B589" s="16"/>
      <c r="C589" s="18"/>
      <c r="D589" s="18"/>
    </row>
    <row r="590" spans="1:4" x14ac:dyDescent="0.2">
      <c r="A590" s="27"/>
      <c r="B590" s="16"/>
      <c r="C590" s="18"/>
      <c r="D590" s="18"/>
    </row>
    <row r="591" spans="1:4" x14ac:dyDescent="0.2">
      <c r="A591" s="27"/>
      <c r="B591" s="16"/>
      <c r="C591" s="18"/>
      <c r="D591" s="18"/>
    </row>
    <row r="592" spans="1:4" x14ac:dyDescent="0.2">
      <c r="A592" s="27"/>
      <c r="B592" s="16"/>
      <c r="C592" s="18"/>
      <c r="D592" s="18"/>
    </row>
    <row r="593" spans="1:4" x14ac:dyDescent="0.2">
      <c r="A593" s="27"/>
      <c r="B593" s="16"/>
      <c r="C593" s="18"/>
      <c r="D593" s="18"/>
    </row>
    <row r="594" spans="1:4" x14ac:dyDescent="0.2">
      <c r="A594" s="27"/>
      <c r="B594" s="16"/>
      <c r="C594" s="18"/>
      <c r="D594" s="18"/>
    </row>
    <row r="595" spans="1:4" x14ac:dyDescent="0.2">
      <c r="A595" s="27"/>
      <c r="B595" s="16"/>
      <c r="C595" s="18"/>
      <c r="D595" s="18"/>
    </row>
    <row r="596" spans="1:4" x14ac:dyDescent="0.2">
      <c r="A596" s="27"/>
      <c r="B596" s="16"/>
      <c r="C596" s="18"/>
      <c r="D596" s="18"/>
    </row>
    <row r="597" spans="1:4" x14ac:dyDescent="0.2">
      <c r="A597" s="27"/>
      <c r="B597" s="16"/>
      <c r="C597" s="18"/>
      <c r="D597" s="18"/>
    </row>
    <row r="598" spans="1:4" x14ac:dyDescent="0.2">
      <c r="A598" s="27"/>
      <c r="B598" s="16"/>
      <c r="C598" s="18"/>
      <c r="D598" s="18"/>
    </row>
    <row r="599" spans="1:4" x14ac:dyDescent="0.2">
      <c r="A599" s="27"/>
      <c r="B599" s="16"/>
      <c r="C599" s="18"/>
      <c r="D599" s="18"/>
    </row>
    <row r="600" spans="1:4" x14ac:dyDescent="0.2">
      <c r="A600" s="27"/>
      <c r="B600" s="16"/>
      <c r="C600" s="18"/>
      <c r="D600" s="18"/>
    </row>
    <row r="601" spans="1:4" x14ac:dyDescent="0.2">
      <c r="A601" s="27"/>
      <c r="B601" s="16"/>
      <c r="C601" s="18"/>
      <c r="D601" s="18"/>
    </row>
    <row r="602" spans="1:4" x14ac:dyDescent="0.2">
      <c r="A602" s="27"/>
      <c r="B602" s="16"/>
      <c r="C602" s="18"/>
      <c r="D602" s="18"/>
    </row>
    <row r="603" spans="1:4" x14ac:dyDescent="0.2">
      <c r="A603" s="27"/>
      <c r="B603" s="16"/>
      <c r="C603" s="18"/>
      <c r="D603" s="18"/>
    </row>
    <row r="604" spans="1:4" x14ac:dyDescent="0.2">
      <c r="A604" s="27"/>
      <c r="B604" s="16"/>
      <c r="C604" s="18"/>
      <c r="D604" s="18"/>
    </row>
    <row r="605" spans="1:4" x14ac:dyDescent="0.2">
      <c r="A605" s="27"/>
      <c r="B605" s="16"/>
      <c r="C605" s="18"/>
      <c r="D605" s="18"/>
    </row>
    <row r="606" spans="1:4" x14ac:dyDescent="0.2">
      <c r="A606" s="27"/>
      <c r="B606" s="16"/>
      <c r="C606" s="18"/>
      <c r="D606" s="18"/>
    </row>
    <row r="607" spans="1:4" x14ac:dyDescent="0.2">
      <c r="A607" s="27"/>
      <c r="B607" s="16"/>
      <c r="C607" s="18"/>
      <c r="D607" s="18"/>
    </row>
    <row r="608" spans="1:4" x14ac:dyDescent="0.2">
      <c r="A608" s="27"/>
      <c r="B608" s="16"/>
      <c r="C608" s="18"/>
      <c r="D608" s="18"/>
    </row>
    <row r="609" spans="1:4" x14ac:dyDescent="0.2">
      <c r="A609" s="27"/>
      <c r="B609" s="16"/>
      <c r="C609" s="18"/>
      <c r="D609" s="18"/>
    </row>
    <row r="610" spans="1:4" x14ac:dyDescent="0.2">
      <c r="A610" s="27"/>
      <c r="B610" s="16"/>
      <c r="C610" s="18"/>
      <c r="D610" s="18"/>
    </row>
    <row r="611" spans="1:4" x14ac:dyDescent="0.2">
      <c r="A611" s="27"/>
      <c r="B611" s="16"/>
      <c r="C611" s="18"/>
      <c r="D611" s="18"/>
    </row>
    <row r="612" spans="1:4" x14ac:dyDescent="0.2">
      <c r="A612" s="27"/>
      <c r="B612" s="16"/>
      <c r="C612" s="18"/>
      <c r="D612" s="18"/>
    </row>
    <row r="613" spans="1:4" x14ac:dyDescent="0.2">
      <c r="A613" s="27"/>
      <c r="B613" s="16"/>
      <c r="C613" s="18"/>
      <c r="D613" s="18"/>
    </row>
    <row r="614" spans="1:4" x14ac:dyDescent="0.2">
      <c r="A614" s="27"/>
      <c r="B614" s="16"/>
      <c r="C614" s="18"/>
      <c r="D614" s="18"/>
    </row>
    <row r="615" spans="1:4" x14ac:dyDescent="0.2">
      <c r="A615" s="27"/>
      <c r="B615" s="16"/>
      <c r="C615" s="18"/>
      <c r="D615" s="18"/>
    </row>
    <row r="616" spans="1:4" x14ac:dyDescent="0.2">
      <c r="A616" s="27"/>
      <c r="B616" s="16"/>
      <c r="C616" s="18"/>
      <c r="D616" s="18"/>
    </row>
    <row r="617" spans="1:4" x14ac:dyDescent="0.2">
      <c r="A617" s="27"/>
      <c r="B617" s="16"/>
      <c r="C617" s="18"/>
      <c r="D617" s="18"/>
    </row>
    <row r="618" spans="1:4" x14ac:dyDescent="0.2">
      <c r="A618" s="27"/>
      <c r="B618" s="16"/>
      <c r="C618" s="18"/>
      <c r="D618" s="18"/>
    </row>
    <row r="619" spans="1:4" x14ac:dyDescent="0.2">
      <c r="A619" s="27"/>
      <c r="B619" s="16"/>
      <c r="C619" s="18"/>
      <c r="D619" s="18"/>
    </row>
    <row r="620" spans="1:4" x14ac:dyDescent="0.2">
      <c r="A620" s="27"/>
      <c r="B620" s="16"/>
      <c r="C620" s="18"/>
      <c r="D620" s="18"/>
    </row>
    <row r="621" spans="1:4" x14ac:dyDescent="0.2">
      <c r="A621" s="27"/>
      <c r="B621" s="16"/>
      <c r="C621" s="18"/>
      <c r="D621" s="18"/>
    </row>
    <row r="622" spans="1:4" x14ac:dyDescent="0.2">
      <c r="A622" s="27"/>
      <c r="B622" s="16"/>
      <c r="C622" s="18"/>
      <c r="D622" s="18"/>
    </row>
    <row r="623" spans="1:4" x14ac:dyDescent="0.2">
      <c r="A623" s="27"/>
      <c r="B623" s="16"/>
      <c r="C623" s="18"/>
      <c r="D623" s="18"/>
    </row>
    <row r="624" spans="1:4" x14ac:dyDescent="0.2">
      <c r="A624" s="27"/>
      <c r="B624" s="16"/>
      <c r="C624" s="18"/>
      <c r="D624" s="18"/>
    </row>
    <row r="625" spans="1:4" x14ac:dyDescent="0.2">
      <c r="A625" s="27"/>
      <c r="B625" s="16"/>
      <c r="C625" s="18"/>
      <c r="D625" s="18"/>
    </row>
    <row r="626" spans="1:4" x14ac:dyDescent="0.2">
      <c r="A626" s="27"/>
      <c r="B626" s="16"/>
      <c r="C626" s="18"/>
      <c r="D626" s="18"/>
    </row>
    <row r="627" spans="1:4" x14ac:dyDescent="0.2">
      <c r="A627" s="27"/>
      <c r="B627" s="16"/>
      <c r="C627" s="18"/>
      <c r="D627" s="18"/>
    </row>
    <row r="628" spans="1:4" x14ac:dyDescent="0.2">
      <c r="A628" s="27"/>
      <c r="B628" s="16"/>
      <c r="C628" s="18"/>
      <c r="D628" s="18"/>
    </row>
    <row r="629" spans="1:4" x14ac:dyDescent="0.2">
      <c r="A629" s="27"/>
      <c r="B629" s="16"/>
      <c r="C629" s="18"/>
      <c r="D629" s="18"/>
    </row>
    <row r="630" spans="1:4" x14ac:dyDescent="0.2">
      <c r="A630" s="27"/>
      <c r="B630" s="16"/>
      <c r="C630" s="18"/>
      <c r="D630" s="18"/>
    </row>
    <row r="631" spans="1:4" x14ac:dyDescent="0.2">
      <c r="A631" s="27"/>
      <c r="B631" s="16"/>
      <c r="C631" s="18"/>
      <c r="D631" s="18"/>
    </row>
    <row r="632" spans="1:4" x14ac:dyDescent="0.2">
      <c r="A632" s="27"/>
      <c r="B632" s="16"/>
      <c r="C632" s="18"/>
      <c r="D632" s="18"/>
    </row>
    <row r="633" spans="1:4" x14ac:dyDescent="0.2">
      <c r="A633" s="27"/>
      <c r="B633" s="16"/>
      <c r="C633" s="18"/>
      <c r="D633" s="18"/>
    </row>
    <row r="634" spans="1:4" x14ac:dyDescent="0.2">
      <c r="A634" s="27"/>
      <c r="B634" s="16"/>
      <c r="C634" s="18"/>
      <c r="D634" s="18"/>
    </row>
    <row r="635" spans="1:4" x14ac:dyDescent="0.2">
      <c r="A635" s="27"/>
      <c r="B635" s="16"/>
      <c r="C635" s="18"/>
      <c r="D635" s="18"/>
    </row>
    <row r="636" spans="1:4" x14ac:dyDescent="0.2">
      <c r="A636" s="27"/>
      <c r="B636" s="16"/>
      <c r="C636" s="18"/>
      <c r="D636" s="18"/>
    </row>
    <row r="637" spans="1:4" x14ac:dyDescent="0.2">
      <c r="A637" s="27"/>
      <c r="B637" s="16"/>
      <c r="C637" s="18"/>
      <c r="D637" s="18"/>
    </row>
    <row r="638" spans="1:4" x14ac:dyDescent="0.2">
      <c r="A638" s="27"/>
      <c r="B638" s="16"/>
      <c r="C638" s="18"/>
      <c r="D638" s="18"/>
    </row>
    <row r="639" spans="1:4" x14ac:dyDescent="0.2">
      <c r="A639" s="27"/>
      <c r="B639" s="16"/>
      <c r="C639" s="18"/>
      <c r="D639" s="18"/>
    </row>
    <row r="640" spans="1:4" x14ac:dyDescent="0.2">
      <c r="A640" s="27"/>
      <c r="C640" s="18"/>
      <c r="D640" s="18"/>
    </row>
    <row r="641" spans="1:4" x14ac:dyDescent="0.2">
      <c r="A641" s="27"/>
      <c r="C641" s="18"/>
      <c r="D641" s="18"/>
    </row>
    <row r="642" spans="1:4" x14ac:dyDescent="0.2">
      <c r="A642" s="27"/>
      <c r="C642" s="18"/>
      <c r="D642" s="18"/>
    </row>
    <row r="643" spans="1:4" x14ac:dyDescent="0.2">
      <c r="A643" s="27"/>
      <c r="C643" s="18"/>
      <c r="D643" s="18"/>
    </row>
    <row r="644" spans="1:4" x14ac:dyDescent="0.2">
      <c r="A644" s="27"/>
      <c r="C644" s="18"/>
      <c r="D644" s="18"/>
    </row>
    <row r="645" spans="1:4" x14ac:dyDescent="0.2">
      <c r="A645" s="27"/>
      <c r="C645" s="18"/>
      <c r="D645" s="18"/>
    </row>
    <row r="646" spans="1:4" x14ac:dyDescent="0.2">
      <c r="A646" s="27"/>
      <c r="C646" s="18"/>
      <c r="D646" s="18"/>
    </row>
    <row r="647" spans="1:4" x14ac:dyDescent="0.2">
      <c r="A647" s="27"/>
      <c r="C647" s="18"/>
      <c r="D647" s="18"/>
    </row>
    <row r="648" spans="1:4" x14ac:dyDescent="0.2">
      <c r="A648" s="27"/>
      <c r="C648" s="18"/>
      <c r="D648" s="18"/>
    </row>
    <row r="649" spans="1:4" x14ac:dyDescent="0.2">
      <c r="A649" s="27"/>
      <c r="C649" s="18"/>
      <c r="D649" s="18"/>
    </row>
    <row r="650" spans="1:4" x14ac:dyDescent="0.2">
      <c r="A650" s="27"/>
      <c r="C650" s="18"/>
      <c r="D650" s="18"/>
    </row>
    <row r="651" spans="1:4" x14ac:dyDescent="0.2">
      <c r="A651" s="27"/>
      <c r="C651" s="18"/>
      <c r="D651" s="18"/>
    </row>
    <row r="652" spans="1:4" x14ac:dyDescent="0.2">
      <c r="A652" s="27"/>
      <c r="C652" s="18"/>
      <c r="D652" s="18"/>
    </row>
    <row r="653" spans="1:4" x14ac:dyDescent="0.2">
      <c r="A653" s="27"/>
      <c r="C653" s="18"/>
      <c r="D653" s="18"/>
    </row>
    <row r="654" spans="1:4" x14ac:dyDescent="0.2">
      <c r="A654" s="27"/>
      <c r="C654" s="18"/>
      <c r="D654" s="18"/>
    </row>
    <row r="655" spans="1:4" x14ac:dyDescent="0.2">
      <c r="A655" s="27"/>
      <c r="C655" s="18"/>
      <c r="D655" s="18"/>
    </row>
    <row r="656" spans="1:4" x14ac:dyDescent="0.2">
      <c r="A656" s="27"/>
      <c r="C656" s="18"/>
      <c r="D656" s="18"/>
    </row>
    <row r="657" spans="1:4" x14ac:dyDescent="0.2">
      <c r="A657" s="27"/>
      <c r="C657" s="18"/>
      <c r="D657" s="18"/>
    </row>
    <row r="658" spans="1:4" x14ac:dyDescent="0.2">
      <c r="A658" s="27"/>
      <c r="C658" s="18"/>
      <c r="D658" s="18"/>
    </row>
    <row r="659" spans="1:4" x14ac:dyDescent="0.2">
      <c r="A659" s="27"/>
      <c r="C659" s="18"/>
      <c r="D659" s="18"/>
    </row>
    <row r="660" spans="1:4" x14ac:dyDescent="0.2">
      <c r="A660" s="27"/>
      <c r="C660" s="18"/>
      <c r="D660" s="18"/>
    </row>
    <row r="661" spans="1:4" x14ac:dyDescent="0.2">
      <c r="A661" s="27"/>
      <c r="C661" s="18"/>
      <c r="D661" s="18"/>
    </row>
    <row r="662" spans="1:4" x14ac:dyDescent="0.2">
      <c r="A662" s="27"/>
      <c r="C662" s="18"/>
      <c r="D662" s="18"/>
    </row>
    <row r="663" spans="1:4" x14ac:dyDescent="0.2">
      <c r="A663" s="27"/>
      <c r="C663" s="18"/>
      <c r="D663" s="18"/>
    </row>
    <row r="664" spans="1:4" x14ac:dyDescent="0.2">
      <c r="A664" s="27"/>
      <c r="C664" s="18"/>
      <c r="D664" s="18"/>
    </row>
    <row r="665" spans="1:4" x14ac:dyDescent="0.2">
      <c r="A665" s="27"/>
      <c r="C665" s="18"/>
      <c r="D665" s="18"/>
    </row>
    <row r="666" spans="1:4" x14ac:dyDescent="0.2">
      <c r="A666" s="27"/>
      <c r="C666" s="18"/>
      <c r="D666" s="18"/>
    </row>
    <row r="667" spans="1:4" x14ac:dyDescent="0.2">
      <c r="A667" s="27"/>
      <c r="C667" s="18"/>
      <c r="D667" s="18"/>
    </row>
    <row r="668" spans="1:4" x14ac:dyDescent="0.2">
      <c r="A668" s="27"/>
      <c r="C668" s="18"/>
      <c r="D668" s="18"/>
    </row>
    <row r="669" spans="1:4" x14ac:dyDescent="0.2">
      <c r="A669" s="27"/>
      <c r="C669" s="18"/>
      <c r="D669" s="18"/>
    </row>
    <row r="670" spans="1:4" x14ac:dyDescent="0.2">
      <c r="A670" s="27"/>
      <c r="C670" s="18"/>
      <c r="D670" s="18"/>
    </row>
    <row r="671" spans="1:4" x14ac:dyDescent="0.2">
      <c r="A671" s="27"/>
      <c r="C671" s="18"/>
      <c r="D671" s="18"/>
    </row>
    <row r="672" spans="1:4" x14ac:dyDescent="0.2">
      <c r="A672" s="27"/>
      <c r="C672" s="18"/>
      <c r="D672" s="18"/>
    </row>
    <row r="673" spans="1:4" x14ac:dyDescent="0.2">
      <c r="A673" s="27"/>
      <c r="C673" s="18"/>
      <c r="D673" s="18"/>
    </row>
    <row r="674" spans="1:4" x14ac:dyDescent="0.2">
      <c r="A674" s="27"/>
      <c r="C674" s="18"/>
      <c r="D674" s="18"/>
    </row>
    <row r="675" spans="1:4" x14ac:dyDescent="0.2">
      <c r="A675" s="27"/>
      <c r="C675" s="18"/>
      <c r="D675" s="18"/>
    </row>
    <row r="676" spans="1:4" x14ac:dyDescent="0.2">
      <c r="A676" s="27"/>
      <c r="C676" s="18"/>
      <c r="D676" s="18"/>
    </row>
    <row r="677" spans="1:4" x14ac:dyDescent="0.2">
      <c r="A677" s="27"/>
      <c r="C677" s="18"/>
      <c r="D677" s="18"/>
    </row>
    <row r="678" spans="1:4" x14ac:dyDescent="0.2">
      <c r="A678" s="27"/>
      <c r="C678" s="18"/>
      <c r="D678" s="18"/>
    </row>
    <row r="679" spans="1:4" x14ac:dyDescent="0.2">
      <c r="A679" s="27"/>
      <c r="C679" s="18"/>
      <c r="D679" s="18"/>
    </row>
    <row r="680" spans="1:4" x14ac:dyDescent="0.2">
      <c r="A680" s="27"/>
      <c r="C680" s="18"/>
      <c r="D680" s="18"/>
    </row>
    <row r="681" spans="1:4" x14ac:dyDescent="0.2">
      <c r="A681" s="27"/>
      <c r="C681" s="18"/>
      <c r="D681" s="18"/>
    </row>
    <row r="682" spans="1:4" x14ac:dyDescent="0.2">
      <c r="A682" s="27"/>
      <c r="C682" s="18"/>
      <c r="D682" s="18"/>
    </row>
    <row r="683" spans="1:4" x14ac:dyDescent="0.2">
      <c r="A683" s="27"/>
      <c r="C683" s="18"/>
      <c r="D683" s="18"/>
    </row>
    <row r="684" spans="1:4" x14ac:dyDescent="0.2">
      <c r="A684" s="27"/>
      <c r="C684" s="18"/>
      <c r="D684" s="18"/>
    </row>
    <row r="685" spans="1:4" x14ac:dyDescent="0.2">
      <c r="A685" s="27"/>
      <c r="C685" s="18"/>
      <c r="D685" s="18"/>
    </row>
    <row r="686" spans="1:4" x14ac:dyDescent="0.2">
      <c r="A686" s="27"/>
      <c r="C686" s="18"/>
      <c r="D686" s="18"/>
    </row>
    <row r="687" spans="1:4" x14ac:dyDescent="0.2">
      <c r="A687" s="27"/>
      <c r="C687" s="18"/>
      <c r="D687" s="18"/>
    </row>
    <row r="688" spans="1:4" x14ac:dyDescent="0.2">
      <c r="A688" s="27"/>
      <c r="C688" s="18"/>
      <c r="D688" s="18"/>
    </row>
    <row r="689" spans="1:4" x14ac:dyDescent="0.2">
      <c r="A689" s="27"/>
      <c r="C689" s="18"/>
      <c r="D689" s="18"/>
    </row>
    <row r="690" spans="1:4" x14ac:dyDescent="0.2">
      <c r="A690" s="27"/>
      <c r="C690" s="18"/>
      <c r="D690" s="18"/>
    </row>
    <row r="691" spans="1:4" x14ac:dyDescent="0.2">
      <c r="A691" s="27"/>
      <c r="C691" s="18"/>
      <c r="D691" s="18"/>
    </row>
    <row r="692" spans="1:4" x14ac:dyDescent="0.2">
      <c r="A692" s="27"/>
      <c r="C692" s="18"/>
      <c r="D692" s="18"/>
    </row>
    <row r="693" spans="1:4" x14ac:dyDescent="0.2">
      <c r="A693" s="27"/>
      <c r="C693" s="18"/>
      <c r="D693" s="18"/>
    </row>
    <row r="694" spans="1:4" x14ac:dyDescent="0.2">
      <c r="A694" s="27"/>
      <c r="C694" s="18"/>
      <c r="D694" s="18"/>
    </row>
    <row r="695" spans="1:4" x14ac:dyDescent="0.2">
      <c r="A695" s="27"/>
      <c r="C695" s="18"/>
      <c r="D695" s="18"/>
    </row>
    <row r="696" spans="1:4" x14ac:dyDescent="0.2">
      <c r="A696" s="27"/>
      <c r="C696" s="18"/>
      <c r="D696" s="18"/>
    </row>
    <row r="697" spans="1:4" x14ac:dyDescent="0.2">
      <c r="A697" s="27"/>
      <c r="C697" s="18"/>
      <c r="D697" s="18"/>
    </row>
    <row r="698" spans="1:4" x14ac:dyDescent="0.2">
      <c r="A698" s="27"/>
      <c r="C698" s="18"/>
      <c r="D698" s="18"/>
    </row>
    <row r="699" spans="1:4" x14ac:dyDescent="0.2">
      <c r="A699" s="27"/>
      <c r="C699" s="18"/>
      <c r="D699" s="18"/>
    </row>
    <row r="700" spans="1:4" x14ac:dyDescent="0.2">
      <c r="A700" s="27"/>
      <c r="C700" s="18"/>
      <c r="D700" s="18"/>
    </row>
    <row r="701" spans="1:4" x14ac:dyDescent="0.2">
      <c r="A701" s="27"/>
      <c r="C701" s="18"/>
      <c r="D701" s="18"/>
    </row>
    <row r="702" spans="1:4" x14ac:dyDescent="0.2">
      <c r="A702" s="27"/>
      <c r="C702" s="18"/>
      <c r="D702" s="18"/>
    </row>
    <row r="703" spans="1:4" x14ac:dyDescent="0.2">
      <c r="A703" s="27"/>
      <c r="C703" s="18"/>
      <c r="D703" s="18"/>
    </row>
    <row r="704" spans="1:4" x14ac:dyDescent="0.2">
      <c r="A704" s="27"/>
      <c r="C704" s="18"/>
      <c r="D704" s="18"/>
    </row>
    <row r="705" spans="1:4" x14ac:dyDescent="0.2">
      <c r="A705" s="27"/>
      <c r="C705" s="18"/>
      <c r="D705" s="18"/>
    </row>
    <row r="706" spans="1:4" x14ac:dyDescent="0.2">
      <c r="A706" s="27"/>
      <c r="C706" s="18"/>
      <c r="D706" s="18"/>
    </row>
    <row r="707" spans="1:4" x14ac:dyDescent="0.2">
      <c r="A707" s="27"/>
      <c r="C707" s="18"/>
      <c r="D707" s="18"/>
    </row>
    <row r="708" spans="1:4" x14ac:dyDescent="0.2">
      <c r="A708" s="27"/>
      <c r="C708" s="18"/>
      <c r="D708" s="18"/>
    </row>
    <row r="709" spans="1:4" x14ac:dyDescent="0.2">
      <c r="A709" s="27"/>
      <c r="C709" s="18"/>
      <c r="D709" s="18"/>
    </row>
    <row r="710" spans="1:4" x14ac:dyDescent="0.2">
      <c r="A710" s="27"/>
      <c r="C710" s="18"/>
      <c r="D710" s="18"/>
    </row>
    <row r="711" spans="1:4" x14ac:dyDescent="0.2">
      <c r="A711" s="27"/>
      <c r="C711" s="18"/>
      <c r="D711" s="18"/>
    </row>
    <row r="712" spans="1:4" x14ac:dyDescent="0.2">
      <c r="A712" s="27"/>
      <c r="C712" s="18"/>
      <c r="D712" s="18"/>
    </row>
    <row r="713" spans="1:4" x14ac:dyDescent="0.2">
      <c r="A713" s="27"/>
      <c r="C713" s="18"/>
      <c r="D713" s="18"/>
    </row>
    <row r="714" spans="1:4" x14ac:dyDescent="0.2">
      <c r="A714" s="27"/>
      <c r="C714" s="18"/>
      <c r="D714" s="18"/>
    </row>
    <row r="715" spans="1:4" x14ac:dyDescent="0.2">
      <c r="A715" s="27"/>
      <c r="C715" s="18"/>
      <c r="D715" s="18"/>
    </row>
    <row r="716" spans="1:4" x14ac:dyDescent="0.2">
      <c r="A716" s="27"/>
      <c r="C716" s="18"/>
      <c r="D716" s="18"/>
    </row>
    <row r="717" spans="1:4" x14ac:dyDescent="0.2">
      <c r="A717" s="27"/>
      <c r="C717" s="18"/>
      <c r="D717" s="18"/>
    </row>
    <row r="718" spans="1:4" x14ac:dyDescent="0.2">
      <c r="A718" s="27"/>
      <c r="C718" s="18"/>
      <c r="D718" s="18"/>
    </row>
    <row r="719" spans="1:4" x14ac:dyDescent="0.2">
      <c r="A719" s="27"/>
      <c r="C719" s="18"/>
      <c r="D719" s="18"/>
    </row>
    <row r="720" spans="1:4" x14ac:dyDescent="0.2">
      <c r="A720" s="27"/>
      <c r="C720" s="18"/>
      <c r="D720" s="18"/>
    </row>
    <row r="721" spans="1:4" x14ac:dyDescent="0.2">
      <c r="A721" s="27"/>
      <c r="C721" s="18"/>
      <c r="D721" s="18"/>
    </row>
    <row r="722" spans="1:4" x14ac:dyDescent="0.2">
      <c r="A722" s="27"/>
      <c r="C722" s="18"/>
      <c r="D722" s="18"/>
    </row>
    <row r="723" spans="1:4" x14ac:dyDescent="0.2">
      <c r="A723" s="27"/>
      <c r="C723" s="18"/>
      <c r="D723" s="18"/>
    </row>
    <row r="724" spans="1:4" x14ac:dyDescent="0.2">
      <c r="A724" s="27"/>
      <c r="C724" s="18"/>
      <c r="D724" s="18"/>
    </row>
    <row r="725" spans="1:4" x14ac:dyDescent="0.2">
      <c r="A725" s="27"/>
      <c r="C725" s="18"/>
      <c r="D725" s="18"/>
    </row>
    <row r="726" spans="1:4" x14ac:dyDescent="0.2">
      <c r="A726" s="27"/>
      <c r="C726" s="18"/>
      <c r="D726" s="18"/>
    </row>
    <row r="727" spans="1:4" x14ac:dyDescent="0.2">
      <c r="A727" s="27"/>
      <c r="C727" s="18"/>
      <c r="D727" s="18"/>
    </row>
    <row r="728" spans="1:4" x14ac:dyDescent="0.2">
      <c r="A728" s="27"/>
      <c r="C728" s="18"/>
      <c r="D728" s="18"/>
    </row>
    <row r="729" spans="1:4" x14ac:dyDescent="0.2">
      <c r="A729" s="27"/>
      <c r="C729" s="18"/>
      <c r="D729" s="18"/>
    </row>
    <row r="730" spans="1:4" x14ac:dyDescent="0.2">
      <c r="A730" s="27"/>
      <c r="C730" s="18"/>
      <c r="D730" s="18"/>
    </row>
    <row r="731" spans="1:4" x14ac:dyDescent="0.2">
      <c r="A731" s="27"/>
      <c r="C731" s="18"/>
      <c r="D731" s="18"/>
    </row>
    <row r="732" spans="1:4" x14ac:dyDescent="0.2">
      <c r="A732" s="27"/>
      <c r="C732" s="18"/>
      <c r="D732" s="18"/>
    </row>
    <row r="733" spans="1:4" x14ac:dyDescent="0.2">
      <c r="A733" s="27"/>
      <c r="C733" s="18"/>
      <c r="D733" s="18"/>
    </row>
    <row r="734" spans="1:4" x14ac:dyDescent="0.2">
      <c r="A734" s="27"/>
      <c r="C734" s="18"/>
      <c r="D734" s="18"/>
    </row>
    <row r="735" spans="1:4" x14ac:dyDescent="0.2">
      <c r="A735" s="27"/>
      <c r="C735" s="18"/>
      <c r="D735" s="18"/>
    </row>
    <row r="736" spans="1:4" x14ac:dyDescent="0.2">
      <c r="A736" s="27"/>
      <c r="C736" s="18"/>
      <c r="D736" s="18"/>
    </row>
    <row r="737" spans="1:4" x14ac:dyDescent="0.2">
      <c r="A737" s="27"/>
      <c r="C737" s="18"/>
      <c r="D737" s="18"/>
    </row>
    <row r="738" spans="1:4" x14ac:dyDescent="0.2">
      <c r="A738" s="27"/>
      <c r="C738" s="18"/>
      <c r="D738" s="18"/>
    </row>
    <row r="739" spans="1:4" x14ac:dyDescent="0.2">
      <c r="A739" s="27"/>
      <c r="C739" s="18"/>
      <c r="D739" s="18"/>
    </row>
    <row r="740" spans="1:4" x14ac:dyDescent="0.2">
      <c r="A740" s="27"/>
      <c r="C740" s="18"/>
      <c r="D740" s="18"/>
    </row>
    <row r="741" spans="1:4" x14ac:dyDescent="0.2">
      <c r="A741" s="27"/>
      <c r="C741" s="18"/>
      <c r="D741" s="18"/>
    </row>
    <row r="742" spans="1:4" x14ac:dyDescent="0.2">
      <c r="A742" s="27"/>
      <c r="C742" s="18"/>
      <c r="D742" s="18"/>
    </row>
    <row r="743" spans="1:4" x14ac:dyDescent="0.2">
      <c r="A743" s="27"/>
      <c r="C743" s="18"/>
      <c r="D743" s="18"/>
    </row>
    <row r="744" spans="1:4" x14ac:dyDescent="0.2">
      <c r="A744" s="27"/>
      <c r="C744" s="18"/>
      <c r="D744" s="18"/>
    </row>
    <row r="745" spans="1:4" x14ac:dyDescent="0.2">
      <c r="A745" s="27"/>
      <c r="C745" s="18"/>
      <c r="D745" s="18"/>
    </row>
    <row r="746" spans="1:4" x14ac:dyDescent="0.2">
      <c r="A746" s="27"/>
      <c r="C746" s="18"/>
      <c r="D746" s="18"/>
    </row>
    <row r="747" spans="1:4" x14ac:dyDescent="0.2">
      <c r="A747" s="27"/>
      <c r="C747" s="18"/>
      <c r="D747" s="18"/>
    </row>
    <row r="748" spans="1:4" x14ac:dyDescent="0.2">
      <c r="A748" s="27"/>
      <c r="C748" s="18"/>
      <c r="D748" s="18"/>
    </row>
    <row r="749" spans="1:4" x14ac:dyDescent="0.2">
      <c r="A749" s="27"/>
      <c r="C749" s="18"/>
      <c r="D749" s="18"/>
    </row>
    <row r="750" spans="1:4" x14ac:dyDescent="0.2">
      <c r="A750" s="27"/>
      <c r="C750" s="18"/>
      <c r="D750" s="18"/>
    </row>
    <row r="751" spans="1:4" x14ac:dyDescent="0.2">
      <c r="A751" s="27"/>
      <c r="C751" s="18"/>
      <c r="D751" s="18"/>
    </row>
    <row r="752" spans="1:4" x14ac:dyDescent="0.2">
      <c r="A752" s="27"/>
      <c r="C752" s="18"/>
      <c r="D752" s="18"/>
    </row>
    <row r="753" spans="1:4" x14ac:dyDescent="0.2">
      <c r="A753" s="27"/>
      <c r="C753" s="18"/>
      <c r="D753" s="18"/>
    </row>
    <row r="754" spans="1:4" x14ac:dyDescent="0.2">
      <c r="A754" s="27"/>
      <c r="C754" s="18"/>
      <c r="D754" s="18"/>
    </row>
    <row r="755" spans="1:4" x14ac:dyDescent="0.2">
      <c r="A755" s="27"/>
      <c r="C755" s="18"/>
      <c r="D755" s="18"/>
    </row>
    <row r="756" spans="1:4" x14ac:dyDescent="0.2">
      <c r="A756" s="27"/>
      <c r="C756" s="18"/>
      <c r="D756" s="18"/>
    </row>
    <row r="757" spans="1:4" x14ac:dyDescent="0.2">
      <c r="A757" s="27"/>
      <c r="C757" s="18"/>
      <c r="D757" s="18"/>
    </row>
    <row r="758" spans="1:4" x14ac:dyDescent="0.2">
      <c r="A758" s="27"/>
      <c r="C758" s="18"/>
      <c r="D758" s="18"/>
    </row>
    <row r="759" spans="1:4" x14ac:dyDescent="0.2">
      <c r="A759" s="27"/>
      <c r="C759" s="18"/>
      <c r="D759" s="18"/>
    </row>
    <row r="760" spans="1:4" x14ac:dyDescent="0.2">
      <c r="A760" s="27"/>
      <c r="C760" s="18"/>
      <c r="D760" s="18"/>
    </row>
    <row r="761" spans="1:4" x14ac:dyDescent="0.2">
      <c r="A761" s="27"/>
      <c r="C761" s="18"/>
      <c r="D761" s="18"/>
    </row>
    <row r="762" spans="1:4" x14ac:dyDescent="0.2">
      <c r="A762" s="27"/>
      <c r="C762" s="18"/>
      <c r="D762" s="18"/>
    </row>
    <row r="763" spans="1:4" x14ac:dyDescent="0.2">
      <c r="A763" s="27"/>
      <c r="C763" s="18"/>
      <c r="D763" s="18"/>
    </row>
    <row r="764" spans="1:4" x14ac:dyDescent="0.2">
      <c r="A764" s="27"/>
      <c r="C764" s="18"/>
      <c r="D764" s="18"/>
    </row>
    <row r="765" spans="1:4" x14ac:dyDescent="0.2">
      <c r="A765" s="27"/>
      <c r="C765" s="18"/>
      <c r="D765" s="18"/>
    </row>
    <row r="766" spans="1:4" x14ac:dyDescent="0.2">
      <c r="A766" s="27"/>
      <c r="C766" s="18"/>
      <c r="D766" s="18"/>
    </row>
    <row r="767" spans="1:4" x14ac:dyDescent="0.2">
      <c r="A767" s="27"/>
      <c r="C767" s="18"/>
      <c r="D767" s="18"/>
    </row>
    <row r="768" spans="1:4" x14ac:dyDescent="0.2">
      <c r="A768" s="27"/>
      <c r="C768" s="18"/>
      <c r="D768" s="18"/>
    </row>
    <row r="769" spans="1:4" x14ac:dyDescent="0.2">
      <c r="A769" s="27"/>
      <c r="C769" s="18"/>
      <c r="D769" s="18"/>
    </row>
    <row r="770" spans="1:4" x14ac:dyDescent="0.2">
      <c r="A770" s="27"/>
      <c r="C770" s="18"/>
      <c r="D770" s="18"/>
    </row>
    <row r="771" spans="1:4" x14ac:dyDescent="0.2">
      <c r="A771" s="27"/>
      <c r="C771" s="18"/>
      <c r="D771" s="18"/>
    </row>
    <row r="772" spans="1:4" x14ac:dyDescent="0.2">
      <c r="A772" s="27"/>
      <c r="C772" s="18"/>
      <c r="D772" s="18"/>
    </row>
    <row r="773" spans="1:4" x14ac:dyDescent="0.2">
      <c r="A773" s="27"/>
      <c r="C773" s="18"/>
      <c r="D773" s="18"/>
    </row>
    <row r="774" spans="1:4" x14ac:dyDescent="0.2">
      <c r="A774" s="27"/>
      <c r="C774" s="18"/>
      <c r="D774" s="18"/>
    </row>
    <row r="775" spans="1:4" x14ac:dyDescent="0.2">
      <c r="A775" s="27"/>
      <c r="C775" s="18"/>
      <c r="D775" s="18"/>
    </row>
    <row r="776" spans="1:4" x14ac:dyDescent="0.2">
      <c r="A776" s="27"/>
      <c r="C776" s="18"/>
      <c r="D776" s="18"/>
    </row>
    <row r="777" spans="1:4" x14ac:dyDescent="0.2">
      <c r="A777" s="27"/>
      <c r="C777" s="18"/>
      <c r="D777" s="18"/>
    </row>
    <row r="778" spans="1:4" x14ac:dyDescent="0.2">
      <c r="A778" s="27"/>
      <c r="C778" s="18"/>
      <c r="D778" s="18"/>
    </row>
    <row r="779" spans="1:4" x14ac:dyDescent="0.2">
      <c r="A779" s="27"/>
      <c r="C779" s="18"/>
      <c r="D779" s="18"/>
    </row>
    <row r="780" spans="1:4" x14ac:dyDescent="0.2">
      <c r="A780" s="27"/>
      <c r="C780" s="18"/>
      <c r="D780" s="18"/>
    </row>
    <row r="781" spans="1:4" x14ac:dyDescent="0.2">
      <c r="A781" s="27"/>
      <c r="C781" s="18"/>
      <c r="D781" s="18"/>
    </row>
    <row r="782" spans="1:4" x14ac:dyDescent="0.2">
      <c r="A782" s="27"/>
      <c r="C782" s="18"/>
      <c r="D782" s="18"/>
    </row>
    <row r="783" spans="1:4" x14ac:dyDescent="0.2">
      <c r="A783" s="27"/>
      <c r="C783" s="18"/>
      <c r="D783" s="18"/>
    </row>
    <row r="784" spans="1:4" x14ac:dyDescent="0.2">
      <c r="A784" s="27"/>
      <c r="C784" s="18"/>
      <c r="D784" s="18"/>
    </row>
    <row r="785" spans="1:4" x14ac:dyDescent="0.2">
      <c r="A785" s="27"/>
      <c r="C785" s="18"/>
      <c r="D785" s="18"/>
    </row>
    <row r="786" spans="1:4" x14ac:dyDescent="0.2">
      <c r="A786" s="27"/>
      <c r="C786" s="18"/>
      <c r="D786" s="18"/>
    </row>
    <row r="787" spans="1:4" x14ac:dyDescent="0.2">
      <c r="A787" s="27"/>
      <c r="C787" s="18"/>
      <c r="D787" s="18"/>
    </row>
    <row r="788" spans="1:4" x14ac:dyDescent="0.2">
      <c r="A788" s="27"/>
      <c r="C788" s="18"/>
      <c r="D788" s="18"/>
    </row>
    <row r="789" spans="1:4" x14ac:dyDescent="0.2">
      <c r="A789" s="27"/>
      <c r="C789" s="18"/>
      <c r="D789" s="18"/>
    </row>
    <row r="790" spans="1:4" x14ac:dyDescent="0.2">
      <c r="A790" s="27"/>
      <c r="C790" s="18"/>
      <c r="D790" s="18"/>
    </row>
    <row r="791" spans="1:4" x14ac:dyDescent="0.2">
      <c r="A791" s="27"/>
      <c r="C791" s="18"/>
      <c r="D791" s="18"/>
    </row>
    <row r="792" spans="1:4" x14ac:dyDescent="0.2">
      <c r="A792" s="27"/>
      <c r="C792" s="18"/>
      <c r="D792" s="18"/>
    </row>
    <row r="793" spans="1:4" x14ac:dyDescent="0.2">
      <c r="A793" s="27"/>
      <c r="C793" s="18"/>
      <c r="D793" s="18"/>
    </row>
    <row r="794" spans="1:4" x14ac:dyDescent="0.2">
      <c r="A794" s="27"/>
      <c r="C794" s="18"/>
      <c r="D794" s="18"/>
    </row>
    <row r="795" spans="1:4" x14ac:dyDescent="0.2">
      <c r="A795" s="27"/>
      <c r="C795" s="18"/>
      <c r="D795" s="18"/>
    </row>
    <row r="796" spans="1:4" x14ac:dyDescent="0.2">
      <c r="A796" s="27"/>
      <c r="C796" s="18"/>
      <c r="D796" s="18"/>
    </row>
    <row r="797" spans="1:4" x14ac:dyDescent="0.2">
      <c r="A797" s="27"/>
      <c r="C797" s="18"/>
      <c r="D797" s="18"/>
    </row>
    <row r="798" spans="1:4" x14ac:dyDescent="0.2">
      <c r="A798" s="27"/>
      <c r="C798" s="18"/>
      <c r="D798" s="18"/>
    </row>
    <row r="799" spans="1:4" x14ac:dyDescent="0.2">
      <c r="A799" s="27"/>
      <c r="C799" s="18"/>
      <c r="D799" s="18"/>
    </row>
    <row r="800" spans="1:4" x14ac:dyDescent="0.2">
      <c r="A800" s="27"/>
      <c r="C800" s="18"/>
      <c r="D800" s="18"/>
    </row>
    <row r="801" spans="1:4" x14ac:dyDescent="0.2">
      <c r="A801" s="27"/>
      <c r="C801" s="18"/>
      <c r="D801" s="18"/>
    </row>
    <row r="802" spans="1:4" x14ac:dyDescent="0.2">
      <c r="A802" s="27"/>
      <c r="C802" s="18"/>
      <c r="D802" s="18"/>
    </row>
    <row r="803" spans="1:4" x14ac:dyDescent="0.2">
      <c r="A803" s="27"/>
      <c r="C803" s="18"/>
      <c r="D803" s="18"/>
    </row>
    <row r="804" spans="1:4" x14ac:dyDescent="0.2">
      <c r="A804" s="27"/>
      <c r="C804" s="18"/>
      <c r="D804" s="18"/>
    </row>
    <row r="805" spans="1:4" x14ac:dyDescent="0.2">
      <c r="A805" s="27"/>
      <c r="C805" s="18"/>
      <c r="D805" s="18"/>
    </row>
    <row r="806" spans="1:4" x14ac:dyDescent="0.2">
      <c r="A806" s="27"/>
      <c r="C806" s="18"/>
      <c r="D806" s="18"/>
    </row>
    <row r="807" spans="1:4" x14ac:dyDescent="0.2">
      <c r="A807" s="27"/>
      <c r="C807" s="18"/>
      <c r="D807" s="18"/>
    </row>
    <row r="808" spans="1:4" x14ac:dyDescent="0.2">
      <c r="A808" s="27"/>
      <c r="C808" s="18"/>
      <c r="D808" s="18"/>
    </row>
    <row r="809" spans="1:4" x14ac:dyDescent="0.2">
      <c r="A809" s="27"/>
      <c r="C809" s="18"/>
      <c r="D809" s="18"/>
    </row>
    <row r="810" spans="1:4" x14ac:dyDescent="0.2">
      <c r="A810" s="27"/>
      <c r="C810" s="18"/>
      <c r="D810" s="18"/>
    </row>
    <row r="811" spans="1:4" x14ac:dyDescent="0.2">
      <c r="A811" s="27"/>
      <c r="C811" s="18"/>
      <c r="D811" s="18"/>
    </row>
    <row r="812" spans="1:4" x14ac:dyDescent="0.2">
      <c r="A812" s="27"/>
      <c r="C812" s="18"/>
      <c r="D812" s="18"/>
    </row>
    <row r="813" spans="1:4" x14ac:dyDescent="0.2">
      <c r="A813" s="27"/>
      <c r="C813" s="18"/>
      <c r="D813" s="18"/>
    </row>
    <row r="814" spans="1:4" x14ac:dyDescent="0.2">
      <c r="A814" s="27"/>
      <c r="C814" s="18"/>
      <c r="D814" s="18"/>
    </row>
    <row r="815" spans="1:4" x14ac:dyDescent="0.2">
      <c r="A815" s="27"/>
      <c r="C815" s="18"/>
      <c r="D815" s="18"/>
    </row>
    <row r="816" spans="1:4" x14ac:dyDescent="0.2">
      <c r="A816" s="27"/>
      <c r="C816" s="18"/>
      <c r="D816" s="18"/>
    </row>
    <row r="817" spans="1:4" x14ac:dyDescent="0.2">
      <c r="A817" s="27"/>
      <c r="C817" s="18"/>
      <c r="D817" s="18"/>
    </row>
    <row r="818" spans="1:4" x14ac:dyDescent="0.2">
      <c r="A818" s="27"/>
      <c r="C818" s="18"/>
      <c r="D818" s="18"/>
    </row>
    <row r="819" spans="1:4" x14ac:dyDescent="0.2">
      <c r="A819" s="27"/>
      <c r="C819" s="18"/>
      <c r="D819" s="18"/>
    </row>
    <row r="820" spans="1:4" x14ac:dyDescent="0.2">
      <c r="A820" s="27"/>
      <c r="C820" s="18"/>
      <c r="D820" s="18"/>
    </row>
    <row r="821" spans="1:4" x14ac:dyDescent="0.2">
      <c r="A821" s="27"/>
      <c r="C821" s="18"/>
      <c r="D821" s="18"/>
    </row>
    <row r="822" spans="1:4" x14ac:dyDescent="0.2">
      <c r="A822" s="27"/>
      <c r="C822" s="18"/>
      <c r="D822" s="18"/>
    </row>
    <row r="823" spans="1:4" x14ac:dyDescent="0.2">
      <c r="A823" s="27"/>
      <c r="C823" s="18"/>
      <c r="D823" s="18"/>
    </row>
    <row r="824" spans="1:4" x14ac:dyDescent="0.2">
      <c r="A824" s="27"/>
      <c r="C824" s="18"/>
      <c r="D824" s="18"/>
    </row>
    <row r="825" spans="1:4" x14ac:dyDescent="0.2">
      <c r="A825" s="27"/>
      <c r="C825" s="18"/>
      <c r="D825" s="18"/>
    </row>
    <row r="826" spans="1:4" x14ac:dyDescent="0.2">
      <c r="A826" s="27"/>
      <c r="C826" s="18"/>
      <c r="D826" s="18"/>
    </row>
    <row r="827" spans="1:4" x14ac:dyDescent="0.2">
      <c r="A827" s="27"/>
      <c r="C827" s="18"/>
      <c r="D827" s="18"/>
    </row>
    <row r="828" spans="1:4" x14ac:dyDescent="0.2">
      <c r="A828" s="27"/>
      <c r="C828" s="18"/>
      <c r="D828" s="18"/>
    </row>
    <row r="829" spans="1:4" x14ac:dyDescent="0.2">
      <c r="A829" s="27"/>
      <c r="C829" s="18"/>
      <c r="D829" s="18"/>
    </row>
    <row r="830" spans="1:4" x14ac:dyDescent="0.2">
      <c r="A830" s="27"/>
      <c r="C830" s="18"/>
      <c r="D830" s="18"/>
    </row>
    <row r="831" spans="1:4" x14ac:dyDescent="0.2">
      <c r="A831" s="27"/>
      <c r="C831" s="18"/>
      <c r="D831" s="18"/>
    </row>
    <row r="832" spans="1:4" x14ac:dyDescent="0.2">
      <c r="A832" s="27"/>
      <c r="C832" s="18"/>
      <c r="D832" s="18"/>
    </row>
    <row r="833" spans="1:4" x14ac:dyDescent="0.2">
      <c r="A833" s="27"/>
      <c r="C833" s="18"/>
      <c r="D833" s="18"/>
    </row>
    <row r="834" spans="1:4" x14ac:dyDescent="0.2">
      <c r="A834" s="27"/>
      <c r="C834" s="18"/>
      <c r="D834" s="18"/>
    </row>
    <row r="835" spans="1:4" x14ac:dyDescent="0.2">
      <c r="A835" s="27"/>
      <c r="C835" s="18"/>
      <c r="D835" s="18"/>
    </row>
    <row r="836" spans="1:4" x14ac:dyDescent="0.2">
      <c r="A836" s="27"/>
      <c r="C836" s="18"/>
      <c r="D836" s="18"/>
    </row>
    <row r="837" spans="1:4" x14ac:dyDescent="0.2">
      <c r="A837" s="27"/>
      <c r="C837" s="18"/>
      <c r="D837" s="18"/>
    </row>
    <row r="838" spans="1:4" x14ac:dyDescent="0.2">
      <c r="A838" s="27"/>
      <c r="C838" s="18"/>
      <c r="D838" s="18"/>
    </row>
    <row r="839" spans="1:4" x14ac:dyDescent="0.2">
      <c r="A839" s="27"/>
      <c r="C839" s="18"/>
      <c r="D839" s="18"/>
    </row>
    <row r="840" spans="1:4" x14ac:dyDescent="0.2">
      <c r="A840" s="27"/>
      <c r="C840" s="18"/>
      <c r="D840" s="18"/>
    </row>
    <row r="841" spans="1:4" x14ac:dyDescent="0.2">
      <c r="A841" s="27"/>
      <c r="C841" s="18"/>
      <c r="D841" s="18"/>
    </row>
    <row r="842" spans="1:4" x14ac:dyDescent="0.2">
      <c r="A842" s="27"/>
      <c r="C842" s="18"/>
      <c r="D842" s="18"/>
    </row>
    <row r="843" spans="1:4" x14ac:dyDescent="0.2">
      <c r="A843" s="27"/>
      <c r="C843" s="18"/>
      <c r="D843" s="18"/>
    </row>
    <row r="844" spans="1:4" x14ac:dyDescent="0.2">
      <c r="A844" s="27"/>
      <c r="C844" s="18"/>
      <c r="D844" s="18"/>
    </row>
    <row r="845" spans="1:4" x14ac:dyDescent="0.2">
      <c r="A845" s="27"/>
      <c r="C845" s="18"/>
      <c r="D845" s="18"/>
    </row>
    <row r="846" spans="1:4" x14ac:dyDescent="0.2">
      <c r="A846" s="27"/>
      <c r="C846" s="18"/>
      <c r="D846" s="18"/>
    </row>
    <row r="847" spans="1:4" x14ac:dyDescent="0.2">
      <c r="A847" s="27"/>
      <c r="C847" s="18"/>
      <c r="D847" s="18"/>
    </row>
    <row r="848" spans="1:4" x14ac:dyDescent="0.2">
      <c r="A848" s="27"/>
      <c r="C848" s="18"/>
      <c r="D848" s="18"/>
    </row>
    <row r="849" spans="1:4" x14ac:dyDescent="0.2">
      <c r="A849" s="27"/>
      <c r="C849" s="18"/>
      <c r="D849" s="18"/>
    </row>
    <row r="850" spans="1:4" x14ac:dyDescent="0.2">
      <c r="A850" s="27"/>
      <c r="C850" s="18"/>
      <c r="D850" s="18"/>
    </row>
    <row r="851" spans="1:4" x14ac:dyDescent="0.2">
      <c r="A851" s="27"/>
      <c r="C851" s="18"/>
      <c r="D851" s="18"/>
    </row>
    <row r="852" spans="1:4" x14ac:dyDescent="0.2">
      <c r="A852" s="27"/>
      <c r="C852" s="18"/>
      <c r="D852" s="18"/>
    </row>
    <row r="853" spans="1:4" x14ac:dyDescent="0.2">
      <c r="A853" s="27"/>
      <c r="C853" s="18"/>
      <c r="D853" s="18"/>
    </row>
    <row r="854" spans="1:4" x14ac:dyDescent="0.2">
      <c r="A854" s="27"/>
      <c r="C854" s="18"/>
      <c r="D854" s="18"/>
    </row>
    <row r="855" spans="1:4" x14ac:dyDescent="0.2">
      <c r="A855" s="27"/>
      <c r="C855" s="18"/>
      <c r="D855" s="18"/>
    </row>
    <row r="856" spans="1:4" x14ac:dyDescent="0.2">
      <c r="A856" s="27"/>
      <c r="C856" s="18"/>
      <c r="D856" s="18"/>
    </row>
    <row r="857" spans="1:4" x14ac:dyDescent="0.2">
      <c r="A857" s="27"/>
      <c r="C857" s="18"/>
      <c r="D857" s="18"/>
    </row>
    <row r="858" spans="1:4" x14ac:dyDescent="0.2">
      <c r="A858" s="27"/>
      <c r="C858" s="18"/>
      <c r="D858" s="18"/>
    </row>
    <row r="859" spans="1:4" x14ac:dyDescent="0.2">
      <c r="A859" s="27"/>
      <c r="C859" s="18"/>
      <c r="D859" s="18"/>
    </row>
    <row r="860" spans="1:4" x14ac:dyDescent="0.2">
      <c r="A860" s="27"/>
      <c r="C860" s="18"/>
      <c r="D860" s="18"/>
    </row>
    <row r="861" spans="1:4" x14ac:dyDescent="0.2">
      <c r="A861" s="27"/>
      <c r="C861" s="18"/>
      <c r="D861" s="18"/>
    </row>
    <row r="862" spans="1:4" x14ac:dyDescent="0.2">
      <c r="A862" s="27"/>
      <c r="C862" s="18"/>
      <c r="D862" s="18"/>
    </row>
    <row r="863" spans="1:4" x14ac:dyDescent="0.2">
      <c r="A863" s="27"/>
      <c r="C863" s="18"/>
      <c r="D863" s="18"/>
    </row>
    <row r="864" spans="1:4" x14ac:dyDescent="0.2">
      <c r="A864" s="27"/>
      <c r="C864" s="18"/>
      <c r="D864" s="18"/>
    </row>
    <row r="865" spans="1:4" x14ac:dyDescent="0.2">
      <c r="A865" s="27"/>
      <c r="C865" s="18"/>
      <c r="D865" s="18"/>
    </row>
    <row r="866" spans="1:4" x14ac:dyDescent="0.2">
      <c r="A866" s="27"/>
      <c r="C866" s="18"/>
      <c r="D866" s="18"/>
    </row>
    <row r="867" spans="1:4" x14ac:dyDescent="0.2">
      <c r="A867" s="27"/>
      <c r="C867" s="18"/>
      <c r="D867" s="18"/>
    </row>
    <row r="868" spans="1:4" x14ac:dyDescent="0.2">
      <c r="A868" s="27"/>
      <c r="C868" s="18"/>
      <c r="D868" s="18"/>
    </row>
    <row r="869" spans="1:4" x14ac:dyDescent="0.2">
      <c r="A869" s="27"/>
      <c r="C869" s="18"/>
      <c r="D869" s="18"/>
    </row>
    <row r="870" spans="1:4" x14ac:dyDescent="0.2">
      <c r="A870" s="27"/>
      <c r="C870" s="18"/>
      <c r="D870" s="18"/>
    </row>
    <row r="871" spans="1:4" x14ac:dyDescent="0.2">
      <c r="A871" s="27"/>
      <c r="C871" s="18"/>
      <c r="D871" s="18"/>
    </row>
    <row r="872" spans="1:4" x14ac:dyDescent="0.2">
      <c r="A872" s="27"/>
      <c r="C872" s="18"/>
      <c r="D872" s="18"/>
    </row>
    <row r="873" spans="1:4" x14ac:dyDescent="0.2">
      <c r="A873" s="27"/>
      <c r="C873" s="18"/>
      <c r="D873" s="18"/>
    </row>
    <row r="874" spans="1:4" x14ac:dyDescent="0.2">
      <c r="A874" s="27"/>
      <c r="C874" s="18"/>
      <c r="D874" s="18"/>
    </row>
    <row r="875" spans="1:4" x14ac:dyDescent="0.2">
      <c r="A875" s="27"/>
      <c r="C875" s="18"/>
      <c r="D875" s="18"/>
    </row>
    <row r="876" spans="1:4" x14ac:dyDescent="0.2">
      <c r="A876" s="27"/>
      <c r="C876" s="18"/>
      <c r="D876" s="18"/>
    </row>
    <row r="877" spans="1:4" x14ac:dyDescent="0.2">
      <c r="A877" s="27"/>
      <c r="C877" s="18"/>
      <c r="D877" s="18"/>
    </row>
    <row r="878" spans="1:4" x14ac:dyDescent="0.2">
      <c r="A878" s="27"/>
      <c r="C878" s="18"/>
      <c r="D878" s="18"/>
    </row>
    <row r="879" spans="1:4" x14ac:dyDescent="0.2">
      <c r="A879" s="27"/>
      <c r="C879" s="18"/>
      <c r="D879" s="18"/>
    </row>
    <row r="880" spans="1:4" x14ac:dyDescent="0.2">
      <c r="A880" s="27"/>
      <c r="C880" s="18"/>
      <c r="D880" s="18"/>
    </row>
    <row r="881" spans="1:4" x14ac:dyDescent="0.2">
      <c r="A881" s="27"/>
      <c r="C881" s="18"/>
      <c r="D881" s="18"/>
    </row>
    <row r="882" spans="1:4" x14ac:dyDescent="0.2">
      <c r="A882" s="27"/>
      <c r="C882" s="18"/>
      <c r="D882" s="18"/>
    </row>
    <row r="883" spans="1:4" x14ac:dyDescent="0.2">
      <c r="A883" s="27"/>
      <c r="C883" s="18"/>
      <c r="D883" s="18"/>
    </row>
    <row r="884" spans="1:4" x14ac:dyDescent="0.2">
      <c r="A884" s="27"/>
      <c r="C884" s="18"/>
      <c r="D884" s="18"/>
    </row>
    <row r="885" spans="1:4" x14ac:dyDescent="0.2">
      <c r="A885" s="27"/>
      <c r="C885" s="18"/>
      <c r="D885" s="18"/>
    </row>
    <row r="886" spans="1:4" x14ac:dyDescent="0.2">
      <c r="A886" s="27"/>
      <c r="C886" s="18"/>
      <c r="D886" s="18"/>
    </row>
    <row r="887" spans="1:4" x14ac:dyDescent="0.2">
      <c r="A887" s="27"/>
      <c r="C887" s="18"/>
      <c r="D887" s="18"/>
    </row>
    <row r="888" spans="1:4" x14ac:dyDescent="0.2">
      <c r="A888" s="27"/>
      <c r="C888" s="18"/>
      <c r="D888" s="18"/>
    </row>
    <row r="889" spans="1:4" x14ac:dyDescent="0.2">
      <c r="A889" s="27"/>
      <c r="C889" s="18"/>
      <c r="D889" s="18"/>
    </row>
    <row r="890" spans="1:4" x14ac:dyDescent="0.2">
      <c r="A890" s="27"/>
      <c r="C890" s="18"/>
      <c r="D890" s="18"/>
    </row>
    <row r="891" spans="1:4" x14ac:dyDescent="0.2">
      <c r="A891" s="27"/>
      <c r="C891" s="18"/>
      <c r="D891" s="18"/>
    </row>
    <row r="892" spans="1:4" x14ac:dyDescent="0.2">
      <c r="A892" s="27"/>
      <c r="C892" s="18"/>
      <c r="D892" s="18"/>
    </row>
    <row r="893" spans="1:4" x14ac:dyDescent="0.2">
      <c r="A893" s="27"/>
      <c r="C893" s="18"/>
      <c r="D893" s="18"/>
    </row>
    <row r="894" spans="1:4" x14ac:dyDescent="0.2">
      <c r="A894" s="27"/>
      <c r="C894" s="18"/>
      <c r="D894" s="18"/>
    </row>
    <row r="895" spans="1:4" x14ac:dyDescent="0.2">
      <c r="A895" s="27"/>
      <c r="C895" s="18"/>
      <c r="D895" s="18"/>
    </row>
    <row r="896" spans="1:4" x14ac:dyDescent="0.2">
      <c r="A896" s="27"/>
      <c r="C896" s="18"/>
      <c r="D896" s="18"/>
    </row>
    <row r="897" spans="1:4" x14ac:dyDescent="0.2">
      <c r="A897" s="27"/>
      <c r="C897" s="18"/>
      <c r="D897" s="18"/>
    </row>
    <row r="898" spans="1:4" x14ac:dyDescent="0.2">
      <c r="A898" s="27"/>
      <c r="C898" s="18"/>
      <c r="D898" s="18"/>
    </row>
    <row r="899" spans="1:4" x14ac:dyDescent="0.2">
      <c r="A899" s="27"/>
      <c r="C899" s="18"/>
      <c r="D899" s="18"/>
    </row>
    <row r="900" spans="1:4" x14ac:dyDescent="0.2">
      <c r="A900" s="27"/>
      <c r="C900" s="18"/>
      <c r="D900" s="18"/>
    </row>
    <row r="901" spans="1:4" x14ac:dyDescent="0.2">
      <c r="A901" s="27"/>
      <c r="C901" s="18"/>
      <c r="D901" s="18"/>
    </row>
    <row r="902" spans="1:4" x14ac:dyDescent="0.2">
      <c r="A902" s="27"/>
      <c r="C902" s="18"/>
      <c r="D902" s="18"/>
    </row>
    <row r="903" spans="1:4" x14ac:dyDescent="0.2">
      <c r="A903" s="27"/>
      <c r="C903" s="18"/>
      <c r="D903" s="18"/>
    </row>
    <row r="904" spans="1:4" x14ac:dyDescent="0.2">
      <c r="A904" s="27"/>
      <c r="C904" s="18"/>
      <c r="D904" s="18"/>
    </row>
    <row r="905" spans="1:4" x14ac:dyDescent="0.2">
      <c r="A905" s="27"/>
      <c r="C905" s="18"/>
      <c r="D905" s="18"/>
    </row>
    <row r="906" spans="1:4" x14ac:dyDescent="0.2">
      <c r="A906" s="27"/>
      <c r="C906" s="18"/>
      <c r="D906" s="18"/>
    </row>
    <row r="907" spans="1:4" x14ac:dyDescent="0.2">
      <c r="A907" s="27"/>
      <c r="C907" s="18"/>
      <c r="D907" s="18"/>
    </row>
    <row r="908" spans="1:4" x14ac:dyDescent="0.2">
      <c r="A908" s="27"/>
      <c r="C908" s="18"/>
      <c r="D908" s="18"/>
    </row>
    <row r="909" spans="1:4" x14ac:dyDescent="0.2">
      <c r="A909" s="27"/>
      <c r="C909" s="18"/>
      <c r="D909" s="18"/>
    </row>
    <row r="910" spans="1:4" x14ac:dyDescent="0.2">
      <c r="A910" s="27"/>
      <c r="C910" s="18"/>
      <c r="D910" s="18"/>
    </row>
    <row r="911" spans="1:4" x14ac:dyDescent="0.2">
      <c r="A911" s="27"/>
      <c r="C911" s="18"/>
      <c r="D911" s="18"/>
    </row>
    <row r="912" spans="1:4" x14ac:dyDescent="0.2">
      <c r="A912" s="27"/>
      <c r="C912" s="18"/>
      <c r="D912" s="18"/>
    </row>
    <row r="913" spans="1:4" x14ac:dyDescent="0.2">
      <c r="A913" s="27"/>
      <c r="C913" s="18"/>
      <c r="D913" s="18"/>
    </row>
    <row r="914" spans="1:4" x14ac:dyDescent="0.2">
      <c r="A914" s="27"/>
      <c r="C914" s="18"/>
      <c r="D914" s="18"/>
    </row>
    <row r="915" spans="1:4" x14ac:dyDescent="0.2">
      <c r="A915" s="27"/>
      <c r="C915" s="18"/>
      <c r="D915" s="18"/>
    </row>
    <row r="916" spans="1:4" x14ac:dyDescent="0.2">
      <c r="A916" s="27"/>
      <c r="C916" s="18"/>
      <c r="D916" s="18"/>
    </row>
    <row r="917" spans="1:4" x14ac:dyDescent="0.2">
      <c r="A917" s="27"/>
      <c r="C917" s="18"/>
      <c r="D917" s="18"/>
    </row>
    <row r="918" spans="1:4" x14ac:dyDescent="0.2">
      <c r="A918" s="27"/>
      <c r="C918" s="18"/>
      <c r="D918" s="18"/>
    </row>
    <row r="919" spans="1:4" x14ac:dyDescent="0.2">
      <c r="A919" s="27"/>
      <c r="C919" s="18"/>
      <c r="D919" s="18"/>
    </row>
    <row r="920" spans="1:4" x14ac:dyDescent="0.2">
      <c r="A920" s="27"/>
      <c r="C920" s="18"/>
      <c r="D920" s="18"/>
    </row>
    <row r="921" spans="1:4" x14ac:dyDescent="0.2">
      <c r="A921" s="27"/>
      <c r="C921" s="18"/>
      <c r="D921" s="18"/>
    </row>
    <row r="922" spans="1:4" x14ac:dyDescent="0.2">
      <c r="A922" s="27"/>
      <c r="C922" s="18"/>
      <c r="D922" s="18"/>
    </row>
    <row r="923" spans="1:4" x14ac:dyDescent="0.2">
      <c r="A923" s="27"/>
      <c r="C923" s="18"/>
      <c r="D923" s="18"/>
    </row>
    <row r="924" spans="1:4" x14ac:dyDescent="0.2">
      <c r="A924" s="27"/>
      <c r="C924" s="18"/>
      <c r="D924" s="18"/>
    </row>
    <row r="925" spans="1:4" x14ac:dyDescent="0.2">
      <c r="A925" s="27"/>
      <c r="C925" s="18"/>
      <c r="D925" s="18"/>
    </row>
    <row r="926" spans="1:4" x14ac:dyDescent="0.2">
      <c r="A926" s="27"/>
      <c r="C926" s="18"/>
      <c r="D926" s="18"/>
    </row>
    <row r="927" spans="1:4" x14ac:dyDescent="0.2">
      <c r="A927" s="27"/>
      <c r="C927" s="18"/>
      <c r="D927" s="18"/>
    </row>
    <row r="928" spans="1:4" x14ac:dyDescent="0.2">
      <c r="A928" s="27"/>
      <c r="C928" s="18"/>
      <c r="D928" s="18"/>
    </row>
    <row r="929" spans="1:4" x14ac:dyDescent="0.2">
      <c r="A929" s="27"/>
      <c r="C929" s="18"/>
      <c r="D929" s="18"/>
    </row>
    <row r="930" spans="1:4" x14ac:dyDescent="0.2">
      <c r="A930" s="27"/>
      <c r="C930" s="18"/>
      <c r="D930" s="18"/>
    </row>
    <row r="931" spans="1:4" x14ac:dyDescent="0.2">
      <c r="A931" s="27"/>
      <c r="C931" s="18"/>
      <c r="D931" s="18"/>
    </row>
    <row r="932" spans="1:4" x14ac:dyDescent="0.2">
      <c r="A932" s="27"/>
      <c r="C932" s="18"/>
      <c r="D932" s="18"/>
    </row>
    <row r="933" spans="1:4" x14ac:dyDescent="0.2">
      <c r="A933" s="27"/>
      <c r="C933" s="18"/>
      <c r="D933" s="18"/>
    </row>
    <row r="934" spans="1:4" x14ac:dyDescent="0.2">
      <c r="A934" s="27"/>
      <c r="C934" s="18"/>
      <c r="D934" s="18"/>
    </row>
    <row r="935" spans="1:4" x14ac:dyDescent="0.2">
      <c r="A935" s="27"/>
      <c r="C935" s="18"/>
      <c r="D935" s="18"/>
    </row>
    <row r="936" spans="1:4" x14ac:dyDescent="0.2">
      <c r="A936" s="27"/>
      <c r="C936" s="18"/>
      <c r="D936" s="18"/>
    </row>
    <row r="937" spans="1:4" x14ac:dyDescent="0.2">
      <c r="A937" s="27"/>
      <c r="C937" s="18"/>
      <c r="D937" s="18"/>
    </row>
    <row r="938" spans="1:4" x14ac:dyDescent="0.2">
      <c r="A938" s="27"/>
      <c r="C938" s="18"/>
      <c r="D938" s="18"/>
    </row>
    <row r="939" spans="1:4" x14ac:dyDescent="0.2">
      <c r="A939" s="27"/>
      <c r="C939" s="18"/>
      <c r="D939" s="18"/>
    </row>
    <row r="940" spans="1:4" x14ac:dyDescent="0.2">
      <c r="A940" s="27"/>
      <c r="C940" s="18"/>
      <c r="D940" s="18"/>
    </row>
    <row r="941" spans="1:4" x14ac:dyDescent="0.2">
      <c r="A941" s="27"/>
      <c r="C941" s="18"/>
      <c r="D941" s="18"/>
    </row>
    <row r="942" spans="1:4" x14ac:dyDescent="0.2">
      <c r="A942" s="27"/>
      <c r="C942" s="18"/>
      <c r="D942" s="18"/>
    </row>
    <row r="943" spans="1:4" x14ac:dyDescent="0.2">
      <c r="A943" s="27"/>
      <c r="C943" s="18"/>
      <c r="D943" s="18"/>
    </row>
    <row r="944" spans="1:4" x14ac:dyDescent="0.2">
      <c r="A944" s="27"/>
      <c r="C944" s="18"/>
      <c r="D944" s="18"/>
    </row>
    <row r="945" spans="1:4" x14ac:dyDescent="0.2">
      <c r="A945" s="27"/>
      <c r="C945" s="18"/>
      <c r="D945" s="18"/>
    </row>
    <row r="946" spans="1:4" x14ac:dyDescent="0.2">
      <c r="A946" s="27"/>
      <c r="C946" s="18"/>
      <c r="D946" s="18"/>
    </row>
    <row r="947" spans="1:4" x14ac:dyDescent="0.2">
      <c r="A947" s="27"/>
      <c r="C947" s="18"/>
      <c r="D947" s="18"/>
    </row>
    <row r="948" spans="1:4" x14ac:dyDescent="0.2">
      <c r="A948" s="27"/>
      <c r="C948" s="18"/>
      <c r="D948" s="18"/>
    </row>
    <row r="949" spans="1:4" x14ac:dyDescent="0.2">
      <c r="A949" s="27"/>
      <c r="C949" s="18"/>
      <c r="D949" s="18"/>
    </row>
    <row r="950" spans="1:4" x14ac:dyDescent="0.2">
      <c r="A950" s="27"/>
      <c r="C950" s="18"/>
      <c r="D950" s="18"/>
    </row>
    <row r="951" spans="1:4" x14ac:dyDescent="0.2">
      <c r="A951" s="27"/>
      <c r="C951" s="18"/>
      <c r="D951" s="18"/>
    </row>
    <row r="952" spans="1:4" x14ac:dyDescent="0.2">
      <c r="A952" s="27"/>
      <c r="C952" s="18"/>
      <c r="D952" s="18"/>
    </row>
    <row r="953" spans="1:4" x14ac:dyDescent="0.2">
      <c r="A953" s="27"/>
      <c r="C953" s="18"/>
      <c r="D953" s="18"/>
    </row>
    <row r="954" spans="1:4" x14ac:dyDescent="0.2">
      <c r="A954" s="27"/>
      <c r="C954" s="18"/>
      <c r="D954" s="18"/>
    </row>
    <row r="955" spans="1:4" x14ac:dyDescent="0.2">
      <c r="A955" s="27"/>
      <c r="C955" s="18"/>
      <c r="D955" s="18"/>
    </row>
    <row r="956" spans="1:4" x14ac:dyDescent="0.2">
      <c r="A956" s="27"/>
      <c r="C956" s="18"/>
      <c r="D956" s="18"/>
    </row>
    <row r="957" spans="1:4" x14ac:dyDescent="0.2">
      <c r="A957" s="27"/>
      <c r="C957" s="18"/>
      <c r="D957" s="18"/>
    </row>
    <row r="958" spans="1:4" x14ac:dyDescent="0.2">
      <c r="A958" s="27"/>
      <c r="C958" s="18"/>
      <c r="D958" s="18"/>
    </row>
    <row r="959" spans="1:4" x14ac:dyDescent="0.2">
      <c r="A959" s="27"/>
      <c r="C959" s="18"/>
      <c r="D959" s="18"/>
    </row>
    <row r="960" spans="1:4" x14ac:dyDescent="0.2">
      <c r="A960" s="27"/>
      <c r="C960" s="18"/>
      <c r="D960" s="18"/>
    </row>
    <row r="961" spans="1:4" x14ac:dyDescent="0.2">
      <c r="A961" s="27"/>
      <c r="C961" s="18"/>
      <c r="D961" s="18"/>
    </row>
    <row r="962" spans="1:4" x14ac:dyDescent="0.2">
      <c r="A962" s="27"/>
      <c r="C962" s="18"/>
      <c r="D962" s="18"/>
    </row>
    <row r="963" spans="1:4" x14ac:dyDescent="0.2">
      <c r="A963" s="27"/>
      <c r="C963" s="18"/>
      <c r="D963" s="18"/>
    </row>
    <row r="964" spans="1:4" x14ac:dyDescent="0.2">
      <c r="A964" s="27"/>
      <c r="C964" s="18"/>
      <c r="D964" s="18"/>
    </row>
    <row r="965" spans="1:4" x14ac:dyDescent="0.2">
      <c r="A965" s="27"/>
      <c r="C965" s="18"/>
      <c r="D965" s="18"/>
    </row>
    <row r="966" spans="1:4" x14ac:dyDescent="0.2">
      <c r="A966" s="27"/>
      <c r="C966" s="18"/>
      <c r="D966" s="18"/>
    </row>
    <row r="967" spans="1:4" x14ac:dyDescent="0.2">
      <c r="A967" s="27"/>
      <c r="C967" s="18"/>
      <c r="D967" s="18"/>
    </row>
    <row r="968" spans="1:4" x14ac:dyDescent="0.2">
      <c r="A968" s="27"/>
      <c r="C968" s="18"/>
      <c r="D968" s="18"/>
    </row>
    <row r="969" spans="1:4" x14ac:dyDescent="0.2">
      <c r="A969" s="27"/>
      <c r="C969" s="18"/>
      <c r="D969" s="18"/>
    </row>
    <row r="970" spans="1:4" x14ac:dyDescent="0.2">
      <c r="A970" s="27"/>
      <c r="C970" s="18"/>
      <c r="D970" s="18"/>
    </row>
    <row r="971" spans="1:4" x14ac:dyDescent="0.2">
      <c r="A971" s="27"/>
      <c r="C971" s="18"/>
      <c r="D971" s="18"/>
    </row>
    <row r="972" spans="1:4" x14ac:dyDescent="0.2">
      <c r="A972" s="27"/>
      <c r="C972" s="18"/>
      <c r="D972" s="18"/>
    </row>
    <row r="973" spans="1:4" x14ac:dyDescent="0.2">
      <c r="A973" s="27"/>
      <c r="C973" s="18"/>
      <c r="D973" s="18"/>
    </row>
    <row r="974" spans="1:4" x14ac:dyDescent="0.2">
      <c r="A974" s="27"/>
      <c r="C974" s="18"/>
      <c r="D974" s="18"/>
    </row>
    <row r="975" spans="1:4" x14ac:dyDescent="0.2">
      <c r="A975" s="27"/>
      <c r="C975" s="18"/>
      <c r="D975" s="18"/>
    </row>
    <row r="976" spans="1:4" x14ac:dyDescent="0.2">
      <c r="A976" s="27"/>
      <c r="C976" s="18"/>
      <c r="D976" s="18"/>
    </row>
    <row r="977" spans="1:4" x14ac:dyDescent="0.2">
      <c r="A977" s="27"/>
      <c r="C977" s="18"/>
      <c r="D977" s="18"/>
    </row>
    <row r="978" spans="1:4" x14ac:dyDescent="0.2">
      <c r="A978" s="27"/>
      <c r="C978" s="18"/>
      <c r="D978" s="18"/>
    </row>
    <row r="979" spans="1:4" x14ac:dyDescent="0.2">
      <c r="A979" s="27"/>
      <c r="C979" s="18"/>
      <c r="D979" s="18"/>
    </row>
    <row r="980" spans="1:4" x14ac:dyDescent="0.2">
      <c r="A980" s="27"/>
      <c r="C980" s="18"/>
      <c r="D980" s="18"/>
    </row>
    <row r="981" spans="1:4" x14ac:dyDescent="0.2">
      <c r="A981" s="27"/>
      <c r="C981" s="18"/>
      <c r="D981" s="18"/>
    </row>
    <row r="982" spans="1:4" x14ac:dyDescent="0.2">
      <c r="A982" s="27"/>
      <c r="C982" s="18"/>
      <c r="D982" s="18"/>
    </row>
    <row r="983" spans="1:4" x14ac:dyDescent="0.2">
      <c r="A983" s="27"/>
      <c r="C983" s="18"/>
      <c r="D983" s="18"/>
    </row>
    <row r="984" spans="1:4" x14ac:dyDescent="0.2">
      <c r="A984" s="27"/>
      <c r="C984" s="18"/>
      <c r="D984" s="18"/>
    </row>
    <row r="985" spans="1:4" x14ac:dyDescent="0.2">
      <c r="A985" s="27"/>
      <c r="C985" s="18"/>
      <c r="D985" s="18"/>
    </row>
    <row r="986" spans="1:4" x14ac:dyDescent="0.2">
      <c r="A986" s="27"/>
      <c r="C986" s="18"/>
      <c r="D986" s="18"/>
    </row>
    <row r="987" spans="1:4" x14ac:dyDescent="0.2">
      <c r="A987" s="27"/>
      <c r="C987" s="18"/>
      <c r="D987" s="18"/>
    </row>
    <row r="988" spans="1:4" x14ac:dyDescent="0.2">
      <c r="A988" s="27"/>
      <c r="C988" s="18"/>
      <c r="D988" s="18"/>
    </row>
    <row r="989" spans="1:4" x14ac:dyDescent="0.2">
      <c r="A989" s="27"/>
      <c r="C989" s="18"/>
      <c r="D989" s="18"/>
    </row>
    <row r="990" spans="1:4" x14ac:dyDescent="0.2">
      <c r="A990" s="27"/>
      <c r="C990" s="18"/>
      <c r="D990" s="18"/>
    </row>
    <row r="991" spans="1:4" x14ac:dyDescent="0.2">
      <c r="A991" s="27"/>
      <c r="C991" s="18"/>
      <c r="D991" s="18"/>
    </row>
    <row r="992" spans="1:4" x14ac:dyDescent="0.2">
      <c r="A992" s="27"/>
      <c r="C992" s="18"/>
      <c r="D992" s="18"/>
    </row>
    <row r="993" spans="1:4" x14ac:dyDescent="0.2">
      <c r="A993" s="27"/>
      <c r="C993" s="18"/>
      <c r="D993" s="18"/>
    </row>
    <row r="994" spans="1:4" x14ac:dyDescent="0.2">
      <c r="A994" s="27"/>
      <c r="C994" s="18"/>
      <c r="D994" s="18"/>
    </row>
    <row r="995" spans="1:4" x14ac:dyDescent="0.2">
      <c r="A995" s="27"/>
      <c r="C995" s="18"/>
      <c r="D995" s="18"/>
    </row>
    <row r="996" spans="1:4" x14ac:dyDescent="0.2">
      <c r="A996" s="27"/>
      <c r="C996" s="18"/>
      <c r="D996" s="18"/>
    </row>
    <row r="997" spans="1:4" x14ac:dyDescent="0.2">
      <c r="A997" s="27"/>
      <c r="C997" s="18"/>
      <c r="D997" s="18"/>
    </row>
    <row r="998" spans="1:4" x14ac:dyDescent="0.2">
      <c r="A998" s="27"/>
      <c r="C998" s="18"/>
      <c r="D998" s="18"/>
    </row>
    <row r="999" spans="1:4" x14ac:dyDescent="0.2">
      <c r="A999" s="27"/>
      <c r="C999" s="18"/>
      <c r="D999" s="18"/>
    </row>
    <row r="1000" spans="1:4" x14ac:dyDescent="0.2">
      <c r="A1000" s="27"/>
      <c r="C1000" s="18"/>
      <c r="D1000" s="18"/>
    </row>
    <row r="1001" spans="1:4" x14ac:dyDescent="0.2">
      <c r="A1001" s="27"/>
      <c r="C1001" s="18"/>
      <c r="D1001" s="18"/>
    </row>
    <row r="1002" spans="1:4" x14ac:dyDescent="0.2">
      <c r="A1002" s="27"/>
      <c r="C1002" s="18"/>
      <c r="D1002" s="18"/>
    </row>
    <row r="1003" spans="1:4" x14ac:dyDescent="0.2">
      <c r="A1003" s="27"/>
      <c r="C1003" s="18"/>
      <c r="D1003" s="18"/>
    </row>
    <row r="1004" spans="1:4" x14ac:dyDescent="0.2">
      <c r="A1004" s="27"/>
      <c r="C1004" s="18"/>
      <c r="D1004" s="18"/>
    </row>
    <row r="1005" spans="1:4" x14ac:dyDescent="0.2">
      <c r="A1005" s="27"/>
      <c r="C1005" s="18"/>
      <c r="D1005" s="18"/>
    </row>
    <row r="1006" spans="1:4" x14ac:dyDescent="0.2">
      <c r="A1006" s="27"/>
      <c r="C1006" s="18"/>
      <c r="D1006" s="18"/>
    </row>
    <row r="1007" spans="1:4" x14ac:dyDescent="0.2">
      <c r="A1007" s="27"/>
      <c r="C1007" s="18"/>
      <c r="D1007" s="18"/>
    </row>
    <row r="1008" spans="1:4" x14ac:dyDescent="0.2">
      <c r="A1008" s="27"/>
      <c r="C1008" s="18"/>
      <c r="D1008" s="18"/>
    </row>
    <row r="1009" spans="1:4" x14ac:dyDescent="0.2">
      <c r="A1009" s="27"/>
      <c r="C1009" s="18"/>
      <c r="D1009" s="18"/>
    </row>
    <row r="1010" spans="1:4" x14ac:dyDescent="0.2">
      <c r="A1010" s="27"/>
      <c r="C1010" s="18"/>
      <c r="D1010" s="18"/>
    </row>
    <row r="1011" spans="1:4" x14ac:dyDescent="0.2">
      <c r="A1011" s="27"/>
      <c r="C1011" s="18"/>
      <c r="D1011" s="18"/>
    </row>
    <row r="1012" spans="1:4" x14ac:dyDescent="0.2">
      <c r="A1012" s="27"/>
      <c r="C1012" s="18"/>
      <c r="D1012" s="18"/>
    </row>
    <row r="1013" spans="1:4" x14ac:dyDescent="0.2">
      <c r="A1013" s="27"/>
      <c r="C1013" s="18"/>
      <c r="D1013" s="18"/>
    </row>
    <row r="1014" spans="1:4" x14ac:dyDescent="0.2">
      <c r="A1014" s="27"/>
      <c r="C1014" s="18"/>
      <c r="D1014" s="18"/>
    </row>
    <row r="1015" spans="1:4" x14ac:dyDescent="0.2">
      <c r="A1015" s="27"/>
      <c r="C1015" s="18"/>
      <c r="D1015" s="18"/>
    </row>
    <row r="1016" spans="1:4" x14ac:dyDescent="0.2">
      <c r="A1016" s="27"/>
      <c r="C1016" s="18"/>
      <c r="D1016" s="18"/>
    </row>
    <row r="1017" spans="1:4" x14ac:dyDescent="0.2">
      <c r="A1017" s="27"/>
      <c r="C1017" s="18"/>
      <c r="D1017" s="18"/>
    </row>
    <row r="1018" spans="1:4" x14ac:dyDescent="0.2">
      <c r="A1018" s="27"/>
      <c r="C1018" s="18"/>
      <c r="D1018" s="18"/>
    </row>
    <row r="1019" spans="1:4" x14ac:dyDescent="0.2">
      <c r="A1019" s="27"/>
      <c r="C1019" s="18"/>
      <c r="D1019" s="18"/>
    </row>
    <row r="1020" spans="1:4" x14ac:dyDescent="0.2">
      <c r="A1020" s="27"/>
      <c r="C1020" s="18"/>
      <c r="D1020" s="18"/>
    </row>
    <row r="1021" spans="1:4" x14ac:dyDescent="0.2">
      <c r="A1021" s="27"/>
      <c r="C1021" s="18"/>
      <c r="D1021" s="18"/>
    </row>
    <row r="1022" spans="1:4" x14ac:dyDescent="0.2">
      <c r="A1022" s="27"/>
      <c r="C1022" s="18"/>
      <c r="D1022" s="18"/>
    </row>
    <row r="1023" spans="1:4" x14ac:dyDescent="0.2">
      <c r="A1023" s="27"/>
      <c r="C1023" s="18"/>
      <c r="D1023" s="18"/>
    </row>
    <row r="1024" spans="1:4" x14ac:dyDescent="0.2">
      <c r="A1024" s="27"/>
      <c r="C1024" s="18"/>
      <c r="D1024" s="18"/>
    </row>
    <row r="1025" spans="1:4" x14ac:dyDescent="0.2">
      <c r="A1025" s="27"/>
      <c r="C1025" s="18"/>
      <c r="D1025" s="18"/>
    </row>
    <row r="1026" spans="1:4" x14ac:dyDescent="0.2">
      <c r="A1026" s="27"/>
      <c r="C1026" s="18"/>
      <c r="D1026" s="18"/>
    </row>
    <row r="1027" spans="1:4" x14ac:dyDescent="0.2">
      <c r="A1027" s="27"/>
      <c r="C1027" s="18"/>
      <c r="D1027" s="18"/>
    </row>
    <row r="1028" spans="1:4" x14ac:dyDescent="0.2">
      <c r="A1028" s="27"/>
      <c r="C1028" s="18"/>
      <c r="D1028" s="18"/>
    </row>
    <row r="1029" spans="1:4" x14ac:dyDescent="0.2">
      <c r="A1029" s="27"/>
      <c r="C1029" s="18"/>
      <c r="D1029" s="18"/>
    </row>
    <row r="1030" spans="1:4" x14ac:dyDescent="0.2">
      <c r="A1030" s="27"/>
      <c r="C1030" s="18"/>
      <c r="D1030" s="18"/>
    </row>
    <row r="1031" spans="1:4" x14ac:dyDescent="0.2">
      <c r="A1031" s="27"/>
      <c r="C1031" s="18"/>
      <c r="D1031" s="18"/>
    </row>
    <row r="1032" spans="1:4" x14ac:dyDescent="0.2">
      <c r="A1032" s="27"/>
      <c r="C1032" s="18"/>
      <c r="D1032" s="18"/>
    </row>
    <row r="1033" spans="1:4" x14ac:dyDescent="0.2">
      <c r="A1033" s="27"/>
      <c r="C1033" s="18"/>
      <c r="D1033" s="18"/>
    </row>
    <row r="1034" spans="1:4" x14ac:dyDescent="0.2">
      <c r="A1034" s="27"/>
      <c r="C1034" s="18"/>
      <c r="D1034" s="18"/>
    </row>
    <row r="1035" spans="1:4" x14ac:dyDescent="0.2">
      <c r="A1035" s="27"/>
      <c r="C1035" s="18"/>
      <c r="D1035" s="18"/>
    </row>
    <row r="1036" spans="1:4" x14ac:dyDescent="0.2">
      <c r="A1036" s="27"/>
      <c r="C1036" s="18"/>
      <c r="D1036" s="18"/>
    </row>
    <row r="1037" spans="1:4" x14ac:dyDescent="0.2">
      <c r="A1037" s="27"/>
      <c r="C1037" s="18"/>
      <c r="D1037" s="18"/>
    </row>
    <row r="1038" spans="1:4" x14ac:dyDescent="0.2">
      <c r="A1038" s="27"/>
      <c r="C1038" s="18"/>
      <c r="D1038" s="18"/>
    </row>
    <row r="1039" spans="1:4" x14ac:dyDescent="0.2">
      <c r="A1039" s="27"/>
      <c r="C1039" s="18"/>
      <c r="D1039" s="18"/>
    </row>
    <row r="1040" spans="1:4" x14ac:dyDescent="0.2">
      <c r="A1040" s="27"/>
      <c r="C1040" s="18"/>
      <c r="D1040" s="18"/>
    </row>
    <row r="1041" spans="1:4" x14ac:dyDescent="0.2">
      <c r="A1041" s="27"/>
      <c r="C1041" s="18"/>
      <c r="D1041" s="18"/>
    </row>
    <row r="1042" spans="1:4" x14ac:dyDescent="0.2">
      <c r="A1042" s="27"/>
      <c r="C1042" s="18"/>
      <c r="D1042" s="18"/>
    </row>
    <row r="1043" spans="1:4" x14ac:dyDescent="0.2">
      <c r="A1043" s="27"/>
      <c r="C1043" s="18"/>
      <c r="D1043" s="18"/>
    </row>
    <row r="1044" spans="1:4" x14ac:dyDescent="0.2">
      <c r="A1044" s="27"/>
      <c r="C1044" s="18"/>
      <c r="D1044" s="18"/>
    </row>
    <row r="1045" spans="1:4" x14ac:dyDescent="0.2">
      <c r="A1045" s="27"/>
      <c r="C1045" s="18"/>
      <c r="D1045" s="18"/>
    </row>
    <row r="1046" spans="1:4" x14ac:dyDescent="0.2">
      <c r="A1046" s="27"/>
      <c r="C1046" s="18"/>
      <c r="D1046" s="18"/>
    </row>
    <row r="1047" spans="1:4" x14ac:dyDescent="0.2">
      <c r="A1047" s="27"/>
      <c r="C1047" s="18"/>
      <c r="D1047" s="18"/>
    </row>
    <row r="1048" spans="1:4" x14ac:dyDescent="0.2">
      <c r="A1048" s="27"/>
      <c r="C1048" s="18"/>
      <c r="D1048" s="18"/>
    </row>
    <row r="1049" spans="1:4" x14ac:dyDescent="0.2">
      <c r="A1049" s="27"/>
      <c r="C1049" s="18"/>
      <c r="D1049" s="18"/>
    </row>
    <row r="1050" spans="1:4" x14ac:dyDescent="0.2">
      <c r="A1050" s="27"/>
      <c r="C1050" s="18"/>
      <c r="D1050" s="18"/>
    </row>
    <row r="1051" spans="1:4" x14ac:dyDescent="0.2">
      <c r="A1051" s="27"/>
      <c r="C1051" s="18"/>
      <c r="D1051" s="18"/>
    </row>
    <row r="1052" spans="1:4" x14ac:dyDescent="0.2">
      <c r="A1052" s="27"/>
      <c r="C1052" s="18"/>
      <c r="D1052" s="18"/>
    </row>
    <row r="1053" spans="1:4" x14ac:dyDescent="0.2">
      <c r="A1053" s="27"/>
      <c r="C1053" s="18"/>
      <c r="D1053" s="18"/>
    </row>
    <row r="1054" spans="1:4" x14ac:dyDescent="0.2">
      <c r="A1054" s="27"/>
      <c r="C1054" s="18"/>
      <c r="D1054" s="18"/>
    </row>
    <row r="1055" spans="1:4" x14ac:dyDescent="0.2">
      <c r="A1055" s="27"/>
      <c r="C1055" s="18"/>
      <c r="D1055" s="18"/>
    </row>
    <row r="1056" spans="1:4" x14ac:dyDescent="0.2">
      <c r="A1056" s="27"/>
      <c r="C1056" s="18"/>
      <c r="D1056" s="18"/>
    </row>
    <row r="1057" spans="1:4" x14ac:dyDescent="0.2">
      <c r="A1057" s="27"/>
      <c r="C1057" s="18"/>
      <c r="D1057" s="18"/>
    </row>
    <row r="1058" spans="1:4" x14ac:dyDescent="0.2">
      <c r="A1058" s="27"/>
      <c r="C1058" s="18"/>
      <c r="D1058" s="18"/>
    </row>
    <row r="1059" spans="1:4" x14ac:dyDescent="0.2">
      <c r="A1059" s="27"/>
      <c r="C1059" s="18"/>
      <c r="D1059" s="18"/>
    </row>
    <row r="1060" spans="1:4" x14ac:dyDescent="0.2">
      <c r="A1060" s="27"/>
      <c r="C1060" s="18"/>
      <c r="D1060" s="18"/>
    </row>
    <row r="1061" spans="1:4" x14ac:dyDescent="0.2">
      <c r="A1061" s="27"/>
      <c r="C1061" s="18"/>
      <c r="D1061" s="18"/>
    </row>
    <row r="1062" spans="1:4" x14ac:dyDescent="0.2">
      <c r="A1062" s="27"/>
      <c r="C1062" s="18"/>
      <c r="D1062" s="18"/>
    </row>
    <row r="1063" spans="1:4" x14ac:dyDescent="0.2">
      <c r="A1063" s="27"/>
      <c r="C1063" s="18"/>
      <c r="D1063" s="18"/>
    </row>
    <row r="1064" spans="1:4" x14ac:dyDescent="0.2">
      <c r="A1064" s="27"/>
      <c r="C1064" s="18"/>
      <c r="D1064" s="18"/>
    </row>
    <row r="1065" spans="1:4" x14ac:dyDescent="0.2">
      <c r="A1065" s="27"/>
      <c r="C1065" s="18"/>
      <c r="D1065" s="18"/>
    </row>
    <row r="1066" spans="1:4" x14ac:dyDescent="0.2">
      <c r="A1066" s="27"/>
      <c r="C1066" s="18"/>
      <c r="D1066" s="18"/>
    </row>
    <row r="1067" spans="1:4" x14ac:dyDescent="0.2">
      <c r="A1067" s="27"/>
      <c r="C1067" s="18"/>
      <c r="D1067" s="18"/>
    </row>
    <row r="1068" spans="1:4" x14ac:dyDescent="0.2">
      <c r="A1068" s="27"/>
      <c r="C1068" s="18"/>
      <c r="D1068" s="18"/>
    </row>
    <row r="1069" spans="1:4" x14ac:dyDescent="0.2">
      <c r="A1069" s="27"/>
      <c r="C1069" s="18"/>
      <c r="D1069" s="18"/>
    </row>
    <row r="1070" spans="1:4" x14ac:dyDescent="0.2">
      <c r="A1070" s="27"/>
      <c r="C1070" s="18"/>
      <c r="D1070" s="18"/>
    </row>
    <row r="1071" spans="1:4" x14ac:dyDescent="0.2">
      <c r="A1071" s="27"/>
      <c r="C1071" s="18"/>
      <c r="D1071" s="18"/>
    </row>
    <row r="1072" spans="1:4" x14ac:dyDescent="0.2">
      <c r="A1072" s="27"/>
      <c r="C1072" s="18"/>
      <c r="D1072" s="18"/>
    </row>
    <row r="1073" spans="1:4" x14ac:dyDescent="0.2">
      <c r="A1073" s="27"/>
      <c r="C1073" s="18"/>
      <c r="D1073" s="18"/>
    </row>
    <row r="1074" spans="1:4" x14ac:dyDescent="0.2">
      <c r="A1074" s="27"/>
      <c r="C1074" s="18"/>
      <c r="D1074" s="18"/>
    </row>
    <row r="1075" spans="1:4" x14ac:dyDescent="0.2">
      <c r="A1075" s="27"/>
      <c r="C1075" s="18"/>
      <c r="D1075" s="18"/>
    </row>
    <row r="1076" spans="1:4" x14ac:dyDescent="0.2">
      <c r="A1076" s="27"/>
      <c r="C1076" s="18"/>
      <c r="D1076" s="18"/>
    </row>
    <row r="1077" spans="1:4" x14ac:dyDescent="0.2">
      <c r="A1077" s="27"/>
      <c r="C1077" s="18"/>
      <c r="D1077" s="18"/>
    </row>
    <row r="1078" spans="1:4" x14ac:dyDescent="0.2">
      <c r="A1078" s="27"/>
      <c r="C1078" s="18"/>
      <c r="D1078" s="18"/>
    </row>
    <row r="1079" spans="1:4" x14ac:dyDescent="0.2">
      <c r="A1079" s="27"/>
      <c r="C1079" s="18"/>
      <c r="D1079" s="18"/>
    </row>
    <row r="1080" spans="1:4" x14ac:dyDescent="0.2">
      <c r="A1080" s="27"/>
      <c r="C1080" s="18"/>
      <c r="D1080" s="18"/>
    </row>
    <row r="1081" spans="1:4" x14ac:dyDescent="0.2">
      <c r="A1081" s="27"/>
      <c r="C1081" s="18"/>
      <c r="D1081" s="18"/>
    </row>
    <row r="1082" spans="1:4" x14ac:dyDescent="0.2">
      <c r="A1082" s="27"/>
      <c r="C1082" s="18"/>
      <c r="D1082" s="18"/>
    </row>
    <row r="1083" spans="1:4" x14ac:dyDescent="0.2">
      <c r="A1083" s="27"/>
      <c r="C1083" s="18"/>
      <c r="D1083" s="18"/>
    </row>
    <row r="1084" spans="1:4" x14ac:dyDescent="0.2">
      <c r="A1084" s="27"/>
      <c r="C1084" s="18"/>
      <c r="D1084" s="18"/>
    </row>
    <row r="1085" spans="1:4" x14ac:dyDescent="0.2">
      <c r="A1085" s="27"/>
      <c r="C1085" s="18"/>
      <c r="D1085" s="18"/>
    </row>
    <row r="1086" spans="1:4" x14ac:dyDescent="0.2">
      <c r="A1086" s="27"/>
      <c r="C1086" s="18"/>
      <c r="D1086" s="18"/>
    </row>
    <row r="1087" spans="1:4" x14ac:dyDescent="0.2">
      <c r="A1087" s="27"/>
      <c r="C1087" s="18"/>
      <c r="D1087" s="18"/>
    </row>
    <row r="1088" spans="1:4" x14ac:dyDescent="0.2">
      <c r="A1088" s="27"/>
      <c r="C1088" s="18"/>
      <c r="D1088" s="18"/>
    </row>
    <row r="1089" spans="1:4" x14ac:dyDescent="0.2">
      <c r="A1089" s="27"/>
      <c r="C1089" s="18"/>
      <c r="D1089" s="18"/>
    </row>
    <row r="1090" spans="1:4" x14ac:dyDescent="0.2">
      <c r="A1090" s="27"/>
      <c r="C1090" s="18"/>
      <c r="D1090" s="18"/>
    </row>
    <row r="1091" spans="1:4" x14ac:dyDescent="0.2">
      <c r="A1091" s="27"/>
      <c r="C1091" s="18"/>
      <c r="D1091" s="18"/>
    </row>
    <row r="1092" spans="1:4" x14ac:dyDescent="0.2">
      <c r="A1092" s="27"/>
      <c r="C1092" s="18"/>
      <c r="D1092" s="18"/>
    </row>
    <row r="1093" spans="1:4" x14ac:dyDescent="0.2">
      <c r="A1093" s="27"/>
      <c r="C1093" s="18"/>
      <c r="D1093" s="18"/>
    </row>
    <row r="1094" spans="1:4" x14ac:dyDescent="0.2">
      <c r="A1094" s="27"/>
      <c r="C1094" s="18"/>
      <c r="D1094" s="18"/>
    </row>
    <row r="1095" spans="1:4" x14ac:dyDescent="0.2">
      <c r="A1095" s="27"/>
      <c r="C1095" s="18"/>
      <c r="D1095" s="18"/>
    </row>
    <row r="1096" spans="1:4" x14ac:dyDescent="0.2">
      <c r="A1096" s="27"/>
      <c r="C1096" s="18"/>
      <c r="D1096" s="18"/>
    </row>
    <row r="1097" spans="1:4" x14ac:dyDescent="0.2">
      <c r="A1097" s="27"/>
      <c r="C1097" s="18"/>
      <c r="D1097" s="18"/>
    </row>
    <row r="1098" spans="1:4" x14ac:dyDescent="0.2">
      <c r="A1098" s="27"/>
      <c r="C1098" s="18"/>
      <c r="D1098" s="18"/>
    </row>
    <row r="1099" spans="1:4" x14ac:dyDescent="0.2">
      <c r="A1099" s="27"/>
      <c r="C1099" s="18"/>
      <c r="D1099" s="18"/>
    </row>
    <row r="1100" spans="1:4" x14ac:dyDescent="0.2">
      <c r="A1100" s="27"/>
      <c r="C1100" s="18"/>
      <c r="D1100" s="18"/>
    </row>
    <row r="1101" spans="1:4" x14ac:dyDescent="0.2">
      <c r="A1101" s="27"/>
      <c r="C1101" s="18"/>
      <c r="D1101" s="18"/>
    </row>
    <row r="1102" spans="1:4" x14ac:dyDescent="0.2">
      <c r="A1102" s="27"/>
      <c r="C1102" s="18"/>
      <c r="D1102" s="18"/>
    </row>
    <row r="1103" spans="1:4" x14ac:dyDescent="0.2">
      <c r="A1103" s="27"/>
      <c r="C1103" s="18"/>
      <c r="D1103" s="18"/>
    </row>
    <row r="1104" spans="1:4" x14ac:dyDescent="0.2">
      <c r="A1104" s="27"/>
      <c r="C1104" s="18"/>
      <c r="D1104" s="18"/>
    </row>
    <row r="1105" spans="1:4" x14ac:dyDescent="0.2">
      <c r="A1105" s="27"/>
      <c r="C1105" s="18"/>
      <c r="D1105" s="18"/>
    </row>
    <row r="1106" spans="1:4" x14ac:dyDescent="0.2">
      <c r="A1106" s="27"/>
      <c r="C1106" s="18"/>
      <c r="D1106" s="18"/>
    </row>
    <row r="1107" spans="1:4" x14ac:dyDescent="0.2">
      <c r="A1107" s="27"/>
      <c r="C1107" s="18"/>
      <c r="D1107" s="18"/>
    </row>
    <row r="1108" spans="1:4" x14ac:dyDescent="0.2">
      <c r="A1108" s="27"/>
      <c r="C1108" s="18"/>
      <c r="D1108" s="18"/>
    </row>
    <row r="1109" spans="1:4" x14ac:dyDescent="0.2">
      <c r="A1109" s="27"/>
      <c r="C1109" s="18"/>
      <c r="D1109" s="18"/>
    </row>
    <row r="1110" spans="1:4" x14ac:dyDescent="0.2">
      <c r="A1110" s="27"/>
      <c r="C1110" s="18"/>
      <c r="D1110" s="18"/>
    </row>
    <row r="1111" spans="1:4" x14ac:dyDescent="0.2">
      <c r="A1111" s="27"/>
      <c r="C1111" s="18"/>
      <c r="D1111" s="18"/>
    </row>
    <row r="1112" spans="1:4" x14ac:dyDescent="0.2">
      <c r="A1112" s="27"/>
      <c r="C1112" s="18"/>
      <c r="D1112" s="18"/>
    </row>
    <row r="1113" spans="1:4" x14ac:dyDescent="0.2">
      <c r="A1113" s="27"/>
      <c r="C1113" s="18"/>
      <c r="D1113" s="18"/>
    </row>
    <row r="1114" spans="1:4" x14ac:dyDescent="0.2">
      <c r="A1114" s="27"/>
      <c r="C1114" s="18"/>
      <c r="D1114" s="18"/>
    </row>
    <row r="1115" spans="1:4" x14ac:dyDescent="0.2">
      <c r="A1115" s="27"/>
      <c r="C1115" s="18"/>
      <c r="D1115" s="18"/>
    </row>
    <row r="1116" spans="1:4" x14ac:dyDescent="0.2">
      <c r="A1116" s="27"/>
      <c r="C1116" s="18"/>
      <c r="D1116" s="18"/>
    </row>
    <row r="1117" spans="1:4" x14ac:dyDescent="0.2">
      <c r="A1117" s="27"/>
      <c r="C1117" s="18"/>
      <c r="D1117" s="18"/>
    </row>
    <row r="1118" spans="1:4" x14ac:dyDescent="0.2">
      <c r="A1118" s="27"/>
      <c r="C1118" s="18"/>
      <c r="D1118" s="18"/>
    </row>
    <row r="1119" spans="1:4" x14ac:dyDescent="0.2">
      <c r="A1119" s="27"/>
      <c r="C1119" s="18"/>
      <c r="D1119" s="18"/>
    </row>
    <row r="1120" spans="1:4" x14ac:dyDescent="0.2">
      <c r="A1120" s="27"/>
      <c r="C1120" s="18"/>
      <c r="D1120" s="18"/>
    </row>
    <row r="1121" spans="1:4" x14ac:dyDescent="0.2">
      <c r="A1121" s="27"/>
      <c r="C1121" s="18"/>
      <c r="D1121" s="18"/>
    </row>
    <row r="1122" spans="1:4" x14ac:dyDescent="0.2">
      <c r="A1122" s="27"/>
      <c r="C1122" s="18"/>
      <c r="D1122" s="18"/>
    </row>
    <row r="1123" spans="1:4" x14ac:dyDescent="0.2">
      <c r="A1123" s="27"/>
      <c r="C1123" s="18"/>
      <c r="D1123" s="18"/>
    </row>
    <row r="1124" spans="1:4" x14ac:dyDescent="0.2">
      <c r="A1124" s="27"/>
      <c r="C1124" s="18"/>
      <c r="D1124" s="18"/>
    </row>
    <row r="1125" spans="1:4" x14ac:dyDescent="0.2">
      <c r="A1125" s="27"/>
      <c r="C1125" s="18"/>
      <c r="D1125" s="18"/>
    </row>
    <row r="1126" spans="1:4" x14ac:dyDescent="0.2">
      <c r="A1126" s="27"/>
      <c r="C1126" s="18"/>
      <c r="D1126" s="18"/>
    </row>
    <row r="1127" spans="1:4" x14ac:dyDescent="0.2">
      <c r="A1127" s="27"/>
      <c r="C1127" s="18"/>
      <c r="D1127" s="18"/>
    </row>
    <row r="1128" spans="1:4" x14ac:dyDescent="0.2">
      <c r="A1128" s="27"/>
      <c r="C1128" s="18"/>
      <c r="D1128" s="18"/>
    </row>
    <row r="1129" spans="1:4" x14ac:dyDescent="0.2">
      <c r="A1129" s="27"/>
      <c r="C1129" s="18"/>
      <c r="D1129" s="18"/>
    </row>
    <row r="1130" spans="1:4" x14ac:dyDescent="0.2">
      <c r="A1130" s="27"/>
      <c r="C1130" s="18"/>
      <c r="D1130" s="18"/>
    </row>
    <row r="1131" spans="1:4" x14ac:dyDescent="0.2">
      <c r="A1131" s="27"/>
      <c r="C1131" s="18"/>
      <c r="D1131" s="18"/>
    </row>
    <row r="1132" spans="1:4" x14ac:dyDescent="0.2">
      <c r="A1132" s="27"/>
      <c r="C1132" s="18"/>
      <c r="D1132" s="18"/>
    </row>
    <row r="1133" spans="1:4" x14ac:dyDescent="0.2">
      <c r="A1133" s="27"/>
      <c r="C1133" s="18"/>
      <c r="D1133" s="18"/>
    </row>
    <row r="1134" spans="1:4" x14ac:dyDescent="0.2">
      <c r="A1134" s="27"/>
      <c r="C1134" s="18"/>
      <c r="D1134" s="18"/>
    </row>
    <row r="1135" spans="1:4" x14ac:dyDescent="0.2">
      <c r="A1135" s="27"/>
      <c r="C1135" s="18"/>
      <c r="D1135" s="18"/>
    </row>
    <row r="1136" spans="1:4" x14ac:dyDescent="0.2">
      <c r="A1136" s="27"/>
      <c r="C1136" s="18"/>
      <c r="D1136" s="18"/>
    </row>
    <row r="1137" spans="1:4" x14ac:dyDescent="0.2">
      <c r="A1137" s="27"/>
      <c r="C1137" s="18"/>
      <c r="D1137" s="18"/>
    </row>
    <row r="1138" spans="1:4" x14ac:dyDescent="0.2">
      <c r="A1138" s="27"/>
      <c r="C1138" s="18"/>
      <c r="D1138" s="18"/>
    </row>
    <row r="1139" spans="1:4" x14ac:dyDescent="0.2">
      <c r="A1139" s="27"/>
      <c r="C1139" s="18"/>
      <c r="D1139" s="18"/>
    </row>
    <row r="1140" spans="1:4" x14ac:dyDescent="0.2">
      <c r="A1140" s="27"/>
      <c r="C1140" s="18"/>
      <c r="D1140" s="18"/>
    </row>
    <row r="1141" spans="1:4" x14ac:dyDescent="0.2">
      <c r="A1141" s="27"/>
      <c r="C1141" s="18"/>
      <c r="D1141" s="18"/>
    </row>
    <row r="1142" spans="1:4" x14ac:dyDescent="0.2">
      <c r="A1142" s="27"/>
      <c r="C1142" s="18"/>
      <c r="D1142" s="18"/>
    </row>
    <row r="1143" spans="1:4" x14ac:dyDescent="0.2">
      <c r="A1143" s="27"/>
      <c r="C1143" s="18"/>
      <c r="D1143" s="18"/>
    </row>
    <row r="1144" spans="1:4" x14ac:dyDescent="0.2">
      <c r="A1144" s="27"/>
      <c r="C1144" s="18"/>
      <c r="D1144" s="18"/>
    </row>
    <row r="1145" spans="1:4" x14ac:dyDescent="0.2">
      <c r="A1145" s="27"/>
      <c r="C1145" s="18"/>
      <c r="D1145" s="18"/>
    </row>
    <row r="1146" spans="1:4" x14ac:dyDescent="0.2">
      <c r="A1146" s="27"/>
      <c r="C1146" s="18"/>
      <c r="D1146" s="18"/>
    </row>
    <row r="1147" spans="1:4" x14ac:dyDescent="0.2">
      <c r="A1147" s="27"/>
      <c r="C1147" s="18"/>
      <c r="D1147" s="18"/>
    </row>
    <row r="1148" spans="1:4" x14ac:dyDescent="0.2">
      <c r="A1148" s="27"/>
      <c r="C1148" s="18"/>
      <c r="D1148" s="18"/>
    </row>
    <row r="1149" spans="1:4" x14ac:dyDescent="0.2">
      <c r="A1149" s="27"/>
      <c r="C1149" s="18"/>
      <c r="D1149" s="18"/>
    </row>
    <row r="1150" spans="1:4" x14ac:dyDescent="0.2">
      <c r="A1150" s="27"/>
      <c r="C1150" s="18"/>
      <c r="D1150" s="18"/>
    </row>
    <row r="1151" spans="1:4" x14ac:dyDescent="0.2">
      <c r="A1151" s="27"/>
      <c r="C1151" s="18"/>
      <c r="D1151" s="18"/>
    </row>
    <row r="1152" spans="1:4" x14ac:dyDescent="0.2">
      <c r="A1152" s="27"/>
      <c r="C1152" s="18"/>
      <c r="D1152" s="18"/>
    </row>
    <row r="1153" spans="1:4" x14ac:dyDescent="0.2">
      <c r="A1153" s="27"/>
      <c r="C1153" s="18"/>
      <c r="D1153" s="18"/>
    </row>
    <row r="1154" spans="1:4" x14ac:dyDescent="0.2">
      <c r="A1154" s="27"/>
      <c r="C1154" s="18"/>
      <c r="D1154" s="18"/>
    </row>
    <row r="1155" spans="1:4" x14ac:dyDescent="0.2">
      <c r="A1155" s="27"/>
      <c r="C1155" s="18"/>
      <c r="D1155" s="18"/>
    </row>
    <row r="1156" spans="1:4" x14ac:dyDescent="0.2">
      <c r="A1156" s="27"/>
      <c r="C1156" s="18"/>
      <c r="D1156" s="18"/>
    </row>
    <row r="1157" spans="1:4" x14ac:dyDescent="0.2">
      <c r="A1157" s="27"/>
      <c r="C1157" s="18"/>
      <c r="D1157" s="18"/>
    </row>
    <row r="1158" spans="1:4" x14ac:dyDescent="0.2">
      <c r="A1158" s="27"/>
      <c r="C1158" s="18"/>
      <c r="D1158" s="18"/>
    </row>
    <row r="1159" spans="1:4" x14ac:dyDescent="0.2">
      <c r="A1159" s="27"/>
      <c r="C1159" s="18"/>
      <c r="D1159" s="18"/>
    </row>
    <row r="1160" spans="1:4" x14ac:dyDescent="0.2">
      <c r="A1160" s="27"/>
      <c r="C1160" s="18"/>
      <c r="D1160" s="18"/>
    </row>
    <row r="1161" spans="1:4" x14ac:dyDescent="0.2">
      <c r="A1161" s="27"/>
      <c r="C1161" s="18"/>
      <c r="D1161" s="18"/>
    </row>
    <row r="1162" spans="1:4" x14ac:dyDescent="0.2">
      <c r="A1162" s="27"/>
      <c r="C1162" s="18"/>
      <c r="D1162" s="18"/>
    </row>
    <row r="1163" spans="1:4" x14ac:dyDescent="0.2">
      <c r="A1163" s="27"/>
      <c r="C1163" s="18"/>
      <c r="D1163" s="18"/>
    </row>
    <row r="1164" spans="1:4" x14ac:dyDescent="0.2">
      <c r="A1164" s="27"/>
      <c r="C1164" s="18"/>
      <c r="D1164" s="18"/>
    </row>
    <row r="1165" spans="1:4" x14ac:dyDescent="0.2">
      <c r="A1165" s="27"/>
      <c r="C1165" s="18"/>
      <c r="D1165" s="18"/>
    </row>
    <row r="1166" spans="1:4" x14ac:dyDescent="0.2">
      <c r="A1166" s="27"/>
      <c r="C1166" s="18"/>
      <c r="D1166" s="18"/>
    </row>
    <row r="1167" spans="1:4" x14ac:dyDescent="0.2">
      <c r="A1167" s="27"/>
      <c r="C1167" s="18"/>
      <c r="D1167" s="18"/>
    </row>
    <row r="1168" spans="1:4" x14ac:dyDescent="0.2">
      <c r="A1168" s="27"/>
      <c r="C1168" s="18"/>
      <c r="D1168" s="18"/>
    </row>
    <row r="1169" spans="1:4" x14ac:dyDescent="0.2">
      <c r="A1169" s="27"/>
      <c r="C1169" s="18"/>
      <c r="D1169" s="18"/>
    </row>
    <row r="1170" spans="1:4" x14ac:dyDescent="0.2">
      <c r="A1170" s="27"/>
      <c r="C1170" s="18"/>
      <c r="D1170" s="18"/>
    </row>
    <row r="1171" spans="1:4" x14ac:dyDescent="0.2">
      <c r="A1171" s="27"/>
      <c r="C1171" s="18"/>
      <c r="D1171" s="18"/>
    </row>
    <row r="1172" spans="1:4" x14ac:dyDescent="0.2">
      <c r="A1172" s="27"/>
      <c r="C1172" s="18"/>
      <c r="D1172" s="18"/>
    </row>
    <row r="1173" spans="1:4" x14ac:dyDescent="0.2">
      <c r="A1173" s="27"/>
      <c r="C1173" s="18"/>
      <c r="D1173" s="18"/>
    </row>
    <row r="1174" spans="1:4" x14ac:dyDescent="0.2">
      <c r="A1174" s="27"/>
      <c r="C1174" s="18"/>
      <c r="D1174" s="18"/>
    </row>
    <row r="1175" spans="1:4" x14ac:dyDescent="0.2">
      <c r="A1175" s="27"/>
      <c r="C1175" s="18"/>
      <c r="D1175" s="18"/>
    </row>
    <row r="1176" spans="1:4" x14ac:dyDescent="0.2">
      <c r="A1176" s="27"/>
      <c r="C1176" s="18"/>
      <c r="D1176" s="18"/>
    </row>
    <row r="1177" spans="1:4" x14ac:dyDescent="0.2">
      <c r="A1177" s="27"/>
      <c r="C1177" s="18"/>
      <c r="D1177" s="18"/>
    </row>
    <row r="1178" spans="1:4" x14ac:dyDescent="0.2">
      <c r="A1178" s="27"/>
      <c r="C1178" s="18"/>
      <c r="D1178" s="18"/>
    </row>
    <row r="1179" spans="1:4" x14ac:dyDescent="0.2">
      <c r="A1179" s="27"/>
      <c r="C1179" s="18"/>
      <c r="D1179" s="18"/>
    </row>
    <row r="1180" spans="1:4" x14ac:dyDescent="0.2">
      <c r="A1180" s="27"/>
      <c r="C1180" s="18"/>
      <c r="D1180" s="18"/>
    </row>
    <row r="1181" spans="1:4" x14ac:dyDescent="0.2">
      <c r="A1181" s="27"/>
      <c r="C1181" s="18"/>
      <c r="D1181" s="18"/>
    </row>
    <row r="1182" spans="1:4" x14ac:dyDescent="0.2">
      <c r="A1182" s="27"/>
      <c r="C1182" s="18"/>
      <c r="D1182" s="18"/>
    </row>
    <row r="1183" spans="1:4" x14ac:dyDescent="0.2">
      <c r="A1183" s="27"/>
      <c r="C1183" s="18"/>
      <c r="D1183" s="18"/>
    </row>
    <row r="1184" spans="1:4" x14ac:dyDescent="0.2">
      <c r="A1184" s="27"/>
      <c r="C1184" s="18"/>
      <c r="D1184" s="18"/>
    </row>
    <row r="1185" spans="1:4" x14ac:dyDescent="0.2">
      <c r="A1185" s="27"/>
      <c r="C1185" s="18"/>
      <c r="D1185" s="18"/>
    </row>
    <row r="1186" spans="1:4" x14ac:dyDescent="0.2">
      <c r="A1186" s="27"/>
      <c r="C1186" s="18"/>
      <c r="D1186" s="18"/>
    </row>
    <row r="1187" spans="1:4" x14ac:dyDescent="0.2">
      <c r="A1187" s="27"/>
      <c r="C1187" s="18"/>
      <c r="D1187" s="18"/>
    </row>
    <row r="1188" spans="1:4" x14ac:dyDescent="0.2">
      <c r="A1188" s="27"/>
      <c r="C1188" s="18"/>
      <c r="D1188" s="18"/>
    </row>
    <row r="1189" spans="1:4" x14ac:dyDescent="0.2">
      <c r="A1189" s="27"/>
      <c r="C1189" s="18"/>
      <c r="D1189" s="18"/>
    </row>
    <row r="1190" spans="1:4" x14ac:dyDescent="0.2">
      <c r="A1190" s="27"/>
      <c r="C1190" s="18"/>
      <c r="D1190" s="18"/>
    </row>
    <row r="1191" spans="1:4" x14ac:dyDescent="0.2">
      <c r="A1191" s="27"/>
      <c r="C1191" s="18"/>
      <c r="D1191" s="18"/>
    </row>
    <row r="1192" spans="1:4" x14ac:dyDescent="0.2">
      <c r="A1192" s="27"/>
      <c r="C1192" s="18"/>
      <c r="D1192" s="18"/>
    </row>
    <row r="1193" spans="1:4" x14ac:dyDescent="0.2">
      <c r="A1193" s="27"/>
      <c r="C1193" s="18"/>
      <c r="D1193" s="18"/>
    </row>
    <row r="1194" spans="1:4" x14ac:dyDescent="0.2">
      <c r="A1194" s="27"/>
      <c r="C1194" s="18"/>
      <c r="D1194" s="18"/>
    </row>
    <row r="1195" spans="1:4" x14ac:dyDescent="0.2">
      <c r="A1195" s="27"/>
      <c r="C1195" s="18"/>
      <c r="D1195" s="18"/>
    </row>
    <row r="1196" spans="1:4" x14ac:dyDescent="0.2">
      <c r="A1196" s="27"/>
      <c r="C1196" s="18"/>
      <c r="D1196" s="18"/>
    </row>
    <row r="1197" spans="1:4" x14ac:dyDescent="0.2">
      <c r="A1197" s="27"/>
      <c r="C1197" s="18"/>
      <c r="D1197" s="18"/>
    </row>
    <row r="1198" spans="1:4" x14ac:dyDescent="0.2">
      <c r="A1198" s="27"/>
      <c r="C1198" s="18"/>
      <c r="D1198" s="18"/>
    </row>
    <row r="1199" spans="1:4" x14ac:dyDescent="0.2">
      <c r="A1199" s="27"/>
      <c r="C1199" s="18"/>
      <c r="D1199" s="18"/>
    </row>
    <row r="1200" spans="1:4" x14ac:dyDescent="0.2">
      <c r="A1200" s="27"/>
      <c r="C1200" s="18"/>
      <c r="D1200" s="18"/>
    </row>
    <row r="1201" spans="1:4" x14ac:dyDescent="0.2">
      <c r="A1201" s="27"/>
      <c r="C1201" s="18"/>
      <c r="D1201" s="18"/>
    </row>
    <row r="1202" spans="1:4" x14ac:dyDescent="0.2">
      <c r="A1202" s="27"/>
      <c r="C1202" s="18"/>
      <c r="D1202" s="18"/>
    </row>
    <row r="1203" spans="1:4" x14ac:dyDescent="0.2">
      <c r="A1203" s="27"/>
      <c r="C1203" s="18"/>
      <c r="D1203" s="18"/>
    </row>
    <row r="1204" spans="1:4" x14ac:dyDescent="0.2">
      <c r="A1204" s="27"/>
      <c r="C1204" s="18"/>
      <c r="D1204" s="18"/>
    </row>
    <row r="1205" spans="1:4" x14ac:dyDescent="0.2">
      <c r="A1205" s="27"/>
      <c r="C1205" s="18"/>
      <c r="D1205" s="18"/>
    </row>
    <row r="1206" spans="1:4" x14ac:dyDescent="0.2">
      <c r="A1206" s="27"/>
      <c r="C1206" s="18"/>
      <c r="D1206" s="18"/>
    </row>
    <row r="1207" spans="1:4" x14ac:dyDescent="0.2">
      <c r="A1207" s="27"/>
      <c r="C1207" s="18"/>
      <c r="D1207" s="18"/>
    </row>
    <row r="1208" spans="1:4" x14ac:dyDescent="0.2">
      <c r="A1208" s="27"/>
      <c r="C1208" s="18"/>
      <c r="D1208" s="18"/>
    </row>
    <row r="1209" spans="1:4" x14ac:dyDescent="0.2">
      <c r="A1209" s="27"/>
      <c r="C1209" s="18"/>
      <c r="D1209" s="18"/>
    </row>
    <row r="1210" spans="1:4" x14ac:dyDescent="0.2">
      <c r="A1210" s="27"/>
      <c r="C1210" s="18"/>
      <c r="D1210" s="18"/>
    </row>
    <row r="1211" spans="1:4" x14ac:dyDescent="0.2">
      <c r="A1211" s="27"/>
      <c r="C1211" s="18"/>
      <c r="D1211" s="18"/>
    </row>
    <row r="1212" spans="1:4" x14ac:dyDescent="0.2">
      <c r="A1212" s="27"/>
      <c r="C1212" s="18"/>
      <c r="D1212" s="18"/>
    </row>
    <row r="1213" spans="1:4" x14ac:dyDescent="0.2">
      <c r="A1213" s="27"/>
      <c r="C1213" s="18"/>
      <c r="D1213" s="18"/>
    </row>
    <row r="1214" spans="1:4" x14ac:dyDescent="0.2">
      <c r="A1214" s="27"/>
      <c r="C1214" s="18"/>
      <c r="D1214" s="18"/>
    </row>
    <row r="1215" spans="1:4" x14ac:dyDescent="0.2">
      <c r="A1215" s="27"/>
      <c r="C1215" s="18"/>
      <c r="D1215" s="18"/>
    </row>
    <row r="1216" spans="1:4" x14ac:dyDescent="0.2">
      <c r="A1216" s="27"/>
      <c r="C1216" s="18"/>
      <c r="D1216" s="18"/>
    </row>
    <row r="1217" spans="1:4" x14ac:dyDescent="0.2">
      <c r="A1217" s="27"/>
      <c r="C1217" s="18"/>
      <c r="D1217" s="18"/>
    </row>
    <row r="1218" spans="1:4" x14ac:dyDescent="0.2">
      <c r="A1218" s="27"/>
      <c r="C1218" s="18"/>
      <c r="D1218" s="18"/>
    </row>
    <row r="1219" spans="1:4" x14ac:dyDescent="0.2">
      <c r="A1219" s="27"/>
      <c r="C1219" s="18"/>
      <c r="D1219" s="18"/>
    </row>
    <row r="1220" spans="1:4" x14ac:dyDescent="0.2">
      <c r="A1220" s="27"/>
      <c r="C1220" s="18"/>
      <c r="D1220" s="18"/>
    </row>
    <row r="1221" spans="1:4" x14ac:dyDescent="0.2">
      <c r="A1221" s="27"/>
      <c r="C1221" s="18"/>
      <c r="D1221" s="18"/>
    </row>
    <row r="1222" spans="1:4" x14ac:dyDescent="0.2">
      <c r="A1222" s="27"/>
      <c r="C1222" s="18"/>
      <c r="D1222" s="18"/>
    </row>
    <row r="1223" spans="1:4" x14ac:dyDescent="0.2">
      <c r="A1223" s="27"/>
      <c r="C1223" s="18"/>
      <c r="D1223" s="18"/>
    </row>
    <row r="1224" spans="1:4" x14ac:dyDescent="0.2">
      <c r="A1224" s="27"/>
      <c r="C1224" s="18"/>
      <c r="D1224" s="18"/>
    </row>
    <row r="1225" spans="1:4" x14ac:dyDescent="0.2">
      <c r="A1225" s="27"/>
      <c r="C1225" s="18"/>
      <c r="D1225" s="18"/>
    </row>
    <row r="1226" spans="1:4" x14ac:dyDescent="0.2">
      <c r="A1226" s="27"/>
      <c r="C1226" s="18"/>
      <c r="D1226" s="18"/>
    </row>
    <row r="1227" spans="1:4" x14ac:dyDescent="0.2">
      <c r="A1227" s="27"/>
      <c r="C1227" s="18"/>
      <c r="D1227" s="18"/>
    </row>
    <row r="1228" spans="1:4" x14ac:dyDescent="0.2">
      <c r="A1228" s="27"/>
      <c r="C1228" s="18"/>
      <c r="D1228" s="18"/>
    </row>
    <row r="1229" spans="1:4" x14ac:dyDescent="0.2">
      <c r="A1229" s="27"/>
      <c r="C1229" s="18"/>
      <c r="D1229" s="18"/>
    </row>
    <row r="1230" spans="1:4" x14ac:dyDescent="0.2">
      <c r="A1230" s="27"/>
      <c r="C1230" s="18"/>
      <c r="D1230" s="18"/>
    </row>
    <row r="1231" spans="1:4" x14ac:dyDescent="0.2">
      <c r="A1231" s="27"/>
      <c r="C1231" s="18"/>
      <c r="D1231" s="18"/>
    </row>
    <row r="1232" spans="1:4" x14ac:dyDescent="0.2">
      <c r="A1232" s="27"/>
      <c r="C1232" s="18"/>
      <c r="D1232" s="18"/>
    </row>
    <row r="1233" spans="1:4" x14ac:dyDescent="0.2">
      <c r="A1233" s="27"/>
      <c r="C1233" s="18"/>
      <c r="D1233" s="18"/>
    </row>
    <row r="1234" spans="1:4" x14ac:dyDescent="0.2">
      <c r="A1234" s="27"/>
      <c r="C1234" s="18"/>
      <c r="D1234" s="18"/>
    </row>
    <row r="1235" spans="1:4" x14ac:dyDescent="0.2">
      <c r="A1235" s="27"/>
      <c r="C1235" s="18"/>
      <c r="D1235" s="18"/>
    </row>
    <row r="1236" spans="1:4" x14ac:dyDescent="0.2">
      <c r="A1236" s="27"/>
      <c r="C1236" s="18"/>
      <c r="D1236" s="18"/>
    </row>
    <row r="1237" spans="1:4" x14ac:dyDescent="0.2">
      <c r="A1237" s="27"/>
      <c r="C1237" s="18"/>
      <c r="D1237" s="18"/>
    </row>
    <row r="1238" spans="1:4" x14ac:dyDescent="0.2">
      <c r="A1238" s="27"/>
      <c r="C1238" s="18"/>
      <c r="D1238" s="18"/>
    </row>
    <row r="1239" spans="1:4" x14ac:dyDescent="0.2">
      <c r="A1239" s="27"/>
      <c r="C1239" s="18"/>
      <c r="D1239" s="18"/>
    </row>
    <row r="1240" spans="1:4" x14ac:dyDescent="0.2">
      <c r="A1240" s="27"/>
      <c r="C1240" s="18"/>
      <c r="D1240" s="18"/>
    </row>
    <row r="1241" spans="1:4" x14ac:dyDescent="0.2">
      <c r="A1241" s="27"/>
      <c r="C1241" s="18"/>
      <c r="D1241" s="18"/>
    </row>
    <row r="1242" spans="1:4" x14ac:dyDescent="0.2">
      <c r="A1242" s="27"/>
      <c r="C1242" s="18"/>
      <c r="D1242" s="18"/>
    </row>
    <row r="1243" spans="1:4" x14ac:dyDescent="0.2">
      <c r="A1243" s="27"/>
      <c r="C1243" s="18"/>
      <c r="D1243" s="18"/>
    </row>
    <row r="1244" spans="1:4" x14ac:dyDescent="0.2">
      <c r="A1244" s="27"/>
      <c r="C1244" s="18"/>
      <c r="D1244" s="18"/>
    </row>
    <row r="1245" spans="1:4" x14ac:dyDescent="0.2">
      <c r="A1245" s="27"/>
      <c r="C1245" s="18"/>
      <c r="D1245" s="18"/>
    </row>
    <row r="1246" spans="1:4" x14ac:dyDescent="0.2">
      <c r="A1246" s="27"/>
      <c r="C1246" s="18"/>
      <c r="D1246" s="18"/>
    </row>
    <row r="1247" spans="1:4" x14ac:dyDescent="0.2">
      <c r="A1247" s="27"/>
      <c r="C1247" s="18"/>
      <c r="D1247" s="18"/>
    </row>
    <row r="1248" spans="1:4" x14ac:dyDescent="0.2">
      <c r="A1248" s="27"/>
      <c r="C1248" s="18"/>
      <c r="D1248" s="18"/>
    </row>
    <row r="1249" spans="1:4" x14ac:dyDescent="0.2">
      <c r="A1249" s="27"/>
      <c r="C1249" s="18"/>
      <c r="D1249" s="18"/>
    </row>
    <row r="1250" spans="1:4" x14ac:dyDescent="0.2">
      <c r="A1250" s="27"/>
      <c r="C1250" s="18"/>
      <c r="D1250" s="18"/>
    </row>
    <row r="1251" spans="1:4" x14ac:dyDescent="0.2">
      <c r="A1251" s="27"/>
      <c r="C1251" s="18"/>
      <c r="D1251" s="18"/>
    </row>
    <row r="1252" spans="1:4" x14ac:dyDescent="0.2">
      <c r="A1252" s="27"/>
      <c r="C1252" s="18"/>
      <c r="D1252" s="18"/>
    </row>
    <row r="1253" spans="1:4" x14ac:dyDescent="0.2">
      <c r="A1253" s="27"/>
      <c r="C1253" s="18"/>
      <c r="D1253" s="18"/>
    </row>
    <row r="1254" spans="1:4" x14ac:dyDescent="0.2">
      <c r="A1254" s="27"/>
      <c r="C1254" s="18"/>
      <c r="D1254" s="18"/>
    </row>
    <row r="1255" spans="1:4" x14ac:dyDescent="0.2">
      <c r="A1255" s="27"/>
      <c r="C1255" s="18"/>
      <c r="D1255" s="18"/>
    </row>
    <row r="1256" spans="1:4" x14ac:dyDescent="0.2">
      <c r="A1256" s="27"/>
      <c r="C1256" s="18"/>
      <c r="D1256" s="18"/>
    </row>
    <row r="1257" spans="1:4" x14ac:dyDescent="0.2">
      <c r="A1257" s="27"/>
      <c r="C1257" s="18"/>
      <c r="D1257" s="18"/>
    </row>
    <row r="1258" spans="1:4" x14ac:dyDescent="0.2">
      <c r="A1258" s="27"/>
      <c r="C1258" s="18"/>
      <c r="D1258" s="18"/>
    </row>
    <row r="1259" spans="1:4" x14ac:dyDescent="0.2">
      <c r="A1259" s="27"/>
      <c r="C1259" s="18"/>
      <c r="D1259" s="18"/>
    </row>
    <row r="1260" spans="1:4" x14ac:dyDescent="0.2">
      <c r="A1260" s="27"/>
      <c r="C1260" s="18"/>
      <c r="D1260" s="18"/>
    </row>
    <row r="1261" spans="1:4" x14ac:dyDescent="0.2">
      <c r="A1261" s="27"/>
      <c r="C1261" s="18"/>
      <c r="D1261" s="18"/>
    </row>
    <row r="1262" spans="1:4" x14ac:dyDescent="0.2">
      <c r="A1262" s="27"/>
      <c r="C1262" s="18"/>
      <c r="D1262" s="18"/>
    </row>
    <row r="1263" spans="1:4" x14ac:dyDescent="0.2">
      <c r="A1263" s="27"/>
      <c r="C1263" s="18"/>
      <c r="D1263" s="18"/>
    </row>
    <row r="1264" spans="1:4" x14ac:dyDescent="0.2">
      <c r="A1264" s="27"/>
      <c r="C1264" s="18"/>
      <c r="D1264" s="18"/>
    </row>
    <row r="1265" spans="1:4" x14ac:dyDescent="0.2">
      <c r="A1265" s="27"/>
      <c r="C1265" s="18"/>
      <c r="D1265" s="18"/>
    </row>
    <row r="1266" spans="1:4" x14ac:dyDescent="0.2">
      <c r="A1266" s="27"/>
      <c r="C1266" s="18"/>
      <c r="D1266" s="18"/>
    </row>
    <row r="1267" spans="1:4" x14ac:dyDescent="0.2">
      <c r="A1267" s="27"/>
      <c r="C1267" s="18"/>
      <c r="D1267" s="18"/>
    </row>
    <row r="1268" spans="1:4" x14ac:dyDescent="0.2">
      <c r="A1268" s="27"/>
      <c r="C1268" s="18"/>
      <c r="D1268" s="18"/>
    </row>
    <row r="1269" spans="1:4" x14ac:dyDescent="0.2">
      <c r="A1269" s="27"/>
      <c r="C1269" s="18"/>
      <c r="D1269" s="18"/>
    </row>
    <row r="1270" spans="1:4" x14ac:dyDescent="0.2">
      <c r="A1270" s="27"/>
      <c r="C1270" s="18"/>
      <c r="D1270" s="18"/>
    </row>
    <row r="1271" spans="1:4" x14ac:dyDescent="0.2">
      <c r="A1271" s="27"/>
      <c r="C1271" s="18"/>
      <c r="D1271" s="18"/>
    </row>
    <row r="1272" spans="1:4" x14ac:dyDescent="0.2">
      <c r="A1272" s="27"/>
      <c r="C1272" s="18"/>
      <c r="D1272" s="18"/>
    </row>
    <row r="1273" spans="1:4" x14ac:dyDescent="0.2">
      <c r="A1273" s="27"/>
      <c r="C1273" s="18"/>
      <c r="D1273" s="18"/>
    </row>
    <row r="1274" spans="1:4" x14ac:dyDescent="0.2">
      <c r="A1274" s="27"/>
      <c r="C1274" s="18"/>
      <c r="D1274" s="18"/>
    </row>
    <row r="1275" spans="1:4" x14ac:dyDescent="0.2">
      <c r="A1275" s="27"/>
      <c r="C1275" s="18"/>
      <c r="D1275" s="18"/>
    </row>
    <row r="1276" spans="1:4" x14ac:dyDescent="0.2">
      <c r="A1276" s="27"/>
      <c r="C1276" s="18"/>
      <c r="D1276" s="18"/>
    </row>
    <row r="1277" spans="1:4" x14ac:dyDescent="0.2">
      <c r="A1277" s="27"/>
      <c r="C1277" s="18"/>
      <c r="D1277" s="18"/>
    </row>
    <row r="1278" spans="1:4" x14ac:dyDescent="0.2">
      <c r="A1278" s="27"/>
      <c r="C1278" s="18"/>
      <c r="D1278" s="18"/>
    </row>
    <row r="1279" spans="1:4" x14ac:dyDescent="0.2">
      <c r="A1279" s="27"/>
      <c r="C1279" s="18"/>
      <c r="D1279" s="18"/>
    </row>
    <row r="1280" spans="1:4" x14ac:dyDescent="0.2">
      <c r="A1280" s="27"/>
      <c r="C1280" s="18"/>
      <c r="D1280" s="18"/>
    </row>
    <row r="1281" spans="1:4" x14ac:dyDescent="0.2">
      <c r="A1281" s="27"/>
      <c r="C1281" s="18"/>
      <c r="D1281" s="18"/>
    </row>
    <row r="1282" spans="1:4" x14ac:dyDescent="0.2">
      <c r="A1282" s="27"/>
      <c r="C1282" s="18"/>
      <c r="D1282" s="18"/>
    </row>
    <row r="1283" spans="1:4" x14ac:dyDescent="0.2">
      <c r="A1283" s="27"/>
      <c r="C1283" s="18"/>
      <c r="D1283" s="18"/>
    </row>
    <row r="1284" spans="1:4" x14ac:dyDescent="0.2">
      <c r="A1284" s="27"/>
      <c r="C1284" s="18"/>
      <c r="D1284" s="18"/>
    </row>
    <row r="1285" spans="1:4" x14ac:dyDescent="0.2">
      <c r="A1285" s="27"/>
      <c r="C1285" s="18"/>
      <c r="D1285" s="18"/>
    </row>
    <row r="1286" spans="1:4" x14ac:dyDescent="0.2">
      <c r="A1286" s="27"/>
      <c r="C1286" s="18"/>
      <c r="D1286" s="18"/>
    </row>
    <row r="1287" spans="1:4" x14ac:dyDescent="0.2">
      <c r="A1287" s="27"/>
      <c r="C1287" s="18"/>
      <c r="D1287" s="18"/>
    </row>
    <row r="1288" spans="1:4" x14ac:dyDescent="0.2">
      <c r="A1288" s="27"/>
      <c r="C1288" s="18"/>
      <c r="D1288" s="18"/>
    </row>
    <row r="1289" spans="1:4" x14ac:dyDescent="0.2">
      <c r="A1289" s="27"/>
      <c r="C1289" s="18"/>
      <c r="D1289" s="18"/>
    </row>
    <row r="1290" spans="1:4" x14ac:dyDescent="0.2">
      <c r="A1290" s="27"/>
      <c r="C1290" s="18"/>
      <c r="D1290" s="18"/>
    </row>
    <row r="1291" spans="1:4" x14ac:dyDescent="0.2">
      <c r="A1291" s="27"/>
      <c r="C1291" s="18"/>
      <c r="D1291" s="18"/>
    </row>
    <row r="1292" spans="1:4" x14ac:dyDescent="0.2">
      <c r="A1292" s="27"/>
      <c r="C1292" s="18"/>
      <c r="D1292" s="18"/>
    </row>
    <row r="1293" spans="1:4" x14ac:dyDescent="0.2">
      <c r="A1293" s="27"/>
      <c r="C1293" s="18"/>
      <c r="D1293" s="18"/>
    </row>
    <row r="1294" spans="1:4" x14ac:dyDescent="0.2">
      <c r="A1294" s="27"/>
      <c r="C1294" s="18"/>
      <c r="D1294" s="18"/>
    </row>
    <row r="1295" spans="1:4" x14ac:dyDescent="0.2">
      <c r="A1295" s="27"/>
      <c r="C1295" s="18"/>
      <c r="D1295" s="18"/>
    </row>
    <row r="1296" spans="1:4" x14ac:dyDescent="0.2">
      <c r="A1296" s="27"/>
      <c r="C1296" s="18"/>
      <c r="D1296" s="18"/>
    </row>
    <row r="1297" spans="1:4" x14ac:dyDescent="0.2">
      <c r="A1297" s="27"/>
      <c r="C1297" s="18"/>
      <c r="D1297" s="18"/>
    </row>
    <row r="1298" spans="1:4" x14ac:dyDescent="0.2">
      <c r="A1298" s="27"/>
      <c r="C1298" s="18"/>
      <c r="D1298" s="18"/>
    </row>
    <row r="1299" spans="1:4" x14ac:dyDescent="0.2">
      <c r="A1299" s="27"/>
      <c r="C1299" s="18"/>
      <c r="D1299" s="18"/>
    </row>
    <row r="1300" spans="1:4" x14ac:dyDescent="0.2">
      <c r="A1300" s="27"/>
      <c r="C1300" s="18"/>
      <c r="D1300" s="18"/>
    </row>
    <row r="1301" spans="1:4" x14ac:dyDescent="0.2">
      <c r="A1301" s="27"/>
      <c r="C1301" s="18"/>
      <c r="D1301" s="18"/>
    </row>
    <row r="1302" spans="1:4" x14ac:dyDescent="0.2">
      <c r="A1302" s="27"/>
      <c r="C1302" s="18"/>
      <c r="D1302" s="18"/>
    </row>
    <row r="1303" spans="1:4" x14ac:dyDescent="0.2">
      <c r="A1303" s="27"/>
      <c r="C1303" s="18"/>
      <c r="D1303" s="18"/>
    </row>
    <row r="1304" spans="1:4" x14ac:dyDescent="0.2">
      <c r="A1304" s="27"/>
      <c r="C1304" s="18"/>
      <c r="D1304" s="18"/>
    </row>
    <row r="1305" spans="1:4" x14ac:dyDescent="0.2">
      <c r="A1305" s="27"/>
      <c r="C1305" s="18"/>
      <c r="D1305" s="18"/>
    </row>
    <row r="1306" spans="1:4" x14ac:dyDescent="0.2">
      <c r="A1306" s="27"/>
      <c r="C1306" s="18"/>
      <c r="D1306" s="18"/>
    </row>
    <row r="1307" spans="1:4" x14ac:dyDescent="0.2">
      <c r="A1307" s="27"/>
      <c r="C1307" s="18"/>
      <c r="D1307" s="18"/>
    </row>
    <row r="1308" spans="1:4" x14ac:dyDescent="0.2">
      <c r="C1308" s="18"/>
      <c r="D1308" s="18"/>
    </row>
    <row r="1309" spans="1:4" x14ac:dyDescent="0.2">
      <c r="C1309" s="18"/>
      <c r="D1309" s="18"/>
    </row>
    <row r="1310" spans="1:4" x14ac:dyDescent="0.2">
      <c r="C1310" s="18"/>
      <c r="D1310" s="18"/>
    </row>
    <row r="1311" spans="1:4" x14ac:dyDescent="0.2">
      <c r="C1311" s="18"/>
      <c r="D1311" s="18"/>
    </row>
    <row r="1312" spans="1:4" x14ac:dyDescent="0.2">
      <c r="C1312" s="18"/>
      <c r="D1312" s="18"/>
    </row>
    <row r="1313" spans="3:4" x14ac:dyDescent="0.2">
      <c r="C1313" s="18"/>
      <c r="D1313" s="18"/>
    </row>
    <row r="1314" spans="3:4" x14ac:dyDescent="0.2">
      <c r="C1314" s="18"/>
      <c r="D1314" s="18"/>
    </row>
    <row r="1315" spans="3:4" x14ac:dyDescent="0.2">
      <c r="C1315" s="18"/>
      <c r="D1315" s="18"/>
    </row>
    <row r="1316" spans="3:4" x14ac:dyDescent="0.2">
      <c r="C1316" s="18"/>
      <c r="D1316" s="18"/>
    </row>
    <row r="1317" spans="3:4" x14ac:dyDescent="0.2">
      <c r="C1317" s="18"/>
      <c r="D1317" s="18"/>
    </row>
    <row r="1318" spans="3:4" x14ac:dyDescent="0.2">
      <c r="C1318" s="18"/>
      <c r="D1318" s="18"/>
    </row>
    <row r="1319" spans="3:4" x14ac:dyDescent="0.2">
      <c r="C1319" s="18"/>
      <c r="D1319" s="18"/>
    </row>
    <row r="1320" spans="3:4" x14ac:dyDescent="0.2">
      <c r="C1320" s="18"/>
      <c r="D1320" s="18"/>
    </row>
    <row r="1321" spans="3:4" x14ac:dyDescent="0.2">
      <c r="C1321" s="18"/>
      <c r="D1321" s="18"/>
    </row>
    <row r="1322" spans="3:4" x14ac:dyDescent="0.2">
      <c r="C1322" s="18"/>
      <c r="D1322" s="18"/>
    </row>
    <row r="1323" spans="3:4" x14ac:dyDescent="0.2">
      <c r="C1323" s="18"/>
      <c r="D1323" s="18"/>
    </row>
    <row r="1324" spans="3:4" x14ac:dyDescent="0.2">
      <c r="C1324" s="18"/>
      <c r="D1324" s="18"/>
    </row>
    <row r="1325" spans="3:4" x14ac:dyDescent="0.2">
      <c r="C1325" s="18"/>
      <c r="D1325" s="18"/>
    </row>
    <row r="1326" spans="3:4" x14ac:dyDescent="0.2">
      <c r="C1326" s="18"/>
      <c r="D1326" s="18"/>
    </row>
    <row r="1327" spans="3:4" x14ac:dyDescent="0.2">
      <c r="C1327" s="18"/>
      <c r="D1327" s="18"/>
    </row>
    <row r="1328" spans="3:4" x14ac:dyDescent="0.2">
      <c r="C1328" s="18"/>
      <c r="D1328" s="18"/>
    </row>
    <row r="1329" spans="3:4" x14ac:dyDescent="0.2">
      <c r="C1329" s="18"/>
      <c r="D1329" s="18"/>
    </row>
    <row r="1330" spans="3:4" x14ac:dyDescent="0.2">
      <c r="C1330" s="18"/>
      <c r="D1330" s="18"/>
    </row>
    <row r="1331" spans="3:4" x14ac:dyDescent="0.2">
      <c r="C1331" s="18"/>
      <c r="D1331" s="18"/>
    </row>
    <row r="1332" spans="3:4" x14ac:dyDescent="0.2">
      <c r="C1332" s="18"/>
      <c r="D1332" s="18"/>
    </row>
    <row r="1333" spans="3:4" x14ac:dyDescent="0.2">
      <c r="C1333" s="18"/>
      <c r="D1333" s="18"/>
    </row>
    <row r="1334" spans="3:4" x14ac:dyDescent="0.2">
      <c r="C1334" s="18"/>
      <c r="D1334" s="18"/>
    </row>
    <row r="1335" spans="3:4" x14ac:dyDescent="0.2">
      <c r="C1335" s="18"/>
      <c r="D1335" s="18"/>
    </row>
    <row r="1336" spans="3:4" x14ac:dyDescent="0.2">
      <c r="C1336" s="18"/>
      <c r="D1336" s="18"/>
    </row>
    <row r="1337" spans="3:4" x14ac:dyDescent="0.2">
      <c r="C1337" s="18"/>
      <c r="D1337" s="18"/>
    </row>
    <row r="1338" spans="3:4" x14ac:dyDescent="0.2">
      <c r="C1338" s="18"/>
      <c r="D1338" s="18"/>
    </row>
    <row r="1339" spans="3:4" x14ac:dyDescent="0.2">
      <c r="C1339" s="18"/>
      <c r="D1339" s="18"/>
    </row>
    <row r="1340" spans="3:4" x14ac:dyDescent="0.2">
      <c r="C1340" s="18"/>
      <c r="D1340" s="18"/>
    </row>
    <row r="1341" spans="3:4" x14ac:dyDescent="0.2">
      <c r="C1341" s="18"/>
      <c r="D1341" s="18"/>
    </row>
    <row r="1342" spans="3:4" x14ac:dyDescent="0.2">
      <c r="C1342" s="18"/>
      <c r="D1342" s="18"/>
    </row>
    <row r="1343" spans="3:4" x14ac:dyDescent="0.2">
      <c r="C1343" s="18"/>
      <c r="D1343" s="18"/>
    </row>
    <row r="1344" spans="3:4" x14ac:dyDescent="0.2">
      <c r="C1344" s="18"/>
      <c r="D1344" s="18"/>
    </row>
    <row r="1345" spans="3:4" x14ac:dyDescent="0.2">
      <c r="C1345" s="18"/>
      <c r="D1345" s="18"/>
    </row>
    <row r="1346" spans="3:4" x14ac:dyDescent="0.2">
      <c r="C1346" s="18"/>
      <c r="D1346" s="18"/>
    </row>
    <row r="1347" spans="3:4" x14ac:dyDescent="0.2">
      <c r="C1347" s="18"/>
      <c r="D1347" s="18"/>
    </row>
    <row r="1348" spans="3:4" x14ac:dyDescent="0.2">
      <c r="C1348" s="18"/>
      <c r="D1348" s="18"/>
    </row>
    <row r="1349" spans="3:4" x14ac:dyDescent="0.2">
      <c r="C1349" s="18"/>
      <c r="D1349" s="18"/>
    </row>
    <row r="1350" spans="3:4" x14ac:dyDescent="0.2">
      <c r="C1350" s="18"/>
      <c r="D1350" s="18"/>
    </row>
    <row r="1351" spans="3:4" x14ac:dyDescent="0.2">
      <c r="C1351" s="18"/>
      <c r="D1351" s="18"/>
    </row>
    <row r="1352" spans="3:4" x14ac:dyDescent="0.2">
      <c r="C1352" s="18"/>
      <c r="D1352" s="18"/>
    </row>
    <row r="1353" spans="3:4" x14ac:dyDescent="0.2">
      <c r="C1353" s="18"/>
      <c r="D1353" s="18"/>
    </row>
    <row r="1354" spans="3:4" x14ac:dyDescent="0.2">
      <c r="C1354" s="18"/>
      <c r="D1354" s="18"/>
    </row>
    <row r="1355" spans="3:4" x14ac:dyDescent="0.2">
      <c r="C1355" s="18"/>
      <c r="D1355" s="18"/>
    </row>
    <row r="1356" spans="3:4" x14ac:dyDescent="0.2">
      <c r="C1356" s="18"/>
      <c r="D1356" s="18"/>
    </row>
    <row r="1357" spans="3:4" x14ac:dyDescent="0.2">
      <c r="C1357" s="18"/>
      <c r="D1357" s="18"/>
    </row>
    <row r="1358" spans="3:4" x14ac:dyDescent="0.2">
      <c r="C1358" s="18"/>
      <c r="D1358" s="18"/>
    </row>
    <row r="1359" spans="3:4" x14ac:dyDescent="0.2">
      <c r="C1359" s="18"/>
      <c r="D1359" s="18"/>
    </row>
    <row r="1360" spans="3:4" x14ac:dyDescent="0.2">
      <c r="C1360" s="18"/>
      <c r="D1360" s="18"/>
    </row>
    <row r="1361" spans="3:4" x14ac:dyDescent="0.2">
      <c r="C1361" s="18"/>
      <c r="D1361" s="18"/>
    </row>
    <row r="1362" spans="3:4" x14ac:dyDescent="0.2">
      <c r="C1362" s="18"/>
      <c r="D1362" s="18"/>
    </row>
    <row r="1363" spans="3:4" x14ac:dyDescent="0.2">
      <c r="C1363" s="18"/>
      <c r="D1363" s="18"/>
    </row>
    <row r="1364" spans="3:4" x14ac:dyDescent="0.2">
      <c r="C1364" s="18"/>
      <c r="D1364" s="18"/>
    </row>
    <row r="1365" spans="3:4" x14ac:dyDescent="0.2">
      <c r="C1365" s="18"/>
      <c r="D1365" s="18"/>
    </row>
    <row r="1366" spans="3:4" x14ac:dyDescent="0.2">
      <c r="C1366" s="18"/>
      <c r="D1366" s="18"/>
    </row>
    <row r="1367" spans="3:4" x14ac:dyDescent="0.2">
      <c r="C1367" s="18"/>
      <c r="D1367" s="18"/>
    </row>
    <row r="1368" spans="3:4" x14ac:dyDescent="0.2">
      <c r="C1368" s="18"/>
      <c r="D1368" s="18"/>
    </row>
    <row r="1369" spans="3:4" x14ac:dyDescent="0.2">
      <c r="C1369" s="18"/>
      <c r="D1369" s="18"/>
    </row>
    <row r="1370" spans="3:4" x14ac:dyDescent="0.2">
      <c r="C1370" s="18"/>
      <c r="D1370" s="18"/>
    </row>
    <row r="1371" spans="3:4" x14ac:dyDescent="0.2">
      <c r="C1371" s="18"/>
      <c r="D1371" s="18"/>
    </row>
    <row r="1372" spans="3:4" x14ac:dyDescent="0.2">
      <c r="C1372" s="18"/>
      <c r="D1372" s="18"/>
    </row>
    <row r="1373" spans="3:4" x14ac:dyDescent="0.2">
      <c r="C1373" s="18"/>
      <c r="D1373" s="18"/>
    </row>
    <row r="1374" spans="3:4" x14ac:dyDescent="0.2">
      <c r="C1374" s="18"/>
      <c r="D1374" s="18"/>
    </row>
    <row r="1375" spans="3:4" x14ac:dyDescent="0.2">
      <c r="C1375" s="18"/>
      <c r="D1375" s="18"/>
    </row>
    <row r="1376" spans="3:4" x14ac:dyDescent="0.2">
      <c r="C1376" s="18"/>
      <c r="D1376" s="18"/>
    </row>
    <row r="1377" spans="3:4" x14ac:dyDescent="0.2">
      <c r="C1377" s="18"/>
      <c r="D1377" s="18"/>
    </row>
    <row r="1378" spans="3:4" x14ac:dyDescent="0.2">
      <c r="C1378" s="18"/>
      <c r="D1378" s="18"/>
    </row>
    <row r="1379" spans="3:4" x14ac:dyDescent="0.2">
      <c r="C1379" s="18"/>
      <c r="D1379" s="18"/>
    </row>
    <row r="1380" spans="3:4" x14ac:dyDescent="0.2">
      <c r="C1380" s="18"/>
      <c r="D1380" s="18"/>
    </row>
    <row r="1381" spans="3:4" x14ac:dyDescent="0.2">
      <c r="C1381" s="18"/>
      <c r="D1381" s="18"/>
    </row>
    <row r="1382" spans="3:4" x14ac:dyDescent="0.2">
      <c r="C1382" s="18"/>
      <c r="D1382" s="18"/>
    </row>
    <row r="1383" spans="3:4" x14ac:dyDescent="0.2">
      <c r="C1383" s="18"/>
      <c r="D1383" s="18"/>
    </row>
    <row r="1384" spans="3:4" x14ac:dyDescent="0.2">
      <c r="C1384" s="18"/>
      <c r="D1384" s="18"/>
    </row>
    <row r="1385" spans="3:4" x14ac:dyDescent="0.2">
      <c r="C1385" s="18"/>
      <c r="D1385" s="18"/>
    </row>
    <row r="1386" spans="3:4" x14ac:dyDescent="0.2">
      <c r="C1386" s="18"/>
      <c r="D1386" s="18"/>
    </row>
    <row r="1387" spans="3:4" x14ac:dyDescent="0.2">
      <c r="C1387" s="18"/>
      <c r="D1387" s="18"/>
    </row>
    <row r="1388" spans="3:4" x14ac:dyDescent="0.2">
      <c r="C1388" s="18"/>
      <c r="D1388" s="18"/>
    </row>
    <row r="1389" spans="3:4" x14ac:dyDescent="0.2">
      <c r="C1389" s="18"/>
      <c r="D1389" s="18"/>
    </row>
    <row r="1390" spans="3:4" x14ac:dyDescent="0.2">
      <c r="C1390" s="18"/>
      <c r="D1390" s="18"/>
    </row>
    <row r="1391" spans="3:4" x14ac:dyDescent="0.2">
      <c r="C1391" s="18"/>
      <c r="D1391" s="18"/>
    </row>
    <row r="1392" spans="3:4" x14ac:dyDescent="0.2">
      <c r="C1392" s="18"/>
      <c r="D1392" s="18"/>
    </row>
    <row r="1393" spans="3:4" x14ac:dyDescent="0.2">
      <c r="C1393" s="18"/>
      <c r="D1393" s="18"/>
    </row>
    <row r="1394" spans="3:4" x14ac:dyDescent="0.2">
      <c r="C1394" s="18"/>
      <c r="D1394" s="18"/>
    </row>
    <row r="1395" spans="3:4" x14ac:dyDescent="0.2">
      <c r="C1395" s="18"/>
      <c r="D1395" s="18"/>
    </row>
    <row r="1396" spans="3:4" x14ac:dyDescent="0.2">
      <c r="C1396" s="18"/>
      <c r="D1396" s="18"/>
    </row>
    <row r="1397" spans="3:4" x14ac:dyDescent="0.2">
      <c r="C1397" s="18"/>
      <c r="D1397" s="18"/>
    </row>
    <row r="1398" spans="3:4" x14ac:dyDescent="0.2">
      <c r="C1398" s="18"/>
      <c r="D1398" s="18"/>
    </row>
    <row r="1399" spans="3:4" x14ac:dyDescent="0.2">
      <c r="C1399" s="18"/>
      <c r="D1399" s="18"/>
    </row>
    <row r="1400" spans="3:4" x14ac:dyDescent="0.2">
      <c r="C1400" s="18"/>
      <c r="D1400" s="18"/>
    </row>
    <row r="1401" spans="3:4" x14ac:dyDescent="0.2">
      <c r="C1401" s="18"/>
      <c r="D1401" s="18"/>
    </row>
    <row r="1402" spans="3:4" x14ac:dyDescent="0.2">
      <c r="C1402" s="18"/>
      <c r="D1402" s="18"/>
    </row>
    <row r="1403" spans="3:4" x14ac:dyDescent="0.2">
      <c r="C1403" s="18"/>
      <c r="D1403" s="18"/>
    </row>
    <row r="1404" spans="3:4" x14ac:dyDescent="0.2">
      <c r="C1404" s="18"/>
      <c r="D1404" s="18"/>
    </row>
    <row r="1405" spans="3:4" x14ac:dyDescent="0.2">
      <c r="C1405" s="18"/>
      <c r="D1405" s="18"/>
    </row>
    <row r="1406" spans="3:4" x14ac:dyDescent="0.2">
      <c r="C1406" s="18"/>
      <c r="D1406" s="18"/>
    </row>
    <row r="1407" spans="3:4" x14ac:dyDescent="0.2">
      <c r="C1407" s="18"/>
      <c r="D1407" s="18"/>
    </row>
    <row r="1408" spans="3:4" x14ac:dyDescent="0.2">
      <c r="C1408" s="18"/>
      <c r="D1408" s="18"/>
    </row>
    <row r="1409" spans="3:4" x14ac:dyDescent="0.2">
      <c r="C1409" s="18"/>
      <c r="D1409" s="18"/>
    </row>
    <row r="1410" spans="3:4" x14ac:dyDescent="0.2">
      <c r="C1410" s="18"/>
      <c r="D1410" s="18"/>
    </row>
    <row r="1411" spans="3:4" x14ac:dyDescent="0.2">
      <c r="C1411" s="18"/>
      <c r="D1411" s="18"/>
    </row>
    <row r="1412" spans="3:4" x14ac:dyDescent="0.2">
      <c r="C1412" s="18"/>
      <c r="D1412" s="18"/>
    </row>
    <row r="1413" spans="3:4" x14ac:dyDescent="0.2">
      <c r="C1413" s="18"/>
      <c r="D1413" s="18"/>
    </row>
    <row r="1414" spans="3:4" x14ac:dyDescent="0.2">
      <c r="C1414" s="18"/>
      <c r="D1414" s="18"/>
    </row>
    <row r="1415" spans="3:4" x14ac:dyDescent="0.2">
      <c r="C1415" s="18"/>
      <c r="D1415" s="18"/>
    </row>
    <row r="1416" spans="3:4" x14ac:dyDescent="0.2">
      <c r="C1416" s="18"/>
      <c r="D1416" s="18"/>
    </row>
    <row r="1417" spans="3:4" x14ac:dyDescent="0.2">
      <c r="C1417" s="18"/>
      <c r="D1417" s="18"/>
    </row>
    <row r="1418" spans="3:4" x14ac:dyDescent="0.2">
      <c r="C1418" s="18"/>
      <c r="D1418" s="18"/>
    </row>
    <row r="1419" spans="3:4" x14ac:dyDescent="0.2">
      <c r="C1419" s="18"/>
      <c r="D1419" s="18"/>
    </row>
    <row r="1420" spans="3:4" x14ac:dyDescent="0.2">
      <c r="C1420" s="18"/>
      <c r="D1420" s="18"/>
    </row>
    <row r="1421" spans="3:4" x14ac:dyDescent="0.2">
      <c r="C1421" s="18"/>
      <c r="D1421" s="18"/>
    </row>
    <row r="1422" spans="3:4" x14ac:dyDescent="0.2">
      <c r="C1422" s="18"/>
      <c r="D1422" s="18"/>
    </row>
    <row r="1423" spans="3:4" x14ac:dyDescent="0.2">
      <c r="C1423" s="18"/>
      <c r="D1423" s="18"/>
    </row>
    <row r="1424" spans="3:4" x14ac:dyDescent="0.2">
      <c r="C1424" s="18"/>
      <c r="D1424" s="18"/>
    </row>
    <row r="1425" spans="3:4" x14ac:dyDescent="0.2">
      <c r="C1425" s="18"/>
      <c r="D1425" s="18"/>
    </row>
    <row r="1426" spans="3:4" x14ac:dyDescent="0.2">
      <c r="C1426" s="18"/>
      <c r="D1426" s="18"/>
    </row>
    <row r="1427" spans="3:4" x14ac:dyDescent="0.2">
      <c r="C1427" s="18"/>
      <c r="D1427" s="18"/>
    </row>
    <row r="1428" spans="3:4" x14ac:dyDescent="0.2">
      <c r="C1428" s="18"/>
      <c r="D1428" s="18"/>
    </row>
    <row r="1429" spans="3:4" x14ac:dyDescent="0.2">
      <c r="C1429" s="18"/>
      <c r="D1429" s="18"/>
    </row>
    <row r="1430" spans="3:4" x14ac:dyDescent="0.2">
      <c r="C1430" s="18"/>
      <c r="D1430" s="18"/>
    </row>
    <row r="1431" spans="3:4" x14ac:dyDescent="0.2">
      <c r="C1431" s="18"/>
      <c r="D1431" s="18"/>
    </row>
    <row r="1432" spans="3:4" x14ac:dyDescent="0.2">
      <c r="C1432" s="18"/>
      <c r="D1432" s="18"/>
    </row>
    <row r="1433" spans="3:4" x14ac:dyDescent="0.2">
      <c r="C1433" s="18"/>
      <c r="D1433" s="18"/>
    </row>
    <row r="1434" spans="3:4" x14ac:dyDescent="0.2">
      <c r="C1434" s="18"/>
      <c r="D1434" s="18"/>
    </row>
    <row r="1435" spans="3:4" x14ac:dyDescent="0.2">
      <c r="C1435" s="18"/>
      <c r="D1435" s="18"/>
    </row>
    <row r="1436" spans="3:4" x14ac:dyDescent="0.2">
      <c r="C1436" s="18"/>
      <c r="D1436" s="18"/>
    </row>
    <row r="1437" spans="3:4" x14ac:dyDescent="0.2">
      <c r="C1437" s="18"/>
      <c r="D1437" s="18"/>
    </row>
    <row r="1438" spans="3:4" x14ac:dyDescent="0.2">
      <c r="C1438" s="18"/>
      <c r="D1438" s="18"/>
    </row>
    <row r="1439" spans="3:4" x14ac:dyDescent="0.2">
      <c r="C1439" s="18"/>
      <c r="D1439" s="18"/>
    </row>
    <row r="1440" spans="3:4" x14ac:dyDescent="0.2">
      <c r="C1440" s="18"/>
      <c r="D1440" s="18"/>
    </row>
    <row r="1441" spans="3:4" x14ac:dyDescent="0.2">
      <c r="C1441" s="18"/>
      <c r="D1441" s="18"/>
    </row>
    <row r="1442" spans="3:4" x14ac:dyDescent="0.2">
      <c r="C1442" s="18"/>
      <c r="D1442" s="18"/>
    </row>
    <row r="1443" spans="3:4" x14ac:dyDescent="0.2">
      <c r="C1443" s="18"/>
      <c r="D1443" s="18"/>
    </row>
    <row r="1444" spans="3:4" x14ac:dyDescent="0.2">
      <c r="C1444" s="18"/>
      <c r="D1444" s="18"/>
    </row>
    <row r="1445" spans="3:4" x14ac:dyDescent="0.2">
      <c r="C1445" s="18"/>
      <c r="D1445" s="18"/>
    </row>
    <row r="1446" spans="3:4" x14ac:dyDescent="0.2">
      <c r="C1446" s="18"/>
      <c r="D1446" s="18"/>
    </row>
    <row r="1447" spans="3:4" x14ac:dyDescent="0.2">
      <c r="C1447" s="18"/>
      <c r="D1447" s="18"/>
    </row>
    <row r="1448" spans="3:4" x14ac:dyDescent="0.2">
      <c r="C1448" s="18"/>
      <c r="D1448" s="18"/>
    </row>
    <row r="1449" spans="3:4" x14ac:dyDescent="0.2">
      <c r="C1449" s="18"/>
      <c r="D1449" s="18"/>
    </row>
    <row r="1450" spans="3:4" x14ac:dyDescent="0.2">
      <c r="C1450" s="18"/>
      <c r="D1450" s="18"/>
    </row>
    <row r="1451" spans="3:4" x14ac:dyDescent="0.2">
      <c r="C1451" s="18"/>
      <c r="D1451" s="18"/>
    </row>
    <row r="1452" spans="3:4" x14ac:dyDescent="0.2">
      <c r="C1452" s="18"/>
      <c r="D1452" s="18"/>
    </row>
    <row r="1453" spans="3:4" x14ac:dyDescent="0.2">
      <c r="C1453" s="18"/>
      <c r="D1453" s="18"/>
    </row>
    <row r="1454" spans="3:4" x14ac:dyDescent="0.2">
      <c r="C1454" s="18"/>
      <c r="D1454" s="18"/>
    </row>
    <row r="1455" spans="3:4" x14ac:dyDescent="0.2">
      <c r="C1455" s="18"/>
      <c r="D1455" s="18"/>
    </row>
    <row r="1456" spans="3:4" x14ac:dyDescent="0.2">
      <c r="C1456" s="18"/>
      <c r="D1456" s="18"/>
    </row>
    <row r="1457" spans="3:4" x14ac:dyDescent="0.2">
      <c r="C1457" s="18"/>
      <c r="D1457" s="18"/>
    </row>
    <row r="1458" spans="3:4" x14ac:dyDescent="0.2">
      <c r="C1458" s="18"/>
      <c r="D1458" s="18"/>
    </row>
    <row r="1459" spans="3:4" x14ac:dyDescent="0.2">
      <c r="C1459" s="18"/>
      <c r="D1459" s="18"/>
    </row>
    <row r="1460" spans="3:4" x14ac:dyDescent="0.2">
      <c r="C1460" s="18"/>
      <c r="D1460" s="18"/>
    </row>
    <row r="1461" spans="3:4" x14ac:dyDescent="0.2">
      <c r="C1461" s="18"/>
      <c r="D1461" s="18"/>
    </row>
    <row r="1462" spans="3:4" x14ac:dyDescent="0.2">
      <c r="C1462" s="18"/>
      <c r="D1462" s="18"/>
    </row>
    <row r="1463" spans="3:4" x14ac:dyDescent="0.2">
      <c r="C1463" s="18"/>
      <c r="D1463" s="18"/>
    </row>
    <row r="1464" spans="3:4" x14ac:dyDescent="0.2">
      <c r="C1464" s="18"/>
      <c r="D1464" s="18"/>
    </row>
    <row r="1465" spans="3:4" x14ac:dyDescent="0.2">
      <c r="C1465" s="18"/>
      <c r="D1465" s="18"/>
    </row>
    <row r="1466" spans="3:4" x14ac:dyDescent="0.2">
      <c r="C1466" s="18"/>
      <c r="D1466" s="18"/>
    </row>
    <row r="1467" spans="3:4" x14ac:dyDescent="0.2">
      <c r="C1467" s="18"/>
      <c r="D1467" s="18"/>
    </row>
    <row r="1468" spans="3:4" x14ac:dyDescent="0.2">
      <c r="C1468" s="18"/>
      <c r="D1468" s="18"/>
    </row>
    <row r="1469" spans="3:4" x14ac:dyDescent="0.2">
      <c r="C1469" s="18"/>
      <c r="D1469" s="18"/>
    </row>
    <row r="1470" spans="3:4" x14ac:dyDescent="0.2">
      <c r="C1470" s="18"/>
      <c r="D1470" s="18"/>
    </row>
    <row r="1471" spans="3:4" x14ac:dyDescent="0.2">
      <c r="C1471" s="18"/>
      <c r="D1471" s="18"/>
    </row>
    <row r="1472" spans="3:4" x14ac:dyDescent="0.2">
      <c r="C1472" s="18"/>
      <c r="D1472" s="18"/>
    </row>
    <row r="1473" spans="3:4" x14ac:dyDescent="0.2">
      <c r="C1473" s="18"/>
      <c r="D1473" s="18"/>
    </row>
    <row r="1474" spans="3:4" x14ac:dyDescent="0.2">
      <c r="C1474" s="18"/>
      <c r="D1474" s="18"/>
    </row>
    <row r="1475" spans="3:4" x14ac:dyDescent="0.2">
      <c r="C1475" s="18"/>
      <c r="D1475" s="18"/>
    </row>
    <row r="1476" spans="3:4" x14ac:dyDescent="0.2">
      <c r="C1476" s="18"/>
      <c r="D1476" s="18"/>
    </row>
    <row r="1477" spans="3:4" x14ac:dyDescent="0.2">
      <c r="C1477" s="18"/>
      <c r="D1477" s="18"/>
    </row>
    <row r="1478" spans="3:4" x14ac:dyDescent="0.2">
      <c r="C1478" s="18"/>
      <c r="D1478" s="18"/>
    </row>
    <row r="1479" spans="3:4" x14ac:dyDescent="0.2">
      <c r="C1479" s="18"/>
      <c r="D1479" s="18"/>
    </row>
    <row r="1480" spans="3:4" x14ac:dyDescent="0.2">
      <c r="C1480" s="18"/>
      <c r="D1480" s="18"/>
    </row>
    <row r="1481" spans="3:4" x14ac:dyDescent="0.2">
      <c r="C1481" s="18"/>
      <c r="D1481" s="18"/>
    </row>
    <row r="1482" spans="3:4" x14ac:dyDescent="0.2">
      <c r="C1482" s="18"/>
      <c r="D1482" s="18"/>
    </row>
    <row r="1483" spans="3:4" x14ac:dyDescent="0.2">
      <c r="C1483" s="18"/>
      <c r="D1483" s="18"/>
    </row>
    <row r="1484" spans="3:4" x14ac:dyDescent="0.2">
      <c r="C1484" s="18"/>
      <c r="D1484" s="18"/>
    </row>
    <row r="1485" spans="3:4" x14ac:dyDescent="0.2">
      <c r="C1485" s="18"/>
      <c r="D1485" s="18"/>
    </row>
    <row r="1486" spans="3:4" x14ac:dyDescent="0.2">
      <c r="C1486" s="18"/>
      <c r="D1486" s="18"/>
    </row>
    <row r="1487" spans="3:4" x14ac:dyDescent="0.2">
      <c r="C1487" s="18"/>
      <c r="D1487" s="18"/>
    </row>
    <row r="1488" spans="3:4" x14ac:dyDescent="0.2">
      <c r="C1488" s="18"/>
      <c r="D1488" s="18"/>
    </row>
    <row r="1489" spans="3:4" x14ac:dyDescent="0.2">
      <c r="C1489" s="18"/>
      <c r="D1489" s="18"/>
    </row>
    <row r="1490" spans="3:4" x14ac:dyDescent="0.2">
      <c r="C1490" s="18"/>
      <c r="D1490" s="18"/>
    </row>
    <row r="1491" spans="3:4" x14ac:dyDescent="0.2">
      <c r="C1491" s="18"/>
      <c r="D1491" s="18"/>
    </row>
    <row r="1492" spans="3:4" x14ac:dyDescent="0.2">
      <c r="C1492" s="18"/>
      <c r="D1492" s="18"/>
    </row>
    <row r="1493" spans="3:4" x14ac:dyDescent="0.2">
      <c r="C1493" s="18"/>
      <c r="D1493" s="18"/>
    </row>
    <row r="1494" spans="3:4" x14ac:dyDescent="0.2">
      <c r="C1494" s="18"/>
      <c r="D1494" s="18"/>
    </row>
    <row r="1495" spans="3:4" x14ac:dyDescent="0.2">
      <c r="C1495" s="18"/>
      <c r="D1495" s="18"/>
    </row>
    <row r="1496" spans="3:4" x14ac:dyDescent="0.2">
      <c r="C1496" s="18"/>
      <c r="D1496" s="18"/>
    </row>
    <row r="1497" spans="3:4" x14ac:dyDescent="0.2">
      <c r="C1497" s="18"/>
      <c r="D1497" s="18"/>
    </row>
    <row r="1498" spans="3:4" x14ac:dyDescent="0.2">
      <c r="C1498" s="18"/>
      <c r="D1498" s="18"/>
    </row>
    <row r="1499" spans="3:4" x14ac:dyDescent="0.2">
      <c r="C1499" s="18"/>
      <c r="D1499" s="18"/>
    </row>
    <row r="1500" spans="3:4" x14ac:dyDescent="0.2">
      <c r="C1500" s="18"/>
      <c r="D1500" s="18"/>
    </row>
    <row r="1501" spans="3:4" x14ac:dyDescent="0.2">
      <c r="C1501" s="18"/>
      <c r="D1501" s="18"/>
    </row>
    <row r="1502" spans="3:4" x14ac:dyDescent="0.2">
      <c r="C1502" s="18"/>
      <c r="D1502" s="18"/>
    </row>
    <row r="1503" spans="3:4" x14ac:dyDescent="0.2">
      <c r="C1503" s="18"/>
      <c r="D1503" s="18"/>
    </row>
    <row r="1504" spans="3:4" x14ac:dyDescent="0.2">
      <c r="C1504" s="18"/>
      <c r="D1504" s="18"/>
    </row>
    <row r="1505" spans="3:4" x14ac:dyDescent="0.2">
      <c r="C1505" s="18"/>
      <c r="D1505" s="18"/>
    </row>
    <row r="1506" spans="3:4" x14ac:dyDescent="0.2">
      <c r="C1506" s="18"/>
      <c r="D1506" s="18"/>
    </row>
    <row r="1507" spans="3:4" x14ac:dyDescent="0.2">
      <c r="C1507" s="18"/>
      <c r="D1507" s="18"/>
    </row>
    <row r="1508" spans="3:4" x14ac:dyDescent="0.2">
      <c r="C1508" s="18"/>
      <c r="D1508" s="18"/>
    </row>
    <row r="1509" spans="3:4" x14ac:dyDescent="0.2">
      <c r="C1509" s="18"/>
      <c r="D1509" s="18"/>
    </row>
    <row r="1510" spans="3:4" x14ac:dyDescent="0.2">
      <c r="C1510" s="18"/>
      <c r="D1510" s="18"/>
    </row>
    <row r="1511" spans="3:4" x14ac:dyDescent="0.2">
      <c r="C1511" s="18"/>
      <c r="D1511" s="18"/>
    </row>
    <row r="1512" spans="3:4" x14ac:dyDescent="0.2">
      <c r="C1512" s="18"/>
      <c r="D1512" s="18"/>
    </row>
    <row r="1513" spans="3:4" x14ac:dyDescent="0.2">
      <c r="C1513" s="18"/>
      <c r="D1513" s="18"/>
    </row>
    <row r="1514" spans="3:4" x14ac:dyDescent="0.2">
      <c r="C1514" s="18"/>
      <c r="D1514" s="18"/>
    </row>
    <row r="1515" spans="3:4" x14ac:dyDescent="0.2">
      <c r="C1515" s="18"/>
      <c r="D1515" s="18"/>
    </row>
    <row r="1516" spans="3:4" x14ac:dyDescent="0.2">
      <c r="C1516" s="18"/>
      <c r="D1516" s="18"/>
    </row>
    <row r="1517" spans="3:4" x14ac:dyDescent="0.2">
      <c r="C1517" s="18"/>
      <c r="D1517" s="18"/>
    </row>
    <row r="1518" spans="3:4" x14ac:dyDescent="0.2">
      <c r="C1518" s="18"/>
      <c r="D1518" s="18"/>
    </row>
    <row r="1519" spans="3:4" x14ac:dyDescent="0.2">
      <c r="C1519" s="18"/>
      <c r="D1519" s="18"/>
    </row>
    <row r="1520" spans="3:4" x14ac:dyDescent="0.2">
      <c r="C1520" s="18"/>
      <c r="D1520" s="18"/>
    </row>
    <row r="1521" spans="3:4" x14ac:dyDescent="0.2">
      <c r="C1521" s="18"/>
      <c r="D1521" s="18"/>
    </row>
    <row r="1522" spans="3:4" x14ac:dyDescent="0.2">
      <c r="C1522" s="18"/>
      <c r="D1522" s="18"/>
    </row>
    <row r="1523" spans="3:4" x14ac:dyDescent="0.2">
      <c r="C1523" s="18"/>
      <c r="D1523" s="18"/>
    </row>
    <row r="1524" spans="3:4" x14ac:dyDescent="0.2">
      <c r="C1524" s="18"/>
      <c r="D1524" s="18"/>
    </row>
    <row r="1525" spans="3:4" x14ac:dyDescent="0.2">
      <c r="C1525" s="18"/>
      <c r="D1525" s="18"/>
    </row>
    <row r="1526" spans="3:4" x14ac:dyDescent="0.2">
      <c r="C1526" s="18"/>
      <c r="D1526" s="18"/>
    </row>
    <row r="1527" spans="3:4" x14ac:dyDescent="0.2">
      <c r="C1527" s="18"/>
      <c r="D1527" s="18"/>
    </row>
    <row r="1528" spans="3:4" x14ac:dyDescent="0.2">
      <c r="C1528" s="18"/>
      <c r="D1528" s="18"/>
    </row>
    <row r="1529" spans="3:4" x14ac:dyDescent="0.2">
      <c r="C1529" s="18"/>
      <c r="D1529" s="18"/>
    </row>
    <row r="1530" spans="3:4" x14ac:dyDescent="0.2">
      <c r="C1530" s="18"/>
      <c r="D1530" s="18"/>
    </row>
    <row r="1531" spans="3:4" x14ac:dyDescent="0.2">
      <c r="C1531" s="18"/>
      <c r="D1531" s="18"/>
    </row>
    <row r="1532" spans="3:4" x14ac:dyDescent="0.2">
      <c r="C1532" s="18"/>
      <c r="D1532" s="18"/>
    </row>
    <row r="1533" spans="3:4" x14ac:dyDescent="0.2">
      <c r="C1533" s="18"/>
      <c r="D1533" s="18"/>
    </row>
    <row r="1534" spans="3:4" x14ac:dyDescent="0.2">
      <c r="C1534" s="18"/>
      <c r="D1534" s="18"/>
    </row>
    <row r="1535" spans="3:4" x14ac:dyDescent="0.2">
      <c r="C1535" s="18"/>
      <c r="D1535" s="18"/>
    </row>
    <row r="1536" spans="3:4" x14ac:dyDescent="0.2">
      <c r="C1536" s="18"/>
      <c r="D1536" s="18"/>
    </row>
    <row r="1537" spans="3:4" x14ac:dyDescent="0.2">
      <c r="C1537" s="18"/>
      <c r="D1537" s="18"/>
    </row>
    <row r="1538" spans="3:4" x14ac:dyDescent="0.2">
      <c r="C1538" s="18"/>
      <c r="D1538" s="18"/>
    </row>
    <row r="1539" spans="3:4" x14ac:dyDescent="0.2">
      <c r="C1539" s="18"/>
      <c r="D1539" s="18"/>
    </row>
    <row r="1540" spans="3:4" x14ac:dyDescent="0.2">
      <c r="C1540" s="18"/>
      <c r="D1540" s="18"/>
    </row>
    <row r="1541" spans="3:4" x14ac:dyDescent="0.2">
      <c r="C1541" s="18"/>
      <c r="D1541" s="18"/>
    </row>
    <row r="1542" spans="3:4" x14ac:dyDescent="0.2">
      <c r="C1542" s="18"/>
      <c r="D1542" s="18"/>
    </row>
    <row r="1543" spans="3:4" x14ac:dyDescent="0.2">
      <c r="C1543" s="18"/>
      <c r="D1543" s="18"/>
    </row>
    <row r="1544" spans="3:4" x14ac:dyDescent="0.2">
      <c r="C1544" s="18"/>
      <c r="D1544" s="18"/>
    </row>
    <row r="1545" spans="3:4" x14ac:dyDescent="0.2">
      <c r="C1545" s="18"/>
      <c r="D1545" s="18"/>
    </row>
    <row r="1546" spans="3:4" x14ac:dyDescent="0.2">
      <c r="C1546" s="18"/>
      <c r="D1546" s="18"/>
    </row>
    <row r="1547" spans="3:4" x14ac:dyDescent="0.2">
      <c r="C1547" s="18"/>
      <c r="D1547" s="18"/>
    </row>
    <row r="1548" spans="3:4" x14ac:dyDescent="0.2">
      <c r="C1548" s="18"/>
      <c r="D1548" s="18"/>
    </row>
    <row r="1549" spans="3:4" x14ac:dyDescent="0.2">
      <c r="C1549" s="18"/>
      <c r="D1549" s="18"/>
    </row>
    <row r="1550" spans="3:4" x14ac:dyDescent="0.2">
      <c r="C1550" s="18"/>
      <c r="D1550" s="18"/>
    </row>
    <row r="1551" spans="3:4" x14ac:dyDescent="0.2">
      <c r="C1551" s="18"/>
      <c r="D1551" s="18"/>
    </row>
    <row r="1552" spans="3:4" x14ac:dyDescent="0.2">
      <c r="C1552" s="18"/>
      <c r="D1552" s="18"/>
    </row>
    <row r="1553" spans="3:4" x14ac:dyDescent="0.2">
      <c r="C1553" s="18"/>
      <c r="D1553" s="18"/>
    </row>
    <row r="1554" spans="3:4" x14ac:dyDescent="0.2">
      <c r="C1554" s="18"/>
      <c r="D1554" s="18"/>
    </row>
    <row r="1555" spans="3:4" x14ac:dyDescent="0.2">
      <c r="C1555" s="18"/>
      <c r="D1555" s="18"/>
    </row>
    <row r="1556" spans="3:4" x14ac:dyDescent="0.2">
      <c r="C1556" s="18"/>
      <c r="D1556" s="18"/>
    </row>
    <row r="1557" spans="3:4" x14ac:dyDescent="0.2">
      <c r="C1557" s="18"/>
      <c r="D1557" s="18"/>
    </row>
    <row r="1558" spans="3:4" x14ac:dyDescent="0.2">
      <c r="C1558" s="18"/>
      <c r="D1558" s="18"/>
    </row>
    <row r="1559" spans="3:4" x14ac:dyDescent="0.2">
      <c r="C1559" s="18"/>
      <c r="D1559" s="18"/>
    </row>
    <row r="1560" spans="3:4" x14ac:dyDescent="0.2">
      <c r="C1560" s="18"/>
      <c r="D1560" s="18"/>
    </row>
    <row r="1561" spans="3:4" x14ac:dyDescent="0.2">
      <c r="C1561" s="18"/>
      <c r="D1561" s="18"/>
    </row>
    <row r="1562" spans="3:4" x14ac:dyDescent="0.2">
      <c r="C1562" s="18"/>
      <c r="D1562" s="18"/>
    </row>
    <row r="1563" spans="3:4" x14ac:dyDescent="0.2">
      <c r="C1563" s="18"/>
      <c r="D1563" s="18"/>
    </row>
    <row r="1564" spans="3:4" x14ac:dyDescent="0.2">
      <c r="C1564" s="18"/>
      <c r="D1564" s="18"/>
    </row>
    <row r="1565" spans="3:4" x14ac:dyDescent="0.2">
      <c r="C1565" s="18"/>
      <c r="D1565" s="18"/>
    </row>
    <row r="1566" spans="3:4" x14ac:dyDescent="0.2">
      <c r="C1566" s="18"/>
      <c r="D1566" s="18"/>
    </row>
    <row r="1567" spans="3:4" x14ac:dyDescent="0.2">
      <c r="C1567" s="18"/>
      <c r="D1567" s="18"/>
    </row>
    <row r="1568" spans="3:4" x14ac:dyDescent="0.2">
      <c r="C1568" s="18"/>
      <c r="D1568" s="18"/>
    </row>
    <row r="1569" spans="3:4" x14ac:dyDescent="0.2">
      <c r="C1569" s="18"/>
      <c r="D1569" s="18"/>
    </row>
    <row r="1570" spans="3:4" x14ac:dyDescent="0.2">
      <c r="C1570" s="18"/>
      <c r="D1570" s="18"/>
    </row>
    <row r="1571" spans="3:4" x14ac:dyDescent="0.2">
      <c r="C1571" s="18"/>
      <c r="D1571" s="18"/>
    </row>
    <row r="1572" spans="3:4" x14ac:dyDescent="0.2">
      <c r="C1572" s="18"/>
      <c r="D1572" s="18"/>
    </row>
    <row r="1573" spans="3:4" x14ac:dyDescent="0.2">
      <c r="C1573" s="18"/>
      <c r="D1573" s="18"/>
    </row>
    <row r="1574" spans="3:4" x14ac:dyDescent="0.2">
      <c r="C1574" s="18"/>
      <c r="D1574" s="18"/>
    </row>
    <row r="1575" spans="3:4" x14ac:dyDescent="0.2">
      <c r="C1575" s="18"/>
      <c r="D1575" s="18"/>
    </row>
    <row r="1576" spans="3:4" x14ac:dyDescent="0.2">
      <c r="C1576" s="18"/>
      <c r="D1576" s="18"/>
    </row>
    <row r="1577" spans="3:4" x14ac:dyDescent="0.2">
      <c r="C1577" s="18"/>
      <c r="D1577" s="18"/>
    </row>
    <row r="1578" spans="3:4" x14ac:dyDescent="0.2">
      <c r="C1578" s="18"/>
      <c r="D1578" s="18"/>
    </row>
    <row r="1579" spans="3:4" x14ac:dyDescent="0.2">
      <c r="C1579" s="18"/>
      <c r="D1579" s="18"/>
    </row>
    <row r="1580" spans="3:4" x14ac:dyDescent="0.2">
      <c r="C1580" s="18"/>
      <c r="D1580" s="18"/>
    </row>
    <row r="1581" spans="3:4" x14ac:dyDescent="0.2">
      <c r="C1581" s="18"/>
      <c r="D1581" s="18"/>
    </row>
    <row r="1582" spans="3:4" x14ac:dyDescent="0.2">
      <c r="C1582" s="18"/>
      <c r="D1582" s="18"/>
    </row>
    <row r="1583" spans="3:4" x14ac:dyDescent="0.2">
      <c r="C1583" s="18"/>
      <c r="D1583" s="18"/>
    </row>
    <row r="1584" spans="3:4" x14ac:dyDescent="0.2">
      <c r="C1584" s="18"/>
      <c r="D1584" s="18"/>
    </row>
    <row r="1585" spans="3:4" x14ac:dyDescent="0.2">
      <c r="C1585" s="18"/>
      <c r="D1585" s="18"/>
    </row>
    <row r="1586" spans="3:4" x14ac:dyDescent="0.2">
      <c r="C1586" s="18"/>
      <c r="D1586" s="18"/>
    </row>
    <row r="1587" spans="3:4" x14ac:dyDescent="0.2">
      <c r="C1587" s="18"/>
      <c r="D1587" s="18"/>
    </row>
    <row r="1588" spans="3:4" x14ac:dyDescent="0.2">
      <c r="C1588" s="18"/>
      <c r="D1588" s="18"/>
    </row>
    <row r="1589" spans="3:4" x14ac:dyDescent="0.2">
      <c r="C1589" s="18"/>
      <c r="D1589" s="18"/>
    </row>
    <row r="1590" spans="3:4" x14ac:dyDescent="0.2">
      <c r="C1590" s="18"/>
      <c r="D1590" s="18"/>
    </row>
    <row r="1591" spans="3:4" x14ac:dyDescent="0.2">
      <c r="C1591" s="18"/>
      <c r="D1591" s="18"/>
    </row>
    <row r="1592" spans="3:4" x14ac:dyDescent="0.2">
      <c r="C1592" s="18"/>
      <c r="D1592" s="18"/>
    </row>
    <row r="1593" spans="3:4" x14ac:dyDescent="0.2">
      <c r="C1593" s="18"/>
      <c r="D1593" s="18"/>
    </row>
    <row r="1594" spans="3:4" x14ac:dyDescent="0.2">
      <c r="C1594" s="18"/>
      <c r="D1594" s="18"/>
    </row>
    <row r="1595" spans="3:4" x14ac:dyDescent="0.2">
      <c r="C1595" s="18"/>
      <c r="D1595" s="18"/>
    </row>
    <row r="1596" spans="3:4" x14ac:dyDescent="0.2">
      <c r="C1596" s="18"/>
      <c r="D1596" s="18"/>
    </row>
    <row r="1597" spans="3:4" x14ac:dyDescent="0.2">
      <c r="C1597" s="18"/>
      <c r="D1597" s="18"/>
    </row>
    <row r="1598" spans="3:4" x14ac:dyDescent="0.2">
      <c r="C1598" s="18"/>
      <c r="D1598" s="18"/>
    </row>
    <row r="1599" spans="3:4" x14ac:dyDescent="0.2">
      <c r="C1599" s="18"/>
      <c r="D1599" s="18"/>
    </row>
    <row r="1600" spans="3:4" x14ac:dyDescent="0.2">
      <c r="C1600" s="18"/>
      <c r="D1600" s="18"/>
    </row>
    <row r="1601" spans="3:4" x14ac:dyDescent="0.2">
      <c r="C1601" s="18"/>
      <c r="D1601" s="18"/>
    </row>
    <row r="1602" spans="3:4" x14ac:dyDescent="0.2">
      <c r="C1602" s="18"/>
      <c r="D1602" s="18"/>
    </row>
    <row r="1603" spans="3:4" x14ac:dyDescent="0.2">
      <c r="C1603" s="18"/>
      <c r="D1603" s="18"/>
    </row>
    <row r="1604" spans="3:4" x14ac:dyDescent="0.2">
      <c r="C1604" s="18"/>
      <c r="D1604" s="18"/>
    </row>
    <row r="1605" spans="3:4" x14ac:dyDescent="0.2">
      <c r="C1605" s="18"/>
      <c r="D1605" s="18"/>
    </row>
    <row r="1606" spans="3:4" x14ac:dyDescent="0.2">
      <c r="C1606" s="18"/>
      <c r="D1606" s="18"/>
    </row>
    <row r="1607" spans="3:4" x14ac:dyDescent="0.2">
      <c r="C1607" s="18"/>
      <c r="D1607" s="18"/>
    </row>
    <row r="1608" spans="3:4" x14ac:dyDescent="0.2">
      <c r="C1608" s="18"/>
      <c r="D1608" s="18"/>
    </row>
    <row r="1609" spans="3:4" x14ac:dyDescent="0.2">
      <c r="C1609" s="18"/>
      <c r="D1609" s="18"/>
    </row>
    <row r="1610" spans="3:4" x14ac:dyDescent="0.2">
      <c r="C1610" s="18"/>
      <c r="D1610" s="18"/>
    </row>
    <row r="1611" spans="3:4" x14ac:dyDescent="0.2">
      <c r="C1611" s="18"/>
      <c r="D1611" s="18"/>
    </row>
    <row r="1612" spans="3:4" x14ac:dyDescent="0.2">
      <c r="C1612" s="18"/>
      <c r="D1612" s="18"/>
    </row>
    <row r="1613" spans="3:4" x14ac:dyDescent="0.2">
      <c r="C1613" s="18"/>
      <c r="D1613" s="18"/>
    </row>
    <row r="1614" spans="3:4" x14ac:dyDescent="0.2">
      <c r="C1614" s="18"/>
      <c r="D1614" s="18"/>
    </row>
    <row r="1615" spans="3:4" x14ac:dyDescent="0.2">
      <c r="C1615" s="18"/>
      <c r="D1615" s="18"/>
    </row>
    <row r="1616" spans="3:4" x14ac:dyDescent="0.2">
      <c r="C1616" s="18"/>
      <c r="D1616" s="18"/>
    </row>
    <row r="1617" spans="3:4" x14ac:dyDescent="0.2">
      <c r="C1617" s="18"/>
      <c r="D1617" s="18"/>
    </row>
    <row r="1618" spans="3:4" x14ac:dyDescent="0.2">
      <c r="C1618" s="18"/>
      <c r="D1618" s="18"/>
    </row>
    <row r="1619" spans="3:4" x14ac:dyDescent="0.2">
      <c r="C1619" s="18"/>
      <c r="D1619" s="18"/>
    </row>
    <row r="1620" spans="3:4" x14ac:dyDescent="0.2">
      <c r="C1620" s="18"/>
      <c r="D1620" s="18"/>
    </row>
    <row r="1621" spans="3:4" x14ac:dyDescent="0.2">
      <c r="C1621" s="18"/>
      <c r="D1621" s="18"/>
    </row>
    <row r="1622" spans="3:4" x14ac:dyDescent="0.2">
      <c r="C1622" s="18"/>
      <c r="D1622" s="18"/>
    </row>
    <row r="1623" spans="3:4" x14ac:dyDescent="0.2">
      <c r="C1623" s="18"/>
      <c r="D1623" s="18"/>
    </row>
    <row r="1624" spans="3:4" x14ac:dyDescent="0.2">
      <c r="C1624" s="18"/>
      <c r="D1624" s="18"/>
    </row>
    <row r="1625" spans="3:4" x14ac:dyDescent="0.2">
      <c r="C1625" s="18"/>
      <c r="D1625" s="18"/>
    </row>
    <row r="1626" spans="3:4" x14ac:dyDescent="0.2">
      <c r="C1626" s="18"/>
      <c r="D1626" s="18"/>
    </row>
    <row r="1627" spans="3:4" x14ac:dyDescent="0.2">
      <c r="C1627" s="18"/>
      <c r="D1627" s="18"/>
    </row>
    <row r="1628" spans="3:4" x14ac:dyDescent="0.2">
      <c r="C1628" s="18"/>
      <c r="D1628" s="18"/>
    </row>
    <row r="1629" spans="3:4" x14ac:dyDescent="0.2">
      <c r="C1629" s="18"/>
      <c r="D1629" s="18"/>
    </row>
    <row r="1630" spans="3:4" x14ac:dyDescent="0.2">
      <c r="C1630" s="18"/>
      <c r="D1630" s="18"/>
    </row>
    <row r="1631" spans="3:4" x14ac:dyDescent="0.2">
      <c r="C1631" s="18"/>
      <c r="D1631" s="18"/>
    </row>
    <row r="1632" spans="3:4" x14ac:dyDescent="0.2">
      <c r="C1632" s="18"/>
      <c r="D1632" s="18"/>
    </row>
    <row r="1633" spans="3:4" x14ac:dyDescent="0.2">
      <c r="C1633" s="18"/>
      <c r="D1633" s="18"/>
    </row>
    <row r="1634" spans="3:4" x14ac:dyDescent="0.2">
      <c r="C1634" s="18"/>
      <c r="D1634" s="18"/>
    </row>
    <row r="1635" spans="3:4" x14ac:dyDescent="0.2">
      <c r="C1635" s="18"/>
      <c r="D1635" s="18"/>
    </row>
    <row r="1636" spans="3:4" x14ac:dyDescent="0.2">
      <c r="C1636" s="18"/>
      <c r="D1636" s="18"/>
    </row>
    <row r="1637" spans="3:4" x14ac:dyDescent="0.2">
      <c r="C1637" s="18"/>
      <c r="D1637" s="18"/>
    </row>
    <row r="1638" spans="3:4" x14ac:dyDescent="0.2">
      <c r="C1638" s="18"/>
      <c r="D1638" s="18"/>
    </row>
    <row r="1639" spans="3:4" x14ac:dyDescent="0.2">
      <c r="C1639" s="18"/>
      <c r="D1639" s="18"/>
    </row>
    <row r="1640" spans="3:4" x14ac:dyDescent="0.2">
      <c r="C1640" s="18"/>
      <c r="D1640" s="18"/>
    </row>
    <row r="1641" spans="3:4" x14ac:dyDescent="0.2">
      <c r="C1641" s="18"/>
      <c r="D1641" s="18"/>
    </row>
    <row r="1642" spans="3:4" x14ac:dyDescent="0.2">
      <c r="C1642" s="18"/>
      <c r="D1642" s="18"/>
    </row>
    <row r="1643" spans="3:4" x14ac:dyDescent="0.2">
      <c r="C1643" s="18"/>
      <c r="D1643" s="18"/>
    </row>
    <row r="1644" spans="3:4" x14ac:dyDescent="0.2">
      <c r="C1644" s="18"/>
      <c r="D1644" s="18"/>
    </row>
    <row r="1645" spans="3:4" x14ac:dyDescent="0.2">
      <c r="C1645" s="18"/>
      <c r="D1645" s="18"/>
    </row>
    <row r="1646" spans="3:4" x14ac:dyDescent="0.2">
      <c r="C1646" s="18"/>
      <c r="D1646" s="18"/>
    </row>
    <row r="1647" spans="3:4" x14ac:dyDescent="0.2">
      <c r="C1647" s="18"/>
      <c r="D1647" s="18"/>
    </row>
    <row r="1648" spans="3:4" x14ac:dyDescent="0.2">
      <c r="C1648" s="18"/>
      <c r="D1648" s="18"/>
    </row>
    <row r="1649" spans="3:4" x14ac:dyDescent="0.2">
      <c r="C1649" s="18"/>
      <c r="D1649" s="18"/>
    </row>
    <row r="1650" spans="3:4" x14ac:dyDescent="0.2">
      <c r="C1650" s="18"/>
      <c r="D1650" s="18"/>
    </row>
    <row r="1651" spans="3:4" x14ac:dyDescent="0.2">
      <c r="C1651" s="18"/>
      <c r="D1651" s="18"/>
    </row>
    <row r="1652" spans="3:4" x14ac:dyDescent="0.2">
      <c r="C1652" s="18"/>
      <c r="D1652" s="18"/>
    </row>
    <row r="1653" spans="3:4" x14ac:dyDescent="0.2">
      <c r="C1653" s="18"/>
      <c r="D1653" s="18"/>
    </row>
    <row r="1654" spans="3:4" x14ac:dyDescent="0.2">
      <c r="C1654" s="18"/>
      <c r="D1654" s="18"/>
    </row>
    <row r="1655" spans="3:4" x14ac:dyDescent="0.2">
      <c r="C1655" s="18"/>
      <c r="D1655" s="18"/>
    </row>
    <row r="1656" spans="3:4" x14ac:dyDescent="0.2">
      <c r="C1656" s="18"/>
      <c r="D1656" s="18"/>
    </row>
    <row r="1657" spans="3:4" x14ac:dyDescent="0.2">
      <c r="C1657" s="18"/>
      <c r="D1657" s="18"/>
    </row>
    <row r="1658" spans="3:4" x14ac:dyDescent="0.2">
      <c r="C1658" s="18"/>
      <c r="D1658" s="18"/>
    </row>
    <row r="1659" spans="3:4" x14ac:dyDescent="0.2">
      <c r="C1659" s="18"/>
      <c r="D1659" s="18"/>
    </row>
    <row r="1660" spans="3:4" x14ac:dyDescent="0.2">
      <c r="C1660" s="18"/>
      <c r="D1660" s="18"/>
    </row>
    <row r="1661" spans="3:4" x14ac:dyDescent="0.2">
      <c r="C1661" s="18"/>
      <c r="D1661" s="18"/>
    </row>
    <row r="1662" spans="3:4" x14ac:dyDescent="0.2">
      <c r="C1662" s="18"/>
      <c r="D1662" s="18"/>
    </row>
    <row r="1663" spans="3:4" x14ac:dyDescent="0.2">
      <c r="C1663" s="18"/>
      <c r="D1663" s="18"/>
    </row>
    <row r="1664" spans="3:4" x14ac:dyDescent="0.2">
      <c r="C1664" s="18"/>
      <c r="D1664" s="18"/>
    </row>
    <row r="1665" spans="3:4" x14ac:dyDescent="0.2">
      <c r="C1665" s="18"/>
      <c r="D1665" s="18"/>
    </row>
    <row r="1666" spans="3:4" x14ac:dyDescent="0.2">
      <c r="C1666" s="18"/>
      <c r="D1666" s="18"/>
    </row>
    <row r="1667" spans="3:4" x14ac:dyDescent="0.2">
      <c r="C1667" s="18"/>
      <c r="D1667" s="18"/>
    </row>
    <row r="1668" spans="3:4" x14ac:dyDescent="0.2">
      <c r="C1668" s="18"/>
      <c r="D1668" s="18"/>
    </row>
    <row r="1669" spans="3:4" x14ac:dyDescent="0.2">
      <c r="C1669" s="18"/>
      <c r="D1669" s="18"/>
    </row>
    <row r="1670" spans="3:4" x14ac:dyDescent="0.2">
      <c r="C1670" s="18"/>
      <c r="D1670" s="18"/>
    </row>
    <row r="1671" spans="3:4" x14ac:dyDescent="0.2">
      <c r="C1671" s="18"/>
      <c r="D1671" s="18"/>
    </row>
    <row r="1672" spans="3:4" x14ac:dyDescent="0.2">
      <c r="C1672" s="18"/>
      <c r="D1672" s="18"/>
    </row>
    <row r="1673" spans="3:4" x14ac:dyDescent="0.2">
      <c r="C1673" s="18"/>
      <c r="D1673" s="18"/>
    </row>
    <row r="1674" spans="3:4" x14ac:dyDescent="0.2">
      <c r="C1674" s="18"/>
      <c r="D1674" s="18"/>
    </row>
    <row r="1675" spans="3:4" x14ac:dyDescent="0.2">
      <c r="C1675" s="18"/>
      <c r="D1675" s="18"/>
    </row>
    <row r="1676" spans="3:4" x14ac:dyDescent="0.2">
      <c r="C1676" s="18"/>
      <c r="D1676" s="18"/>
    </row>
    <row r="1677" spans="3:4" x14ac:dyDescent="0.2">
      <c r="C1677" s="18"/>
      <c r="D1677" s="18"/>
    </row>
    <row r="1678" spans="3:4" x14ac:dyDescent="0.2">
      <c r="C1678" s="18"/>
      <c r="D1678" s="18"/>
    </row>
    <row r="1679" spans="3:4" x14ac:dyDescent="0.2">
      <c r="C1679" s="18"/>
      <c r="D1679" s="18"/>
    </row>
    <row r="1680" spans="3:4" x14ac:dyDescent="0.2">
      <c r="C1680" s="18"/>
      <c r="D1680" s="18"/>
    </row>
    <row r="1681" spans="3:4" x14ac:dyDescent="0.2">
      <c r="C1681" s="18"/>
      <c r="D1681" s="18"/>
    </row>
    <row r="1682" spans="3:4" x14ac:dyDescent="0.2">
      <c r="C1682" s="18"/>
      <c r="D1682" s="18"/>
    </row>
    <row r="1683" spans="3:4" x14ac:dyDescent="0.2">
      <c r="C1683" s="18"/>
      <c r="D1683" s="18"/>
    </row>
    <row r="1684" spans="3:4" x14ac:dyDescent="0.2">
      <c r="C1684" s="18"/>
      <c r="D1684" s="18"/>
    </row>
    <row r="1685" spans="3:4" x14ac:dyDescent="0.2">
      <c r="C1685" s="18"/>
      <c r="D1685" s="18"/>
    </row>
    <row r="1686" spans="3:4" x14ac:dyDescent="0.2">
      <c r="C1686" s="18"/>
      <c r="D1686" s="18"/>
    </row>
    <row r="1687" spans="3:4" x14ac:dyDescent="0.2">
      <c r="C1687" s="18"/>
      <c r="D1687" s="18"/>
    </row>
    <row r="1688" spans="3:4" x14ac:dyDescent="0.2">
      <c r="C1688" s="18"/>
      <c r="D1688" s="18"/>
    </row>
    <row r="1689" spans="3:4" x14ac:dyDescent="0.2">
      <c r="C1689" s="18"/>
      <c r="D1689" s="18"/>
    </row>
    <row r="1690" spans="3:4" x14ac:dyDescent="0.2">
      <c r="C1690" s="18"/>
      <c r="D1690" s="18"/>
    </row>
    <row r="1691" spans="3:4" x14ac:dyDescent="0.2">
      <c r="C1691" s="18"/>
      <c r="D1691" s="18"/>
    </row>
    <row r="1692" spans="3:4" x14ac:dyDescent="0.2">
      <c r="C1692" s="18"/>
      <c r="D1692" s="18"/>
    </row>
    <row r="1693" spans="3:4" x14ac:dyDescent="0.2">
      <c r="C1693" s="18"/>
      <c r="D1693" s="18"/>
    </row>
    <row r="1694" spans="3:4" x14ac:dyDescent="0.2">
      <c r="C1694" s="18"/>
      <c r="D1694" s="18"/>
    </row>
    <row r="1695" spans="3:4" x14ac:dyDescent="0.2">
      <c r="C1695" s="18"/>
      <c r="D1695" s="18"/>
    </row>
    <row r="1696" spans="3:4" x14ac:dyDescent="0.2">
      <c r="C1696" s="18"/>
      <c r="D1696" s="18"/>
    </row>
    <row r="1697" spans="3:4" x14ac:dyDescent="0.2">
      <c r="C1697" s="18"/>
      <c r="D1697" s="18"/>
    </row>
    <row r="1698" spans="3:4" x14ac:dyDescent="0.2">
      <c r="C1698" s="18"/>
      <c r="D1698" s="18"/>
    </row>
    <row r="1699" spans="3:4" x14ac:dyDescent="0.2">
      <c r="C1699" s="18"/>
      <c r="D1699" s="18"/>
    </row>
    <row r="1700" spans="3:4" x14ac:dyDescent="0.2">
      <c r="C1700" s="18"/>
      <c r="D1700" s="18"/>
    </row>
    <row r="1701" spans="3:4" x14ac:dyDescent="0.2">
      <c r="C1701" s="18"/>
      <c r="D1701" s="18"/>
    </row>
    <row r="1702" spans="3:4" x14ac:dyDescent="0.2">
      <c r="C1702" s="18"/>
      <c r="D1702" s="18"/>
    </row>
    <row r="1703" spans="3:4" x14ac:dyDescent="0.2">
      <c r="C1703" s="18"/>
      <c r="D1703" s="18"/>
    </row>
    <row r="1704" spans="3:4" x14ac:dyDescent="0.2">
      <c r="C1704" s="18"/>
      <c r="D1704" s="18"/>
    </row>
    <row r="1705" spans="3:4" x14ac:dyDescent="0.2">
      <c r="C1705" s="18"/>
      <c r="D1705" s="18"/>
    </row>
    <row r="1706" spans="3:4" x14ac:dyDescent="0.2">
      <c r="C1706" s="18"/>
      <c r="D1706" s="18"/>
    </row>
    <row r="1707" spans="3:4" x14ac:dyDescent="0.2">
      <c r="C1707" s="18"/>
      <c r="D1707" s="18"/>
    </row>
    <row r="1708" spans="3:4" x14ac:dyDescent="0.2">
      <c r="C1708" s="18"/>
      <c r="D1708" s="18"/>
    </row>
    <row r="1709" spans="3:4" x14ac:dyDescent="0.2">
      <c r="C1709" s="18"/>
      <c r="D1709" s="18"/>
    </row>
    <row r="1710" spans="3:4" x14ac:dyDescent="0.2">
      <c r="C1710" s="18"/>
      <c r="D1710" s="18"/>
    </row>
    <row r="1711" spans="3:4" x14ac:dyDescent="0.2">
      <c r="C1711" s="18"/>
      <c r="D1711" s="18"/>
    </row>
    <row r="1712" spans="3:4" x14ac:dyDescent="0.2">
      <c r="C1712" s="18"/>
      <c r="D1712" s="18"/>
    </row>
    <row r="1713" spans="3:4" x14ac:dyDescent="0.2">
      <c r="C1713" s="18"/>
      <c r="D1713" s="18"/>
    </row>
    <row r="1714" spans="3:4" x14ac:dyDescent="0.2">
      <c r="C1714" s="18"/>
      <c r="D1714" s="18"/>
    </row>
    <row r="1715" spans="3:4" x14ac:dyDescent="0.2">
      <c r="C1715" s="18"/>
      <c r="D1715" s="18"/>
    </row>
    <row r="1716" spans="3:4" x14ac:dyDescent="0.2">
      <c r="C1716" s="18"/>
      <c r="D1716" s="18"/>
    </row>
    <row r="1717" spans="3:4" x14ac:dyDescent="0.2">
      <c r="C1717" s="18"/>
      <c r="D1717" s="18"/>
    </row>
    <row r="1718" spans="3:4" x14ac:dyDescent="0.2">
      <c r="C1718" s="18"/>
      <c r="D1718" s="18"/>
    </row>
    <row r="1719" spans="3:4" x14ac:dyDescent="0.2">
      <c r="C1719" s="18"/>
      <c r="D1719" s="18"/>
    </row>
    <row r="1720" spans="3:4" x14ac:dyDescent="0.2">
      <c r="C1720" s="18"/>
      <c r="D1720" s="18"/>
    </row>
    <row r="1721" spans="3:4" x14ac:dyDescent="0.2">
      <c r="C1721" s="18"/>
      <c r="D1721" s="18"/>
    </row>
    <row r="1722" spans="3:4" x14ac:dyDescent="0.2">
      <c r="C1722" s="18"/>
      <c r="D1722" s="18"/>
    </row>
    <row r="1723" spans="3:4" x14ac:dyDescent="0.2">
      <c r="C1723" s="18"/>
      <c r="D1723" s="18"/>
    </row>
    <row r="1724" spans="3:4" x14ac:dyDescent="0.2">
      <c r="C1724" s="18"/>
      <c r="D1724" s="18"/>
    </row>
    <row r="1725" spans="3:4" x14ac:dyDescent="0.2">
      <c r="C1725" s="18"/>
      <c r="D1725" s="18"/>
    </row>
    <row r="1726" spans="3:4" x14ac:dyDescent="0.2">
      <c r="C1726" s="18"/>
      <c r="D1726" s="18"/>
    </row>
    <row r="1727" spans="3:4" x14ac:dyDescent="0.2">
      <c r="C1727" s="18"/>
      <c r="D1727" s="18"/>
    </row>
    <row r="1728" spans="3:4" x14ac:dyDescent="0.2">
      <c r="C1728" s="18"/>
      <c r="D1728" s="18"/>
    </row>
    <row r="1729" spans="3:4" x14ac:dyDescent="0.2">
      <c r="C1729" s="18"/>
      <c r="D1729" s="18"/>
    </row>
    <row r="1730" spans="3:4" x14ac:dyDescent="0.2">
      <c r="C1730" s="18"/>
      <c r="D1730" s="18"/>
    </row>
    <row r="1731" spans="3:4" x14ac:dyDescent="0.2">
      <c r="C1731" s="18"/>
      <c r="D1731" s="18"/>
    </row>
    <row r="1732" spans="3:4" x14ac:dyDescent="0.2">
      <c r="C1732" s="18"/>
      <c r="D1732" s="18"/>
    </row>
    <row r="1733" spans="3:4" x14ac:dyDescent="0.2">
      <c r="C1733" s="18"/>
      <c r="D1733" s="18"/>
    </row>
    <row r="1734" spans="3:4" x14ac:dyDescent="0.2">
      <c r="C1734" s="18"/>
      <c r="D1734" s="18"/>
    </row>
    <row r="1735" spans="3:4" x14ac:dyDescent="0.2">
      <c r="C1735" s="18"/>
      <c r="D1735" s="18"/>
    </row>
    <row r="1736" spans="3:4" x14ac:dyDescent="0.2">
      <c r="C1736" s="18"/>
      <c r="D1736" s="18"/>
    </row>
    <row r="1737" spans="3:4" x14ac:dyDescent="0.2">
      <c r="C1737" s="18"/>
      <c r="D1737" s="18"/>
    </row>
    <row r="1738" spans="3:4" x14ac:dyDescent="0.2">
      <c r="C1738" s="18"/>
      <c r="D1738" s="18"/>
    </row>
    <row r="1739" spans="3:4" x14ac:dyDescent="0.2">
      <c r="C1739" s="18"/>
      <c r="D1739" s="18"/>
    </row>
    <row r="1740" spans="3:4" x14ac:dyDescent="0.2">
      <c r="C1740" s="18"/>
      <c r="D1740" s="18"/>
    </row>
    <row r="1741" spans="3:4" x14ac:dyDescent="0.2">
      <c r="C1741" s="18"/>
      <c r="D1741" s="18"/>
    </row>
    <row r="1742" spans="3:4" x14ac:dyDescent="0.2">
      <c r="C1742" s="18"/>
      <c r="D1742" s="18"/>
    </row>
    <row r="1743" spans="3:4" x14ac:dyDescent="0.2">
      <c r="C1743" s="18"/>
      <c r="D1743" s="18"/>
    </row>
    <row r="1744" spans="3:4" x14ac:dyDescent="0.2">
      <c r="C1744" s="18"/>
      <c r="D1744" s="18"/>
    </row>
    <row r="1745" spans="3:4" x14ac:dyDescent="0.2">
      <c r="C1745" s="18"/>
      <c r="D1745" s="18"/>
    </row>
    <row r="1746" spans="3:4" x14ac:dyDescent="0.2">
      <c r="C1746" s="18"/>
      <c r="D1746" s="18"/>
    </row>
    <row r="1747" spans="3:4" x14ac:dyDescent="0.2">
      <c r="C1747" s="18"/>
      <c r="D1747" s="18"/>
    </row>
    <row r="1748" spans="3:4" x14ac:dyDescent="0.2">
      <c r="C1748" s="18"/>
      <c r="D1748" s="18"/>
    </row>
    <row r="1749" spans="3:4" x14ac:dyDescent="0.2">
      <c r="C1749" s="18"/>
      <c r="D1749" s="18"/>
    </row>
    <row r="1750" spans="3:4" x14ac:dyDescent="0.2">
      <c r="C1750" s="18"/>
      <c r="D1750" s="18"/>
    </row>
    <row r="1751" spans="3:4" x14ac:dyDescent="0.2">
      <c r="C1751" s="18"/>
      <c r="D1751" s="18"/>
    </row>
    <row r="1752" spans="3:4" x14ac:dyDescent="0.2">
      <c r="C1752" s="18"/>
      <c r="D1752" s="18"/>
    </row>
    <row r="1753" spans="3:4" x14ac:dyDescent="0.2">
      <c r="C1753" s="18"/>
      <c r="D1753" s="18"/>
    </row>
    <row r="1754" spans="3:4" x14ac:dyDescent="0.2">
      <c r="C1754" s="18"/>
      <c r="D1754" s="18"/>
    </row>
    <row r="1755" spans="3:4" x14ac:dyDescent="0.2">
      <c r="C1755" s="18"/>
      <c r="D1755" s="18"/>
    </row>
    <row r="1756" spans="3:4" x14ac:dyDescent="0.2">
      <c r="C1756" s="18"/>
      <c r="D1756" s="18"/>
    </row>
    <row r="1757" spans="3:4" x14ac:dyDescent="0.2">
      <c r="C1757" s="18"/>
      <c r="D1757" s="18"/>
    </row>
    <row r="1758" spans="3:4" x14ac:dyDescent="0.2">
      <c r="C1758" s="18"/>
      <c r="D1758" s="18"/>
    </row>
    <row r="1759" spans="3:4" x14ac:dyDescent="0.2">
      <c r="C1759" s="18"/>
      <c r="D1759" s="18"/>
    </row>
    <row r="1760" spans="3:4" x14ac:dyDescent="0.2">
      <c r="C1760" s="18"/>
      <c r="D1760" s="18"/>
    </row>
    <row r="1761" spans="3:4" x14ac:dyDescent="0.2">
      <c r="C1761" s="18"/>
      <c r="D1761" s="18"/>
    </row>
    <row r="1762" spans="3:4" x14ac:dyDescent="0.2">
      <c r="C1762" s="18"/>
      <c r="D1762" s="18"/>
    </row>
    <row r="1763" spans="3:4" x14ac:dyDescent="0.2">
      <c r="C1763" s="18"/>
      <c r="D1763" s="18"/>
    </row>
    <row r="1764" spans="3:4" x14ac:dyDescent="0.2">
      <c r="C1764" s="18"/>
      <c r="D1764" s="18"/>
    </row>
    <row r="1765" spans="3:4" x14ac:dyDescent="0.2">
      <c r="C1765" s="18"/>
      <c r="D1765" s="18"/>
    </row>
    <row r="1766" spans="3:4" x14ac:dyDescent="0.2">
      <c r="C1766" s="18"/>
      <c r="D1766" s="18"/>
    </row>
    <row r="1767" spans="3:4" x14ac:dyDescent="0.2">
      <c r="C1767" s="18"/>
      <c r="D1767" s="18"/>
    </row>
    <row r="1768" spans="3:4" x14ac:dyDescent="0.2">
      <c r="C1768" s="18"/>
      <c r="D1768" s="18"/>
    </row>
    <row r="1769" spans="3:4" x14ac:dyDescent="0.2">
      <c r="C1769" s="18"/>
      <c r="D1769" s="18"/>
    </row>
    <row r="1770" spans="3:4" x14ac:dyDescent="0.2">
      <c r="C1770" s="18"/>
      <c r="D1770" s="18"/>
    </row>
    <row r="1771" spans="3:4" x14ac:dyDescent="0.2">
      <c r="C1771" s="18"/>
      <c r="D1771" s="18"/>
    </row>
    <row r="1772" spans="3:4" x14ac:dyDescent="0.2">
      <c r="C1772" s="18"/>
      <c r="D1772" s="18"/>
    </row>
    <row r="1773" spans="3:4" x14ac:dyDescent="0.2">
      <c r="C1773" s="18"/>
      <c r="D1773" s="18"/>
    </row>
    <row r="1774" spans="3:4" x14ac:dyDescent="0.2">
      <c r="C1774" s="18"/>
      <c r="D1774" s="18"/>
    </row>
    <row r="1775" spans="3:4" x14ac:dyDescent="0.2">
      <c r="C1775" s="18"/>
      <c r="D1775" s="18"/>
    </row>
    <row r="1776" spans="3:4" x14ac:dyDescent="0.2">
      <c r="C1776" s="18"/>
      <c r="D1776" s="18"/>
    </row>
    <row r="1777" spans="3:4" x14ac:dyDescent="0.2">
      <c r="C1777" s="18"/>
      <c r="D1777" s="18"/>
    </row>
    <row r="1778" spans="3:4" x14ac:dyDescent="0.2">
      <c r="C1778" s="18"/>
      <c r="D1778" s="18"/>
    </row>
    <row r="1779" spans="3:4" x14ac:dyDescent="0.2">
      <c r="C1779" s="18"/>
      <c r="D1779" s="18"/>
    </row>
    <row r="1780" spans="3:4" x14ac:dyDescent="0.2">
      <c r="C1780" s="18"/>
      <c r="D1780" s="18"/>
    </row>
    <row r="1781" spans="3:4" x14ac:dyDescent="0.2">
      <c r="C1781" s="18"/>
      <c r="D1781" s="18"/>
    </row>
    <row r="1782" spans="3:4" x14ac:dyDescent="0.2">
      <c r="C1782" s="18"/>
      <c r="D1782" s="18"/>
    </row>
    <row r="1783" spans="3:4" x14ac:dyDescent="0.2">
      <c r="C1783" s="18"/>
      <c r="D1783" s="18"/>
    </row>
    <row r="1784" spans="3:4" x14ac:dyDescent="0.2">
      <c r="C1784" s="18"/>
      <c r="D1784" s="18"/>
    </row>
    <row r="1785" spans="3:4" x14ac:dyDescent="0.2">
      <c r="C1785" s="18"/>
      <c r="D1785" s="18"/>
    </row>
    <row r="1786" spans="3:4" x14ac:dyDescent="0.2">
      <c r="C1786" s="18"/>
      <c r="D1786" s="18"/>
    </row>
    <row r="1787" spans="3:4" x14ac:dyDescent="0.2">
      <c r="C1787" s="18"/>
      <c r="D1787" s="18"/>
    </row>
    <row r="1788" spans="3:4" x14ac:dyDescent="0.2">
      <c r="C1788" s="18"/>
      <c r="D1788" s="18"/>
    </row>
    <row r="1789" spans="3:4" x14ac:dyDescent="0.2">
      <c r="C1789" s="18"/>
      <c r="D1789" s="18"/>
    </row>
    <row r="1790" spans="3:4" x14ac:dyDescent="0.2">
      <c r="C1790" s="18"/>
      <c r="D1790" s="18"/>
    </row>
    <row r="1791" spans="3:4" x14ac:dyDescent="0.2">
      <c r="C1791" s="18"/>
      <c r="D1791" s="18"/>
    </row>
    <row r="1792" spans="3:4" x14ac:dyDescent="0.2">
      <c r="C1792" s="18"/>
      <c r="D1792" s="18"/>
    </row>
    <row r="1793" spans="3:4" x14ac:dyDescent="0.2">
      <c r="C1793" s="18"/>
      <c r="D1793" s="18"/>
    </row>
    <row r="1794" spans="3:4" x14ac:dyDescent="0.2">
      <c r="C1794" s="18"/>
      <c r="D1794" s="18"/>
    </row>
    <row r="1795" spans="3:4" x14ac:dyDescent="0.2">
      <c r="C1795" s="18"/>
      <c r="D1795" s="18"/>
    </row>
    <row r="1796" spans="3:4" x14ac:dyDescent="0.2">
      <c r="C1796" s="18"/>
      <c r="D1796" s="18"/>
    </row>
    <row r="1797" spans="3:4" x14ac:dyDescent="0.2">
      <c r="C1797" s="18"/>
      <c r="D1797" s="18"/>
    </row>
    <row r="1798" spans="3:4" x14ac:dyDescent="0.2">
      <c r="C1798" s="18"/>
      <c r="D1798" s="18"/>
    </row>
    <row r="1799" spans="3:4" x14ac:dyDescent="0.2">
      <c r="C1799" s="18"/>
      <c r="D1799" s="18"/>
    </row>
    <row r="1800" spans="3:4" x14ac:dyDescent="0.2">
      <c r="C1800" s="18"/>
      <c r="D1800" s="18"/>
    </row>
    <row r="1801" spans="3:4" x14ac:dyDescent="0.2">
      <c r="C1801" s="18"/>
      <c r="D1801" s="18"/>
    </row>
    <row r="1802" spans="3:4" x14ac:dyDescent="0.2">
      <c r="C1802" s="18"/>
      <c r="D1802" s="18"/>
    </row>
    <row r="1803" spans="3:4" x14ac:dyDescent="0.2">
      <c r="C1803" s="18"/>
      <c r="D1803" s="18"/>
    </row>
    <row r="1804" spans="3:4" x14ac:dyDescent="0.2">
      <c r="C1804" s="18"/>
      <c r="D1804" s="18"/>
    </row>
    <row r="1805" spans="3:4" x14ac:dyDescent="0.2">
      <c r="C1805" s="18"/>
      <c r="D1805" s="18"/>
    </row>
    <row r="1806" spans="3:4" x14ac:dyDescent="0.2">
      <c r="C1806" s="18"/>
      <c r="D1806" s="18"/>
    </row>
    <row r="1807" spans="3:4" x14ac:dyDescent="0.2">
      <c r="C1807" s="18"/>
      <c r="D1807" s="18"/>
    </row>
    <row r="1808" spans="3:4" x14ac:dyDescent="0.2">
      <c r="C1808" s="18"/>
      <c r="D1808" s="18"/>
    </row>
    <row r="1809" spans="3:4" x14ac:dyDescent="0.2">
      <c r="C1809" s="18"/>
      <c r="D1809" s="18"/>
    </row>
    <row r="1810" spans="3:4" x14ac:dyDescent="0.2">
      <c r="C1810" s="18"/>
      <c r="D1810" s="18"/>
    </row>
    <row r="1811" spans="3:4" x14ac:dyDescent="0.2">
      <c r="C1811" s="18"/>
      <c r="D1811" s="18"/>
    </row>
    <row r="1812" spans="3:4" x14ac:dyDescent="0.2">
      <c r="C1812" s="18"/>
      <c r="D1812" s="18"/>
    </row>
    <row r="1813" spans="3:4" x14ac:dyDescent="0.2">
      <c r="C1813" s="18"/>
      <c r="D1813" s="18"/>
    </row>
    <row r="1814" spans="3:4" x14ac:dyDescent="0.2">
      <c r="C1814" s="18"/>
      <c r="D1814" s="18"/>
    </row>
    <row r="1815" spans="3:4" x14ac:dyDescent="0.2">
      <c r="C1815" s="18"/>
      <c r="D1815" s="18"/>
    </row>
    <row r="1816" spans="3:4" x14ac:dyDescent="0.2">
      <c r="C1816" s="18"/>
      <c r="D1816" s="18"/>
    </row>
    <row r="1817" spans="3:4" x14ac:dyDescent="0.2">
      <c r="C1817" s="18"/>
      <c r="D1817" s="18"/>
    </row>
    <row r="1818" spans="3:4" x14ac:dyDescent="0.2">
      <c r="C1818" s="18"/>
      <c r="D1818" s="18"/>
    </row>
    <row r="1819" spans="3:4" x14ac:dyDescent="0.2">
      <c r="C1819" s="18"/>
      <c r="D1819" s="18"/>
    </row>
    <row r="1820" spans="3:4" x14ac:dyDescent="0.2">
      <c r="C1820" s="18"/>
      <c r="D1820" s="18"/>
    </row>
    <row r="1821" spans="3:4" x14ac:dyDescent="0.2">
      <c r="C1821" s="18"/>
      <c r="D1821" s="18"/>
    </row>
    <row r="1822" spans="3:4" x14ac:dyDescent="0.2">
      <c r="C1822" s="18"/>
      <c r="D1822" s="18"/>
    </row>
    <row r="1823" spans="3:4" x14ac:dyDescent="0.2">
      <c r="C1823" s="18"/>
      <c r="D1823" s="18"/>
    </row>
    <row r="1824" spans="3:4" x14ac:dyDescent="0.2">
      <c r="C1824" s="18"/>
      <c r="D1824" s="18"/>
    </row>
    <row r="1825" spans="3:4" x14ac:dyDescent="0.2">
      <c r="C1825" s="18"/>
      <c r="D1825" s="18"/>
    </row>
    <row r="1826" spans="3:4" x14ac:dyDescent="0.2">
      <c r="C1826" s="18"/>
      <c r="D1826" s="18"/>
    </row>
    <row r="1827" spans="3:4" x14ac:dyDescent="0.2">
      <c r="C1827" s="18"/>
      <c r="D1827" s="18"/>
    </row>
    <row r="1828" spans="3:4" x14ac:dyDescent="0.2">
      <c r="C1828" s="18"/>
      <c r="D1828" s="18"/>
    </row>
    <row r="1829" spans="3:4" x14ac:dyDescent="0.2">
      <c r="C1829" s="18"/>
      <c r="D1829" s="18"/>
    </row>
    <row r="1830" spans="3:4" x14ac:dyDescent="0.2">
      <c r="C1830" s="18"/>
      <c r="D1830" s="18"/>
    </row>
    <row r="1831" spans="3:4" x14ac:dyDescent="0.2">
      <c r="C1831" s="18"/>
      <c r="D1831" s="18"/>
    </row>
    <row r="1832" spans="3:4" x14ac:dyDescent="0.2">
      <c r="C1832" s="18"/>
      <c r="D1832" s="18"/>
    </row>
    <row r="1833" spans="3:4" x14ac:dyDescent="0.2">
      <c r="C1833" s="18"/>
      <c r="D1833" s="18"/>
    </row>
    <row r="1834" spans="3:4" x14ac:dyDescent="0.2">
      <c r="C1834" s="18"/>
      <c r="D1834" s="18"/>
    </row>
    <row r="1835" spans="3:4" x14ac:dyDescent="0.2">
      <c r="C1835" s="18"/>
      <c r="D1835" s="18"/>
    </row>
    <row r="1836" spans="3:4" x14ac:dyDescent="0.2">
      <c r="C1836" s="18"/>
      <c r="D1836" s="18"/>
    </row>
    <row r="1837" spans="3:4" x14ac:dyDescent="0.2">
      <c r="C1837" s="18"/>
      <c r="D1837" s="18"/>
    </row>
    <row r="1838" spans="3:4" x14ac:dyDescent="0.2">
      <c r="C1838" s="18"/>
      <c r="D1838" s="18"/>
    </row>
    <row r="1839" spans="3:4" x14ac:dyDescent="0.2">
      <c r="C1839" s="18"/>
      <c r="D1839" s="18"/>
    </row>
    <row r="1840" spans="3:4" x14ac:dyDescent="0.2">
      <c r="C1840" s="18"/>
      <c r="D1840" s="18"/>
    </row>
    <row r="1841" spans="3:4" x14ac:dyDescent="0.2">
      <c r="C1841" s="18"/>
      <c r="D1841" s="18"/>
    </row>
    <row r="1842" spans="3:4" x14ac:dyDescent="0.2">
      <c r="C1842" s="18"/>
      <c r="D1842" s="18"/>
    </row>
    <row r="1843" spans="3:4" x14ac:dyDescent="0.2">
      <c r="C1843" s="18"/>
      <c r="D1843" s="18"/>
    </row>
    <row r="1844" spans="3:4" x14ac:dyDescent="0.2">
      <c r="C1844" s="18"/>
      <c r="D1844" s="18"/>
    </row>
    <row r="1845" spans="3:4" x14ac:dyDescent="0.2">
      <c r="C1845" s="18"/>
      <c r="D1845" s="18"/>
    </row>
    <row r="1846" spans="3:4" x14ac:dyDescent="0.2">
      <c r="C1846" s="18"/>
      <c r="D1846" s="18"/>
    </row>
    <row r="1847" spans="3:4" x14ac:dyDescent="0.2">
      <c r="C1847" s="18"/>
      <c r="D1847" s="18"/>
    </row>
    <row r="1848" spans="3:4" x14ac:dyDescent="0.2">
      <c r="C1848" s="18"/>
      <c r="D1848" s="18"/>
    </row>
    <row r="1849" spans="3:4" x14ac:dyDescent="0.2">
      <c r="C1849" s="18"/>
      <c r="D1849" s="18"/>
    </row>
    <row r="1850" spans="3:4" x14ac:dyDescent="0.2">
      <c r="C1850" s="18"/>
      <c r="D1850" s="18"/>
    </row>
    <row r="1851" spans="3:4" x14ac:dyDescent="0.2">
      <c r="C1851" s="18"/>
      <c r="D1851" s="18"/>
    </row>
    <row r="1852" spans="3:4" x14ac:dyDescent="0.2">
      <c r="C1852" s="18"/>
      <c r="D1852" s="18"/>
    </row>
    <row r="1853" spans="3:4" x14ac:dyDescent="0.2">
      <c r="C1853" s="18"/>
      <c r="D1853" s="18"/>
    </row>
    <row r="1854" spans="3:4" x14ac:dyDescent="0.2">
      <c r="C1854" s="18"/>
      <c r="D1854" s="18"/>
    </row>
    <row r="1855" spans="3:4" x14ac:dyDescent="0.2">
      <c r="C1855" s="18"/>
      <c r="D1855" s="18"/>
    </row>
    <row r="1856" spans="3:4" x14ac:dyDescent="0.2">
      <c r="C1856" s="18"/>
      <c r="D1856" s="18"/>
    </row>
    <row r="1857" spans="3:4" x14ac:dyDescent="0.2">
      <c r="C1857" s="18"/>
      <c r="D1857" s="18"/>
    </row>
    <row r="1858" spans="3:4" x14ac:dyDescent="0.2">
      <c r="C1858" s="18"/>
      <c r="D1858" s="18"/>
    </row>
    <row r="1859" spans="3:4" x14ac:dyDescent="0.2">
      <c r="C1859" s="18"/>
      <c r="D1859" s="18"/>
    </row>
    <row r="1860" spans="3:4" x14ac:dyDescent="0.2">
      <c r="C1860" s="18"/>
      <c r="D1860" s="18"/>
    </row>
    <row r="1861" spans="3:4" x14ac:dyDescent="0.2">
      <c r="C1861" s="18"/>
      <c r="D1861" s="18"/>
    </row>
    <row r="1862" spans="3:4" x14ac:dyDescent="0.2">
      <c r="C1862" s="18"/>
      <c r="D1862" s="18"/>
    </row>
    <row r="1863" spans="3:4" x14ac:dyDescent="0.2">
      <c r="C1863" s="18"/>
      <c r="D1863" s="18"/>
    </row>
    <row r="1864" spans="3:4" x14ac:dyDescent="0.2">
      <c r="C1864" s="18"/>
      <c r="D1864" s="18"/>
    </row>
    <row r="1865" spans="3:4" x14ac:dyDescent="0.2">
      <c r="C1865" s="18"/>
      <c r="D1865" s="18"/>
    </row>
    <row r="1866" spans="3:4" x14ac:dyDescent="0.2">
      <c r="C1866" s="18"/>
      <c r="D1866" s="18"/>
    </row>
    <row r="1867" spans="3:4" x14ac:dyDescent="0.2">
      <c r="C1867" s="18"/>
      <c r="D1867" s="18"/>
    </row>
    <row r="1868" spans="3:4" x14ac:dyDescent="0.2">
      <c r="C1868" s="18"/>
      <c r="D1868" s="18"/>
    </row>
    <row r="1869" spans="3:4" x14ac:dyDescent="0.2">
      <c r="C1869" s="18"/>
      <c r="D1869" s="18"/>
    </row>
    <row r="1870" spans="3:4" x14ac:dyDescent="0.2">
      <c r="C1870" s="18"/>
      <c r="D1870" s="18"/>
    </row>
    <row r="1871" spans="3:4" x14ac:dyDescent="0.2">
      <c r="C1871" s="18"/>
      <c r="D1871" s="18"/>
    </row>
    <row r="1872" spans="3:4" x14ac:dyDescent="0.2">
      <c r="C1872" s="18"/>
      <c r="D1872" s="18"/>
    </row>
    <row r="1873" spans="3:4" x14ac:dyDescent="0.2">
      <c r="C1873" s="18"/>
      <c r="D1873" s="18"/>
    </row>
    <row r="1874" spans="3:4" x14ac:dyDescent="0.2">
      <c r="C1874" s="18"/>
      <c r="D1874" s="18"/>
    </row>
    <row r="1875" spans="3:4" x14ac:dyDescent="0.2">
      <c r="C1875" s="18"/>
      <c r="D1875" s="18"/>
    </row>
    <row r="1876" spans="3:4" x14ac:dyDescent="0.2">
      <c r="C1876" s="18"/>
      <c r="D1876" s="18"/>
    </row>
    <row r="1877" spans="3:4" x14ac:dyDescent="0.2">
      <c r="C1877" s="18"/>
      <c r="D1877" s="18"/>
    </row>
    <row r="1878" spans="3:4" x14ac:dyDescent="0.2">
      <c r="C1878" s="18"/>
      <c r="D1878" s="18"/>
    </row>
    <row r="1879" spans="3:4" x14ac:dyDescent="0.2">
      <c r="C1879" s="18"/>
      <c r="D1879" s="18"/>
    </row>
    <row r="1880" spans="3:4" x14ac:dyDescent="0.2">
      <c r="C1880" s="18"/>
      <c r="D1880" s="18"/>
    </row>
    <row r="1881" spans="3:4" x14ac:dyDescent="0.2">
      <c r="C1881" s="18"/>
      <c r="D1881" s="18"/>
    </row>
    <row r="1882" spans="3:4" x14ac:dyDescent="0.2">
      <c r="C1882" s="18"/>
      <c r="D1882" s="18"/>
    </row>
    <row r="1883" spans="3:4" x14ac:dyDescent="0.2">
      <c r="C1883" s="18"/>
      <c r="D1883" s="18"/>
    </row>
    <row r="1884" spans="3:4" x14ac:dyDescent="0.2">
      <c r="C1884" s="18"/>
      <c r="D1884" s="18"/>
    </row>
    <row r="1885" spans="3:4" x14ac:dyDescent="0.2">
      <c r="C1885" s="18"/>
      <c r="D1885" s="18"/>
    </row>
    <row r="1886" spans="3:4" x14ac:dyDescent="0.2">
      <c r="C1886" s="18"/>
      <c r="D1886" s="18"/>
    </row>
    <row r="1887" spans="3:4" x14ac:dyDescent="0.2">
      <c r="C1887" s="18"/>
      <c r="D1887" s="18"/>
    </row>
    <row r="1888" spans="3:4" x14ac:dyDescent="0.2">
      <c r="C1888" s="18"/>
      <c r="D1888" s="18"/>
    </row>
    <row r="1889" spans="3:4" x14ac:dyDescent="0.2">
      <c r="C1889" s="18"/>
      <c r="D1889" s="18"/>
    </row>
    <row r="1890" spans="3:4" x14ac:dyDescent="0.2">
      <c r="C1890" s="18"/>
      <c r="D1890" s="18"/>
    </row>
    <row r="1891" spans="3:4" x14ac:dyDescent="0.2">
      <c r="C1891" s="18"/>
      <c r="D1891" s="18"/>
    </row>
    <row r="1892" spans="3:4" x14ac:dyDescent="0.2">
      <c r="C1892" s="18"/>
      <c r="D1892" s="18"/>
    </row>
    <row r="1893" spans="3:4" x14ac:dyDescent="0.2">
      <c r="C1893" s="18"/>
      <c r="D1893" s="18"/>
    </row>
    <row r="1894" spans="3:4" x14ac:dyDescent="0.2">
      <c r="C1894" s="18"/>
      <c r="D1894" s="18"/>
    </row>
    <row r="1895" spans="3:4" x14ac:dyDescent="0.2">
      <c r="C1895" s="18"/>
      <c r="D1895" s="18"/>
    </row>
    <row r="1896" spans="3:4" x14ac:dyDescent="0.2">
      <c r="C1896" s="18"/>
      <c r="D1896" s="18"/>
    </row>
    <row r="1897" spans="3:4" x14ac:dyDescent="0.2">
      <c r="C1897" s="18"/>
      <c r="D1897" s="18"/>
    </row>
    <row r="1898" spans="3:4" x14ac:dyDescent="0.2">
      <c r="C1898" s="18"/>
      <c r="D1898" s="18"/>
    </row>
    <row r="1899" spans="3:4" x14ac:dyDescent="0.2">
      <c r="C1899" s="18"/>
      <c r="D1899" s="18"/>
    </row>
    <row r="1900" spans="3:4" x14ac:dyDescent="0.2">
      <c r="C1900" s="18"/>
      <c r="D1900" s="18"/>
    </row>
    <row r="1901" spans="3:4" x14ac:dyDescent="0.2">
      <c r="C1901" s="18"/>
      <c r="D1901" s="18"/>
    </row>
    <row r="1902" spans="3:4" x14ac:dyDescent="0.2">
      <c r="C1902" s="18"/>
      <c r="D1902" s="18"/>
    </row>
    <row r="1903" spans="3:4" x14ac:dyDescent="0.2">
      <c r="C1903" s="18"/>
      <c r="D1903" s="18"/>
    </row>
    <row r="1904" spans="3:4" x14ac:dyDescent="0.2">
      <c r="C1904" s="18"/>
      <c r="D1904" s="18"/>
    </row>
    <row r="1905" spans="3:4" x14ac:dyDescent="0.2">
      <c r="C1905" s="18"/>
      <c r="D1905" s="18"/>
    </row>
    <row r="1906" spans="3:4" x14ac:dyDescent="0.2">
      <c r="C1906" s="18"/>
      <c r="D1906" s="18"/>
    </row>
    <row r="1907" spans="3:4" x14ac:dyDescent="0.2">
      <c r="C1907" s="18"/>
      <c r="D1907" s="18"/>
    </row>
    <row r="1908" spans="3:4" x14ac:dyDescent="0.2">
      <c r="C1908" s="18"/>
      <c r="D1908" s="18"/>
    </row>
    <row r="1909" spans="3:4" x14ac:dyDescent="0.2">
      <c r="C1909" s="18"/>
      <c r="D1909" s="18"/>
    </row>
    <row r="1910" spans="3:4" x14ac:dyDescent="0.2">
      <c r="C1910" s="18"/>
      <c r="D1910" s="18"/>
    </row>
    <row r="1911" spans="3:4" x14ac:dyDescent="0.2">
      <c r="C1911" s="18"/>
      <c r="D1911" s="18"/>
    </row>
    <row r="1912" spans="3:4" x14ac:dyDescent="0.2">
      <c r="C1912" s="18"/>
      <c r="D1912" s="18"/>
    </row>
    <row r="1913" spans="3:4" x14ac:dyDescent="0.2">
      <c r="C1913" s="18"/>
      <c r="D1913" s="18"/>
    </row>
    <row r="1914" spans="3:4" x14ac:dyDescent="0.2">
      <c r="C1914" s="18"/>
      <c r="D1914" s="18"/>
    </row>
    <row r="1915" spans="3:4" x14ac:dyDescent="0.2">
      <c r="C1915" s="18"/>
      <c r="D1915" s="18"/>
    </row>
    <row r="1916" spans="3:4" x14ac:dyDescent="0.2">
      <c r="C1916" s="18"/>
      <c r="D1916" s="18"/>
    </row>
    <row r="1917" spans="3:4" x14ac:dyDescent="0.2">
      <c r="C1917" s="18"/>
      <c r="D1917" s="18"/>
    </row>
    <row r="1918" spans="3:4" x14ac:dyDescent="0.2">
      <c r="C1918" s="18"/>
      <c r="D1918" s="18"/>
    </row>
    <row r="1919" spans="3:4" x14ac:dyDescent="0.2">
      <c r="C1919" s="18"/>
      <c r="D1919" s="18"/>
    </row>
    <row r="1920" spans="3:4" x14ac:dyDescent="0.2">
      <c r="C1920" s="18"/>
      <c r="D1920" s="18"/>
    </row>
    <row r="1921" spans="3:4" x14ac:dyDescent="0.2">
      <c r="C1921" s="18"/>
      <c r="D1921" s="18"/>
    </row>
    <row r="1922" spans="3:4" x14ac:dyDescent="0.2">
      <c r="C1922" s="18"/>
      <c r="D1922" s="18"/>
    </row>
    <row r="1923" spans="3:4" x14ac:dyDescent="0.2">
      <c r="C1923" s="18"/>
      <c r="D1923" s="18"/>
    </row>
    <row r="1924" spans="3:4" x14ac:dyDescent="0.2">
      <c r="C1924" s="18"/>
      <c r="D1924" s="18"/>
    </row>
    <row r="1925" spans="3:4" x14ac:dyDescent="0.2">
      <c r="C1925" s="18"/>
      <c r="D1925" s="18"/>
    </row>
    <row r="1926" spans="3:4" x14ac:dyDescent="0.2">
      <c r="C1926" s="18"/>
      <c r="D1926" s="18"/>
    </row>
    <row r="1927" spans="3:4" x14ac:dyDescent="0.2">
      <c r="C1927" s="18"/>
      <c r="D1927" s="18"/>
    </row>
    <row r="1928" spans="3:4" x14ac:dyDescent="0.2">
      <c r="C1928" s="18"/>
      <c r="D1928" s="18"/>
    </row>
    <row r="1929" spans="3:4" x14ac:dyDescent="0.2">
      <c r="C1929" s="18"/>
      <c r="D1929" s="18"/>
    </row>
    <row r="1930" spans="3:4" x14ac:dyDescent="0.2">
      <c r="C1930" s="18"/>
      <c r="D1930" s="18"/>
    </row>
    <row r="1931" spans="3:4" x14ac:dyDescent="0.2">
      <c r="C1931" s="18"/>
      <c r="D1931" s="18"/>
    </row>
    <row r="1932" spans="3:4" x14ac:dyDescent="0.2">
      <c r="C1932" s="18"/>
      <c r="D1932" s="18"/>
    </row>
    <row r="1933" spans="3:4" x14ac:dyDescent="0.2">
      <c r="C1933" s="18"/>
      <c r="D1933" s="18"/>
    </row>
    <row r="1934" spans="3:4" x14ac:dyDescent="0.2">
      <c r="C1934" s="18"/>
      <c r="D1934" s="18"/>
    </row>
    <row r="1935" spans="3:4" x14ac:dyDescent="0.2">
      <c r="C1935" s="18"/>
      <c r="D1935" s="18"/>
    </row>
    <row r="1936" spans="3:4" x14ac:dyDescent="0.2">
      <c r="C1936" s="18"/>
      <c r="D1936" s="18"/>
    </row>
    <row r="1937" spans="3:4" x14ac:dyDescent="0.2">
      <c r="C1937" s="18"/>
      <c r="D1937" s="18"/>
    </row>
    <row r="1938" spans="3:4" x14ac:dyDescent="0.2">
      <c r="C1938" s="18"/>
      <c r="D1938" s="18"/>
    </row>
    <row r="1939" spans="3:4" x14ac:dyDescent="0.2">
      <c r="C1939" s="18"/>
      <c r="D1939" s="18"/>
    </row>
    <row r="1940" spans="3:4" x14ac:dyDescent="0.2">
      <c r="C1940" s="18"/>
      <c r="D1940" s="18"/>
    </row>
    <row r="1941" spans="3:4" x14ac:dyDescent="0.2">
      <c r="C1941" s="18"/>
      <c r="D1941" s="18"/>
    </row>
    <row r="1942" spans="3:4" x14ac:dyDescent="0.2">
      <c r="C1942" s="18"/>
      <c r="D1942" s="18"/>
    </row>
    <row r="1943" spans="3:4" x14ac:dyDescent="0.2">
      <c r="C1943" s="18"/>
      <c r="D1943" s="18"/>
    </row>
    <row r="1944" spans="3:4" x14ac:dyDescent="0.2">
      <c r="C1944" s="18"/>
      <c r="D1944" s="18"/>
    </row>
    <row r="1945" spans="3:4" x14ac:dyDescent="0.2">
      <c r="C1945" s="18"/>
      <c r="D1945" s="18"/>
    </row>
    <row r="1946" spans="3:4" x14ac:dyDescent="0.2">
      <c r="C1946" s="18"/>
      <c r="D1946" s="18"/>
    </row>
    <row r="1947" spans="3:4" x14ac:dyDescent="0.2">
      <c r="C1947" s="18"/>
      <c r="D1947" s="18"/>
    </row>
    <row r="1948" spans="3:4" x14ac:dyDescent="0.2">
      <c r="C1948" s="18"/>
      <c r="D1948" s="18"/>
    </row>
    <row r="1949" spans="3:4" x14ac:dyDescent="0.2">
      <c r="C1949" s="18"/>
      <c r="D1949" s="18"/>
    </row>
    <row r="1950" spans="3:4" x14ac:dyDescent="0.2">
      <c r="C1950" s="18"/>
      <c r="D1950" s="18"/>
    </row>
    <row r="1951" spans="3:4" x14ac:dyDescent="0.2">
      <c r="C1951" s="18"/>
      <c r="D1951" s="18"/>
    </row>
    <row r="1952" spans="3:4" x14ac:dyDescent="0.2">
      <c r="C1952" s="18"/>
      <c r="D1952" s="18"/>
    </row>
    <row r="1953" spans="3:4" x14ac:dyDescent="0.2">
      <c r="C1953" s="18"/>
      <c r="D1953" s="18"/>
    </row>
    <row r="1954" spans="3:4" x14ac:dyDescent="0.2">
      <c r="C1954" s="18"/>
      <c r="D1954" s="18"/>
    </row>
    <row r="1955" spans="3:4" x14ac:dyDescent="0.2">
      <c r="C1955" s="18"/>
      <c r="D1955" s="18"/>
    </row>
    <row r="1956" spans="3:4" x14ac:dyDescent="0.2">
      <c r="C1956" s="18"/>
      <c r="D1956" s="18"/>
    </row>
    <row r="1957" spans="3:4" x14ac:dyDescent="0.2">
      <c r="C1957" s="18"/>
      <c r="D1957" s="18"/>
    </row>
    <row r="1958" spans="3:4" x14ac:dyDescent="0.2">
      <c r="C1958" s="18"/>
      <c r="D1958" s="18"/>
    </row>
    <row r="1959" spans="3:4" x14ac:dyDescent="0.2">
      <c r="C1959" s="18"/>
      <c r="D1959" s="18"/>
    </row>
    <row r="1960" spans="3:4" x14ac:dyDescent="0.2">
      <c r="C1960" s="18"/>
      <c r="D1960" s="18"/>
    </row>
    <row r="1961" spans="3:4" x14ac:dyDescent="0.2">
      <c r="C1961" s="18"/>
      <c r="D1961" s="18"/>
    </row>
    <row r="1962" spans="3:4" x14ac:dyDescent="0.2">
      <c r="C1962" s="18"/>
      <c r="D1962" s="18"/>
    </row>
    <row r="1963" spans="3:4" x14ac:dyDescent="0.2">
      <c r="C1963" s="18"/>
      <c r="D1963" s="18"/>
    </row>
    <row r="1964" spans="3:4" x14ac:dyDescent="0.2">
      <c r="C1964" s="18"/>
      <c r="D1964" s="18"/>
    </row>
    <row r="1965" spans="3:4" x14ac:dyDescent="0.2">
      <c r="C1965" s="18"/>
      <c r="D1965" s="18"/>
    </row>
    <row r="1966" spans="3:4" x14ac:dyDescent="0.2">
      <c r="C1966" s="18"/>
      <c r="D1966" s="18"/>
    </row>
    <row r="1967" spans="3:4" x14ac:dyDescent="0.2">
      <c r="C1967" s="18"/>
      <c r="D1967" s="18"/>
    </row>
    <row r="1968" spans="3:4" x14ac:dyDescent="0.2">
      <c r="C1968" s="18"/>
      <c r="D1968" s="18"/>
    </row>
    <row r="1969" spans="3:4" x14ac:dyDescent="0.2">
      <c r="C1969" s="18"/>
      <c r="D1969" s="18"/>
    </row>
    <row r="1970" spans="3:4" x14ac:dyDescent="0.2">
      <c r="C1970" s="18"/>
      <c r="D1970" s="18"/>
    </row>
    <row r="1971" spans="3:4" x14ac:dyDescent="0.2">
      <c r="C1971" s="18"/>
      <c r="D1971" s="18"/>
    </row>
    <row r="1972" spans="3:4" x14ac:dyDescent="0.2">
      <c r="C1972" s="18"/>
      <c r="D1972" s="18"/>
    </row>
    <row r="1973" spans="3:4" x14ac:dyDescent="0.2">
      <c r="C1973" s="18"/>
      <c r="D1973" s="18"/>
    </row>
    <row r="1974" spans="3:4" x14ac:dyDescent="0.2">
      <c r="C1974" s="18"/>
      <c r="D1974" s="18"/>
    </row>
    <row r="1975" spans="3:4" x14ac:dyDescent="0.2">
      <c r="C1975" s="18"/>
      <c r="D1975" s="18"/>
    </row>
    <row r="1976" spans="3:4" x14ac:dyDescent="0.2">
      <c r="C1976" s="18"/>
      <c r="D1976" s="18"/>
    </row>
    <row r="1977" spans="3:4" x14ac:dyDescent="0.2">
      <c r="C1977" s="18"/>
      <c r="D1977" s="18"/>
    </row>
    <row r="1978" spans="3:4" x14ac:dyDescent="0.2">
      <c r="C1978" s="18"/>
      <c r="D1978" s="18"/>
    </row>
    <row r="1979" spans="3:4" x14ac:dyDescent="0.2">
      <c r="C1979" s="18"/>
      <c r="D1979" s="18"/>
    </row>
    <row r="1980" spans="3:4" x14ac:dyDescent="0.2">
      <c r="C1980" s="18"/>
      <c r="D1980" s="18"/>
    </row>
    <row r="1981" spans="3:4" x14ac:dyDescent="0.2">
      <c r="C1981" s="18"/>
      <c r="D1981" s="18"/>
    </row>
    <row r="1982" spans="3:4" x14ac:dyDescent="0.2">
      <c r="C1982" s="18"/>
      <c r="D1982" s="18"/>
    </row>
    <row r="1983" spans="3:4" x14ac:dyDescent="0.2">
      <c r="C1983" s="18"/>
      <c r="D1983" s="18"/>
    </row>
    <row r="1984" spans="3:4" x14ac:dyDescent="0.2">
      <c r="C1984" s="18"/>
      <c r="D1984" s="18"/>
    </row>
    <row r="1985" spans="3:4" x14ac:dyDescent="0.2">
      <c r="C1985" s="18"/>
      <c r="D1985" s="18"/>
    </row>
    <row r="1986" spans="3:4" x14ac:dyDescent="0.2">
      <c r="C1986" s="18"/>
      <c r="D1986" s="18"/>
    </row>
    <row r="1987" spans="3:4" x14ac:dyDescent="0.2">
      <c r="C1987" s="18"/>
      <c r="D1987" s="18"/>
    </row>
    <row r="1988" spans="3:4" x14ac:dyDescent="0.2">
      <c r="C1988" s="18"/>
      <c r="D1988" s="18"/>
    </row>
    <row r="1989" spans="3:4" x14ac:dyDescent="0.2">
      <c r="C1989" s="18"/>
      <c r="D1989" s="18"/>
    </row>
    <row r="1990" spans="3:4" x14ac:dyDescent="0.2">
      <c r="C1990" s="18"/>
      <c r="D1990" s="18"/>
    </row>
    <row r="1991" spans="3:4" x14ac:dyDescent="0.2">
      <c r="C1991" s="18"/>
      <c r="D1991" s="18"/>
    </row>
    <row r="1992" spans="3:4" x14ac:dyDescent="0.2">
      <c r="C1992" s="18"/>
      <c r="D1992" s="18"/>
    </row>
    <row r="1993" spans="3:4" x14ac:dyDescent="0.2">
      <c r="C1993" s="18"/>
      <c r="D1993" s="18"/>
    </row>
    <row r="1994" spans="3:4" x14ac:dyDescent="0.2">
      <c r="C1994" s="18"/>
      <c r="D1994" s="18"/>
    </row>
    <row r="1995" spans="3:4" x14ac:dyDescent="0.2">
      <c r="C1995" s="18"/>
      <c r="D1995" s="18"/>
    </row>
    <row r="1996" spans="3:4" x14ac:dyDescent="0.2">
      <c r="C1996" s="18"/>
      <c r="D1996" s="18"/>
    </row>
    <row r="1997" spans="3:4" x14ac:dyDescent="0.2">
      <c r="C1997" s="18"/>
      <c r="D1997" s="18"/>
    </row>
    <row r="1998" spans="3:4" x14ac:dyDescent="0.2">
      <c r="C1998" s="18"/>
      <c r="D1998" s="18"/>
    </row>
    <row r="1999" spans="3:4" x14ac:dyDescent="0.2">
      <c r="C1999" s="18"/>
      <c r="D1999" s="18"/>
    </row>
    <row r="2000" spans="3:4" x14ac:dyDescent="0.2">
      <c r="C2000" s="18"/>
      <c r="D2000" s="18"/>
    </row>
    <row r="2001" spans="3:4" x14ac:dyDescent="0.2">
      <c r="C2001" s="18"/>
      <c r="D2001" s="18"/>
    </row>
    <row r="2002" spans="3:4" x14ac:dyDescent="0.2">
      <c r="C2002" s="18"/>
      <c r="D2002" s="18"/>
    </row>
    <row r="2003" spans="3:4" x14ac:dyDescent="0.2">
      <c r="C2003" s="18"/>
      <c r="D2003" s="18"/>
    </row>
    <row r="2004" spans="3:4" x14ac:dyDescent="0.2">
      <c r="C2004" s="18"/>
      <c r="D2004" s="18"/>
    </row>
    <row r="2005" spans="3:4" x14ac:dyDescent="0.2">
      <c r="C2005" s="18"/>
      <c r="D2005" s="18"/>
    </row>
    <row r="2006" spans="3:4" x14ac:dyDescent="0.2">
      <c r="C2006" s="18"/>
      <c r="D2006" s="18"/>
    </row>
    <row r="2007" spans="3:4" x14ac:dyDescent="0.2">
      <c r="C2007" s="18"/>
      <c r="D2007" s="18"/>
    </row>
    <row r="2008" spans="3:4" x14ac:dyDescent="0.2">
      <c r="C2008" s="18"/>
      <c r="D2008" s="18"/>
    </row>
    <row r="2009" spans="3:4" x14ac:dyDescent="0.2">
      <c r="C2009" s="18"/>
      <c r="D2009" s="18"/>
    </row>
    <row r="2010" spans="3:4" x14ac:dyDescent="0.2">
      <c r="C2010" s="18"/>
      <c r="D2010" s="18"/>
    </row>
    <row r="2011" spans="3:4" x14ac:dyDescent="0.2">
      <c r="C2011" s="18"/>
      <c r="D2011" s="18"/>
    </row>
    <row r="2012" spans="3:4" x14ac:dyDescent="0.2">
      <c r="C2012" s="18"/>
      <c r="D2012" s="18"/>
    </row>
    <row r="2013" spans="3:4" x14ac:dyDescent="0.2">
      <c r="C2013" s="18"/>
      <c r="D2013" s="18"/>
    </row>
    <row r="2014" spans="3:4" x14ac:dyDescent="0.2">
      <c r="C2014" s="18"/>
      <c r="D2014" s="18"/>
    </row>
  </sheetData>
  <protectedRanges>
    <protectedRange sqref="A474:D477" name="Range1"/>
  </protectedRanges>
  <sortState xmlns:xlrd2="http://schemas.microsoft.com/office/spreadsheetml/2017/richdata2" ref="A21:AG479">
    <sortCondition ref="C21:C479"/>
  </sortState>
  <phoneticPr fontId="8" type="noConversion"/>
  <hyperlinks>
    <hyperlink ref="H64209" r:id="rId1" display="http://vsolj.cetus-net.org/bulletin.html" xr:uid="{00000000-0004-0000-0000-000000000000}"/>
    <hyperlink ref="H64202" r:id="rId2" display="https://www.aavso.org/ejaavso" xr:uid="{00000000-0004-0000-0000-000001000000}"/>
    <hyperlink ref="I64209" r:id="rId3" display="http://vsolj.cetus-net.org/bulletin.html" xr:uid="{00000000-0004-0000-0000-000002000000}"/>
    <hyperlink ref="AQ57860" r:id="rId4" display="http://cdsbib.u-strasbg.fr/cgi-bin/cdsbib?1990RMxAA..21..381G" xr:uid="{00000000-0004-0000-0000-000003000000}"/>
    <hyperlink ref="H64206" r:id="rId5" display="https://www.aavso.org/ejaavso" xr:uid="{00000000-0004-0000-0000-000004000000}"/>
    <hyperlink ref="AP5224" r:id="rId6" display="http://cdsbib.u-strasbg.fr/cgi-bin/cdsbib?1990RMxAA..21..381G" xr:uid="{00000000-0004-0000-0000-000005000000}"/>
    <hyperlink ref="AP5227" r:id="rId7" display="http://cdsbib.u-strasbg.fr/cgi-bin/cdsbib?1990RMxAA..21..381G" xr:uid="{00000000-0004-0000-0000-000006000000}"/>
    <hyperlink ref="AP5225" r:id="rId8" display="http://cdsbib.u-strasbg.fr/cgi-bin/cdsbib?1990RMxAA..21..381G" xr:uid="{00000000-0004-0000-0000-000007000000}"/>
    <hyperlink ref="AP5209" r:id="rId9" display="http://cdsbib.u-strasbg.fr/cgi-bin/cdsbib?1990RMxAA..21..381G" xr:uid="{00000000-0004-0000-0000-000008000000}"/>
    <hyperlink ref="AQ5438" r:id="rId10" display="http://cdsbib.u-strasbg.fr/cgi-bin/cdsbib?1990RMxAA..21..381G" xr:uid="{00000000-0004-0000-0000-000009000000}"/>
    <hyperlink ref="AQ5442" r:id="rId11" display="http://cdsbib.u-strasbg.fr/cgi-bin/cdsbib?1990RMxAA..21..381G" xr:uid="{00000000-0004-0000-0000-00000A000000}"/>
    <hyperlink ref="AQ65122" r:id="rId12" display="http://cdsbib.u-strasbg.fr/cgi-bin/cdsbib?1990RMxAA..21..381G" xr:uid="{00000000-0004-0000-0000-00000B000000}"/>
    <hyperlink ref="I2330" r:id="rId13" display="http://vsolj.cetus-net.org/bulletin.html" xr:uid="{00000000-0004-0000-0000-00000C000000}"/>
    <hyperlink ref="H2330" r:id="rId14" display="http://vsolj.cetus-net.org/bulletin.html" xr:uid="{00000000-0004-0000-0000-00000D000000}"/>
    <hyperlink ref="AQ249" r:id="rId15" display="http://cdsbib.u-strasbg.fr/cgi-bin/cdsbib?1990RMxAA..21..381G" xr:uid="{00000000-0004-0000-0000-00000E000000}"/>
    <hyperlink ref="AQ248" r:id="rId16" display="http://cdsbib.u-strasbg.fr/cgi-bin/cdsbib?1990RMxAA..21..381G" xr:uid="{00000000-0004-0000-0000-00000F000000}"/>
    <hyperlink ref="AP3500" r:id="rId17" display="http://cdsbib.u-strasbg.fr/cgi-bin/cdsbib?1990RMxAA..21..381G" xr:uid="{00000000-0004-0000-0000-000010000000}"/>
    <hyperlink ref="AP3518" r:id="rId18" display="http://cdsbib.u-strasbg.fr/cgi-bin/cdsbib?1990RMxAA..21..381G" xr:uid="{00000000-0004-0000-0000-000011000000}"/>
    <hyperlink ref="AP3519" r:id="rId19" display="http://cdsbib.u-strasbg.fr/cgi-bin/cdsbib?1990RMxAA..21..381G" xr:uid="{00000000-0004-0000-0000-000012000000}"/>
    <hyperlink ref="AP3515" r:id="rId20" display="http://cdsbib.u-strasbg.fr/cgi-bin/cdsbib?1990RMxAA..21..381G" xr:uid="{00000000-0004-0000-0000-000013000000}"/>
  </hyperlinks>
  <pageMargins left="0.75" right="0.75" top="1" bottom="1" header="0.5" footer="0.5"/>
  <headerFooter alignWithMargins="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39"/>
  <sheetViews>
    <sheetView topLeftCell="A385" workbookViewId="0">
      <selection activeCell="A310" sqref="A310:C431"/>
    </sheetView>
  </sheetViews>
  <sheetFormatPr defaultRowHeight="12.75" x14ac:dyDescent="0.2"/>
  <cols>
    <col min="1" max="1" width="19.7109375" style="18" customWidth="1"/>
    <col min="2" max="2" width="4.42578125" style="29" customWidth="1"/>
    <col min="3" max="3" width="12.7109375" style="18" customWidth="1"/>
    <col min="4" max="4" width="5.42578125" style="29" customWidth="1"/>
    <col min="5" max="5" width="14.85546875" style="29" customWidth="1"/>
    <col min="6" max="6" width="9.140625" style="29"/>
    <col min="7" max="7" width="12" style="29" customWidth="1"/>
    <col min="8" max="8" width="14.140625" style="18" customWidth="1"/>
    <col min="9" max="9" width="22.5703125" style="29" customWidth="1"/>
    <col min="10" max="10" width="25.140625" style="29" customWidth="1"/>
    <col min="11" max="11" width="15.7109375" style="29" customWidth="1"/>
    <col min="12" max="12" width="14.140625" style="29" customWidth="1"/>
    <col min="13" max="13" width="9.5703125" style="29" customWidth="1"/>
    <col min="14" max="14" width="14.140625" style="29" customWidth="1"/>
    <col min="15" max="15" width="23.42578125" style="29" customWidth="1"/>
    <col min="16" max="16" width="16.5703125" style="29" customWidth="1"/>
    <col min="17" max="17" width="41" style="29" customWidth="1"/>
    <col min="18" max="16384" width="9.140625" style="29"/>
  </cols>
  <sheetData>
    <row r="1" spans="1:16" ht="15.75" x14ac:dyDescent="0.25">
      <c r="A1" s="61" t="s">
        <v>174</v>
      </c>
      <c r="I1" s="62" t="s">
        <v>175</v>
      </c>
      <c r="J1" s="63" t="s">
        <v>176</v>
      </c>
    </row>
    <row r="2" spans="1:16" x14ac:dyDescent="0.2">
      <c r="I2" s="64" t="s">
        <v>177</v>
      </c>
      <c r="J2" s="65" t="s">
        <v>178</v>
      </c>
    </row>
    <row r="3" spans="1:16" x14ac:dyDescent="0.2">
      <c r="A3" s="66" t="s">
        <v>179</v>
      </c>
      <c r="I3" s="64" t="s">
        <v>180</v>
      </c>
      <c r="J3" s="65" t="s">
        <v>181</v>
      </c>
    </row>
    <row r="4" spans="1:16" x14ac:dyDescent="0.2">
      <c r="I4" s="64" t="s">
        <v>182</v>
      </c>
      <c r="J4" s="65" t="s">
        <v>181</v>
      </c>
    </row>
    <row r="5" spans="1:16" ht="13.5" thickBot="1" x14ac:dyDescent="0.25">
      <c r="I5" s="67" t="s">
        <v>183</v>
      </c>
      <c r="J5" s="68" t="s">
        <v>160</v>
      </c>
    </row>
    <row r="10" spans="1:16" ht="13.5" thickBot="1" x14ac:dyDescent="0.25"/>
    <row r="11" spans="1:16" ht="12.75" customHeight="1" thickBot="1" x14ac:dyDescent="0.25">
      <c r="A11" s="18" t="str">
        <f t="shared" ref="A11:A74" si="0">P11</f>
        <v> BRNO 9 </v>
      </c>
      <c r="B11" s="16" t="str">
        <f t="shared" ref="B11:B74" si="1">IF(H11=INT(H11),"I","II")</f>
        <v>I</v>
      </c>
      <c r="C11" s="18">
        <f t="shared" ref="C11:C74" si="2">1*G11</f>
        <v>40418.404000000002</v>
      </c>
      <c r="D11" s="29" t="str">
        <f t="shared" ref="D11:D74" si="3">VLOOKUP(F11,I$1:J$5,2,FALSE)</f>
        <v>vis</v>
      </c>
      <c r="E11" s="69">
        <f>VLOOKUP(C11,Active!C$21:E$966,3,FALSE)</f>
        <v>-8256.0196918878319</v>
      </c>
      <c r="F11" s="16" t="s">
        <v>183</v>
      </c>
      <c r="G11" s="29" t="str">
        <f t="shared" ref="G11:G74" si="4">MID(I11,3,LEN(I11)-3)</f>
        <v>40418.404</v>
      </c>
      <c r="H11" s="18">
        <f t="shared" ref="H11:H74" si="5">1*K11</f>
        <v>-8256</v>
      </c>
      <c r="I11" s="70" t="s">
        <v>454</v>
      </c>
      <c r="J11" s="71" t="s">
        <v>455</v>
      </c>
      <c r="K11" s="70">
        <v>-8256</v>
      </c>
      <c r="L11" s="70" t="s">
        <v>442</v>
      </c>
      <c r="M11" s="71" t="s">
        <v>191</v>
      </c>
      <c r="N11" s="71"/>
      <c r="O11" s="72" t="s">
        <v>456</v>
      </c>
      <c r="P11" s="72" t="s">
        <v>453</v>
      </c>
    </row>
    <row r="12" spans="1:16" ht="12.75" customHeight="1" thickBot="1" x14ac:dyDescent="0.25">
      <c r="A12" s="18" t="str">
        <f t="shared" si="0"/>
        <v> BRNO 9 </v>
      </c>
      <c r="B12" s="16" t="str">
        <f t="shared" si="1"/>
        <v>I</v>
      </c>
      <c r="C12" s="18">
        <f t="shared" si="2"/>
        <v>40418.408000000003</v>
      </c>
      <c r="D12" s="29" t="str">
        <f t="shared" si="3"/>
        <v>vis</v>
      </c>
      <c r="E12" s="69">
        <f>VLOOKUP(C12,Active!C$21:E$966,3,FALSE)</f>
        <v>-8256.0121279760842</v>
      </c>
      <c r="F12" s="16" t="s">
        <v>183</v>
      </c>
      <c r="G12" s="29" t="str">
        <f t="shared" si="4"/>
        <v>40418.408</v>
      </c>
      <c r="H12" s="18">
        <f t="shared" si="5"/>
        <v>-8256</v>
      </c>
      <c r="I12" s="70" t="s">
        <v>457</v>
      </c>
      <c r="J12" s="71" t="s">
        <v>458</v>
      </c>
      <c r="K12" s="70">
        <v>-8256</v>
      </c>
      <c r="L12" s="70" t="s">
        <v>397</v>
      </c>
      <c r="M12" s="71" t="s">
        <v>191</v>
      </c>
      <c r="N12" s="71"/>
      <c r="O12" s="72" t="s">
        <v>459</v>
      </c>
      <c r="P12" s="72" t="s">
        <v>453</v>
      </c>
    </row>
    <row r="13" spans="1:16" ht="12.75" customHeight="1" thickBot="1" x14ac:dyDescent="0.25">
      <c r="A13" s="18" t="str">
        <f t="shared" si="0"/>
        <v>IBVS 456 </v>
      </c>
      <c r="B13" s="16" t="str">
        <f t="shared" si="1"/>
        <v>I</v>
      </c>
      <c r="C13" s="18">
        <f t="shared" si="2"/>
        <v>40418.417000000001</v>
      </c>
      <c r="D13" s="29" t="str">
        <f t="shared" si="3"/>
        <v>vis</v>
      </c>
      <c r="E13" s="69">
        <f>VLOOKUP(C13,Active!C$21:E$966,3,FALSE)</f>
        <v>-8255.9951091746625</v>
      </c>
      <c r="F13" s="16" t="s">
        <v>183</v>
      </c>
      <c r="G13" s="29" t="str">
        <f t="shared" si="4"/>
        <v>40418.417</v>
      </c>
      <c r="H13" s="18">
        <f t="shared" si="5"/>
        <v>-8256</v>
      </c>
      <c r="I13" s="70" t="s">
        <v>460</v>
      </c>
      <c r="J13" s="71" t="s">
        <v>461</v>
      </c>
      <c r="K13" s="70">
        <v>-8256</v>
      </c>
      <c r="L13" s="70" t="s">
        <v>370</v>
      </c>
      <c r="M13" s="71" t="s">
        <v>462</v>
      </c>
      <c r="N13" s="71" t="s">
        <v>463</v>
      </c>
      <c r="O13" s="72" t="s">
        <v>464</v>
      </c>
      <c r="P13" s="73" t="s">
        <v>465</v>
      </c>
    </row>
    <row r="14" spans="1:16" ht="12.75" customHeight="1" thickBot="1" x14ac:dyDescent="0.25">
      <c r="A14" s="18" t="str">
        <f t="shared" si="0"/>
        <v> BRNO 9 </v>
      </c>
      <c r="B14" s="16" t="str">
        <f t="shared" si="1"/>
        <v>I</v>
      </c>
      <c r="C14" s="18">
        <f t="shared" si="2"/>
        <v>40419.464</v>
      </c>
      <c r="D14" s="29" t="str">
        <f t="shared" si="3"/>
        <v>vis</v>
      </c>
      <c r="E14" s="69">
        <f>VLOOKUP(C14,Active!C$21:E$966,3,FALSE)</f>
        <v>-8254.0152552754025</v>
      </c>
      <c r="F14" s="16" t="s">
        <v>183</v>
      </c>
      <c r="G14" s="29" t="str">
        <f t="shared" si="4"/>
        <v>40419.464</v>
      </c>
      <c r="H14" s="18">
        <f t="shared" si="5"/>
        <v>-8254</v>
      </c>
      <c r="I14" s="70" t="s">
        <v>466</v>
      </c>
      <c r="J14" s="71" t="s">
        <v>467</v>
      </c>
      <c r="K14" s="70">
        <v>-8254</v>
      </c>
      <c r="L14" s="70" t="s">
        <v>402</v>
      </c>
      <c r="M14" s="71" t="s">
        <v>191</v>
      </c>
      <c r="N14" s="71"/>
      <c r="O14" s="72" t="s">
        <v>456</v>
      </c>
      <c r="P14" s="72" t="s">
        <v>453</v>
      </c>
    </row>
    <row r="15" spans="1:16" ht="12.75" customHeight="1" thickBot="1" x14ac:dyDescent="0.25">
      <c r="A15" s="18" t="str">
        <f t="shared" si="0"/>
        <v> BRNO 12 </v>
      </c>
      <c r="B15" s="16" t="str">
        <f t="shared" si="1"/>
        <v>I</v>
      </c>
      <c r="C15" s="18">
        <f t="shared" si="2"/>
        <v>40419.472000000002</v>
      </c>
      <c r="D15" s="29" t="str">
        <f t="shared" si="3"/>
        <v>vis</v>
      </c>
      <c r="E15" s="69">
        <f>VLOOKUP(C15,Active!C$21:E$966,3,FALSE)</f>
        <v>-8254.0001274519091</v>
      </c>
      <c r="F15" s="16" t="s">
        <v>183</v>
      </c>
      <c r="G15" s="29" t="str">
        <f t="shared" si="4"/>
        <v>40419.472</v>
      </c>
      <c r="H15" s="18">
        <f t="shared" si="5"/>
        <v>-8254</v>
      </c>
      <c r="I15" s="70" t="s">
        <v>468</v>
      </c>
      <c r="J15" s="71" t="s">
        <v>469</v>
      </c>
      <c r="K15" s="70">
        <v>-8254</v>
      </c>
      <c r="L15" s="70" t="s">
        <v>470</v>
      </c>
      <c r="M15" s="71" t="s">
        <v>191</v>
      </c>
      <c r="N15" s="71"/>
      <c r="O15" s="72" t="s">
        <v>471</v>
      </c>
      <c r="P15" s="72" t="s">
        <v>472</v>
      </c>
    </row>
    <row r="16" spans="1:16" ht="12.75" customHeight="1" thickBot="1" x14ac:dyDescent="0.25">
      <c r="A16" s="18" t="str">
        <f t="shared" si="0"/>
        <v> BRNO 9 </v>
      </c>
      <c r="B16" s="16" t="str">
        <f t="shared" si="1"/>
        <v>I</v>
      </c>
      <c r="C16" s="18">
        <f t="shared" si="2"/>
        <v>40419.474999999999</v>
      </c>
      <c r="D16" s="29" t="str">
        <f t="shared" si="3"/>
        <v>vis</v>
      </c>
      <c r="E16" s="69">
        <f>VLOOKUP(C16,Active!C$21:E$966,3,FALSE)</f>
        <v>-8253.9944545181061</v>
      </c>
      <c r="F16" s="16" t="s">
        <v>183</v>
      </c>
      <c r="G16" s="29" t="str">
        <f t="shared" si="4"/>
        <v>40419.475</v>
      </c>
      <c r="H16" s="18">
        <f t="shared" si="5"/>
        <v>-8254</v>
      </c>
      <c r="I16" s="70" t="s">
        <v>473</v>
      </c>
      <c r="J16" s="71" t="s">
        <v>474</v>
      </c>
      <c r="K16" s="70">
        <v>-8254</v>
      </c>
      <c r="L16" s="70" t="s">
        <v>370</v>
      </c>
      <c r="M16" s="71" t="s">
        <v>191</v>
      </c>
      <c r="N16" s="71"/>
      <c r="O16" s="72" t="s">
        <v>459</v>
      </c>
      <c r="P16" s="72" t="s">
        <v>453</v>
      </c>
    </row>
    <row r="17" spans="1:16" ht="12.75" customHeight="1" thickBot="1" x14ac:dyDescent="0.25">
      <c r="A17" s="18" t="str">
        <f t="shared" si="0"/>
        <v> BRNO 9 </v>
      </c>
      <c r="B17" s="16" t="str">
        <f t="shared" si="1"/>
        <v>I</v>
      </c>
      <c r="C17" s="18">
        <f t="shared" si="2"/>
        <v>40419.476999999999</v>
      </c>
      <c r="D17" s="29" t="str">
        <f t="shared" si="3"/>
        <v>vis</v>
      </c>
      <c r="E17" s="69">
        <f>VLOOKUP(C17,Active!C$21:E$966,3,FALSE)</f>
        <v>-8253.9906725622332</v>
      </c>
      <c r="F17" s="16" t="s">
        <v>183</v>
      </c>
      <c r="G17" s="29" t="str">
        <f t="shared" si="4"/>
        <v>40419.477</v>
      </c>
      <c r="H17" s="18">
        <f t="shared" si="5"/>
        <v>-8254</v>
      </c>
      <c r="I17" s="70" t="s">
        <v>475</v>
      </c>
      <c r="J17" s="71" t="s">
        <v>476</v>
      </c>
      <c r="K17" s="70">
        <v>-8254</v>
      </c>
      <c r="L17" s="70" t="s">
        <v>253</v>
      </c>
      <c r="M17" s="71" t="s">
        <v>191</v>
      </c>
      <c r="N17" s="71"/>
      <c r="O17" s="72" t="s">
        <v>477</v>
      </c>
      <c r="P17" s="72" t="s">
        <v>453</v>
      </c>
    </row>
    <row r="18" spans="1:16" ht="12.75" customHeight="1" thickBot="1" x14ac:dyDescent="0.25">
      <c r="A18" s="18" t="str">
        <f t="shared" si="0"/>
        <v> AJ 77.595 </v>
      </c>
      <c r="B18" s="16" t="str">
        <f t="shared" si="1"/>
        <v>I</v>
      </c>
      <c r="C18" s="18">
        <f t="shared" si="2"/>
        <v>40737.828500000003</v>
      </c>
      <c r="D18" s="29" t="str">
        <f t="shared" si="3"/>
        <v>vis</v>
      </c>
      <c r="E18" s="69">
        <f>VLOOKUP(C18,Active!C$21:E$966,3,FALSE)</f>
        <v>-7651.9950100874148</v>
      </c>
      <c r="F18" s="16" t="s">
        <v>183</v>
      </c>
      <c r="G18" s="29" t="str">
        <f t="shared" si="4"/>
        <v>40737.8285</v>
      </c>
      <c r="H18" s="18">
        <f t="shared" si="5"/>
        <v>-7652</v>
      </c>
      <c r="I18" s="70" t="s">
        <v>478</v>
      </c>
      <c r="J18" s="71" t="s">
        <v>479</v>
      </c>
      <c r="K18" s="70">
        <v>-7652</v>
      </c>
      <c r="L18" s="70" t="s">
        <v>480</v>
      </c>
      <c r="M18" s="71" t="s">
        <v>462</v>
      </c>
      <c r="N18" s="71" t="s">
        <v>463</v>
      </c>
      <c r="O18" s="72" t="s">
        <v>481</v>
      </c>
      <c r="P18" s="72" t="s">
        <v>482</v>
      </c>
    </row>
    <row r="19" spans="1:16" ht="12.75" customHeight="1" thickBot="1" x14ac:dyDescent="0.25">
      <c r="A19" s="18" t="str">
        <f t="shared" si="0"/>
        <v>IBVS 530 </v>
      </c>
      <c r="B19" s="16" t="str">
        <f t="shared" si="1"/>
        <v>I</v>
      </c>
      <c r="C19" s="18">
        <f t="shared" si="2"/>
        <v>40749.463499999998</v>
      </c>
      <c r="D19" s="29" t="str">
        <f t="shared" si="3"/>
        <v>vis</v>
      </c>
      <c r="E19" s="69">
        <f>VLOOKUP(C19,Active!C$21:E$966,3,FALSE)</f>
        <v>-7629.9934817990561</v>
      </c>
      <c r="F19" s="16" t="s">
        <v>183</v>
      </c>
      <c r="G19" s="29" t="str">
        <f t="shared" si="4"/>
        <v>40749.4635</v>
      </c>
      <c r="H19" s="18">
        <f t="shared" si="5"/>
        <v>-7630</v>
      </c>
      <c r="I19" s="70" t="s">
        <v>483</v>
      </c>
      <c r="J19" s="71" t="s">
        <v>484</v>
      </c>
      <c r="K19" s="70">
        <v>-7630</v>
      </c>
      <c r="L19" s="70" t="s">
        <v>485</v>
      </c>
      <c r="M19" s="71" t="s">
        <v>462</v>
      </c>
      <c r="N19" s="71" t="s">
        <v>463</v>
      </c>
      <c r="O19" s="72" t="s">
        <v>486</v>
      </c>
      <c r="P19" s="73" t="s">
        <v>487</v>
      </c>
    </row>
    <row r="20" spans="1:16" ht="12.75" customHeight="1" thickBot="1" x14ac:dyDescent="0.25">
      <c r="A20" s="18" t="str">
        <f t="shared" si="0"/>
        <v> BRNO 12 </v>
      </c>
      <c r="B20" s="16" t="str">
        <f t="shared" si="1"/>
        <v>I</v>
      </c>
      <c r="C20" s="18">
        <f t="shared" si="2"/>
        <v>40778.533000000003</v>
      </c>
      <c r="D20" s="29" t="str">
        <f t="shared" si="3"/>
        <v>vis</v>
      </c>
      <c r="E20" s="69">
        <f>VLOOKUP(C20,Active!C$21:E$966,3,FALSE)</f>
        <v>-7575.0236986809796</v>
      </c>
      <c r="F20" s="16" t="s">
        <v>183</v>
      </c>
      <c r="G20" s="29" t="str">
        <f t="shared" si="4"/>
        <v>40778.533</v>
      </c>
      <c r="H20" s="18">
        <f t="shared" si="5"/>
        <v>-7575</v>
      </c>
      <c r="I20" s="70" t="s">
        <v>488</v>
      </c>
      <c r="J20" s="71" t="s">
        <v>489</v>
      </c>
      <c r="K20" s="70">
        <v>-7575</v>
      </c>
      <c r="L20" s="70" t="s">
        <v>490</v>
      </c>
      <c r="M20" s="71" t="s">
        <v>191</v>
      </c>
      <c r="N20" s="71"/>
      <c r="O20" s="72" t="s">
        <v>491</v>
      </c>
      <c r="P20" s="72" t="s">
        <v>472</v>
      </c>
    </row>
    <row r="21" spans="1:16" ht="12.75" customHeight="1" thickBot="1" x14ac:dyDescent="0.25">
      <c r="A21" s="18" t="str">
        <f t="shared" si="0"/>
        <v>IBVS 530 </v>
      </c>
      <c r="B21" s="16" t="str">
        <f t="shared" si="1"/>
        <v>I</v>
      </c>
      <c r="C21" s="18">
        <f t="shared" si="2"/>
        <v>40813.455999999998</v>
      </c>
      <c r="D21" s="29" t="str">
        <f t="shared" si="3"/>
        <v>vis</v>
      </c>
      <c r="E21" s="69">
        <f>VLOOKUP(C21,Active!C$21:E$966,3,FALSE)</f>
        <v>-7508.9850762130318</v>
      </c>
      <c r="F21" s="16" t="s">
        <v>183</v>
      </c>
      <c r="G21" s="29" t="str">
        <f t="shared" si="4"/>
        <v>40813.4560</v>
      </c>
      <c r="H21" s="18">
        <f t="shared" si="5"/>
        <v>-7509</v>
      </c>
      <c r="I21" s="70" t="s">
        <v>492</v>
      </c>
      <c r="J21" s="71" t="s">
        <v>493</v>
      </c>
      <c r="K21" s="70">
        <v>-7509</v>
      </c>
      <c r="L21" s="70" t="s">
        <v>494</v>
      </c>
      <c r="M21" s="71" t="s">
        <v>462</v>
      </c>
      <c r="N21" s="71" t="s">
        <v>463</v>
      </c>
      <c r="O21" s="72" t="s">
        <v>495</v>
      </c>
      <c r="P21" s="73" t="s">
        <v>487</v>
      </c>
    </row>
    <row r="22" spans="1:16" ht="12.75" customHeight="1" thickBot="1" x14ac:dyDescent="0.25">
      <c r="A22" s="18" t="str">
        <f t="shared" si="0"/>
        <v> ORI 122 </v>
      </c>
      <c r="B22" s="16" t="str">
        <f t="shared" si="1"/>
        <v>I</v>
      </c>
      <c r="C22" s="18">
        <f t="shared" si="2"/>
        <v>40876.377</v>
      </c>
      <c r="D22" s="29" t="str">
        <f t="shared" si="3"/>
        <v>vis</v>
      </c>
      <c r="E22" s="69">
        <f>VLOOKUP(C22,Active!C$21:E$966,3,FALSE)</f>
        <v>-7390.0028534857038</v>
      </c>
      <c r="F22" s="16" t="s">
        <v>183</v>
      </c>
      <c r="G22" s="29" t="str">
        <f t="shared" si="4"/>
        <v>40876.377</v>
      </c>
      <c r="H22" s="18">
        <f t="shared" si="5"/>
        <v>-7390</v>
      </c>
      <c r="I22" s="70" t="s">
        <v>496</v>
      </c>
      <c r="J22" s="71" t="s">
        <v>497</v>
      </c>
      <c r="K22" s="70">
        <v>-7390</v>
      </c>
      <c r="L22" s="70" t="s">
        <v>379</v>
      </c>
      <c r="M22" s="71" t="s">
        <v>191</v>
      </c>
      <c r="N22" s="71"/>
      <c r="O22" s="72" t="s">
        <v>498</v>
      </c>
      <c r="P22" s="72" t="s">
        <v>499</v>
      </c>
    </row>
    <row r="23" spans="1:16" ht="12.75" customHeight="1" thickBot="1" x14ac:dyDescent="0.25">
      <c r="A23" s="18" t="str">
        <f t="shared" si="0"/>
        <v> BRNO 14 </v>
      </c>
      <c r="B23" s="16" t="str">
        <f t="shared" si="1"/>
        <v>I</v>
      </c>
      <c r="C23" s="18">
        <f t="shared" si="2"/>
        <v>41061.476000000002</v>
      </c>
      <c r="D23" s="29" t="str">
        <f t="shared" si="3"/>
        <v>vis</v>
      </c>
      <c r="E23" s="69">
        <f>VLOOKUP(C23,Active!C$21:E$966,3,FALSE)</f>
        <v>-7039.984728462181</v>
      </c>
      <c r="F23" s="16" t="s">
        <v>183</v>
      </c>
      <c r="G23" s="29" t="str">
        <f t="shared" si="4"/>
        <v>41061.476</v>
      </c>
      <c r="H23" s="18">
        <f t="shared" si="5"/>
        <v>-7040</v>
      </c>
      <c r="I23" s="70" t="s">
        <v>500</v>
      </c>
      <c r="J23" s="71" t="s">
        <v>501</v>
      </c>
      <c r="K23" s="70">
        <v>-7040</v>
      </c>
      <c r="L23" s="70" t="s">
        <v>373</v>
      </c>
      <c r="M23" s="71" t="s">
        <v>191</v>
      </c>
      <c r="N23" s="71"/>
      <c r="O23" s="72" t="s">
        <v>502</v>
      </c>
      <c r="P23" s="72" t="s">
        <v>503</v>
      </c>
    </row>
    <row r="24" spans="1:16" ht="12.75" customHeight="1" thickBot="1" x14ac:dyDescent="0.25">
      <c r="A24" s="18" t="str">
        <f t="shared" si="0"/>
        <v> ORI 125 </v>
      </c>
      <c r="B24" s="16" t="str">
        <f t="shared" si="1"/>
        <v>I</v>
      </c>
      <c r="C24" s="18">
        <f t="shared" si="2"/>
        <v>41070.474000000002</v>
      </c>
      <c r="D24" s="29" t="str">
        <f t="shared" si="3"/>
        <v>vis</v>
      </c>
      <c r="E24" s="69">
        <f>VLOOKUP(C24,Active!C$21:E$966,3,FALSE)</f>
        <v>-7022.9697089917272</v>
      </c>
      <c r="F24" s="16" t="s">
        <v>183</v>
      </c>
      <c r="G24" s="29" t="str">
        <f t="shared" si="4"/>
        <v>41070.474</v>
      </c>
      <c r="H24" s="18">
        <f t="shared" si="5"/>
        <v>-7023</v>
      </c>
      <c r="I24" s="70" t="s">
        <v>504</v>
      </c>
      <c r="J24" s="71" t="s">
        <v>505</v>
      </c>
      <c r="K24" s="70">
        <v>-7023</v>
      </c>
      <c r="L24" s="70" t="s">
        <v>305</v>
      </c>
      <c r="M24" s="71" t="s">
        <v>191</v>
      </c>
      <c r="N24" s="71"/>
      <c r="O24" s="72" t="s">
        <v>498</v>
      </c>
      <c r="P24" s="72" t="s">
        <v>506</v>
      </c>
    </row>
    <row r="25" spans="1:16" ht="12.75" customHeight="1" thickBot="1" x14ac:dyDescent="0.25">
      <c r="A25" s="18" t="str">
        <f t="shared" si="0"/>
        <v> BRNO 14 </v>
      </c>
      <c r="B25" s="16" t="str">
        <f t="shared" si="1"/>
        <v>I</v>
      </c>
      <c r="C25" s="18">
        <f t="shared" si="2"/>
        <v>41089.502999999997</v>
      </c>
      <c r="D25" s="29" t="str">
        <f t="shared" si="3"/>
        <v>vis</v>
      </c>
      <c r="E25" s="69">
        <f>VLOOKUP(C25,Active!C$21:E$966,3,FALSE)</f>
        <v>-6986.9862898426736</v>
      </c>
      <c r="F25" s="16" t="s">
        <v>183</v>
      </c>
      <c r="G25" s="29" t="str">
        <f t="shared" si="4"/>
        <v>41089.503</v>
      </c>
      <c r="H25" s="18">
        <f t="shared" si="5"/>
        <v>-6987</v>
      </c>
      <c r="I25" s="70" t="s">
        <v>507</v>
      </c>
      <c r="J25" s="71" t="s">
        <v>508</v>
      </c>
      <c r="K25" s="70">
        <v>-6987</v>
      </c>
      <c r="L25" s="70" t="s">
        <v>363</v>
      </c>
      <c r="M25" s="71" t="s">
        <v>191</v>
      </c>
      <c r="N25" s="71"/>
      <c r="O25" s="72" t="s">
        <v>502</v>
      </c>
      <c r="P25" s="72" t="s">
        <v>503</v>
      </c>
    </row>
    <row r="26" spans="1:16" ht="12.75" customHeight="1" thickBot="1" x14ac:dyDescent="0.25">
      <c r="A26" s="18" t="str">
        <f t="shared" si="0"/>
        <v> ORI 125 </v>
      </c>
      <c r="B26" s="16" t="str">
        <f t="shared" si="1"/>
        <v>I</v>
      </c>
      <c r="C26" s="18">
        <f t="shared" si="2"/>
        <v>41124.406000000003</v>
      </c>
      <c r="D26" s="29" t="str">
        <f t="shared" si="3"/>
        <v>vis</v>
      </c>
      <c r="E26" s="69">
        <f>VLOOKUP(C26,Active!C$21:E$966,3,FALSE)</f>
        <v>-6920.9854869334313</v>
      </c>
      <c r="F26" s="16" t="s">
        <v>183</v>
      </c>
      <c r="G26" s="29" t="str">
        <f t="shared" si="4"/>
        <v>41124.406</v>
      </c>
      <c r="H26" s="18">
        <f t="shared" si="5"/>
        <v>-6921</v>
      </c>
      <c r="I26" s="70" t="s">
        <v>512</v>
      </c>
      <c r="J26" s="71" t="s">
        <v>513</v>
      </c>
      <c r="K26" s="70">
        <v>-6921</v>
      </c>
      <c r="L26" s="70" t="s">
        <v>373</v>
      </c>
      <c r="M26" s="71" t="s">
        <v>191</v>
      </c>
      <c r="N26" s="71"/>
      <c r="O26" s="72" t="s">
        <v>498</v>
      </c>
      <c r="P26" s="72" t="s">
        <v>506</v>
      </c>
    </row>
    <row r="27" spans="1:16" ht="12.75" customHeight="1" thickBot="1" x14ac:dyDescent="0.25">
      <c r="A27" s="18" t="str">
        <f t="shared" si="0"/>
        <v>IBVS 647 </v>
      </c>
      <c r="B27" s="16" t="str">
        <f t="shared" si="1"/>
        <v>I</v>
      </c>
      <c r="C27" s="18">
        <f t="shared" si="2"/>
        <v>41126.5167</v>
      </c>
      <c r="D27" s="29" t="str">
        <f t="shared" si="3"/>
        <v>vis</v>
      </c>
      <c r="E27" s="69">
        <f>VLOOKUP(C27,Active!C$21:E$966,3,FALSE)</f>
        <v>-6916.9941998033746</v>
      </c>
      <c r="F27" s="16" t="s">
        <v>183</v>
      </c>
      <c r="G27" s="29" t="str">
        <f t="shared" si="4"/>
        <v>41126.5167</v>
      </c>
      <c r="H27" s="18">
        <f t="shared" si="5"/>
        <v>-6917</v>
      </c>
      <c r="I27" s="70" t="s">
        <v>514</v>
      </c>
      <c r="J27" s="71" t="s">
        <v>515</v>
      </c>
      <c r="K27" s="70">
        <v>-6917</v>
      </c>
      <c r="L27" s="70" t="s">
        <v>516</v>
      </c>
      <c r="M27" s="71" t="s">
        <v>462</v>
      </c>
      <c r="N27" s="71" t="s">
        <v>463</v>
      </c>
      <c r="O27" s="72" t="s">
        <v>517</v>
      </c>
      <c r="P27" s="73" t="s">
        <v>518</v>
      </c>
    </row>
    <row r="28" spans="1:16" ht="12.75" customHeight="1" thickBot="1" x14ac:dyDescent="0.25">
      <c r="A28" s="18" t="str">
        <f t="shared" si="0"/>
        <v> ORI 126 </v>
      </c>
      <c r="B28" s="16" t="str">
        <f t="shared" si="1"/>
        <v>I</v>
      </c>
      <c r="C28" s="18">
        <f t="shared" si="2"/>
        <v>41134.451000000001</v>
      </c>
      <c r="D28" s="29" t="str">
        <f t="shared" si="3"/>
        <v>vis</v>
      </c>
      <c r="E28" s="69">
        <f>VLOOKUP(C28,Active!C$21:E$966,3,FALSE)</f>
        <v>-6901.9906135637175</v>
      </c>
      <c r="F28" s="16" t="s">
        <v>183</v>
      </c>
      <c r="G28" s="29" t="str">
        <f t="shared" si="4"/>
        <v>41134.451</v>
      </c>
      <c r="H28" s="18">
        <f t="shared" si="5"/>
        <v>-6902</v>
      </c>
      <c r="I28" s="70" t="s">
        <v>519</v>
      </c>
      <c r="J28" s="71" t="s">
        <v>520</v>
      </c>
      <c r="K28" s="70">
        <v>-6902</v>
      </c>
      <c r="L28" s="70" t="s">
        <v>253</v>
      </c>
      <c r="M28" s="71" t="s">
        <v>191</v>
      </c>
      <c r="N28" s="71"/>
      <c r="O28" s="72" t="s">
        <v>498</v>
      </c>
      <c r="P28" s="72" t="s">
        <v>511</v>
      </c>
    </row>
    <row r="29" spans="1:16" ht="12.75" customHeight="1" thickBot="1" x14ac:dyDescent="0.25">
      <c r="A29" s="18" t="str">
        <f t="shared" si="0"/>
        <v>IBVS 647 </v>
      </c>
      <c r="B29" s="16" t="str">
        <f t="shared" si="1"/>
        <v>I</v>
      </c>
      <c r="C29" s="18">
        <f t="shared" si="2"/>
        <v>41135.506999999998</v>
      </c>
      <c r="D29" s="29" t="str">
        <f t="shared" si="3"/>
        <v>vis</v>
      </c>
      <c r="E29" s="69">
        <f>VLOOKUP(C29,Active!C$21:E$966,3,FALSE)</f>
        <v>-6899.993740863034</v>
      </c>
      <c r="F29" s="16" t="s">
        <v>183</v>
      </c>
      <c r="G29" s="29" t="str">
        <f t="shared" si="4"/>
        <v>41135.5070</v>
      </c>
      <c r="H29" s="18">
        <f t="shared" si="5"/>
        <v>-6900</v>
      </c>
      <c r="I29" s="70" t="s">
        <v>521</v>
      </c>
      <c r="J29" s="71" t="s">
        <v>522</v>
      </c>
      <c r="K29" s="70">
        <v>-6900</v>
      </c>
      <c r="L29" s="70" t="s">
        <v>523</v>
      </c>
      <c r="M29" s="71" t="s">
        <v>462</v>
      </c>
      <c r="N29" s="71" t="s">
        <v>463</v>
      </c>
      <c r="O29" s="72" t="s">
        <v>524</v>
      </c>
      <c r="P29" s="73" t="s">
        <v>518</v>
      </c>
    </row>
    <row r="30" spans="1:16" ht="12.75" customHeight="1" thickBot="1" x14ac:dyDescent="0.25">
      <c r="A30" s="18" t="str">
        <f t="shared" si="0"/>
        <v>IBVS 584 </v>
      </c>
      <c r="B30" s="16" t="str">
        <f t="shared" si="1"/>
        <v>I</v>
      </c>
      <c r="C30" s="18">
        <f t="shared" si="2"/>
        <v>41152.421000000002</v>
      </c>
      <c r="D30" s="29" t="str">
        <f t="shared" si="3"/>
        <v>vis</v>
      </c>
      <c r="E30" s="69">
        <f>VLOOKUP(C30,Active!C$21:E$966,3,FALSE)</f>
        <v>-6868.0097400491486</v>
      </c>
      <c r="F30" s="16" t="s">
        <v>183</v>
      </c>
      <c r="G30" s="29" t="str">
        <f t="shared" si="4"/>
        <v>41152.421</v>
      </c>
      <c r="H30" s="18">
        <f t="shared" si="5"/>
        <v>-6868</v>
      </c>
      <c r="I30" s="70" t="s">
        <v>525</v>
      </c>
      <c r="J30" s="71" t="s">
        <v>526</v>
      </c>
      <c r="K30" s="70">
        <v>-6868</v>
      </c>
      <c r="L30" s="70" t="s">
        <v>527</v>
      </c>
      <c r="M30" s="71" t="s">
        <v>191</v>
      </c>
      <c r="N30" s="71"/>
      <c r="O30" s="72" t="s">
        <v>398</v>
      </c>
      <c r="P30" s="73" t="s">
        <v>528</v>
      </c>
    </row>
    <row r="31" spans="1:16" ht="12.75" customHeight="1" thickBot="1" x14ac:dyDescent="0.25">
      <c r="A31" s="18" t="str">
        <f t="shared" si="0"/>
        <v>IBVS 584 </v>
      </c>
      <c r="B31" s="16" t="str">
        <f t="shared" si="1"/>
        <v>I</v>
      </c>
      <c r="C31" s="18">
        <f t="shared" si="2"/>
        <v>41152.425999999999</v>
      </c>
      <c r="D31" s="29" t="str">
        <f t="shared" si="3"/>
        <v>vis</v>
      </c>
      <c r="E31" s="69">
        <f>VLOOKUP(C31,Active!C$21:E$966,3,FALSE)</f>
        <v>-6868.0002851594727</v>
      </c>
      <c r="F31" s="16" t="s">
        <v>183</v>
      </c>
      <c r="G31" s="29" t="str">
        <f t="shared" si="4"/>
        <v>41152.426</v>
      </c>
      <c r="H31" s="18">
        <f t="shared" si="5"/>
        <v>-6868</v>
      </c>
      <c r="I31" s="70" t="s">
        <v>529</v>
      </c>
      <c r="J31" s="71" t="s">
        <v>530</v>
      </c>
      <c r="K31" s="70">
        <v>-6868</v>
      </c>
      <c r="L31" s="70" t="s">
        <v>470</v>
      </c>
      <c r="M31" s="71" t="s">
        <v>191</v>
      </c>
      <c r="N31" s="71"/>
      <c r="O31" s="72" t="s">
        <v>531</v>
      </c>
      <c r="P31" s="73" t="s">
        <v>528</v>
      </c>
    </row>
    <row r="32" spans="1:16" ht="12.75" customHeight="1" thickBot="1" x14ac:dyDescent="0.25">
      <c r="A32" s="18" t="str">
        <f t="shared" si="0"/>
        <v> ORI 126 </v>
      </c>
      <c r="B32" s="16" t="str">
        <f t="shared" si="1"/>
        <v>I</v>
      </c>
      <c r="C32" s="18">
        <f t="shared" si="2"/>
        <v>41154.544999999998</v>
      </c>
      <c r="D32" s="29" t="str">
        <f t="shared" si="3"/>
        <v>vis</v>
      </c>
      <c r="E32" s="69">
        <f>VLOOKUP(C32,Active!C$21:E$966,3,FALSE)</f>
        <v>-6863.9933029125432</v>
      </c>
      <c r="F32" s="16" t="s">
        <v>183</v>
      </c>
      <c r="G32" s="29" t="str">
        <f t="shared" si="4"/>
        <v>41154.545</v>
      </c>
      <c r="H32" s="18">
        <f t="shared" si="5"/>
        <v>-6864</v>
      </c>
      <c r="I32" s="70" t="s">
        <v>532</v>
      </c>
      <c r="J32" s="71" t="s">
        <v>533</v>
      </c>
      <c r="K32" s="70">
        <v>-6864</v>
      </c>
      <c r="L32" s="70" t="s">
        <v>358</v>
      </c>
      <c r="M32" s="71" t="s">
        <v>191</v>
      </c>
      <c r="N32" s="71"/>
      <c r="O32" s="72" t="s">
        <v>498</v>
      </c>
      <c r="P32" s="72" t="s">
        <v>511</v>
      </c>
    </row>
    <row r="33" spans="1:16" ht="12.75" customHeight="1" thickBot="1" x14ac:dyDescent="0.25">
      <c r="A33" s="18" t="str">
        <f t="shared" si="0"/>
        <v> ORI 126 </v>
      </c>
      <c r="B33" s="16" t="str">
        <f t="shared" si="1"/>
        <v>I</v>
      </c>
      <c r="C33" s="18">
        <f t="shared" si="2"/>
        <v>41178.341</v>
      </c>
      <c r="D33" s="29" t="str">
        <f t="shared" si="3"/>
        <v>vis</v>
      </c>
      <c r="E33" s="69">
        <f>VLOOKUP(C33,Active!C$21:E$966,3,FALSE)</f>
        <v>-6818.9955919413314</v>
      </c>
      <c r="F33" s="16" t="s">
        <v>183</v>
      </c>
      <c r="G33" s="29" t="str">
        <f t="shared" si="4"/>
        <v>41178.341</v>
      </c>
      <c r="H33" s="18">
        <f t="shared" si="5"/>
        <v>-6819</v>
      </c>
      <c r="I33" s="70" t="s">
        <v>534</v>
      </c>
      <c r="J33" s="71" t="s">
        <v>535</v>
      </c>
      <c r="K33" s="70">
        <v>-6819</v>
      </c>
      <c r="L33" s="70" t="s">
        <v>411</v>
      </c>
      <c r="M33" s="71" t="s">
        <v>191</v>
      </c>
      <c r="N33" s="71"/>
      <c r="O33" s="72" t="s">
        <v>498</v>
      </c>
      <c r="P33" s="72" t="s">
        <v>511</v>
      </c>
    </row>
    <row r="34" spans="1:16" ht="12.75" customHeight="1" thickBot="1" x14ac:dyDescent="0.25">
      <c r="A34" s="18" t="str">
        <f t="shared" si="0"/>
        <v>IBVS 779 </v>
      </c>
      <c r="B34" s="16" t="str">
        <f t="shared" si="1"/>
        <v>I</v>
      </c>
      <c r="C34" s="18">
        <f t="shared" si="2"/>
        <v>41392.512000000002</v>
      </c>
      <c r="D34" s="29" t="str">
        <f t="shared" si="3"/>
        <v>vis</v>
      </c>
      <c r="E34" s="69">
        <f>VLOOKUP(C34,Active!C$21:E$966,3,FALSE)</f>
        <v>-6414.0029563548997</v>
      </c>
      <c r="F34" s="16" t="s">
        <v>183</v>
      </c>
      <c r="G34" s="29" t="str">
        <f t="shared" si="4"/>
        <v>41392.512</v>
      </c>
      <c r="H34" s="18">
        <f t="shared" si="5"/>
        <v>-6414</v>
      </c>
      <c r="I34" s="70" t="s">
        <v>536</v>
      </c>
      <c r="J34" s="71" t="s">
        <v>537</v>
      </c>
      <c r="K34" s="70">
        <v>-6414</v>
      </c>
      <c r="L34" s="70" t="s">
        <v>379</v>
      </c>
      <c r="M34" s="71" t="s">
        <v>191</v>
      </c>
      <c r="N34" s="71"/>
      <c r="O34" s="72" t="s">
        <v>538</v>
      </c>
      <c r="P34" s="73" t="s">
        <v>539</v>
      </c>
    </row>
    <row r="35" spans="1:16" ht="12.75" customHeight="1" thickBot="1" x14ac:dyDescent="0.25">
      <c r="A35" s="18" t="str">
        <f t="shared" si="0"/>
        <v> BBS 3 </v>
      </c>
      <c r="B35" s="16" t="str">
        <f t="shared" si="1"/>
        <v>I</v>
      </c>
      <c r="C35" s="18">
        <f t="shared" si="2"/>
        <v>41473.423999999999</v>
      </c>
      <c r="D35" s="29" t="str">
        <f t="shared" si="3"/>
        <v>vis</v>
      </c>
      <c r="E35" s="69">
        <f>VLOOKUP(C35,Active!C$21:E$966,3,FALSE)</f>
        <v>-6261.0001495763554</v>
      </c>
      <c r="F35" s="16" t="s">
        <v>183</v>
      </c>
      <c r="G35" s="29" t="str">
        <f t="shared" si="4"/>
        <v>41473.424</v>
      </c>
      <c r="H35" s="18">
        <f t="shared" si="5"/>
        <v>-6261</v>
      </c>
      <c r="I35" s="70" t="s">
        <v>540</v>
      </c>
      <c r="J35" s="71" t="s">
        <v>541</v>
      </c>
      <c r="K35" s="70">
        <v>-6261</v>
      </c>
      <c r="L35" s="70" t="s">
        <v>470</v>
      </c>
      <c r="M35" s="71" t="s">
        <v>191</v>
      </c>
      <c r="N35" s="71"/>
      <c r="O35" s="72" t="s">
        <v>498</v>
      </c>
      <c r="P35" s="72" t="s">
        <v>542</v>
      </c>
    </row>
    <row r="36" spans="1:16" ht="12.75" customHeight="1" thickBot="1" x14ac:dyDescent="0.25">
      <c r="A36" s="18" t="str">
        <f t="shared" si="0"/>
        <v> BBS 5 </v>
      </c>
      <c r="B36" s="16" t="str">
        <f t="shared" si="1"/>
        <v>I</v>
      </c>
      <c r="C36" s="18">
        <f t="shared" si="2"/>
        <v>41555.39</v>
      </c>
      <c r="D36" s="29" t="str">
        <f t="shared" si="3"/>
        <v>vis</v>
      </c>
      <c r="E36" s="69">
        <f>VLOOKUP(C36,Active!C$21:E$966,3,FALSE)</f>
        <v>-6106.0042520529878</v>
      </c>
      <c r="F36" s="16" t="s">
        <v>183</v>
      </c>
      <c r="G36" s="29" t="str">
        <f t="shared" si="4"/>
        <v>41555.390</v>
      </c>
      <c r="H36" s="18">
        <f t="shared" si="5"/>
        <v>-6106</v>
      </c>
      <c r="I36" s="70" t="s">
        <v>543</v>
      </c>
      <c r="J36" s="71" t="s">
        <v>544</v>
      </c>
      <c r="K36" s="70">
        <v>-6106</v>
      </c>
      <c r="L36" s="70" t="s">
        <v>379</v>
      </c>
      <c r="M36" s="71" t="s">
        <v>191</v>
      </c>
      <c r="N36" s="71"/>
      <c r="O36" s="72" t="s">
        <v>498</v>
      </c>
      <c r="P36" s="72" t="s">
        <v>545</v>
      </c>
    </row>
    <row r="37" spans="1:16" ht="12.75" customHeight="1" thickBot="1" x14ac:dyDescent="0.25">
      <c r="A37" s="18" t="str">
        <f t="shared" si="0"/>
        <v> BBS 5 </v>
      </c>
      <c r="B37" s="16" t="str">
        <f t="shared" si="1"/>
        <v>I</v>
      </c>
      <c r="C37" s="18">
        <f t="shared" si="2"/>
        <v>41581.294000000002</v>
      </c>
      <c r="D37" s="29" t="str">
        <f t="shared" si="3"/>
        <v>vis</v>
      </c>
      <c r="E37" s="69">
        <f>VLOOKUP(C37,Active!C$21:E$966,3,FALSE)</f>
        <v>-6057.0203595921421</v>
      </c>
      <c r="F37" s="16" t="s">
        <v>183</v>
      </c>
      <c r="G37" s="29" t="str">
        <f t="shared" si="4"/>
        <v>41581.294</v>
      </c>
      <c r="H37" s="18">
        <f t="shared" si="5"/>
        <v>-6057</v>
      </c>
      <c r="I37" s="70" t="s">
        <v>546</v>
      </c>
      <c r="J37" s="71" t="s">
        <v>547</v>
      </c>
      <c r="K37" s="70">
        <v>-6057</v>
      </c>
      <c r="L37" s="70" t="s">
        <v>424</v>
      </c>
      <c r="M37" s="71" t="s">
        <v>191</v>
      </c>
      <c r="N37" s="71"/>
      <c r="O37" s="72" t="s">
        <v>498</v>
      </c>
      <c r="P37" s="72" t="s">
        <v>545</v>
      </c>
    </row>
    <row r="38" spans="1:16" ht="12.75" customHeight="1" thickBot="1" x14ac:dyDescent="0.25">
      <c r="A38" s="18" t="str">
        <f t="shared" si="0"/>
        <v> BBS 8 </v>
      </c>
      <c r="B38" s="16" t="str">
        <f t="shared" si="1"/>
        <v>I</v>
      </c>
      <c r="C38" s="18">
        <f t="shared" si="2"/>
        <v>41751.584000000003</v>
      </c>
      <c r="D38" s="29" t="str">
        <f t="shared" si="3"/>
        <v>vis</v>
      </c>
      <c r="E38" s="69">
        <f>VLOOKUP(C38,Active!C$21:E$966,3,FALSE)</f>
        <v>-5735.0057268266737</v>
      </c>
      <c r="F38" s="16" t="s">
        <v>183</v>
      </c>
      <c r="G38" s="29" t="str">
        <f t="shared" si="4"/>
        <v>41751.584</v>
      </c>
      <c r="H38" s="18">
        <f t="shared" si="5"/>
        <v>-5735</v>
      </c>
      <c r="I38" s="70" t="s">
        <v>548</v>
      </c>
      <c r="J38" s="71" t="s">
        <v>549</v>
      </c>
      <c r="K38" s="70">
        <v>-5735</v>
      </c>
      <c r="L38" s="70" t="s">
        <v>184</v>
      </c>
      <c r="M38" s="71" t="s">
        <v>191</v>
      </c>
      <c r="N38" s="71"/>
      <c r="O38" s="72" t="s">
        <v>498</v>
      </c>
      <c r="P38" s="72" t="s">
        <v>550</v>
      </c>
    </row>
    <row r="39" spans="1:16" ht="12.75" customHeight="1" thickBot="1" x14ac:dyDescent="0.25">
      <c r="A39" s="18" t="str">
        <f t="shared" si="0"/>
        <v> BBS 9 </v>
      </c>
      <c r="B39" s="16" t="str">
        <f t="shared" si="1"/>
        <v>I</v>
      </c>
      <c r="C39" s="18">
        <f t="shared" si="2"/>
        <v>41795.476000000002</v>
      </c>
      <c r="D39" s="29" t="str">
        <f t="shared" si="3"/>
        <v>vis</v>
      </c>
      <c r="E39" s="69">
        <f>VLOOKUP(C39,Active!C$21:E$966,3,FALSE)</f>
        <v>-5652.0069232484148</v>
      </c>
      <c r="F39" s="16" t="s">
        <v>183</v>
      </c>
      <c r="G39" s="29" t="str">
        <f t="shared" si="4"/>
        <v>41795.476</v>
      </c>
      <c r="H39" s="18">
        <f t="shared" si="5"/>
        <v>-5652</v>
      </c>
      <c r="I39" s="70" t="s">
        <v>551</v>
      </c>
      <c r="J39" s="71" t="s">
        <v>552</v>
      </c>
      <c r="K39" s="70">
        <v>-5652</v>
      </c>
      <c r="L39" s="70" t="s">
        <v>415</v>
      </c>
      <c r="M39" s="71" t="s">
        <v>191</v>
      </c>
      <c r="N39" s="71"/>
      <c r="O39" s="72" t="s">
        <v>553</v>
      </c>
      <c r="P39" s="72" t="s">
        <v>554</v>
      </c>
    </row>
    <row r="40" spans="1:16" ht="12.75" customHeight="1" thickBot="1" x14ac:dyDescent="0.25">
      <c r="A40" s="18" t="str">
        <f t="shared" si="0"/>
        <v> BBS 9 </v>
      </c>
      <c r="B40" s="16" t="str">
        <f t="shared" si="1"/>
        <v>I</v>
      </c>
      <c r="C40" s="18">
        <f t="shared" si="2"/>
        <v>41824.567999999999</v>
      </c>
      <c r="D40" s="29" t="str">
        <f t="shared" si="3"/>
        <v>vis</v>
      </c>
      <c r="E40" s="69">
        <f>VLOOKUP(C40,Active!C$21:E$966,3,FALSE)</f>
        <v>-5596.9945931267866</v>
      </c>
      <c r="F40" s="16" t="s">
        <v>183</v>
      </c>
      <c r="G40" s="29" t="str">
        <f t="shared" si="4"/>
        <v>41824.568</v>
      </c>
      <c r="H40" s="18">
        <f t="shared" si="5"/>
        <v>-5597</v>
      </c>
      <c r="I40" s="70" t="s">
        <v>555</v>
      </c>
      <c r="J40" s="71" t="s">
        <v>556</v>
      </c>
      <c r="K40" s="70">
        <v>-5597</v>
      </c>
      <c r="L40" s="70" t="s">
        <v>370</v>
      </c>
      <c r="M40" s="71" t="s">
        <v>191</v>
      </c>
      <c r="N40" s="71"/>
      <c r="O40" s="72" t="s">
        <v>553</v>
      </c>
      <c r="P40" s="72" t="s">
        <v>554</v>
      </c>
    </row>
    <row r="41" spans="1:16" ht="12.75" customHeight="1" thickBot="1" x14ac:dyDescent="0.25">
      <c r="A41" s="18" t="str">
        <f t="shared" si="0"/>
        <v> BBS 11 </v>
      </c>
      <c r="B41" s="16" t="str">
        <f t="shared" si="1"/>
        <v>I</v>
      </c>
      <c r="C41" s="18">
        <f t="shared" si="2"/>
        <v>41930.33</v>
      </c>
      <c r="D41" s="29" t="str">
        <f t="shared" si="3"/>
        <v>vis</v>
      </c>
      <c r="E41" s="69">
        <f>VLOOKUP(C41,Active!C$21:E$966,3,FALSE)</f>
        <v>-5397.0009846322073</v>
      </c>
      <c r="F41" s="16" t="s">
        <v>183</v>
      </c>
      <c r="G41" s="29" t="str">
        <f t="shared" si="4"/>
        <v>41930.330</v>
      </c>
      <c r="H41" s="18">
        <f t="shared" si="5"/>
        <v>-5397</v>
      </c>
      <c r="I41" s="70" t="s">
        <v>557</v>
      </c>
      <c r="J41" s="71" t="s">
        <v>558</v>
      </c>
      <c r="K41" s="70">
        <v>-5397</v>
      </c>
      <c r="L41" s="70" t="s">
        <v>559</v>
      </c>
      <c r="M41" s="71" t="s">
        <v>191</v>
      </c>
      <c r="N41" s="71"/>
      <c r="O41" s="72" t="s">
        <v>498</v>
      </c>
      <c r="P41" s="72" t="s">
        <v>560</v>
      </c>
    </row>
    <row r="42" spans="1:16" ht="12.75" customHeight="1" thickBot="1" x14ac:dyDescent="0.25">
      <c r="A42" s="18" t="str">
        <f t="shared" si="0"/>
        <v>IBVS 954 </v>
      </c>
      <c r="B42" s="16" t="str">
        <f t="shared" si="1"/>
        <v>I</v>
      </c>
      <c r="C42" s="18">
        <f t="shared" si="2"/>
        <v>42239.692999999999</v>
      </c>
      <c r="D42" s="29" t="str">
        <f t="shared" si="3"/>
        <v>vis</v>
      </c>
      <c r="E42" s="69">
        <f>VLOOKUP(C42,Active!C$21:E$966,3,FALSE)</f>
        <v>-4812.0023773374614</v>
      </c>
      <c r="F42" s="16" t="s">
        <v>183</v>
      </c>
      <c r="G42" s="29" t="str">
        <f t="shared" si="4"/>
        <v>42239.693</v>
      </c>
      <c r="H42" s="18">
        <f t="shared" si="5"/>
        <v>-4812</v>
      </c>
      <c r="I42" s="70" t="s">
        <v>561</v>
      </c>
      <c r="J42" s="71" t="s">
        <v>562</v>
      </c>
      <c r="K42" s="70">
        <v>-4812</v>
      </c>
      <c r="L42" s="70" t="s">
        <v>559</v>
      </c>
      <c r="M42" s="71" t="s">
        <v>191</v>
      </c>
      <c r="N42" s="71"/>
      <c r="O42" s="72" t="s">
        <v>563</v>
      </c>
      <c r="P42" s="73" t="s">
        <v>564</v>
      </c>
    </row>
    <row r="43" spans="1:16" ht="12.75" customHeight="1" thickBot="1" x14ac:dyDescent="0.25">
      <c r="A43" s="18" t="str">
        <f t="shared" si="0"/>
        <v>IBVS 954 </v>
      </c>
      <c r="B43" s="16" t="str">
        <f t="shared" si="1"/>
        <v>I</v>
      </c>
      <c r="C43" s="18">
        <f t="shared" si="2"/>
        <v>42247.63</v>
      </c>
      <c r="D43" s="29" t="str">
        <f t="shared" si="3"/>
        <v>vis</v>
      </c>
      <c r="E43" s="69">
        <f>VLOOKUP(C43,Active!C$21:E$966,3,FALSE)</f>
        <v>-4796.9936854573816</v>
      </c>
      <c r="F43" s="16" t="s">
        <v>183</v>
      </c>
      <c r="G43" s="29" t="str">
        <f t="shared" si="4"/>
        <v>42247.630</v>
      </c>
      <c r="H43" s="18">
        <f t="shared" si="5"/>
        <v>-4797</v>
      </c>
      <c r="I43" s="70" t="s">
        <v>565</v>
      </c>
      <c r="J43" s="71" t="s">
        <v>566</v>
      </c>
      <c r="K43" s="70">
        <v>-4797</v>
      </c>
      <c r="L43" s="70" t="s">
        <v>370</v>
      </c>
      <c r="M43" s="71" t="s">
        <v>191</v>
      </c>
      <c r="N43" s="71"/>
      <c r="O43" s="72" t="s">
        <v>563</v>
      </c>
      <c r="P43" s="73" t="s">
        <v>564</v>
      </c>
    </row>
    <row r="44" spans="1:16" ht="12.75" customHeight="1" thickBot="1" x14ac:dyDescent="0.25">
      <c r="A44" s="18" t="str">
        <f t="shared" si="0"/>
        <v>IBVS 954 </v>
      </c>
      <c r="B44" s="16" t="str">
        <f t="shared" si="1"/>
        <v>I</v>
      </c>
      <c r="C44" s="18">
        <f t="shared" si="2"/>
        <v>42248.68</v>
      </c>
      <c r="D44" s="29" t="str">
        <f t="shared" si="3"/>
        <v>vis</v>
      </c>
      <c r="E44" s="69">
        <f>VLOOKUP(C44,Active!C$21:E$966,3,FALSE)</f>
        <v>-4795.0081586243041</v>
      </c>
      <c r="F44" s="16" t="s">
        <v>183</v>
      </c>
      <c r="G44" s="29" t="str">
        <f t="shared" si="4"/>
        <v>42248.680</v>
      </c>
      <c r="H44" s="18">
        <f t="shared" si="5"/>
        <v>-4795</v>
      </c>
      <c r="I44" s="70" t="s">
        <v>567</v>
      </c>
      <c r="J44" s="71" t="s">
        <v>568</v>
      </c>
      <c r="K44" s="70">
        <v>-4795</v>
      </c>
      <c r="L44" s="70" t="s">
        <v>415</v>
      </c>
      <c r="M44" s="71" t="s">
        <v>191</v>
      </c>
      <c r="N44" s="71"/>
      <c r="O44" s="72" t="s">
        <v>563</v>
      </c>
      <c r="P44" s="73" t="s">
        <v>564</v>
      </c>
    </row>
    <row r="45" spans="1:16" ht="12.75" customHeight="1" thickBot="1" x14ac:dyDescent="0.25">
      <c r="A45" s="18" t="str">
        <f t="shared" si="0"/>
        <v>IBVS 954 </v>
      </c>
      <c r="B45" s="16" t="str">
        <f t="shared" si="1"/>
        <v>I</v>
      </c>
      <c r="C45" s="18">
        <f t="shared" si="2"/>
        <v>42265.614000000001</v>
      </c>
      <c r="D45" s="29" t="str">
        <f t="shared" si="3"/>
        <v>vis</v>
      </c>
      <c r="E45" s="69">
        <f>VLOOKUP(C45,Active!C$21:E$966,3,FALSE)</f>
        <v>-4762.9863382517005</v>
      </c>
      <c r="F45" s="16" t="s">
        <v>183</v>
      </c>
      <c r="G45" s="29" t="str">
        <f t="shared" si="4"/>
        <v>42265.614</v>
      </c>
      <c r="H45" s="18">
        <f t="shared" si="5"/>
        <v>-4763</v>
      </c>
      <c r="I45" s="70" t="s">
        <v>569</v>
      </c>
      <c r="J45" s="71" t="s">
        <v>570</v>
      </c>
      <c r="K45" s="70">
        <v>-4763</v>
      </c>
      <c r="L45" s="70" t="s">
        <v>363</v>
      </c>
      <c r="M45" s="71" t="s">
        <v>191</v>
      </c>
      <c r="N45" s="71"/>
      <c r="O45" s="72" t="s">
        <v>563</v>
      </c>
      <c r="P45" s="73" t="s">
        <v>564</v>
      </c>
    </row>
    <row r="46" spans="1:16" ht="12.75" customHeight="1" thickBot="1" x14ac:dyDescent="0.25">
      <c r="A46" s="18" t="str">
        <f t="shared" si="0"/>
        <v>IBVS 954 </v>
      </c>
      <c r="B46" s="16" t="str">
        <f t="shared" si="1"/>
        <v>I</v>
      </c>
      <c r="C46" s="18">
        <f t="shared" si="2"/>
        <v>42266.665000000001</v>
      </c>
      <c r="D46" s="29" t="str">
        <f t="shared" si="3"/>
        <v>vis</v>
      </c>
      <c r="E46" s="69">
        <f>VLOOKUP(C46,Active!C$21:E$966,3,FALSE)</f>
        <v>-4760.9989204406938</v>
      </c>
      <c r="F46" s="16" t="s">
        <v>183</v>
      </c>
      <c r="G46" s="29" t="str">
        <f t="shared" si="4"/>
        <v>42266.665</v>
      </c>
      <c r="H46" s="18">
        <f t="shared" si="5"/>
        <v>-4761</v>
      </c>
      <c r="I46" s="70" t="s">
        <v>571</v>
      </c>
      <c r="J46" s="71" t="s">
        <v>572</v>
      </c>
      <c r="K46" s="70">
        <v>-4761</v>
      </c>
      <c r="L46" s="70" t="s">
        <v>573</v>
      </c>
      <c r="M46" s="71" t="s">
        <v>191</v>
      </c>
      <c r="N46" s="71"/>
      <c r="O46" s="72" t="s">
        <v>563</v>
      </c>
      <c r="P46" s="73" t="s">
        <v>564</v>
      </c>
    </row>
    <row r="47" spans="1:16" ht="12.75" customHeight="1" thickBot="1" x14ac:dyDescent="0.25">
      <c r="A47" s="18" t="str">
        <f t="shared" si="0"/>
        <v> BBS 19 </v>
      </c>
      <c r="B47" s="16" t="str">
        <f t="shared" si="1"/>
        <v>I</v>
      </c>
      <c r="C47" s="18">
        <f t="shared" si="2"/>
        <v>42404.694000000003</v>
      </c>
      <c r="D47" s="29" t="str">
        <f t="shared" si="3"/>
        <v>vis</v>
      </c>
      <c r="E47" s="69">
        <f>VLOOKUP(C47,Active!C$21:E$966,3,FALSE)</f>
        <v>-4499.9891268768597</v>
      </c>
      <c r="F47" s="16" t="s">
        <v>183</v>
      </c>
      <c r="G47" s="29" t="str">
        <f t="shared" si="4"/>
        <v>42404.694</v>
      </c>
      <c r="H47" s="18">
        <f t="shared" si="5"/>
        <v>-4500</v>
      </c>
      <c r="I47" s="70" t="s">
        <v>574</v>
      </c>
      <c r="J47" s="71" t="s">
        <v>575</v>
      </c>
      <c r="K47" s="70">
        <v>-4500</v>
      </c>
      <c r="L47" s="70" t="s">
        <v>383</v>
      </c>
      <c r="M47" s="71" t="s">
        <v>191</v>
      </c>
      <c r="N47" s="71"/>
      <c r="O47" s="72" t="s">
        <v>498</v>
      </c>
      <c r="P47" s="72" t="s">
        <v>576</v>
      </c>
    </row>
    <row r="48" spans="1:16" ht="12.75" customHeight="1" thickBot="1" x14ac:dyDescent="0.25">
      <c r="A48" s="18" t="str">
        <f t="shared" si="0"/>
        <v> BBS 19 </v>
      </c>
      <c r="B48" s="16" t="str">
        <f t="shared" si="1"/>
        <v>I</v>
      </c>
      <c r="C48" s="18">
        <f t="shared" si="2"/>
        <v>42405.214999999997</v>
      </c>
      <c r="D48" s="29" t="str">
        <f t="shared" si="3"/>
        <v>vis</v>
      </c>
      <c r="E48" s="69">
        <f>VLOOKUP(C48,Active!C$21:E$966,3,FALSE)</f>
        <v>-4499.0039273720813</v>
      </c>
      <c r="F48" s="16" t="s">
        <v>183</v>
      </c>
      <c r="G48" s="29" t="str">
        <f t="shared" si="4"/>
        <v>42405.215</v>
      </c>
      <c r="H48" s="18">
        <f t="shared" si="5"/>
        <v>-4499</v>
      </c>
      <c r="I48" s="70" t="s">
        <v>577</v>
      </c>
      <c r="J48" s="71" t="s">
        <v>578</v>
      </c>
      <c r="K48" s="70">
        <v>-4499</v>
      </c>
      <c r="L48" s="70" t="s">
        <v>379</v>
      </c>
      <c r="M48" s="71" t="s">
        <v>191</v>
      </c>
      <c r="N48" s="71"/>
      <c r="O48" s="72" t="s">
        <v>498</v>
      </c>
      <c r="P48" s="72" t="s">
        <v>576</v>
      </c>
    </row>
    <row r="49" spans="1:16" ht="12.75" customHeight="1" thickBot="1" x14ac:dyDescent="0.25">
      <c r="A49" s="18" t="str">
        <f t="shared" si="0"/>
        <v> BBS 20 </v>
      </c>
      <c r="B49" s="16" t="str">
        <f t="shared" si="1"/>
        <v>I</v>
      </c>
      <c r="C49" s="18">
        <f t="shared" si="2"/>
        <v>42424.254999999997</v>
      </c>
      <c r="D49" s="29" t="str">
        <f t="shared" si="3"/>
        <v>vis</v>
      </c>
      <c r="E49" s="69">
        <f>VLOOKUP(C49,Active!C$21:E$966,3,FALSE)</f>
        <v>-4462.9997074657167</v>
      </c>
      <c r="F49" s="16" t="s">
        <v>183</v>
      </c>
      <c r="G49" s="29" t="str">
        <f t="shared" si="4"/>
        <v>42424.255</v>
      </c>
      <c r="H49" s="18">
        <f t="shared" si="5"/>
        <v>-4463</v>
      </c>
      <c r="I49" s="70" t="s">
        <v>579</v>
      </c>
      <c r="J49" s="71" t="s">
        <v>580</v>
      </c>
      <c r="K49" s="70">
        <v>-4463</v>
      </c>
      <c r="L49" s="70" t="s">
        <v>581</v>
      </c>
      <c r="M49" s="71" t="s">
        <v>191</v>
      </c>
      <c r="N49" s="71"/>
      <c r="O49" s="72" t="s">
        <v>553</v>
      </c>
      <c r="P49" s="72" t="s">
        <v>582</v>
      </c>
    </row>
    <row r="50" spans="1:16" ht="12.75" customHeight="1" thickBot="1" x14ac:dyDescent="0.25">
      <c r="A50" s="18" t="str">
        <f t="shared" si="0"/>
        <v> BBS 21 </v>
      </c>
      <c r="B50" s="16" t="str">
        <f t="shared" si="1"/>
        <v>I</v>
      </c>
      <c r="C50" s="18">
        <f t="shared" si="2"/>
        <v>42468.671999999999</v>
      </c>
      <c r="D50" s="29" t="str">
        <f t="shared" si="3"/>
        <v>vis</v>
      </c>
      <c r="E50" s="69">
        <f>VLOOKUP(C50,Active!C$21:E$966,3,FALSE)</f>
        <v>-4379.008140470919</v>
      </c>
      <c r="F50" s="16" t="s">
        <v>183</v>
      </c>
      <c r="G50" s="29" t="str">
        <f t="shared" si="4"/>
        <v>42468.672</v>
      </c>
      <c r="H50" s="18">
        <f t="shared" si="5"/>
        <v>-4379</v>
      </c>
      <c r="I50" s="70" t="s">
        <v>583</v>
      </c>
      <c r="J50" s="71" t="s">
        <v>584</v>
      </c>
      <c r="K50" s="70">
        <v>-4379</v>
      </c>
      <c r="L50" s="70" t="s">
        <v>415</v>
      </c>
      <c r="M50" s="71" t="s">
        <v>191</v>
      </c>
      <c r="N50" s="71"/>
      <c r="O50" s="72" t="s">
        <v>553</v>
      </c>
      <c r="P50" s="72" t="s">
        <v>585</v>
      </c>
    </row>
    <row r="51" spans="1:16" ht="12.75" customHeight="1" thickBot="1" x14ac:dyDescent="0.25">
      <c r="A51" s="18" t="str">
        <f t="shared" si="0"/>
        <v> BBS 22 </v>
      </c>
      <c r="B51" s="16" t="str">
        <f t="shared" si="1"/>
        <v>I</v>
      </c>
      <c r="C51" s="18">
        <f t="shared" si="2"/>
        <v>42528.438000000002</v>
      </c>
      <c r="D51" s="29" t="str">
        <f t="shared" si="3"/>
        <v>vis</v>
      </c>
      <c r="E51" s="69">
        <f>VLOOKUP(C51,Active!C$21:E$966,3,FALSE)</f>
        <v>-4265.9919531324849</v>
      </c>
      <c r="F51" s="16" t="s">
        <v>183</v>
      </c>
      <c r="G51" s="29" t="str">
        <f t="shared" si="4"/>
        <v>42528.438</v>
      </c>
      <c r="H51" s="18">
        <f t="shared" si="5"/>
        <v>-4266</v>
      </c>
      <c r="I51" s="70" t="s">
        <v>586</v>
      </c>
      <c r="J51" s="71" t="s">
        <v>587</v>
      </c>
      <c r="K51" s="70">
        <v>-4266</v>
      </c>
      <c r="L51" s="70" t="s">
        <v>358</v>
      </c>
      <c r="M51" s="71" t="s">
        <v>191</v>
      </c>
      <c r="N51" s="71"/>
      <c r="O51" s="72" t="s">
        <v>498</v>
      </c>
      <c r="P51" s="72" t="s">
        <v>588</v>
      </c>
    </row>
    <row r="52" spans="1:16" ht="12.75" customHeight="1" thickBot="1" x14ac:dyDescent="0.25">
      <c r="A52" s="18" t="str">
        <f t="shared" si="0"/>
        <v> BBS 22 </v>
      </c>
      <c r="B52" s="16" t="str">
        <f t="shared" si="1"/>
        <v>I</v>
      </c>
      <c r="C52" s="18">
        <f t="shared" si="2"/>
        <v>42529.485999999997</v>
      </c>
      <c r="D52" s="29" t="str">
        <f t="shared" si="3"/>
        <v>vis</v>
      </c>
      <c r="E52" s="69">
        <f>VLOOKUP(C52,Active!C$21:E$966,3,FALSE)</f>
        <v>-4264.0102082552958</v>
      </c>
      <c r="F52" s="16" t="s">
        <v>183</v>
      </c>
      <c r="G52" s="29" t="str">
        <f t="shared" si="4"/>
        <v>42529.486</v>
      </c>
      <c r="H52" s="18">
        <f t="shared" si="5"/>
        <v>-4264</v>
      </c>
      <c r="I52" s="70" t="s">
        <v>589</v>
      </c>
      <c r="J52" s="71" t="s">
        <v>590</v>
      </c>
      <c r="K52" s="70">
        <v>-4264</v>
      </c>
      <c r="L52" s="70" t="s">
        <v>527</v>
      </c>
      <c r="M52" s="71" t="s">
        <v>191</v>
      </c>
      <c r="N52" s="71"/>
      <c r="O52" s="72" t="s">
        <v>498</v>
      </c>
      <c r="P52" s="72" t="s">
        <v>588</v>
      </c>
    </row>
    <row r="53" spans="1:16" ht="12.75" customHeight="1" thickBot="1" x14ac:dyDescent="0.25">
      <c r="A53" s="18" t="str">
        <f t="shared" si="0"/>
        <v> BBS 23 </v>
      </c>
      <c r="B53" s="16" t="str">
        <f t="shared" si="1"/>
        <v>I</v>
      </c>
      <c r="C53" s="18">
        <f t="shared" si="2"/>
        <v>42575.497000000003</v>
      </c>
      <c r="D53" s="29" t="str">
        <f t="shared" si="3"/>
        <v>vis</v>
      </c>
      <c r="E53" s="69">
        <f>VLOOKUP(C53,Active!C$21:E$966,3,FALSE)</f>
        <v>-4177.0044224300927</v>
      </c>
      <c r="F53" s="16" t="s">
        <v>183</v>
      </c>
      <c r="G53" s="29" t="str">
        <f t="shared" si="4"/>
        <v>42575.497</v>
      </c>
      <c r="H53" s="18">
        <f t="shared" si="5"/>
        <v>-4177</v>
      </c>
      <c r="I53" s="70" t="s">
        <v>591</v>
      </c>
      <c r="J53" s="71" t="s">
        <v>592</v>
      </c>
      <c r="K53" s="70">
        <v>-4177</v>
      </c>
      <c r="L53" s="70" t="s">
        <v>379</v>
      </c>
      <c r="M53" s="71" t="s">
        <v>191</v>
      </c>
      <c r="N53" s="71"/>
      <c r="O53" s="72" t="s">
        <v>593</v>
      </c>
      <c r="P53" s="72" t="s">
        <v>594</v>
      </c>
    </row>
    <row r="54" spans="1:16" ht="12.75" customHeight="1" thickBot="1" x14ac:dyDescent="0.25">
      <c r="A54" s="18" t="str">
        <f t="shared" si="0"/>
        <v>IBVS 1249 </v>
      </c>
      <c r="B54" s="16" t="str">
        <f t="shared" si="1"/>
        <v>I</v>
      </c>
      <c r="C54" s="18">
        <f t="shared" si="2"/>
        <v>42596.650999999998</v>
      </c>
      <c r="D54" s="29" t="str">
        <f t="shared" si="3"/>
        <v>vis</v>
      </c>
      <c r="E54" s="69">
        <f>VLOOKUP(C54,Active!C$21:E$966,3,FALSE)</f>
        <v>-4137.0026751664891</v>
      </c>
      <c r="F54" s="16" t="s">
        <v>183</v>
      </c>
      <c r="G54" s="29" t="str">
        <f t="shared" si="4"/>
        <v>42596.651</v>
      </c>
      <c r="H54" s="18">
        <f t="shared" si="5"/>
        <v>-4137</v>
      </c>
      <c r="I54" s="70" t="s">
        <v>595</v>
      </c>
      <c r="J54" s="71" t="s">
        <v>596</v>
      </c>
      <c r="K54" s="70">
        <v>-4137</v>
      </c>
      <c r="L54" s="70" t="s">
        <v>559</v>
      </c>
      <c r="M54" s="71" t="s">
        <v>191</v>
      </c>
      <c r="N54" s="71"/>
      <c r="O54" s="72" t="s">
        <v>563</v>
      </c>
      <c r="P54" s="73" t="s">
        <v>597</v>
      </c>
    </row>
    <row r="55" spans="1:16" ht="12.75" customHeight="1" thickBot="1" x14ac:dyDescent="0.25">
      <c r="A55" s="18" t="str">
        <f t="shared" si="0"/>
        <v> BBS 23 </v>
      </c>
      <c r="B55" s="16" t="str">
        <f t="shared" si="1"/>
        <v>I</v>
      </c>
      <c r="C55" s="18">
        <f t="shared" si="2"/>
        <v>42601.391000000003</v>
      </c>
      <c r="D55" s="29" t="str">
        <f t="shared" si="3"/>
        <v>vis</v>
      </c>
      <c r="E55" s="69">
        <f>VLOOKUP(C55,Active!C$21:E$966,3,FALSE)</f>
        <v>-4128.0394397486134</v>
      </c>
      <c r="F55" s="16" t="s">
        <v>183</v>
      </c>
      <c r="G55" s="29" t="str">
        <f t="shared" si="4"/>
        <v>42601.391</v>
      </c>
      <c r="H55" s="18">
        <f t="shared" si="5"/>
        <v>-4128</v>
      </c>
      <c r="I55" s="70" t="s">
        <v>598</v>
      </c>
      <c r="J55" s="71" t="s">
        <v>599</v>
      </c>
      <c r="K55" s="70">
        <v>-4128</v>
      </c>
      <c r="L55" s="70" t="s">
        <v>439</v>
      </c>
      <c r="M55" s="71" t="s">
        <v>191</v>
      </c>
      <c r="N55" s="71"/>
      <c r="O55" s="72" t="s">
        <v>600</v>
      </c>
      <c r="P55" s="72" t="s">
        <v>594</v>
      </c>
    </row>
    <row r="56" spans="1:16" ht="12.75" customHeight="1" thickBot="1" x14ac:dyDescent="0.25">
      <c r="A56" s="18" t="str">
        <f t="shared" si="0"/>
        <v> BBS 23 </v>
      </c>
      <c r="B56" s="16" t="str">
        <f t="shared" si="1"/>
        <v>I</v>
      </c>
      <c r="C56" s="18">
        <f t="shared" si="2"/>
        <v>42601.415999999997</v>
      </c>
      <c r="D56" s="29" t="str">
        <f t="shared" si="3"/>
        <v>vis</v>
      </c>
      <c r="E56" s="69">
        <f>VLOOKUP(C56,Active!C$21:E$966,3,FALSE)</f>
        <v>-4127.9921653002184</v>
      </c>
      <c r="F56" s="16" t="s">
        <v>183</v>
      </c>
      <c r="G56" s="29" t="str">
        <f t="shared" si="4"/>
        <v>42601.416</v>
      </c>
      <c r="H56" s="18">
        <f t="shared" si="5"/>
        <v>-4128</v>
      </c>
      <c r="I56" s="70" t="s">
        <v>601</v>
      </c>
      <c r="J56" s="71" t="s">
        <v>602</v>
      </c>
      <c r="K56" s="70">
        <v>-4128</v>
      </c>
      <c r="L56" s="70" t="s">
        <v>358</v>
      </c>
      <c r="M56" s="71" t="s">
        <v>191</v>
      </c>
      <c r="N56" s="71"/>
      <c r="O56" s="72" t="s">
        <v>593</v>
      </c>
      <c r="P56" s="72" t="s">
        <v>594</v>
      </c>
    </row>
    <row r="57" spans="1:16" ht="12.75" customHeight="1" thickBot="1" x14ac:dyDescent="0.25">
      <c r="A57" s="18" t="str">
        <f t="shared" si="0"/>
        <v> BBS 23 </v>
      </c>
      <c r="B57" s="16" t="str">
        <f t="shared" si="1"/>
        <v>I</v>
      </c>
      <c r="C57" s="18">
        <f t="shared" si="2"/>
        <v>42619.4</v>
      </c>
      <c r="D57" s="29" t="str">
        <f t="shared" si="3"/>
        <v>vis</v>
      </c>
      <c r="E57" s="69">
        <f>VLOOKUP(C57,Active!C$21:E$966,3,FALSE)</f>
        <v>-4093.9848180945369</v>
      </c>
      <c r="F57" s="16" t="s">
        <v>183</v>
      </c>
      <c r="G57" s="29" t="str">
        <f t="shared" si="4"/>
        <v>42619.400</v>
      </c>
      <c r="H57" s="18">
        <f t="shared" si="5"/>
        <v>-4094</v>
      </c>
      <c r="I57" s="70" t="s">
        <v>603</v>
      </c>
      <c r="J57" s="71" t="s">
        <v>604</v>
      </c>
      <c r="K57" s="70">
        <v>-4094</v>
      </c>
      <c r="L57" s="70" t="s">
        <v>373</v>
      </c>
      <c r="M57" s="71" t="s">
        <v>191</v>
      </c>
      <c r="N57" s="71"/>
      <c r="O57" s="72" t="s">
        <v>593</v>
      </c>
      <c r="P57" s="72" t="s">
        <v>594</v>
      </c>
    </row>
    <row r="58" spans="1:16" ht="12.75" customHeight="1" thickBot="1" x14ac:dyDescent="0.25">
      <c r="A58" s="18" t="str">
        <f t="shared" si="0"/>
        <v> BBS 23 </v>
      </c>
      <c r="B58" s="16" t="str">
        <f t="shared" si="1"/>
        <v>I</v>
      </c>
      <c r="C58" s="18">
        <f t="shared" si="2"/>
        <v>42638.428999999996</v>
      </c>
      <c r="D58" s="29" t="str">
        <f t="shared" si="3"/>
        <v>vis</v>
      </c>
      <c r="E58" s="69">
        <f>VLOOKUP(C58,Active!C$21:E$966,3,FALSE)</f>
        <v>-4058.0013989454828</v>
      </c>
      <c r="F58" s="16" t="s">
        <v>183</v>
      </c>
      <c r="G58" s="29" t="str">
        <f t="shared" si="4"/>
        <v>42638.429</v>
      </c>
      <c r="H58" s="18">
        <f t="shared" si="5"/>
        <v>-4058</v>
      </c>
      <c r="I58" s="70" t="s">
        <v>605</v>
      </c>
      <c r="J58" s="71" t="s">
        <v>606</v>
      </c>
      <c r="K58" s="70">
        <v>-4058</v>
      </c>
      <c r="L58" s="70" t="s">
        <v>559</v>
      </c>
      <c r="M58" s="71" t="s">
        <v>191</v>
      </c>
      <c r="N58" s="71"/>
      <c r="O58" s="72" t="s">
        <v>593</v>
      </c>
      <c r="P58" s="72" t="s">
        <v>594</v>
      </c>
    </row>
    <row r="59" spans="1:16" ht="12.75" customHeight="1" thickBot="1" x14ac:dyDescent="0.25">
      <c r="A59" s="18" t="str">
        <f t="shared" si="0"/>
        <v> BBS 23 </v>
      </c>
      <c r="B59" s="16" t="str">
        <f t="shared" si="1"/>
        <v>I</v>
      </c>
      <c r="C59" s="18">
        <f t="shared" si="2"/>
        <v>42656.406999999999</v>
      </c>
      <c r="D59" s="29" t="str">
        <f t="shared" si="3"/>
        <v>vis</v>
      </c>
      <c r="E59" s="69">
        <f>VLOOKUP(C59,Active!C$21:E$966,3,FALSE)</f>
        <v>-4024.0053976074214</v>
      </c>
      <c r="F59" s="16" t="s">
        <v>183</v>
      </c>
      <c r="G59" s="29" t="str">
        <f t="shared" si="4"/>
        <v>42656.407</v>
      </c>
      <c r="H59" s="18">
        <f t="shared" si="5"/>
        <v>-4024</v>
      </c>
      <c r="I59" s="70" t="s">
        <v>607</v>
      </c>
      <c r="J59" s="71" t="s">
        <v>608</v>
      </c>
      <c r="K59" s="70">
        <v>-4024</v>
      </c>
      <c r="L59" s="70" t="s">
        <v>184</v>
      </c>
      <c r="M59" s="71" t="s">
        <v>191</v>
      </c>
      <c r="N59" s="71"/>
      <c r="O59" s="72" t="s">
        <v>553</v>
      </c>
      <c r="P59" s="72" t="s">
        <v>594</v>
      </c>
    </row>
    <row r="60" spans="1:16" ht="12.75" customHeight="1" thickBot="1" x14ac:dyDescent="0.25">
      <c r="A60" s="18" t="str">
        <f t="shared" si="0"/>
        <v> BBS 24 </v>
      </c>
      <c r="B60" s="16" t="str">
        <f t="shared" si="1"/>
        <v>I</v>
      </c>
      <c r="C60" s="18">
        <f t="shared" si="2"/>
        <v>42692.372000000003</v>
      </c>
      <c r="D60" s="29" t="str">
        <f t="shared" si="3"/>
        <v>vis</v>
      </c>
      <c r="E60" s="69">
        <f>VLOOKUP(C60,Active!C$21:E$966,3,FALSE)</f>
        <v>-3955.9963761298759</v>
      </c>
      <c r="F60" s="16" t="s">
        <v>183</v>
      </c>
      <c r="G60" s="29" t="str">
        <f t="shared" si="4"/>
        <v>42692.372</v>
      </c>
      <c r="H60" s="18">
        <f t="shared" si="5"/>
        <v>-3956</v>
      </c>
      <c r="I60" s="70" t="s">
        <v>609</v>
      </c>
      <c r="J60" s="71" t="s">
        <v>610</v>
      </c>
      <c r="K60" s="70">
        <v>-3956</v>
      </c>
      <c r="L60" s="70" t="s">
        <v>411</v>
      </c>
      <c r="M60" s="71" t="s">
        <v>191</v>
      </c>
      <c r="N60" s="71"/>
      <c r="O60" s="72" t="s">
        <v>593</v>
      </c>
      <c r="P60" s="72" t="s">
        <v>611</v>
      </c>
    </row>
    <row r="61" spans="1:16" ht="12.75" customHeight="1" thickBot="1" x14ac:dyDescent="0.25">
      <c r="A61" s="18" t="str">
        <f t="shared" si="0"/>
        <v>IBVS 1249 </v>
      </c>
      <c r="B61" s="16" t="str">
        <f t="shared" si="1"/>
        <v>I</v>
      </c>
      <c r="C61" s="18">
        <f t="shared" si="2"/>
        <v>42696.588000000003</v>
      </c>
      <c r="D61" s="29" t="str">
        <f t="shared" si="3"/>
        <v>vis</v>
      </c>
      <c r="E61" s="69">
        <f>VLOOKUP(C61,Active!C$21:E$966,3,FALSE)</f>
        <v>-3948.0240131506093</v>
      </c>
      <c r="F61" s="16" t="s">
        <v>183</v>
      </c>
      <c r="G61" s="29" t="str">
        <f t="shared" si="4"/>
        <v>42696.588</v>
      </c>
      <c r="H61" s="18">
        <f t="shared" si="5"/>
        <v>-3948</v>
      </c>
      <c r="I61" s="70" t="s">
        <v>612</v>
      </c>
      <c r="J61" s="71" t="s">
        <v>613</v>
      </c>
      <c r="K61" s="70">
        <v>-3948</v>
      </c>
      <c r="L61" s="70" t="s">
        <v>490</v>
      </c>
      <c r="M61" s="71" t="s">
        <v>191</v>
      </c>
      <c r="N61" s="71"/>
      <c r="O61" s="72" t="s">
        <v>563</v>
      </c>
      <c r="P61" s="73" t="s">
        <v>597</v>
      </c>
    </row>
    <row r="62" spans="1:16" ht="12.75" customHeight="1" thickBot="1" x14ac:dyDescent="0.25">
      <c r="A62" s="18" t="str">
        <f t="shared" si="0"/>
        <v> BBS 24 </v>
      </c>
      <c r="B62" s="16" t="str">
        <f t="shared" si="1"/>
        <v>I</v>
      </c>
      <c r="C62" s="18">
        <f t="shared" si="2"/>
        <v>42710.337</v>
      </c>
      <c r="D62" s="29" t="str">
        <f t="shared" si="3"/>
        <v>vis</v>
      </c>
      <c r="E62" s="69">
        <f>VLOOKUP(C62,Active!C$21:E$966,3,FALSE)</f>
        <v>-3922.0249575049979</v>
      </c>
      <c r="F62" s="16" t="s">
        <v>183</v>
      </c>
      <c r="G62" s="29" t="str">
        <f t="shared" si="4"/>
        <v>42710.337</v>
      </c>
      <c r="H62" s="18">
        <f t="shared" si="5"/>
        <v>-3922</v>
      </c>
      <c r="I62" s="70" t="s">
        <v>614</v>
      </c>
      <c r="J62" s="71" t="s">
        <v>615</v>
      </c>
      <c r="K62" s="70">
        <v>-3922</v>
      </c>
      <c r="L62" s="70" t="s">
        <v>490</v>
      </c>
      <c r="M62" s="71" t="s">
        <v>191</v>
      </c>
      <c r="N62" s="71"/>
      <c r="O62" s="72" t="s">
        <v>600</v>
      </c>
      <c r="P62" s="72" t="s">
        <v>611</v>
      </c>
    </row>
    <row r="63" spans="1:16" ht="12.75" customHeight="1" thickBot="1" x14ac:dyDescent="0.25">
      <c r="A63" s="18" t="str">
        <f t="shared" si="0"/>
        <v> BBS 24 </v>
      </c>
      <c r="B63" s="16" t="str">
        <f t="shared" si="1"/>
        <v>I</v>
      </c>
      <c r="C63" s="18">
        <f t="shared" si="2"/>
        <v>42710.351999999999</v>
      </c>
      <c r="D63" s="29" t="str">
        <f t="shared" si="3"/>
        <v>vis</v>
      </c>
      <c r="E63" s="69">
        <f>VLOOKUP(C63,Active!C$21:E$966,3,FALSE)</f>
        <v>-3921.9965928359552</v>
      </c>
      <c r="F63" s="16" t="s">
        <v>183</v>
      </c>
      <c r="G63" s="29" t="str">
        <f t="shared" si="4"/>
        <v>42710.352</v>
      </c>
      <c r="H63" s="18">
        <f t="shared" si="5"/>
        <v>-3922</v>
      </c>
      <c r="I63" s="70" t="s">
        <v>616</v>
      </c>
      <c r="J63" s="71" t="s">
        <v>617</v>
      </c>
      <c r="K63" s="70">
        <v>-3922</v>
      </c>
      <c r="L63" s="70" t="s">
        <v>411</v>
      </c>
      <c r="M63" s="71" t="s">
        <v>191</v>
      </c>
      <c r="N63" s="71"/>
      <c r="O63" s="72" t="s">
        <v>593</v>
      </c>
      <c r="P63" s="72" t="s">
        <v>611</v>
      </c>
    </row>
    <row r="64" spans="1:16" ht="12.75" customHeight="1" thickBot="1" x14ac:dyDescent="0.25">
      <c r="A64" s="18" t="str">
        <f t="shared" si="0"/>
        <v> BBS 25 </v>
      </c>
      <c r="B64" s="16" t="str">
        <f t="shared" si="1"/>
        <v>I</v>
      </c>
      <c r="C64" s="18">
        <f t="shared" si="2"/>
        <v>42754.241999999998</v>
      </c>
      <c r="D64" s="29" t="str">
        <f t="shared" si="3"/>
        <v>vis</v>
      </c>
      <c r="E64" s="69">
        <f>VLOOKUP(C64,Active!C$21:E$966,3,FALSE)</f>
        <v>-3839.0015712135692</v>
      </c>
      <c r="F64" s="16" t="s">
        <v>183</v>
      </c>
      <c r="G64" s="29" t="str">
        <f t="shared" si="4"/>
        <v>42754.242</v>
      </c>
      <c r="H64" s="18">
        <f t="shared" si="5"/>
        <v>-3839</v>
      </c>
      <c r="I64" s="70" t="s">
        <v>618</v>
      </c>
      <c r="J64" s="71" t="s">
        <v>619</v>
      </c>
      <c r="K64" s="70">
        <v>-3839</v>
      </c>
      <c r="L64" s="70" t="s">
        <v>559</v>
      </c>
      <c r="M64" s="71" t="s">
        <v>191</v>
      </c>
      <c r="N64" s="71"/>
      <c r="O64" s="72" t="s">
        <v>593</v>
      </c>
      <c r="P64" s="72" t="s">
        <v>620</v>
      </c>
    </row>
    <row r="65" spans="1:16" ht="12.75" customHeight="1" thickBot="1" x14ac:dyDescent="0.25">
      <c r="A65" s="18" t="str">
        <f t="shared" si="0"/>
        <v> BBS 27 </v>
      </c>
      <c r="B65" s="16" t="str">
        <f t="shared" si="1"/>
        <v>I</v>
      </c>
      <c r="C65" s="18">
        <f t="shared" si="2"/>
        <v>42878.51</v>
      </c>
      <c r="D65" s="29" t="str">
        <f t="shared" si="3"/>
        <v>vis</v>
      </c>
      <c r="E65" s="69">
        <f>VLOOKUP(C65,Active!C$21:E$966,3,FALSE)</f>
        <v>-3604.0135250305862</v>
      </c>
      <c r="F65" s="16" t="s">
        <v>183</v>
      </c>
      <c r="G65" s="29" t="str">
        <f t="shared" si="4"/>
        <v>42878.510</v>
      </c>
      <c r="H65" s="18">
        <f t="shared" si="5"/>
        <v>-3604</v>
      </c>
      <c r="I65" s="70" t="s">
        <v>621</v>
      </c>
      <c r="J65" s="71" t="s">
        <v>622</v>
      </c>
      <c r="K65" s="70">
        <v>-3604</v>
      </c>
      <c r="L65" s="70" t="s">
        <v>623</v>
      </c>
      <c r="M65" s="71" t="s">
        <v>191</v>
      </c>
      <c r="N65" s="71"/>
      <c r="O65" s="72" t="s">
        <v>553</v>
      </c>
      <c r="P65" s="72" t="s">
        <v>624</v>
      </c>
    </row>
    <row r="66" spans="1:16" ht="12.75" customHeight="1" thickBot="1" x14ac:dyDescent="0.25">
      <c r="A66" s="18" t="str">
        <f t="shared" si="0"/>
        <v> BBS 28 </v>
      </c>
      <c r="B66" s="16" t="str">
        <f t="shared" si="1"/>
        <v>I</v>
      </c>
      <c r="C66" s="18">
        <f t="shared" si="2"/>
        <v>42913.421999999999</v>
      </c>
      <c r="D66" s="29" t="str">
        <f t="shared" si="3"/>
        <v>vis</v>
      </c>
      <c r="E66" s="69">
        <f>VLOOKUP(C66,Active!C$21:E$966,3,FALSE)</f>
        <v>-3537.9957033199348</v>
      </c>
      <c r="F66" s="16" t="s">
        <v>183</v>
      </c>
      <c r="G66" s="29" t="str">
        <f t="shared" si="4"/>
        <v>42913.422</v>
      </c>
      <c r="H66" s="18">
        <f t="shared" si="5"/>
        <v>-3538</v>
      </c>
      <c r="I66" s="70" t="s">
        <v>625</v>
      </c>
      <c r="J66" s="71" t="s">
        <v>626</v>
      </c>
      <c r="K66" s="70">
        <v>-3538</v>
      </c>
      <c r="L66" s="70" t="s">
        <v>411</v>
      </c>
      <c r="M66" s="71" t="s">
        <v>191</v>
      </c>
      <c r="N66" s="71"/>
      <c r="O66" s="72" t="s">
        <v>553</v>
      </c>
      <c r="P66" s="72" t="s">
        <v>627</v>
      </c>
    </row>
    <row r="67" spans="1:16" ht="12.75" customHeight="1" thickBot="1" x14ac:dyDescent="0.25">
      <c r="A67" s="18" t="str">
        <f t="shared" si="0"/>
        <v> MVS 7.197 </v>
      </c>
      <c r="B67" s="16" t="str">
        <f t="shared" si="1"/>
        <v>I</v>
      </c>
      <c r="C67" s="18">
        <f t="shared" si="2"/>
        <v>42922.42</v>
      </c>
      <c r="D67" s="29" t="str">
        <f t="shared" si="3"/>
        <v>vis</v>
      </c>
      <c r="E67" s="69">
        <f>VLOOKUP(C67,Active!C$21:E$966,3,FALSE)</f>
        <v>-3520.980683849481</v>
      </c>
      <c r="F67" s="16" t="s">
        <v>183</v>
      </c>
      <c r="G67" s="29" t="str">
        <f t="shared" si="4"/>
        <v>42922.420</v>
      </c>
      <c r="H67" s="18">
        <f t="shared" si="5"/>
        <v>-3521</v>
      </c>
      <c r="I67" s="70" t="s">
        <v>628</v>
      </c>
      <c r="J67" s="71" t="s">
        <v>629</v>
      </c>
      <c r="K67" s="70">
        <v>-3521</v>
      </c>
      <c r="L67" s="70" t="s">
        <v>367</v>
      </c>
      <c r="M67" s="71" t="s">
        <v>185</v>
      </c>
      <c r="N67" s="71"/>
      <c r="O67" s="72" t="s">
        <v>630</v>
      </c>
      <c r="P67" s="72" t="s">
        <v>631</v>
      </c>
    </row>
    <row r="68" spans="1:16" ht="12.75" customHeight="1" thickBot="1" x14ac:dyDescent="0.25">
      <c r="A68" s="18" t="str">
        <f t="shared" si="0"/>
        <v> BBS 28 </v>
      </c>
      <c r="B68" s="16" t="str">
        <f t="shared" si="1"/>
        <v>I</v>
      </c>
      <c r="C68" s="18">
        <f t="shared" si="2"/>
        <v>42959.413999999997</v>
      </c>
      <c r="D68" s="29" t="str">
        <f t="shared" si="3"/>
        <v>vis</v>
      </c>
      <c r="E68" s="69">
        <f>VLOOKUP(C68,Active!C$21:E$966,3,FALSE)</f>
        <v>-3451.0258460755349</v>
      </c>
      <c r="F68" s="16" t="s">
        <v>183</v>
      </c>
      <c r="G68" s="29" t="str">
        <f t="shared" si="4"/>
        <v>42959.414</v>
      </c>
      <c r="H68" s="18">
        <f t="shared" si="5"/>
        <v>-3451</v>
      </c>
      <c r="I68" s="70" t="s">
        <v>632</v>
      </c>
      <c r="J68" s="71" t="s">
        <v>633</v>
      </c>
      <c r="K68" s="70">
        <v>-3451</v>
      </c>
      <c r="L68" s="70" t="s">
        <v>634</v>
      </c>
      <c r="M68" s="71" t="s">
        <v>191</v>
      </c>
      <c r="N68" s="71"/>
      <c r="O68" s="72" t="s">
        <v>600</v>
      </c>
      <c r="P68" s="72" t="s">
        <v>627</v>
      </c>
    </row>
    <row r="69" spans="1:16" ht="12.75" customHeight="1" thickBot="1" x14ac:dyDescent="0.25">
      <c r="A69" s="18" t="str">
        <f t="shared" si="0"/>
        <v> BBS 28 </v>
      </c>
      <c r="B69" s="16" t="str">
        <f t="shared" si="1"/>
        <v>I</v>
      </c>
      <c r="C69" s="18">
        <f t="shared" si="2"/>
        <v>42959.432000000001</v>
      </c>
      <c r="D69" s="29" t="str">
        <f t="shared" si="3"/>
        <v>vis</v>
      </c>
      <c r="E69" s="69">
        <f>VLOOKUP(C69,Active!C$21:E$966,3,FALSE)</f>
        <v>-3450.9918084726755</v>
      </c>
      <c r="F69" s="16" t="s">
        <v>183</v>
      </c>
      <c r="G69" s="29" t="str">
        <f t="shared" si="4"/>
        <v>42959.432</v>
      </c>
      <c r="H69" s="18">
        <f t="shared" si="5"/>
        <v>-3451</v>
      </c>
      <c r="I69" s="70" t="s">
        <v>635</v>
      </c>
      <c r="J69" s="71" t="s">
        <v>636</v>
      </c>
      <c r="K69" s="70">
        <v>-3451</v>
      </c>
      <c r="L69" s="70" t="s">
        <v>358</v>
      </c>
      <c r="M69" s="71" t="s">
        <v>191</v>
      </c>
      <c r="N69" s="71"/>
      <c r="O69" s="72" t="s">
        <v>593</v>
      </c>
      <c r="P69" s="72" t="s">
        <v>627</v>
      </c>
    </row>
    <row r="70" spans="1:16" ht="12.75" customHeight="1" thickBot="1" x14ac:dyDescent="0.25">
      <c r="A70" s="18" t="str">
        <f t="shared" si="0"/>
        <v> MVS 7.197 </v>
      </c>
      <c r="B70" s="16" t="str">
        <f t="shared" si="1"/>
        <v>I</v>
      </c>
      <c r="C70" s="18">
        <f t="shared" si="2"/>
        <v>42960.489000000001</v>
      </c>
      <c r="D70" s="29" t="str">
        <f t="shared" si="3"/>
        <v>vis</v>
      </c>
      <c r="E70" s="69">
        <f>VLOOKUP(C70,Active!C$21:E$966,3,FALSE)</f>
        <v>-3448.9930447940487</v>
      </c>
      <c r="F70" s="16" t="s">
        <v>183</v>
      </c>
      <c r="G70" s="29" t="str">
        <f t="shared" si="4"/>
        <v>42960.489</v>
      </c>
      <c r="H70" s="18">
        <f t="shared" si="5"/>
        <v>-3449</v>
      </c>
      <c r="I70" s="70" t="s">
        <v>637</v>
      </c>
      <c r="J70" s="71" t="s">
        <v>638</v>
      </c>
      <c r="K70" s="70">
        <v>-3449</v>
      </c>
      <c r="L70" s="70" t="s">
        <v>358</v>
      </c>
      <c r="M70" s="71" t="s">
        <v>185</v>
      </c>
      <c r="N70" s="71"/>
      <c r="O70" s="72" t="s">
        <v>630</v>
      </c>
      <c r="P70" s="72" t="s">
        <v>631</v>
      </c>
    </row>
    <row r="71" spans="1:16" ht="12.75" customHeight="1" thickBot="1" x14ac:dyDescent="0.25">
      <c r="A71" s="18" t="str">
        <f t="shared" si="0"/>
        <v>IBVS 1249 </v>
      </c>
      <c r="B71" s="16" t="str">
        <f t="shared" si="1"/>
        <v>I</v>
      </c>
      <c r="C71" s="18">
        <f t="shared" si="2"/>
        <v>42964.714999999997</v>
      </c>
      <c r="D71" s="29" t="str">
        <f t="shared" si="3"/>
        <v>vis</v>
      </c>
      <c r="E71" s="69">
        <f>VLOOKUP(C71,Active!C$21:E$966,3,FALSE)</f>
        <v>-3441.0017720354294</v>
      </c>
      <c r="F71" s="16" t="s">
        <v>183</v>
      </c>
      <c r="G71" s="29" t="str">
        <f t="shared" si="4"/>
        <v>42964.715</v>
      </c>
      <c r="H71" s="18">
        <f t="shared" si="5"/>
        <v>-3441</v>
      </c>
      <c r="I71" s="70" t="s">
        <v>639</v>
      </c>
      <c r="J71" s="71" t="s">
        <v>640</v>
      </c>
      <c r="K71" s="70">
        <v>-3441</v>
      </c>
      <c r="L71" s="70" t="s">
        <v>559</v>
      </c>
      <c r="M71" s="71" t="s">
        <v>191</v>
      </c>
      <c r="N71" s="71"/>
      <c r="O71" s="72" t="s">
        <v>563</v>
      </c>
      <c r="P71" s="73" t="s">
        <v>597</v>
      </c>
    </row>
    <row r="72" spans="1:16" ht="12.75" customHeight="1" thickBot="1" x14ac:dyDescent="0.25">
      <c r="A72" s="18" t="str">
        <f t="shared" si="0"/>
        <v>IBVS 1249 </v>
      </c>
      <c r="B72" s="16" t="str">
        <f t="shared" si="1"/>
        <v>I</v>
      </c>
      <c r="C72" s="18">
        <f t="shared" si="2"/>
        <v>42990.637000000002</v>
      </c>
      <c r="D72" s="29" t="str">
        <f t="shared" si="3"/>
        <v>vis</v>
      </c>
      <c r="E72" s="69">
        <f>VLOOKUP(C72,Active!C$21:E$966,3,FALSE)</f>
        <v>-3391.9838419717244</v>
      </c>
      <c r="F72" s="16" t="s">
        <v>183</v>
      </c>
      <c r="G72" s="29" t="str">
        <f t="shared" si="4"/>
        <v>42990.637</v>
      </c>
      <c r="H72" s="18">
        <f t="shared" si="5"/>
        <v>-3392</v>
      </c>
      <c r="I72" s="70" t="s">
        <v>645</v>
      </c>
      <c r="J72" s="71" t="s">
        <v>646</v>
      </c>
      <c r="K72" s="70">
        <v>-3392</v>
      </c>
      <c r="L72" s="70" t="s">
        <v>386</v>
      </c>
      <c r="M72" s="71" t="s">
        <v>191</v>
      </c>
      <c r="N72" s="71"/>
      <c r="O72" s="72" t="s">
        <v>563</v>
      </c>
      <c r="P72" s="73" t="s">
        <v>597</v>
      </c>
    </row>
    <row r="73" spans="1:16" ht="12.75" customHeight="1" thickBot="1" x14ac:dyDescent="0.25">
      <c r="A73" s="18" t="str">
        <f t="shared" si="0"/>
        <v> BBS 29 </v>
      </c>
      <c r="B73" s="16" t="str">
        <f t="shared" si="1"/>
        <v>I</v>
      </c>
      <c r="C73" s="18">
        <f t="shared" si="2"/>
        <v>42996.447</v>
      </c>
      <c r="D73" s="29" t="str">
        <f t="shared" si="3"/>
        <v>vis</v>
      </c>
      <c r="E73" s="69">
        <f>VLOOKUP(C73,Active!C$21:E$966,3,FALSE)</f>
        <v>-3380.9972601620666</v>
      </c>
      <c r="F73" s="16" t="s">
        <v>183</v>
      </c>
      <c r="G73" s="29" t="str">
        <f t="shared" si="4"/>
        <v>42996.447</v>
      </c>
      <c r="H73" s="18">
        <f t="shared" si="5"/>
        <v>-3381</v>
      </c>
      <c r="I73" s="70" t="s">
        <v>647</v>
      </c>
      <c r="J73" s="71" t="s">
        <v>648</v>
      </c>
      <c r="K73" s="70">
        <v>-3381</v>
      </c>
      <c r="L73" s="70" t="s">
        <v>573</v>
      </c>
      <c r="M73" s="71" t="s">
        <v>191</v>
      </c>
      <c r="N73" s="71"/>
      <c r="O73" s="72" t="s">
        <v>593</v>
      </c>
      <c r="P73" s="72" t="s">
        <v>649</v>
      </c>
    </row>
    <row r="74" spans="1:16" ht="12.75" customHeight="1" thickBot="1" x14ac:dyDescent="0.25">
      <c r="A74" s="18" t="str">
        <f t="shared" si="0"/>
        <v>IBVS 1249 </v>
      </c>
      <c r="B74" s="16" t="str">
        <f t="shared" si="1"/>
        <v>I</v>
      </c>
      <c r="C74" s="18">
        <f t="shared" si="2"/>
        <v>43008.608999999997</v>
      </c>
      <c r="D74" s="29" t="str">
        <f t="shared" si="3"/>
        <v>vis</v>
      </c>
      <c r="E74" s="69">
        <f>VLOOKUP(C74,Active!C$21:E$966,3,FALSE)</f>
        <v>-3357.9991865012967</v>
      </c>
      <c r="F74" s="16" t="s">
        <v>183</v>
      </c>
      <c r="G74" s="29" t="str">
        <f t="shared" si="4"/>
        <v>43008.609</v>
      </c>
      <c r="H74" s="18">
        <f t="shared" si="5"/>
        <v>-3358</v>
      </c>
      <c r="I74" s="70" t="s">
        <v>650</v>
      </c>
      <c r="J74" s="71" t="s">
        <v>651</v>
      </c>
      <c r="K74" s="70">
        <v>-3358</v>
      </c>
      <c r="L74" s="70" t="s">
        <v>581</v>
      </c>
      <c r="M74" s="71" t="s">
        <v>191</v>
      </c>
      <c r="N74" s="71"/>
      <c r="O74" s="72" t="s">
        <v>563</v>
      </c>
      <c r="P74" s="73" t="s">
        <v>597</v>
      </c>
    </row>
    <row r="75" spans="1:16" ht="12.75" customHeight="1" thickBot="1" x14ac:dyDescent="0.25">
      <c r="A75" s="18" t="str">
        <f t="shared" ref="A75:A138" si="6">P75</f>
        <v> BBS 29 </v>
      </c>
      <c r="B75" s="16" t="str">
        <f t="shared" ref="B75:B138" si="7">IF(H75=INT(H75),"I","II")</f>
        <v>I</v>
      </c>
      <c r="C75" s="18">
        <f t="shared" ref="C75:C138" si="8">1*G75</f>
        <v>43013.366000000002</v>
      </c>
      <c r="D75" s="29" t="str">
        <f t="shared" ref="D75:D138" si="9">VLOOKUP(F75,I$1:J$5,2,FALSE)</f>
        <v>vis</v>
      </c>
      <c r="E75" s="69">
        <f>VLOOKUP(C75,Active!C$21:E$966,3,FALSE)</f>
        <v>-3349.0038044585053</v>
      </c>
      <c r="F75" s="16" t="s">
        <v>183</v>
      </c>
      <c r="G75" s="29" t="str">
        <f t="shared" ref="G75:G138" si="10">MID(I75,3,LEN(I75)-3)</f>
        <v>43013.366</v>
      </c>
      <c r="H75" s="18">
        <f t="shared" ref="H75:H138" si="11">1*K75</f>
        <v>-3349</v>
      </c>
      <c r="I75" s="70" t="s">
        <v>652</v>
      </c>
      <c r="J75" s="71" t="s">
        <v>653</v>
      </c>
      <c r="K75" s="70">
        <v>-3349</v>
      </c>
      <c r="L75" s="70" t="s">
        <v>379</v>
      </c>
      <c r="M75" s="71" t="s">
        <v>191</v>
      </c>
      <c r="N75" s="71"/>
      <c r="O75" s="72" t="s">
        <v>600</v>
      </c>
      <c r="P75" s="72" t="s">
        <v>649</v>
      </c>
    </row>
    <row r="76" spans="1:16" ht="12.75" customHeight="1" thickBot="1" x14ac:dyDescent="0.25">
      <c r="A76" s="18" t="str">
        <f t="shared" si="6"/>
        <v> BBS 29 </v>
      </c>
      <c r="B76" s="16" t="str">
        <f t="shared" si="7"/>
        <v>I</v>
      </c>
      <c r="C76" s="18">
        <f t="shared" si="8"/>
        <v>43013.372000000003</v>
      </c>
      <c r="D76" s="29" t="str">
        <f t="shared" si="9"/>
        <v>vis</v>
      </c>
      <c r="E76" s="69">
        <f>VLOOKUP(C76,Active!C$21:E$966,3,FALSE)</f>
        <v>-3348.9924585908857</v>
      </c>
      <c r="F76" s="16" t="s">
        <v>183</v>
      </c>
      <c r="G76" s="29" t="str">
        <f t="shared" si="10"/>
        <v>43013.372</v>
      </c>
      <c r="H76" s="18">
        <f t="shared" si="11"/>
        <v>-3349</v>
      </c>
      <c r="I76" s="70" t="s">
        <v>657</v>
      </c>
      <c r="J76" s="71" t="s">
        <v>658</v>
      </c>
      <c r="K76" s="70">
        <v>-3349</v>
      </c>
      <c r="L76" s="70" t="s">
        <v>358</v>
      </c>
      <c r="M76" s="71" t="s">
        <v>191</v>
      </c>
      <c r="N76" s="71"/>
      <c r="O76" s="72" t="s">
        <v>593</v>
      </c>
      <c r="P76" s="72" t="s">
        <v>649</v>
      </c>
    </row>
    <row r="77" spans="1:16" ht="12.75" customHeight="1" thickBot="1" x14ac:dyDescent="0.25">
      <c r="A77" s="18" t="str">
        <f t="shared" si="6"/>
        <v> BBS 30 </v>
      </c>
      <c r="B77" s="16" t="str">
        <f t="shared" si="7"/>
        <v>I</v>
      </c>
      <c r="C77" s="18">
        <f t="shared" si="8"/>
        <v>43040.339</v>
      </c>
      <c r="D77" s="29" t="str">
        <f t="shared" si="9"/>
        <v>vis</v>
      </c>
      <c r="E77" s="69">
        <f>VLOOKUP(C77,Active!C$21:E$966,3,FALSE)</f>
        <v>-3297.9984565838072</v>
      </c>
      <c r="F77" s="16" t="s">
        <v>183</v>
      </c>
      <c r="G77" s="29" t="str">
        <f t="shared" si="10"/>
        <v>43040.339</v>
      </c>
      <c r="H77" s="18">
        <f t="shared" si="11"/>
        <v>-3298</v>
      </c>
      <c r="I77" s="70" t="s">
        <v>659</v>
      </c>
      <c r="J77" s="71" t="s">
        <v>660</v>
      </c>
      <c r="K77" s="70">
        <v>-3298</v>
      </c>
      <c r="L77" s="70" t="s">
        <v>573</v>
      </c>
      <c r="M77" s="71" t="s">
        <v>191</v>
      </c>
      <c r="N77" s="71"/>
      <c r="O77" s="72" t="s">
        <v>593</v>
      </c>
      <c r="P77" s="72" t="s">
        <v>661</v>
      </c>
    </row>
    <row r="78" spans="1:16" ht="12.75" customHeight="1" thickBot="1" x14ac:dyDescent="0.25">
      <c r="A78" s="18" t="str">
        <f t="shared" si="6"/>
        <v> BBS 30 </v>
      </c>
      <c r="B78" s="16" t="str">
        <f t="shared" si="7"/>
        <v>I</v>
      </c>
      <c r="C78" s="18">
        <f t="shared" si="8"/>
        <v>43042.464</v>
      </c>
      <c r="D78" s="29" t="str">
        <f t="shared" si="9"/>
        <v>vis</v>
      </c>
      <c r="E78" s="69">
        <f>VLOOKUP(C78,Active!C$21:E$966,3,FALSE)</f>
        <v>-3293.980128469258</v>
      </c>
      <c r="F78" s="16" t="s">
        <v>183</v>
      </c>
      <c r="G78" s="29" t="str">
        <f t="shared" si="10"/>
        <v>43042.464</v>
      </c>
      <c r="H78" s="18">
        <f t="shared" si="11"/>
        <v>-3294</v>
      </c>
      <c r="I78" s="70" t="s">
        <v>662</v>
      </c>
      <c r="J78" s="71" t="s">
        <v>663</v>
      </c>
      <c r="K78" s="70">
        <v>-3294</v>
      </c>
      <c r="L78" s="70" t="s">
        <v>343</v>
      </c>
      <c r="M78" s="71" t="s">
        <v>191</v>
      </c>
      <c r="N78" s="71"/>
      <c r="O78" s="72" t="s">
        <v>553</v>
      </c>
      <c r="P78" s="72" t="s">
        <v>661</v>
      </c>
    </row>
    <row r="79" spans="1:16" ht="12.75" customHeight="1" thickBot="1" x14ac:dyDescent="0.25">
      <c r="A79" s="18" t="str">
        <f t="shared" si="6"/>
        <v>IBVS 1249 </v>
      </c>
      <c r="B79" s="16" t="str">
        <f t="shared" si="7"/>
        <v>I</v>
      </c>
      <c r="C79" s="18">
        <f t="shared" si="8"/>
        <v>43044.561999999998</v>
      </c>
      <c r="D79" s="29" t="str">
        <f t="shared" si="9"/>
        <v>vis</v>
      </c>
      <c r="E79" s="69">
        <f>VLOOKUP(C79,Active!C$21:E$966,3,FALSE)</f>
        <v>-3290.0128567589909</v>
      </c>
      <c r="F79" s="16" t="s">
        <v>183</v>
      </c>
      <c r="G79" s="29" t="str">
        <f t="shared" si="10"/>
        <v>43044.562</v>
      </c>
      <c r="H79" s="18">
        <f t="shared" si="11"/>
        <v>-3290</v>
      </c>
      <c r="I79" s="70" t="s">
        <v>664</v>
      </c>
      <c r="J79" s="71" t="s">
        <v>665</v>
      </c>
      <c r="K79" s="70">
        <v>-3290</v>
      </c>
      <c r="L79" s="70" t="s">
        <v>623</v>
      </c>
      <c r="M79" s="71" t="s">
        <v>191</v>
      </c>
      <c r="N79" s="71"/>
      <c r="O79" s="72" t="s">
        <v>563</v>
      </c>
      <c r="P79" s="73" t="s">
        <v>597</v>
      </c>
    </row>
    <row r="80" spans="1:16" ht="12.75" customHeight="1" thickBot="1" x14ac:dyDescent="0.25">
      <c r="A80" s="18" t="str">
        <f t="shared" si="6"/>
        <v> BBS 30 </v>
      </c>
      <c r="B80" s="16" t="str">
        <f t="shared" si="7"/>
        <v>I</v>
      </c>
      <c r="C80" s="18">
        <f t="shared" si="8"/>
        <v>43057.262000000002</v>
      </c>
      <c r="D80" s="29" t="str">
        <f t="shared" si="9"/>
        <v>vis</v>
      </c>
      <c r="E80" s="69">
        <f>VLOOKUP(C80,Active!C$21:E$966,3,FALSE)</f>
        <v>-3265.9974369684992</v>
      </c>
      <c r="F80" s="16" t="s">
        <v>183</v>
      </c>
      <c r="G80" s="29" t="str">
        <f t="shared" si="10"/>
        <v>43057.262</v>
      </c>
      <c r="H80" s="18">
        <f t="shared" si="11"/>
        <v>-3266</v>
      </c>
      <c r="I80" s="70" t="s">
        <v>666</v>
      </c>
      <c r="J80" s="71" t="s">
        <v>667</v>
      </c>
      <c r="K80" s="70">
        <v>-3266</v>
      </c>
      <c r="L80" s="70" t="s">
        <v>573</v>
      </c>
      <c r="M80" s="71" t="s">
        <v>191</v>
      </c>
      <c r="N80" s="71"/>
      <c r="O80" s="72" t="s">
        <v>593</v>
      </c>
      <c r="P80" s="72" t="s">
        <v>661</v>
      </c>
    </row>
    <row r="81" spans="1:16" ht="12.75" customHeight="1" thickBot="1" x14ac:dyDescent="0.25">
      <c r="A81" s="18" t="str">
        <f t="shared" si="6"/>
        <v> BBS 30 </v>
      </c>
      <c r="B81" s="16" t="str">
        <f t="shared" si="7"/>
        <v>I</v>
      </c>
      <c r="C81" s="18">
        <f t="shared" si="8"/>
        <v>43059.374000000003</v>
      </c>
      <c r="D81" s="29" t="str">
        <f t="shared" si="9"/>
        <v>vis</v>
      </c>
      <c r="E81" s="69">
        <f>VLOOKUP(C81,Active!C$21:E$966,3,FALSE)</f>
        <v>-3262.0036915671194</v>
      </c>
      <c r="F81" s="16" t="s">
        <v>183</v>
      </c>
      <c r="G81" s="29" t="str">
        <f t="shared" si="10"/>
        <v>43059.374</v>
      </c>
      <c r="H81" s="18">
        <f t="shared" si="11"/>
        <v>-3262</v>
      </c>
      <c r="I81" s="70" t="s">
        <v>668</v>
      </c>
      <c r="J81" s="71" t="s">
        <v>669</v>
      </c>
      <c r="K81" s="70">
        <v>-3262</v>
      </c>
      <c r="L81" s="70" t="s">
        <v>379</v>
      </c>
      <c r="M81" s="71" t="s">
        <v>191</v>
      </c>
      <c r="N81" s="71"/>
      <c r="O81" s="72" t="s">
        <v>600</v>
      </c>
      <c r="P81" s="72" t="s">
        <v>661</v>
      </c>
    </row>
    <row r="82" spans="1:16" ht="12.75" customHeight="1" thickBot="1" x14ac:dyDescent="0.25">
      <c r="A82" s="18" t="str">
        <f t="shared" si="6"/>
        <v> BBS 31 </v>
      </c>
      <c r="B82" s="16" t="str">
        <f t="shared" si="7"/>
        <v>I</v>
      </c>
      <c r="C82" s="18">
        <f t="shared" si="8"/>
        <v>43129.714</v>
      </c>
      <c r="D82" s="29" t="str">
        <f t="shared" si="9"/>
        <v>vis</v>
      </c>
      <c r="E82" s="69">
        <f>VLOOKUP(C82,Active!C$21:E$966,3,FALSE)</f>
        <v>-3128.9923035307006</v>
      </c>
      <c r="F82" s="16" t="s">
        <v>183</v>
      </c>
      <c r="G82" s="29" t="str">
        <f t="shared" si="10"/>
        <v>43129.714</v>
      </c>
      <c r="H82" s="18">
        <f t="shared" si="11"/>
        <v>-3129</v>
      </c>
      <c r="I82" s="70" t="s">
        <v>672</v>
      </c>
      <c r="J82" s="71" t="s">
        <v>673</v>
      </c>
      <c r="K82" s="70">
        <v>-3129</v>
      </c>
      <c r="L82" s="70" t="s">
        <v>358</v>
      </c>
      <c r="M82" s="71" t="s">
        <v>191</v>
      </c>
      <c r="N82" s="71"/>
      <c r="O82" s="72" t="s">
        <v>553</v>
      </c>
      <c r="P82" s="72" t="s">
        <v>674</v>
      </c>
    </row>
    <row r="83" spans="1:16" ht="12.75" customHeight="1" thickBot="1" x14ac:dyDescent="0.25">
      <c r="A83" s="18" t="str">
        <f t="shared" si="6"/>
        <v> BBS 33 </v>
      </c>
      <c r="B83" s="16" t="str">
        <f t="shared" si="7"/>
        <v>I</v>
      </c>
      <c r="C83" s="18">
        <f t="shared" si="8"/>
        <v>43211.678</v>
      </c>
      <c r="D83" s="29" t="str">
        <f t="shared" si="9"/>
        <v>vis</v>
      </c>
      <c r="E83" s="69">
        <f>VLOOKUP(C83,Active!C$21:E$966,3,FALSE)</f>
        <v>-2974.0001879632059</v>
      </c>
      <c r="F83" s="16" t="s">
        <v>183</v>
      </c>
      <c r="G83" s="29" t="str">
        <f t="shared" si="10"/>
        <v>43211.678</v>
      </c>
      <c r="H83" s="18">
        <f t="shared" si="11"/>
        <v>-2974</v>
      </c>
      <c r="I83" s="70" t="s">
        <v>675</v>
      </c>
      <c r="J83" s="71" t="s">
        <v>676</v>
      </c>
      <c r="K83" s="70">
        <v>-2974</v>
      </c>
      <c r="L83" s="70" t="s">
        <v>470</v>
      </c>
      <c r="M83" s="71" t="s">
        <v>191</v>
      </c>
      <c r="N83" s="71"/>
      <c r="O83" s="72" t="s">
        <v>553</v>
      </c>
      <c r="P83" s="72" t="s">
        <v>677</v>
      </c>
    </row>
    <row r="84" spans="1:16" ht="12.75" customHeight="1" thickBot="1" x14ac:dyDescent="0.25">
      <c r="A84" s="18" t="str">
        <f t="shared" si="6"/>
        <v> BBS 34 </v>
      </c>
      <c r="B84" s="16" t="str">
        <f t="shared" si="7"/>
        <v>I</v>
      </c>
      <c r="C84" s="18">
        <f t="shared" si="8"/>
        <v>43299.470999999998</v>
      </c>
      <c r="D84" s="29" t="str">
        <f t="shared" si="9"/>
        <v>vis</v>
      </c>
      <c r="E84" s="69">
        <f>VLOOKUP(C84,Active!C$21:E$966,3,FALSE)</f>
        <v>-2807.985562005264</v>
      </c>
      <c r="F84" s="16" t="s">
        <v>183</v>
      </c>
      <c r="G84" s="29" t="str">
        <f t="shared" si="10"/>
        <v>43299.471</v>
      </c>
      <c r="H84" s="18">
        <f t="shared" si="11"/>
        <v>-2808</v>
      </c>
      <c r="I84" s="70" t="s">
        <v>678</v>
      </c>
      <c r="J84" s="71" t="s">
        <v>679</v>
      </c>
      <c r="K84" s="70">
        <v>-2808</v>
      </c>
      <c r="L84" s="70" t="s">
        <v>373</v>
      </c>
      <c r="M84" s="71" t="s">
        <v>191</v>
      </c>
      <c r="N84" s="71"/>
      <c r="O84" s="72" t="s">
        <v>680</v>
      </c>
      <c r="P84" s="72" t="s">
        <v>681</v>
      </c>
    </row>
    <row r="85" spans="1:16" ht="12.75" customHeight="1" thickBot="1" x14ac:dyDescent="0.25">
      <c r="A85" s="18" t="str">
        <f t="shared" si="6"/>
        <v> BBS 34 </v>
      </c>
      <c r="B85" s="16" t="str">
        <f t="shared" si="7"/>
        <v>I</v>
      </c>
      <c r="C85" s="18">
        <f t="shared" si="8"/>
        <v>43344.404999999999</v>
      </c>
      <c r="D85" s="29" t="str">
        <f t="shared" si="9"/>
        <v>vis</v>
      </c>
      <c r="E85" s="69">
        <f>VLOOKUP(C85,Active!C$21:E$966,3,FALSE)</f>
        <v>-2723.016359417421</v>
      </c>
      <c r="F85" s="16" t="s">
        <v>183</v>
      </c>
      <c r="G85" s="29" t="str">
        <f t="shared" si="10"/>
        <v>43344.405</v>
      </c>
      <c r="H85" s="18">
        <f t="shared" si="11"/>
        <v>-2723</v>
      </c>
      <c r="I85" s="70" t="s">
        <v>685</v>
      </c>
      <c r="J85" s="71" t="s">
        <v>686</v>
      </c>
      <c r="K85" s="70">
        <v>-2723</v>
      </c>
      <c r="L85" s="70" t="s">
        <v>406</v>
      </c>
      <c r="M85" s="71" t="s">
        <v>191</v>
      </c>
      <c r="N85" s="71"/>
      <c r="O85" s="72" t="s">
        <v>600</v>
      </c>
      <c r="P85" s="72" t="s">
        <v>681</v>
      </c>
    </row>
    <row r="86" spans="1:16" ht="12.75" customHeight="1" thickBot="1" x14ac:dyDescent="0.25">
      <c r="A86" s="18" t="str">
        <f t="shared" si="6"/>
        <v> BBS 34 </v>
      </c>
      <c r="B86" s="16" t="str">
        <f t="shared" si="7"/>
        <v>I</v>
      </c>
      <c r="C86" s="18">
        <f t="shared" si="8"/>
        <v>43371.38</v>
      </c>
      <c r="D86" s="29" t="str">
        <f t="shared" si="9"/>
        <v>vis</v>
      </c>
      <c r="E86" s="69">
        <f>VLOOKUP(C86,Active!C$21:E$966,3,FALSE)</f>
        <v>-2672.0072295868495</v>
      </c>
      <c r="F86" s="16" t="s">
        <v>183</v>
      </c>
      <c r="G86" s="29" t="str">
        <f t="shared" si="10"/>
        <v>43371.380</v>
      </c>
      <c r="H86" s="18">
        <f t="shared" si="11"/>
        <v>-2672</v>
      </c>
      <c r="I86" s="70" t="s">
        <v>687</v>
      </c>
      <c r="J86" s="71" t="s">
        <v>688</v>
      </c>
      <c r="K86" s="70">
        <v>-2672</v>
      </c>
      <c r="L86" s="70" t="s">
        <v>415</v>
      </c>
      <c r="M86" s="71" t="s">
        <v>191</v>
      </c>
      <c r="N86" s="71"/>
      <c r="O86" s="72" t="s">
        <v>600</v>
      </c>
      <c r="P86" s="72" t="s">
        <v>681</v>
      </c>
    </row>
    <row r="87" spans="1:16" ht="12.75" customHeight="1" thickBot="1" x14ac:dyDescent="0.25">
      <c r="A87" s="18" t="str">
        <f t="shared" si="6"/>
        <v> BBS 35 </v>
      </c>
      <c r="B87" s="16" t="str">
        <f t="shared" si="7"/>
        <v>I</v>
      </c>
      <c r="C87" s="18">
        <f t="shared" si="8"/>
        <v>43434.313999999998</v>
      </c>
      <c r="D87" s="29" t="str">
        <f t="shared" si="9"/>
        <v>vis</v>
      </c>
      <c r="E87" s="69">
        <f>VLOOKUP(C87,Active!C$21:E$966,3,FALSE)</f>
        <v>-2553.000424146353</v>
      </c>
      <c r="F87" s="16" t="s">
        <v>183</v>
      </c>
      <c r="G87" s="29" t="str">
        <f t="shared" si="10"/>
        <v>43434.314</v>
      </c>
      <c r="H87" s="18">
        <f t="shared" si="11"/>
        <v>-2553</v>
      </c>
      <c r="I87" s="70" t="s">
        <v>697</v>
      </c>
      <c r="J87" s="71" t="s">
        <v>698</v>
      </c>
      <c r="K87" s="70">
        <v>-2553</v>
      </c>
      <c r="L87" s="70" t="s">
        <v>470</v>
      </c>
      <c r="M87" s="71" t="s">
        <v>191</v>
      </c>
      <c r="N87" s="71"/>
      <c r="O87" s="72" t="s">
        <v>498</v>
      </c>
      <c r="P87" s="72" t="s">
        <v>699</v>
      </c>
    </row>
    <row r="88" spans="1:16" ht="12.75" customHeight="1" thickBot="1" x14ac:dyDescent="0.25">
      <c r="A88" s="18" t="str">
        <f t="shared" si="6"/>
        <v> BBS 38 </v>
      </c>
      <c r="B88" s="16" t="str">
        <f t="shared" si="7"/>
        <v>I</v>
      </c>
      <c r="C88" s="18">
        <f t="shared" si="8"/>
        <v>43702.438000000002</v>
      </c>
      <c r="D88" s="29" t="str">
        <f t="shared" si="9"/>
        <v>vis</v>
      </c>
      <c r="E88" s="69">
        <f>VLOOKUP(C88,Active!C$21:E$966,3,FALSE)</f>
        <v>-2045.9838559649622</v>
      </c>
      <c r="F88" s="16" t="s">
        <v>183</v>
      </c>
      <c r="G88" s="29" t="str">
        <f t="shared" si="10"/>
        <v>43702.438</v>
      </c>
      <c r="H88" s="18">
        <f t="shared" si="11"/>
        <v>-2046</v>
      </c>
      <c r="I88" s="70" t="s">
        <v>700</v>
      </c>
      <c r="J88" s="71" t="s">
        <v>701</v>
      </c>
      <c r="K88" s="70">
        <v>-2046</v>
      </c>
      <c r="L88" s="70" t="s">
        <v>386</v>
      </c>
      <c r="M88" s="71" t="s">
        <v>191</v>
      </c>
      <c r="N88" s="71"/>
      <c r="O88" s="72" t="s">
        <v>593</v>
      </c>
      <c r="P88" s="72" t="s">
        <v>702</v>
      </c>
    </row>
    <row r="89" spans="1:16" ht="12.75" customHeight="1" thickBot="1" x14ac:dyDescent="0.25">
      <c r="A89" s="18" t="str">
        <f t="shared" si="6"/>
        <v> BBS 38 </v>
      </c>
      <c r="B89" s="16" t="str">
        <f t="shared" si="7"/>
        <v>I</v>
      </c>
      <c r="C89" s="18">
        <f t="shared" si="8"/>
        <v>43712.476999999999</v>
      </c>
      <c r="D89" s="29" t="str">
        <f t="shared" si="9"/>
        <v>vis</v>
      </c>
      <c r="E89" s="69">
        <f>VLOOKUP(C89,Active!C$21:E$966,3,FALSE)</f>
        <v>-2027.0003284628683</v>
      </c>
      <c r="F89" s="16" t="s">
        <v>183</v>
      </c>
      <c r="G89" s="29" t="str">
        <f t="shared" si="10"/>
        <v>43712.477</v>
      </c>
      <c r="H89" s="18">
        <f t="shared" si="11"/>
        <v>-2027</v>
      </c>
      <c r="I89" s="70" t="s">
        <v>703</v>
      </c>
      <c r="J89" s="71" t="s">
        <v>704</v>
      </c>
      <c r="K89" s="70">
        <v>-2027</v>
      </c>
      <c r="L89" s="70" t="s">
        <v>470</v>
      </c>
      <c r="M89" s="71" t="s">
        <v>191</v>
      </c>
      <c r="N89" s="71"/>
      <c r="O89" s="72" t="s">
        <v>593</v>
      </c>
      <c r="P89" s="72" t="s">
        <v>702</v>
      </c>
    </row>
    <row r="90" spans="1:16" ht="12.75" customHeight="1" thickBot="1" x14ac:dyDescent="0.25">
      <c r="A90" s="18" t="str">
        <f t="shared" si="6"/>
        <v> BRNO 23 </v>
      </c>
      <c r="B90" s="16" t="str">
        <f t="shared" si="7"/>
        <v>I</v>
      </c>
      <c r="C90" s="18">
        <f t="shared" si="8"/>
        <v>43721.447</v>
      </c>
      <c r="D90" s="29" t="str">
        <f t="shared" si="9"/>
        <v>vis</v>
      </c>
      <c r="E90" s="69">
        <f>VLOOKUP(C90,Active!C$21:E$966,3,FALSE)</f>
        <v>-2010.0382563746271</v>
      </c>
      <c r="F90" s="16" t="s">
        <v>183</v>
      </c>
      <c r="G90" s="29" t="str">
        <f t="shared" si="10"/>
        <v>43721.447</v>
      </c>
      <c r="H90" s="18">
        <f t="shared" si="11"/>
        <v>-2010</v>
      </c>
      <c r="I90" s="70" t="s">
        <v>705</v>
      </c>
      <c r="J90" s="71" t="s">
        <v>706</v>
      </c>
      <c r="K90" s="70">
        <v>-2010</v>
      </c>
      <c r="L90" s="70" t="s">
        <v>707</v>
      </c>
      <c r="M90" s="71" t="s">
        <v>191</v>
      </c>
      <c r="N90" s="71"/>
      <c r="O90" s="72" t="s">
        <v>708</v>
      </c>
      <c r="P90" s="72" t="s">
        <v>709</v>
      </c>
    </row>
    <row r="91" spans="1:16" ht="12.75" customHeight="1" thickBot="1" x14ac:dyDescent="0.25">
      <c r="A91" s="18" t="str">
        <f t="shared" si="6"/>
        <v> BBS 38 </v>
      </c>
      <c r="B91" s="16" t="str">
        <f t="shared" si="7"/>
        <v>I</v>
      </c>
      <c r="C91" s="18">
        <f t="shared" si="8"/>
        <v>43738.381999999998</v>
      </c>
      <c r="D91" s="29" t="str">
        <f t="shared" si="9"/>
        <v>vis</v>
      </c>
      <c r="E91" s="69">
        <f>VLOOKUP(C91,Active!C$21:E$966,3,FALSE)</f>
        <v>-1978.0145450240932</v>
      </c>
      <c r="F91" s="16" t="s">
        <v>183</v>
      </c>
      <c r="G91" s="29" t="str">
        <f t="shared" si="10"/>
        <v>43738.382</v>
      </c>
      <c r="H91" s="18">
        <f t="shared" si="11"/>
        <v>-1978</v>
      </c>
      <c r="I91" s="70" t="s">
        <v>710</v>
      </c>
      <c r="J91" s="71" t="s">
        <v>711</v>
      </c>
      <c r="K91" s="70">
        <v>-1978</v>
      </c>
      <c r="L91" s="70" t="s">
        <v>402</v>
      </c>
      <c r="M91" s="71" t="s">
        <v>191</v>
      </c>
      <c r="N91" s="71"/>
      <c r="O91" s="72" t="s">
        <v>498</v>
      </c>
      <c r="P91" s="72" t="s">
        <v>702</v>
      </c>
    </row>
    <row r="92" spans="1:16" ht="12.75" customHeight="1" thickBot="1" x14ac:dyDescent="0.25">
      <c r="A92" s="18" t="str">
        <f t="shared" si="6"/>
        <v> BBS 38 </v>
      </c>
      <c r="B92" s="16" t="str">
        <f t="shared" si="7"/>
        <v>I</v>
      </c>
      <c r="C92" s="18">
        <f t="shared" si="8"/>
        <v>43738.387000000002</v>
      </c>
      <c r="D92" s="29" t="str">
        <f t="shared" si="9"/>
        <v>vis</v>
      </c>
      <c r="E92" s="69">
        <f>VLOOKUP(C92,Active!C$21:E$966,3,FALSE)</f>
        <v>-1978.005090134403</v>
      </c>
      <c r="F92" s="16" t="s">
        <v>183</v>
      </c>
      <c r="G92" s="29" t="str">
        <f t="shared" si="10"/>
        <v>43738.387</v>
      </c>
      <c r="H92" s="18">
        <f t="shared" si="11"/>
        <v>-1978</v>
      </c>
      <c r="I92" s="70" t="s">
        <v>712</v>
      </c>
      <c r="J92" s="71" t="s">
        <v>713</v>
      </c>
      <c r="K92" s="70">
        <v>-1978</v>
      </c>
      <c r="L92" s="70" t="s">
        <v>184</v>
      </c>
      <c r="M92" s="71" t="s">
        <v>191</v>
      </c>
      <c r="N92" s="71"/>
      <c r="O92" s="72" t="s">
        <v>593</v>
      </c>
      <c r="P92" s="72" t="s">
        <v>702</v>
      </c>
    </row>
    <row r="93" spans="1:16" ht="12.75" customHeight="1" thickBot="1" x14ac:dyDescent="0.25">
      <c r="A93" s="18" t="str">
        <f t="shared" si="6"/>
        <v> BBS 39 </v>
      </c>
      <c r="B93" s="16" t="str">
        <f t="shared" si="7"/>
        <v>I</v>
      </c>
      <c r="C93" s="18">
        <f t="shared" si="8"/>
        <v>43755.31</v>
      </c>
      <c r="D93" s="29" t="str">
        <f t="shared" si="9"/>
        <v>vis</v>
      </c>
      <c r="E93" s="69">
        <f>VLOOKUP(C93,Active!C$21:E$966,3,FALSE)</f>
        <v>-1946.0040705191088</v>
      </c>
      <c r="F93" s="16" t="s">
        <v>183</v>
      </c>
      <c r="G93" s="29" t="str">
        <f t="shared" si="10"/>
        <v>43755.310</v>
      </c>
      <c r="H93" s="18">
        <f t="shared" si="11"/>
        <v>-1946</v>
      </c>
      <c r="I93" s="70" t="s">
        <v>714</v>
      </c>
      <c r="J93" s="71" t="s">
        <v>715</v>
      </c>
      <c r="K93" s="70">
        <v>-1946</v>
      </c>
      <c r="L93" s="70" t="s">
        <v>379</v>
      </c>
      <c r="M93" s="71" t="s">
        <v>191</v>
      </c>
      <c r="N93" s="71"/>
      <c r="O93" s="72" t="s">
        <v>600</v>
      </c>
      <c r="P93" s="72" t="s">
        <v>716</v>
      </c>
    </row>
    <row r="94" spans="1:16" ht="12.75" customHeight="1" thickBot="1" x14ac:dyDescent="0.25">
      <c r="A94" s="18" t="str">
        <f t="shared" si="6"/>
        <v> BBS 39 </v>
      </c>
      <c r="B94" s="16" t="str">
        <f t="shared" si="7"/>
        <v>I</v>
      </c>
      <c r="C94" s="18">
        <f t="shared" si="8"/>
        <v>43756.366000000002</v>
      </c>
      <c r="D94" s="29" t="str">
        <f t="shared" si="9"/>
        <v>vis</v>
      </c>
      <c r="E94" s="69">
        <f>VLOOKUP(C94,Active!C$21:E$966,3,FALSE)</f>
        <v>-1944.0071978184119</v>
      </c>
      <c r="F94" s="16" t="s">
        <v>183</v>
      </c>
      <c r="G94" s="29" t="str">
        <f t="shared" si="10"/>
        <v>43756.366</v>
      </c>
      <c r="H94" s="18">
        <f t="shared" si="11"/>
        <v>-1944</v>
      </c>
      <c r="I94" s="70" t="s">
        <v>717</v>
      </c>
      <c r="J94" s="71" t="s">
        <v>718</v>
      </c>
      <c r="K94" s="70">
        <v>-1944</v>
      </c>
      <c r="L94" s="70" t="s">
        <v>415</v>
      </c>
      <c r="M94" s="71" t="s">
        <v>191</v>
      </c>
      <c r="N94" s="71"/>
      <c r="O94" s="72" t="s">
        <v>498</v>
      </c>
      <c r="P94" s="72" t="s">
        <v>716</v>
      </c>
    </row>
    <row r="95" spans="1:16" ht="12.75" customHeight="1" thickBot="1" x14ac:dyDescent="0.25">
      <c r="A95" s="18" t="str">
        <f t="shared" si="6"/>
        <v> BBS 39 </v>
      </c>
      <c r="B95" s="16" t="str">
        <f t="shared" si="7"/>
        <v>I</v>
      </c>
      <c r="C95" s="18">
        <f t="shared" si="8"/>
        <v>43756.370999999999</v>
      </c>
      <c r="D95" s="29" t="str">
        <f t="shared" si="9"/>
        <v>vis</v>
      </c>
      <c r="E95" s="69">
        <f>VLOOKUP(C95,Active!C$21:E$966,3,FALSE)</f>
        <v>-1943.9977429287355</v>
      </c>
      <c r="F95" s="16" t="s">
        <v>183</v>
      </c>
      <c r="G95" s="29" t="str">
        <f t="shared" si="10"/>
        <v>43756.371</v>
      </c>
      <c r="H95" s="18">
        <f t="shared" si="11"/>
        <v>-1944</v>
      </c>
      <c r="I95" s="70" t="s">
        <v>719</v>
      </c>
      <c r="J95" s="71" t="s">
        <v>720</v>
      </c>
      <c r="K95" s="70">
        <v>-1944</v>
      </c>
      <c r="L95" s="70" t="s">
        <v>573</v>
      </c>
      <c r="M95" s="71" t="s">
        <v>191</v>
      </c>
      <c r="N95" s="71"/>
      <c r="O95" s="72" t="s">
        <v>600</v>
      </c>
      <c r="P95" s="72" t="s">
        <v>716</v>
      </c>
    </row>
    <row r="96" spans="1:16" ht="12.75" customHeight="1" thickBot="1" x14ac:dyDescent="0.25">
      <c r="A96" s="18" t="str">
        <f t="shared" si="6"/>
        <v> BBS 39 </v>
      </c>
      <c r="B96" s="16" t="str">
        <f t="shared" si="7"/>
        <v>I</v>
      </c>
      <c r="C96" s="18">
        <f t="shared" si="8"/>
        <v>43765.364000000001</v>
      </c>
      <c r="D96" s="29" t="str">
        <f t="shared" si="9"/>
        <v>vis</v>
      </c>
      <c r="E96" s="69">
        <f>VLOOKUP(C96,Active!C$21:E$966,3,FALSE)</f>
        <v>-1926.9921783479583</v>
      </c>
      <c r="F96" s="16" t="s">
        <v>183</v>
      </c>
      <c r="G96" s="29" t="str">
        <f t="shared" si="10"/>
        <v>43765.364</v>
      </c>
      <c r="H96" s="18">
        <f t="shared" si="11"/>
        <v>-1927</v>
      </c>
      <c r="I96" s="70" t="s">
        <v>721</v>
      </c>
      <c r="J96" s="71" t="s">
        <v>722</v>
      </c>
      <c r="K96" s="70">
        <v>-1927</v>
      </c>
      <c r="L96" s="70" t="s">
        <v>358</v>
      </c>
      <c r="M96" s="71" t="s">
        <v>191</v>
      </c>
      <c r="N96" s="71"/>
      <c r="O96" s="72" t="s">
        <v>593</v>
      </c>
      <c r="P96" s="72" t="s">
        <v>716</v>
      </c>
    </row>
    <row r="97" spans="1:16" ht="13.5" thickBot="1" x14ac:dyDescent="0.25">
      <c r="A97" s="18" t="str">
        <f t="shared" si="6"/>
        <v> BBS 39 </v>
      </c>
      <c r="B97" s="16" t="str">
        <f t="shared" si="7"/>
        <v>I</v>
      </c>
      <c r="C97" s="18">
        <f t="shared" si="8"/>
        <v>43765.366999999998</v>
      </c>
      <c r="D97" s="29" t="str">
        <f t="shared" si="9"/>
        <v>vis</v>
      </c>
      <c r="E97" s="69">
        <f>VLOOKUP(C97,Active!C$21:E$966,3,FALSE)</f>
        <v>-1926.9865054141553</v>
      </c>
      <c r="F97" s="16" t="s">
        <v>183</v>
      </c>
      <c r="G97" s="29" t="str">
        <f t="shared" si="10"/>
        <v>43765.367</v>
      </c>
      <c r="H97" s="18">
        <f t="shared" si="11"/>
        <v>-1927</v>
      </c>
      <c r="I97" s="70" t="s">
        <v>723</v>
      </c>
      <c r="J97" s="71" t="s">
        <v>724</v>
      </c>
      <c r="K97" s="70">
        <v>-1927</v>
      </c>
      <c r="L97" s="70" t="s">
        <v>363</v>
      </c>
      <c r="M97" s="71" t="s">
        <v>191</v>
      </c>
      <c r="N97" s="71"/>
      <c r="O97" s="72" t="s">
        <v>498</v>
      </c>
      <c r="P97" s="72" t="s">
        <v>716</v>
      </c>
    </row>
    <row r="98" spans="1:16" ht="13.5" thickBot="1" x14ac:dyDescent="0.25">
      <c r="A98" s="18" t="str">
        <f t="shared" si="6"/>
        <v> BBS 39 </v>
      </c>
      <c r="B98" s="16" t="str">
        <f t="shared" si="7"/>
        <v>I</v>
      </c>
      <c r="C98" s="18">
        <f t="shared" si="8"/>
        <v>43791.281000000003</v>
      </c>
      <c r="D98" s="29" t="str">
        <f t="shared" si="9"/>
        <v>vis</v>
      </c>
      <c r="E98" s="69">
        <f>VLOOKUP(C98,Active!C$21:E$966,3,FALSE)</f>
        <v>-1877.9837031739435</v>
      </c>
      <c r="F98" s="16" t="s">
        <v>183</v>
      </c>
      <c r="G98" s="29" t="str">
        <f t="shared" si="10"/>
        <v>43791.281</v>
      </c>
      <c r="H98" s="18">
        <f t="shared" si="11"/>
        <v>-1878</v>
      </c>
      <c r="I98" s="70" t="s">
        <v>725</v>
      </c>
      <c r="J98" s="71" t="s">
        <v>726</v>
      </c>
      <c r="K98" s="70">
        <v>-1878</v>
      </c>
      <c r="L98" s="70" t="s">
        <v>386</v>
      </c>
      <c r="M98" s="71" t="s">
        <v>191</v>
      </c>
      <c r="N98" s="71"/>
      <c r="O98" s="72" t="s">
        <v>593</v>
      </c>
      <c r="P98" s="72" t="s">
        <v>716</v>
      </c>
    </row>
    <row r="99" spans="1:16" ht="13.5" thickBot="1" x14ac:dyDescent="0.25">
      <c r="A99" s="18" t="str">
        <f t="shared" si="6"/>
        <v> BBS 39 </v>
      </c>
      <c r="B99" s="16" t="str">
        <f t="shared" si="7"/>
        <v>I</v>
      </c>
      <c r="C99" s="18">
        <f t="shared" si="8"/>
        <v>43792.330999999998</v>
      </c>
      <c r="D99" s="29" t="str">
        <f t="shared" si="9"/>
        <v>vis</v>
      </c>
      <c r="E99" s="69">
        <f>VLOOKUP(C99,Active!C$21:E$966,3,FALSE)</f>
        <v>-1875.9981763408803</v>
      </c>
      <c r="F99" s="16" t="s">
        <v>183</v>
      </c>
      <c r="G99" s="29" t="str">
        <f t="shared" si="10"/>
        <v>43792.331</v>
      </c>
      <c r="H99" s="18">
        <f t="shared" si="11"/>
        <v>-1876</v>
      </c>
      <c r="I99" s="70" t="s">
        <v>727</v>
      </c>
      <c r="J99" s="71" t="s">
        <v>728</v>
      </c>
      <c r="K99" s="70">
        <v>-1876</v>
      </c>
      <c r="L99" s="70" t="s">
        <v>573</v>
      </c>
      <c r="M99" s="71" t="s">
        <v>191</v>
      </c>
      <c r="N99" s="71"/>
      <c r="O99" s="72" t="s">
        <v>600</v>
      </c>
      <c r="P99" s="72" t="s">
        <v>716</v>
      </c>
    </row>
    <row r="100" spans="1:16" ht="13.5" thickBot="1" x14ac:dyDescent="0.25">
      <c r="A100" s="18" t="str">
        <f t="shared" si="6"/>
        <v> BBS 40 </v>
      </c>
      <c r="B100" s="16" t="str">
        <f t="shared" si="7"/>
        <v>I</v>
      </c>
      <c r="C100" s="18">
        <f t="shared" si="8"/>
        <v>43827.241000000002</v>
      </c>
      <c r="D100" s="29" t="str">
        <f t="shared" si="9"/>
        <v>vis</v>
      </c>
      <c r="E100" s="69">
        <f>VLOOKUP(C100,Active!C$21:E$966,3,FALSE)</f>
        <v>-1809.9841365860882</v>
      </c>
      <c r="F100" s="16" t="s">
        <v>183</v>
      </c>
      <c r="G100" s="29" t="str">
        <f t="shared" si="10"/>
        <v>43827.241</v>
      </c>
      <c r="H100" s="18">
        <f t="shared" si="11"/>
        <v>-1810</v>
      </c>
      <c r="I100" s="70" t="s">
        <v>729</v>
      </c>
      <c r="J100" s="71" t="s">
        <v>730</v>
      </c>
      <c r="K100" s="70">
        <v>-1810</v>
      </c>
      <c r="L100" s="70" t="s">
        <v>373</v>
      </c>
      <c r="M100" s="71" t="s">
        <v>191</v>
      </c>
      <c r="N100" s="71"/>
      <c r="O100" s="72" t="s">
        <v>553</v>
      </c>
      <c r="P100" s="72" t="s">
        <v>731</v>
      </c>
    </row>
    <row r="101" spans="1:16" ht="13.5" thickBot="1" x14ac:dyDescent="0.25">
      <c r="A101" s="18" t="str">
        <f t="shared" si="6"/>
        <v> BBS 40 </v>
      </c>
      <c r="B101" s="16" t="str">
        <f t="shared" si="7"/>
        <v>I</v>
      </c>
      <c r="C101" s="18">
        <f t="shared" si="8"/>
        <v>43836.224000000002</v>
      </c>
      <c r="D101" s="29" t="str">
        <f t="shared" si="9"/>
        <v>vis</v>
      </c>
      <c r="E101" s="69">
        <f>VLOOKUP(C101,Active!C$21:E$966,3,FALSE)</f>
        <v>-1792.9974817846773</v>
      </c>
      <c r="F101" s="16" t="s">
        <v>183</v>
      </c>
      <c r="G101" s="29" t="str">
        <f t="shared" si="10"/>
        <v>43836.224</v>
      </c>
      <c r="H101" s="18">
        <f t="shared" si="11"/>
        <v>-1793</v>
      </c>
      <c r="I101" s="70" t="s">
        <v>732</v>
      </c>
      <c r="J101" s="71" t="s">
        <v>733</v>
      </c>
      <c r="K101" s="70">
        <v>-1793</v>
      </c>
      <c r="L101" s="70" t="s">
        <v>573</v>
      </c>
      <c r="M101" s="71" t="s">
        <v>191</v>
      </c>
      <c r="N101" s="71"/>
      <c r="O101" s="72" t="s">
        <v>553</v>
      </c>
      <c r="P101" s="72" t="s">
        <v>731</v>
      </c>
    </row>
    <row r="102" spans="1:16" ht="13.5" thickBot="1" x14ac:dyDescent="0.25">
      <c r="A102" s="18" t="str">
        <f t="shared" si="6"/>
        <v> BBS 40 </v>
      </c>
      <c r="B102" s="16" t="str">
        <f t="shared" si="7"/>
        <v>I</v>
      </c>
      <c r="C102" s="18">
        <f t="shared" si="8"/>
        <v>43837.279000000002</v>
      </c>
      <c r="D102" s="29" t="str">
        <f t="shared" si="9"/>
        <v>vis</v>
      </c>
      <c r="E102" s="69">
        <f>VLOOKUP(C102,Active!C$21:E$966,3,FALSE)</f>
        <v>-1791.0025000619241</v>
      </c>
      <c r="F102" s="16" t="s">
        <v>183</v>
      </c>
      <c r="G102" s="29" t="str">
        <f t="shared" si="10"/>
        <v>43837.279</v>
      </c>
      <c r="H102" s="18">
        <f t="shared" si="11"/>
        <v>-1791</v>
      </c>
      <c r="I102" s="70" t="s">
        <v>734</v>
      </c>
      <c r="J102" s="71" t="s">
        <v>735</v>
      </c>
      <c r="K102" s="70">
        <v>-1791</v>
      </c>
      <c r="L102" s="70" t="s">
        <v>559</v>
      </c>
      <c r="M102" s="71" t="s">
        <v>191</v>
      </c>
      <c r="N102" s="71"/>
      <c r="O102" s="72" t="s">
        <v>593</v>
      </c>
      <c r="P102" s="72" t="s">
        <v>731</v>
      </c>
    </row>
    <row r="103" spans="1:16" ht="13.5" thickBot="1" x14ac:dyDescent="0.25">
      <c r="A103" s="18" t="str">
        <f t="shared" si="6"/>
        <v> BBS 41 </v>
      </c>
      <c r="B103" s="16" t="str">
        <f t="shared" si="7"/>
        <v>I</v>
      </c>
      <c r="C103" s="18">
        <f t="shared" si="8"/>
        <v>43846.271999999997</v>
      </c>
      <c r="D103" s="29" t="str">
        <f t="shared" si="9"/>
        <v>vis</v>
      </c>
      <c r="E103" s="69">
        <f>VLOOKUP(C103,Active!C$21:E$966,3,FALSE)</f>
        <v>-1773.9969354811606</v>
      </c>
      <c r="F103" s="16" t="s">
        <v>183</v>
      </c>
      <c r="G103" s="29" t="str">
        <f t="shared" si="10"/>
        <v>43846.272</v>
      </c>
      <c r="H103" s="18">
        <f t="shared" si="11"/>
        <v>-1774</v>
      </c>
      <c r="I103" s="70" t="s">
        <v>736</v>
      </c>
      <c r="J103" s="71" t="s">
        <v>737</v>
      </c>
      <c r="K103" s="70">
        <v>-1774</v>
      </c>
      <c r="L103" s="70" t="s">
        <v>411</v>
      </c>
      <c r="M103" s="71" t="s">
        <v>191</v>
      </c>
      <c r="N103" s="71"/>
      <c r="O103" s="72" t="s">
        <v>600</v>
      </c>
      <c r="P103" s="72" t="s">
        <v>738</v>
      </c>
    </row>
    <row r="104" spans="1:16" ht="13.5" thickBot="1" x14ac:dyDescent="0.25">
      <c r="A104" s="18" t="str">
        <f t="shared" si="6"/>
        <v> BBS 41 </v>
      </c>
      <c r="B104" s="16" t="str">
        <f t="shared" si="7"/>
        <v>I</v>
      </c>
      <c r="C104" s="18">
        <f t="shared" si="8"/>
        <v>43854.209000000003</v>
      </c>
      <c r="D104" s="29" t="str">
        <f t="shared" si="9"/>
        <v>vis</v>
      </c>
      <c r="E104" s="69">
        <f>VLOOKUP(C104,Active!C$21:E$966,3,FALSE)</f>
        <v>-1758.9882436010664</v>
      </c>
      <c r="F104" s="16" t="s">
        <v>183</v>
      </c>
      <c r="G104" s="29" t="str">
        <f t="shared" si="10"/>
        <v>43854.209</v>
      </c>
      <c r="H104" s="18">
        <f t="shared" si="11"/>
        <v>-1759</v>
      </c>
      <c r="I104" s="70" t="s">
        <v>739</v>
      </c>
      <c r="J104" s="71" t="s">
        <v>740</v>
      </c>
      <c r="K104" s="70">
        <v>-1759</v>
      </c>
      <c r="L104" s="70" t="s">
        <v>383</v>
      </c>
      <c r="M104" s="71" t="s">
        <v>191</v>
      </c>
      <c r="N104" s="71"/>
      <c r="O104" s="72" t="s">
        <v>553</v>
      </c>
      <c r="P104" s="72" t="s">
        <v>738</v>
      </c>
    </row>
    <row r="105" spans="1:16" ht="13.5" thickBot="1" x14ac:dyDescent="0.25">
      <c r="A105" s="18" t="str">
        <f t="shared" si="6"/>
        <v> BBS 43 </v>
      </c>
      <c r="B105" s="16" t="str">
        <f t="shared" si="7"/>
        <v>I</v>
      </c>
      <c r="C105" s="18">
        <f t="shared" si="8"/>
        <v>43971.601999999999</v>
      </c>
      <c r="D105" s="29" t="str">
        <f t="shared" si="9"/>
        <v>vis</v>
      </c>
      <c r="E105" s="69">
        <f>VLOOKUP(C105,Active!C$21:E$966,3,FALSE)</f>
        <v>-1537.0006707298749</v>
      </c>
      <c r="F105" s="16" t="s">
        <v>183</v>
      </c>
      <c r="G105" s="29" t="str">
        <f t="shared" si="10"/>
        <v>43971.602</v>
      </c>
      <c r="H105" s="18">
        <f t="shared" si="11"/>
        <v>-1537</v>
      </c>
      <c r="I105" s="70" t="s">
        <v>741</v>
      </c>
      <c r="J105" s="71" t="s">
        <v>742</v>
      </c>
      <c r="K105" s="70">
        <v>-1537</v>
      </c>
      <c r="L105" s="70" t="s">
        <v>470</v>
      </c>
      <c r="M105" s="71" t="s">
        <v>191</v>
      </c>
      <c r="N105" s="71"/>
      <c r="O105" s="72" t="s">
        <v>553</v>
      </c>
      <c r="P105" s="72" t="s">
        <v>743</v>
      </c>
    </row>
    <row r="106" spans="1:16" ht="13.5" thickBot="1" x14ac:dyDescent="0.25">
      <c r="A106" s="18" t="str">
        <f t="shared" si="6"/>
        <v> BBS 43 </v>
      </c>
      <c r="B106" s="16" t="str">
        <f t="shared" si="7"/>
        <v>I</v>
      </c>
      <c r="C106" s="18">
        <f t="shared" si="8"/>
        <v>44022.37</v>
      </c>
      <c r="D106" s="29" t="str">
        <f t="shared" si="9"/>
        <v>vis</v>
      </c>
      <c r="E106" s="69">
        <f>VLOOKUP(C106,Active!C$21:E$966,3,FALSE)</f>
        <v>-1440.9995028618944</v>
      </c>
      <c r="F106" s="16" t="s">
        <v>183</v>
      </c>
      <c r="G106" s="29" t="str">
        <f t="shared" si="10"/>
        <v>44022.370</v>
      </c>
      <c r="H106" s="18">
        <f t="shared" si="11"/>
        <v>-1441</v>
      </c>
      <c r="I106" s="70" t="s">
        <v>744</v>
      </c>
      <c r="J106" s="71" t="s">
        <v>745</v>
      </c>
      <c r="K106" s="70">
        <v>-1441</v>
      </c>
      <c r="L106" s="70" t="s">
        <v>581</v>
      </c>
      <c r="M106" s="71" t="s">
        <v>191</v>
      </c>
      <c r="N106" s="71"/>
      <c r="O106" s="72" t="s">
        <v>600</v>
      </c>
      <c r="P106" s="72" t="s">
        <v>743</v>
      </c>
    </row>
    <row r="107" spans="1:16" ht="13.5" thickBot="1" x14ac:dyDescent="0.25">
      <c r="A107" s="18" t="str">
        <f t="shared" si="6"/>
        <v> BBS 44 </v>
      </c>
      <c r="B107" s="16" t="str">
        <f t="shared" si="7"/>
        <v>I</v>
      </c>
      <c r="C107" s="18">
        <f t="shared" si="8"/>
        <v>44069.432000000001</v>
      </c>
      <c r="D107" s="29" t="str">
        <f t="shared" si="9"/>
        <v>vis</v>
      </c>
      <c r="E107" s="69">
        <f>VLOOKUP(C107,Active!C$21:E$966,3,FALSE)</f>
        <v>-1352.0062992256987</v>
      </c>
      <c r="F107" s="16" t="s">
        <v>183</v>
      </c>
      <c r="G107" s="29" t="str">
        <f t="shared" si="10"/>
        <v>44069.432</v>
      </c>
      <c r="H107" s="18">
        <f t="shared" si="11"/>
        <v>-1352</v>
      </c>
      <c r="I107" s="70" t="s">
        <v>746</v>
      </c>
      <c r="J107" s="71" t="s">
        <v>747</v>
      </c>
      <c r="K107" s="70">
        <v>-1352</v>
      </c>
      <c r="L107" s="70" t="s">
        <v>184</v>
      </c>
      <c r="M107" s="71" t="s">
        <v>191</v>
      </c>
      <c r="N107" s="71"/>
      <c r="O107" s="72" t="s">
        <v>593</v>
      </c>
      <c r="P107" s="72" t="s">
        <v>748</v>
      </c>
    </row>
    <row r="108" spans="1:16" ht="13.5" thickBot="1" x14ac:dyDescent="0.25">
      <c r="A108" s="18" t="str">
        <f t="shared" si="6"/>
        <v> BBS 44 </v>
      </c>
      <c r="B108" s="16" t="str">
        <f t="shared" si="7"/>
        <v>I</v>
      </c>
      <c r="C108" s="18">
        <f t="shared" si="8"/>
        <v>44069.432999999997</v>
      </c>
      <c r="D108" s="29" t="str">
        <f t="shared" si="9"/>
        <v>vis</v>
      </c>
      <c r="E108" s="69">
        <f>VLOOKUP(C108,Active!C$21:E$966,3,FALSE)</f>
        <v>-1352.0044082477689</v>
      </c>
      <c r="F108" s="16" t="s">
        <v>183</v>
      </c>
      <c r="G108" s="29" t="str">
        <f t="shared" si="10"/>
        <v>44069.433</v>
      </c>
      <c r="H108" s="18">
        <f t="shared" si="11"/>
        <v>-1352</v>
      </c>
      <c r="I108" s="70" t="s">
        <v>749</v>
      </c>
      <c r="J108" s="71" t="s">
        <v>750</v>
      </c>
      <c r="K108" s="70">
        <v>-1352</v>
      </c>
      <c r="L108" s="70" t="s">
        <v>379</v>
      </c>
      <c r="M108" s="71" t="s">
        <v>191</v>
      </c>
      <c r="N108" s="71"/>
      <c r="O108" s="72" t="s">
        <v>553</v>
      </c>
      <c r="P108" s="72" t="s">
        <v>748</v>
      </c>
    </row>
    <row r="109" spans="1:16" ht="13.5" thickBot="1" x14ac:dyDescent="0.25">
      <c r="A109" s="18" t="str">
        <f t="shared" si="6"/>
        <v> BRNO 23 </v>
      </c>
      <c r="B109" s="16" t="str">
        <f t="shared" si="7"/>
        <v>I</v>
      </c>
      <c r="C109" s="18">
        <f t="shared" si="8"/>
        <v>44088.455999999998</v>
      </c>
      <c r="D109" s="29" t="str">
        <f t="shared" si="9"/>
        <v>vis</v>
      </c>
      <c r="E109" s="69">
        <f>VLOOKUP(C109,Active!C$21:E$966,3,FALSE)</f>
        <v>-1316.0323349663208</v>
      </c>
      <c r="F109" s="16" t="s">
        <v>183</v>
      </c>
      <c r="G109" s="29" t="str">
        <f t="shared" si="10"/>
        <v>44088.456</v>
      </c>
      <c r="H109" s="18">
        <f t="shared" si="11"/>
        <v>-1316</v>
      </c>
      <c r="I109" s="70" t="s">
        <v>751</v>
      </c>
      <c r="J109" s="71" t="s">
        <v>752</v>
      </c>
      <c r="K109" s="70">
        <v>-1316</v>
      </c>
      <c r="L109" s="70" t="s">
        <v>435</v>
      </c>
      <c r="M109" s="71" t="s">
        <v>191</v>
      </c>
      <c r="N109" s="71"/>
      <c r="O109" s="72" t="s">
        <v>753</v>
      </c>
      <c r="P109" s="72" t="s">
        <v>709</v>
      </c>
    </row>
    <row r="110" spans="1:16" ht="13.5" thickBot="1" x14ac:dyDescent="0.25">
      <c r="A110" s="18" t="str">
        <f t="shared" si="6"/>
        <v> BRNO 23 </v>
      </c>
      <c r="B110" s="16" t="str">
        <f t="shared" si="7"/>
        <v>I</v>
      </c>
      <c r="C110" s="18">
        <f t="shared" si="8"/>
        <v>44106.432000000001</v>
      </c>
      <c r="D110" s="29" t="str">
        <f t="shared" si="9"/>
        <v>vis</v>
      </c>
      <c r="E110" s="69">
        <f>VLOOKUP(C110,Active!C$21:E$966,3,FALSE)</f>
        <v>-1282.0401155841328</v>
      </c>
      <c r="F110" s="16" t="s">
        <v>183</v>
      </c>
      <c r="G110" s="29" t="str">
        <f t="shared" si="10"/>
        <v>44106.432</v>
      </c>
      <c r="H110" s="18">
        <f t="shared" si="11"/>
        <v>-1282</v>
      </c>
      <c r="I110" s="70" t="s">
        <v>754</v>
      </c>
      <c r="J110" s="71" t="s">
        <v>755</v>
      </c>
      <c r="K110" s="70">
        <v>-1282</v>
      </c>
      <c r="L110" s="70" t="s">
        <v>439</v>
      </c>
      <c r="M110" s="71" t="s">
        <v>191</v>
      </c>
      <c r="N110" s="71"/>
      <c r="O110" s="72" t="s">
        <v>753</v>
      </c>
      <c r="P110" s="72" t="s">
        <v>709</v>
      </c>
    </row>
    <row r="111" spans="1:16" ht="13.5" thickBot="1" x14ac:dyDescent="0.25">
      <c r="A111" s="18" t="str">
        <f t="shared" si="6"/>
        <v> BRNO 23 </v>
      </c>
      <c r="B111" s="16" t="str">
        <f t="shared" si="7"/>
        <v>I</v>
      </c>
      <c r="C111" s="18">
        <f t="shared" si="8"/>
        <v>44106.442999999999</v>
      </c>
      <c r="D111" s="29" t="str">
        <f t="shared" si="9"/>
        <v>vis</v>
      </c>
      <c r="E111" s="69">
        <f>VLOOKUP(C111,Active!C$21:E$966,3,FALSE)</f>
        <v>-1282.0193148268365</v>
      </c>
      <c r="F111" s="16" t="s">
        <v>183</v>
      </c>
      <c r="G111" s="29" t="str">
        <f t="shared" si="10"/>
        <v>44106.443</v>
      </c>
      <c r="H111" s="18">
        <f t="shared" si="11"/>
        <v>-1282</v>
      </c>
      <c r="I111" s="70" t="s">
        <v>756</v>
      </c>
      <c r="J111" s="71" t="s">
        <v>757</v>
      </c>
      <c r="K111" s="70">
        <v>-1282</v>
      </c>
      <c r="L111" s="70" t="s">
        <v>442</v>
      </c>
      <c r="M111" s="71" t="s">
        <v>191</v>
      </c>
      <c r="N111" s="71"/>
      <c r="O111" s="72" t="s">
        <v>758</v>
      </c>
      <c r="P111" s="72" t="s">
        <v>709</v>
      </c>
    </row>
    <row r="112" spans="1:16" ht="13.5" thickBot="1" x14ac:dyDescent="0.25">
      <c r="A112" s="18" t="str">
        <f t="shared" si="6"/>
        <v> BBS 44 </v>
      </c>
      <c r="B112" s="16" t="str">
        <f t="shared" si="7"/>
        <v>I</v>
      </c>
      <c r="C112" s="18">
        <f t="shared" si="8"/>
        <v>44114.394999999997</v>
      </c>
      <c r="D112" s="29" t="str">
        <f t="shared" si="9"/>
        <v>vis</v>
      </c>
      <c r="E112" s="69">
        <f>VLOOKUP(C112,Active!C$21:E$966,3,FALSE)</f>
        <v>-1266.9822582777135</v>
      </c>
      <c r="F112" s="16" t="s">
        <v>183</v>
      </c>
      <c r="G112" s="29" t="str">
        <f t="shared" si="10"/>
        <v>44114.395</v>
      </c>
      <c r="H112" s="18">
        <f t="shared" si="11"/>
        <v>-1267</v>
      </c>
      <c r="I112" s="70" t="s">
        <v>759</v>
      </c>
      <c r="J112" s="71" t="s">
        <v>760</v>
      </c>
      <c r="K112" s="70">
        <v>-1267</v>
      </c>
      <c r="L112" s="70" t="s">
        <v>386</v>
      </c>
      <c r="M112" s="71" t="s">
        <v>191</v>
      </c>
      <c r="N112" s="71"/>
      <c r="O112" s="72" t="s">
        <v>593</v>
      </c>
      <c r="P112" s="72" t="s">
        <v>748</v>
      </c>
    </row>
    <row r="113" spans="1:16" ht="13.5" thickBot="1" x14ac:dyDescent="0.25">
      <c r="A113" s="18" t="str">
        <f t="shared" si="6"/>
        <v> BBS 45 </v>
      </c>
      <c r="B113" s="16" t="str">
        <f t="shared" si="7"/>
        <v>I</v>
      </c>
      <c r="C113" s="18">
        <f t="shared" si="8"/>
        <v>44186.290999999997</v>
      </c>
      <c r="D113" s="29" t="str">
        <f t="shared" si="9"/>
        <v>vis</v>
      </c>
      <c r="E113" s="69">
        <f>VLOOKUP(C113,Active!C$21:E$966,3,FALSE)</f>
        <v>-1131.0285085724684</v>
      </c>
      <c r="F113" s="16" t="s">
        <v>183</v>
      </c>
      <c r="G113" s="29" t="str">
        <f t="shared" si="10"/>
        <v>44186.291</v>
      </c>
      <c r="H113" s="18">
        <f t="shared" si="11"/>
        <v>-1131</v>
      </c>
      <c r="I113" s="70" t="s">
        <v>764</v>
      </c>
      <c r="J113" s="71" t="s">
        <v>765</v>
      </c>
      <c r="K113" s="70">
        <v>-1131</v>
      </c>
      <c r="L113" s="70" t="s">
        <v>766</v>
      </c>
      <c r="M113" s="71" t="s">
        <v>191</v>
      </c>
      <c r="N113" s="71"/>
      <c r="O113" s="72" t="s">
        <v>600</v>
      </c>
      <c r="P113" s="72" t="s">
        <v>763</v>
      </c>
    </row>
    <row r="114" spans="1:16" ht="13.5" thickBot="1" x14ac:dyDescent="0.25">
      <c r="A114" s="18" t="str">
        <f t="shared" si="6"/>
        <v> BBS 46 </v>
      </c>
      <c r="B114" s="16" t="str">
        <f t="shared" si="7"/>
        <v>I</v>
      </c>
      <c r="C114" s="18">
        <f t="shared" si="8"/>
        <v>44212.222999999998</v>
      </c>
      <c r="D114" s="29" t="str">
        <f t="shared" si="9"/>
        <v>vis</v>
      </c>
      <c r="E114" s="69">
        <f>VLOOKUP(C114,Active!C$21:E$966,3,FALSE)</f>
        <v>-1081.9916687294108</v>
      </c>
      <c r="F114" s="16" t="s">
        <v>183</v>
      </c>
      <c r="G114" s="29" t="str">
        <f t="shared" si="10"/>
        <v>44212.223</v>
      </c>
      <c r="H114" s="18">
        <f t="shared" si="11"/>
        <v>-1082</v>
      </c>
      <c r="I114" s="70" t="s">
        <v>767</v>
      </c>
      <c r="J114" s="71" t="s">
        <v>768</v>
      </c>
      <c r="K114" s="70">
        <v>-1082</v>
      </c>
      <c r="L114" s="70" t="s">
        <v>358</v>
      </c>
      <c r="M114" s="71" t="s">
        <v>191</v>
      </c>
      <c r="N114" s="71"/>
      <c r="O114" s="72" t="s">
        <v>553</v>
      </c>
      <c r="P114" s="72" t="s">
        <v>769</v>
      </c>
    </row>
    <row r="115" spans="1:16" ht="13.5" thickBot="1" x14ac:dyDescent="0.25">
      <c r="A115" s="18" t="str">
        <f t="shared" si="6"/>
        <v> BRNO 23 </v>
      </c>
      <c r="B115" s="16" t="str">
        <f t="shared" si="7"/>
        <v>I</v>
      </c>
      <c r="C115" s="18">
        <f t="shared" si="8"/>
        <v>44372.432999999997</v>
      </c>
      <c r="D115" s="29" t="str">
        <f t="shared" si="9"/>
        <v>vis</v>
      </c>
      <c r="E115" s="69">
        <f>VLOOKUP(C115,Active!C$21:E$966,3,FALSE)</f>
        <v>-779.03809356143211</v>
      </c>
      <c r="F115" s="16" t="s">
        <v>183</v>
      </c>
      <c r="G115" s="29" t="str">
        <f t="shared" si="10"/>
        <v>44372.433</v>
      </c>
      <c r="H115" s="18">
        <f t="shared" si="11"/>
        <v>-779</v>
      </c>
      <c r="I115" s="70" t="s">
        <v>770</v>
      </c>
      <c r="J115" s="71" t="s">
        <v>771</v>
      </c>
      <c r="K115" s="70">
        <v>-779</v>
      </c>
      <c r="L115" s="70" t="s">
        <v>707</v>
      </c>
      <c r="M115" s="71" t="s">
        <v>191</v>
      </c>
      <c r="N115" s="71"/>
      <c r="O115" s="72" t="s">
        <v>772</v>
      </c>
      <c r="P115" s="72" t="s">
        <v>709</v>
      </c>
    </row>
    <row r="116" spans="1:16" ht="13.5" thickBot="1" x14ac:dyDescent="0.25">
      <c r="A116" s="18" t="str">
        <f t="shared" si="6"/>
        <v>IBVS 1908 </v>
      </c>
      <c r="B116" s="16" t="str">
        <f t="shared" si="7"/>
        <v>I</v>
      </c>
      <c r="C116" s="18">
        <f t="shared" si="8"/>
        <v>44426.392</v>
      </c>
      <c r="D116" s="29" t="str">
        <f t="shared" si="9"/>
        <v>vis</v>
      </c>
      <c r="E116" s="69">
        <f>VLOOKUP(C116,Active!C$21:E$966,3,FALSE)</f>
        <v>-677.00281509885281</v>
      </c>
      <c r="F116" s="16" t="s">
        <v>183</v>
      </c>
      <c r="G116" s="29" t="str">
        <f t="shared" si="10"/>
        <v>44426.3920</v>
      </c>
      <c r="H116" s="18">
        <f t="shared" si="11"/>
        <v>-677</v>
      </c>
      <c r="I116" s="70" t="s">
        <v>773</v>
      </c>
      <c r="J116" s="71" t="s">
        <v>774</v>
      </c>
      <c r="K116" s="70">
        <v>-677</v>
      </c>
      <c r="L116" s="70" t="s">
        <v>775</v>
      </c>
      <c r="M116" s="71" t="s">
        <v>462</v>
      </c>
      <c r="N116" s="71" t="s">
        <v>463</v>
      </c>
      <c r="O116" s="72" t="s">
        <v>776</v>
      </c>
      <c r="P116" s="73" t="s">
        <v>777</v>
      </c>
    </row>
    <row r="117" spans="1:16" ht="13.5" thickBot="1" x14ac:dyDescent="0.25">
      <c r="A117" s="18" t="str">
        <f t="shared" si="6"/>
        <v>IBVS 1908 </v>
      </c>
      <c r="B117" s="16" t="str">
        <f t="shared" si="7"/>
        <v>I</v>
      </c>
      <c r="C117" s="18">
        <f t="shared" si="8"/>
        <v>44435.385799999996</v>
      </c>
      <c r="D117" s="29" t="str">
        <f t="shared" si="9"/>
        <v>vis</v>
      </c>
      <c r="E117" s="69">
        <f>VLOOKUP(C117,Active!C$21:E$966,3,FALSE)</f>
        <v>-659.99573773573729</v>
      </c>
      <c r="F117" s="16" t="s">
        <v>183</v>
      </c>
      <c r="G117" s="29" t="str">
        <f t="shared" si="10"/>
        <v>44435.3858</v>
      </c>
      <c r="H117" s="18">
        <f t="shared" si="11"/>
        <v>-660</v>
      </c>
      <c r="I117" s="70" t="s">
        <v>778</v>
      </c>
      <c r="J117" s="71" t="s">
        <v>779</v>
      </c>
      <c r="K117" s="70">
        <v>-660</v>
      </c>
      <c r="L117" s="70" t="s">
        <v>780</v>
      </c>
      <c r="M117" s="71" t="s">
        <v>462</v>
      </c>
      <c r="N117" s="71" t="s">
        <v>463</v>
      </c>
      <c r="O117" s="72" t="s">
        <v>776</v>
      </c>
      <c r="P117" s="73" t="s">
        <v>777</v>
      </c>
    </row>
    <row r="118" spans="1:16" ht="13.5" thickBot="1" x14ac:dyDescent="0.25">
      <c r="A118" s="18" t="str">
        <f t="shared" si="6"/>
        <v> BRNO 23 </v>
      </c>
      <c r="B118" s="16" t="str">
        <f t="shared" si="7"/>
        <v>I</v>
      </c>
      <c r="C118" s="18">
        <f t="shared" si="8"/>
        <v>44454.400999999998</v>
      </c>
      <c r="D118" s="29" t="str">
        <f t="shared" si="9"/>
        <v>vis</v>
      </c>
      <c r="E118" s="69">
        <f>VLOOKUP(C118,Active!C$21:E$966,3,FALSE)</f>
        <v>-624.0384140821908</v>
      </c>
      <c r="F118" s="16" t="s">
        <v>183</v>
      </c>
      <c r="G118" s="29" t="str">
        <f t="shared" si="10"/>
        <v>44454.401</v>
      </c>
      <c r="H118" s="18">
        <f t="shared" si="11"/>
        <v>-624</v>
      </c>
      <c r="I118" s="70" t="s">
        <v>781</v>
      </c>
      <c r="J118" s="71" t="s">
        <v>782</v>
      </c>
      <c r="K118" s="70">
        <v>-624</v>
      </c>
      <c r="L118" s="70" t="s">
        <v>707</v>
      </c>
      <c r="M118" s="71" t="s">
        <v>191</v>
      </c>
      <c r="N118" s="71"/>
      <c r="O118" s="72" t="s">
        <v>772</v>
      </c>
      <c r="P118" s="72" t="s">
        <v>709</v>
      </c>
    </row>
    <row r="119" spans="1:16" ht="13.5" thickBot="1" x14ac:dyDescent="0.25">
      <c r="A119" s="18" t="str">
        <f t="shared" si="6"/>
        <v> BRNO 23 </v>
      </c>
      <c r="B119" s="16" t="str">
        <f t="shared" si="7"/>
        <v>I</v>
      </c>
      <c r="C119" s="18">
        <f t="shared" si="8"/>
        <v>44455.459000000003</v>
      </c>
      <c r="D119" s="29" t="str">
        <f t="shared" si="9"/>
        <v>vis</v>
      </c>
      <c r="E119" s="69">
        <f>VLOOKUP(C119,Active!C$21:E$966,3,FALSE)</f>
        <v>-622.03775942562072</v>
      </c>
      <c r="F119" s="16" t="s">
        <v>183</v>
      </c>
      <c r="G119" s="29" t="str">
        <f t="shared" si="10"/>
        <v>44455.459</v>
      </c>
      <c r="H119" s="18">
        <f t="shared" si="11"/>
        <v>-622</v>
      </c>
      <c r="I119" s="70" t="s">
        <v>783</v>
      </c>
      <c r="J119" s="71" t="s">
        <v>784</v>
      </c>
      <c r="K119" s="70">
        <v>-622</v>
      </c>
      <c r="L119" s="70" t="s">
        <v>707</v>
      </c>
      <c r="M119" s="71" t="s">
        <v>191</v>
      </c>
      <c r="N119" s="71"/>
      <c r="O119" s="72" t="s">
        <v>772</v>
      </c>
      <c r="P119" s="72" t="s">
        <v>709</v>
      </c>
    </row>
    <row r="120" spans="1:16" ht="13.5" thickBot="1" x14ac:dyDescent="0.25">
      <c r="A120" s="18" t="str">
        <f t="shared" si="6"/>
        <v> BBS 50 </v>
      </c>
      <c r="B120" s="16" t="str">
        <f t="shared" si="7"/>
        <v>I</v>
      </c>
      <c r="C120" s="18">
        <f t="shared" si="8"/>
        <v>44489.324999999997</v>
      </c>
      <c r="D120" s="29" t="str">
        <f t="shared" si="9"/>
        <v>vis</v>
      </c>
      <c r="E120" s="69">
        <f>VLOOKUP(C120,Active!C$21:E$966,3,FALSE)</f>
        <v>-557.99790063629951</v>
      </c>
      <c r="F120" s="16" t="s">
        <v>183</v>
      </c>
      <c r="G120" s="29" t="str">
        <f t="shared" si="10"/>
        <v>44489.325</v>
      </c>
      <c r="H120" s="18">
        <f t="shared" si="11"/>
        <v>-558</v>
      </c>
      <c r="I120" s="70" t="s">
        <v>785</v>
      </c>
      <c r="J120" s="71" t="s">
        <v>786</v>
      </c>
      <c r="K120" s="70">
        <v>-558</v>
      </c>
      <c r="L120" s="70" t="s">
        <v>573</v>
      </c>
      <c r="M120" s="71" t="s">
        <v>191</v>
      </c>
      <c r="N120" s="71"/>
      <c r="O120" s="72" t="s">
        <v>593</v>
      </c>
      <c r="P120" s="72" t="s">
        <v>787</v>
      </c>
    </row>
    <row r="121" spans="1:16" ht="13.5" thickBot="1" x14ac:dyDescent="0.25">
      <c r="A121" s="18" t="str">
        <f t="shared" si="6"/>
        <v> BBS 50 </v>
      </c>
      <c r="B121" s="16" t="str">
        <f t="shared" si="7"/>
        <v>I</v>
      </c>
      <c r="C121" s="18">
        <f t="shared" si="8"/>
        <v>44490.385000000002</v>
      </c>
      <c r="D121" s="29" t="str">
        <f t="shared" si="9"/>
        <v>vis</v>
      </c>
      <c r="E121" s="69">
        <f>VLOOKUP(C121,Active!C$21:E$966,3,FALSE)</f>
        <v>-555.99346402385606</v>
      </c>
      <c r="F121" s="16" t="s">
        <v>183</v>
      </c>
      <c r="G121" s="29" t="str">
        <f t="shared" si="10"/>
        <v>44490.385</v>
      </c>
      <c r="H121" s="18">
        <f t="shared" si="11"/>
        <v>-556</v>
      </c>
      <c r="I121" s="70" t="s">
        <v>788</v>
      </c>
      <c r="J121" s="71" t="s">
        <v>789</v>
      </c>
      <c r="K121" s="70">
        <v>-556</v>
      </c>
      <c r="L121" s="70" t="s">
        <v>370</v>
      </c>
      <c r="M121" s="71" t="s">
        <v>191</v>
      </c>
      <c r="N121" s="71"/>
      <c r="O121" s="72" t="s">
        <v>498</v>
      </c>
      <c r="P121" s="72" t="s">
        <v>787</v>
      </c>
    </row>
    <row r="122" spans="1:16" ht="13.5" thickBot="1" x14ac:dyDescent="0.25">
      <c r="A122" s="18" t="str">
        <f t="shared" si="6"/>
        <v> BRNO 23 </v>
      </c>
      <c r="B122" s="16" t="str">
        <f t="shared" si="7"/>
        <v>I</v>
      </c>
      <c r="C122" s="18">
        <f t="shared" si="8"/>
        <v>44491.428</v>
      </c>
      <c r="D122" s="29" t="str">
        <f t="shared" si="9"/>
        <v>vis</v>
      </c>
      <c r="E122" s="69">
        <f>VLOOKUP(C122,Active!C$21:E$966,3,FALSE)</f>
        <v>-554.02117403634247</v>
      </c>
      <c r="F122" s="16" t="s">
        <v>183</v>
      </c>
      <c r="G122" s="29" t="str">
        <f t="shared" si="10"/>
        <v>44491.428</v>
      </c>
      <c r="H122" s="18">
        <f t="shared" si="11"/>
        <v>-554</v>
      </c>
      <c r="I122" s="70" t="s">
        <v>790</v>
      </c>
      <c r="J122" s="71" t="s">
        <v>791</v>
      </c>
      <c r="K122" s="70">
        <v>-554</v>
      </c>
      <c r="L122" s="70" t="s">
        <v>424</v>
      </c>
      <c r="M122" s="71" t="s">
        <v>191</v>
      </c>
      <c r="N122" s="71"/>
      <c r="O122" s="72" t="s">
        <v>643</v>
      </c>
      <c r="P122" s="72" t="s">
        <v>709</v>
      </c>
    </row>
    <row r="123" spans="1:16" ht="13.5" thickBot="1" x14ac:dyDescent="0.25">
      <c r="A123" s="18" t="str">
        <f t="shared" si="6"/>
        <v> BBS 50 </v>
      </c>
      <c r="B123" s="16" t="str">
        <f t="shared" si="7"/>
        <v>I</v>
      </c>
      <c r="C123" s="18">
        <f t="shared" si="8"/>
        <v>44498.305</v>
      </c>
      <c r="D123" s="29" t="str">
        <f t="shared" si="9"/>
        <v>vis</v>
      </c>
      <c r="E123" s="69">
        <f>VLOOKUP(C123,Active!C$21:E$966,3,FALSE)</f>
        <v>-541.01691876869177</v>
      </c>
      <c r="F123" s="16" t="s">
        <v>183</v>
      </c>
      <c r="G123" s="29" t="str">
        <f t="shared" si="10"/>
        <v>44498.305</v>
      </c>
      <c r="H123" s="18">
        <f t="shared" si="11"/>
        <v>-541</v>
      </c>
      <c r="I123" s="70" t="s">
        <v>792</v>
      </c>
      <c r="J123" s="71" t="s">
        <v>793</v>
      </c>
      <c r="K123" s="70">
        <v>-541</v>
      </c>
      <c r="L123" s="70" t="s">
        <v>406</v>
      </c>
      <c r="M123" s="71" t="s">
        <v>191</v>
      </c>
      <c r="N123" s="71"/>
      <c r="O123" s="72" t="s">
        <v>498</v>
      </c>
      <c r="P123" s="72" t="s">
        <v>787</v>
      </c>
    </row>
    <row r="124" spans="1:16" ht="13.5" thickBot="1" x14ac:dyDescent="0.25">
      <c r="A124" s="18" t="str">
        <f t="shared" si="6"/>
        <v> BBS 50 </v>
      </c>
      <c r="B124" s="16" t="str">
        <f t="shared" si="7"/>
        <v>I</v>
      </c>
      <c r="C124" s="18">
        <f t="shared" si="8"/>
        <v>44507.303</v>
      </c>
      <c r="D124" s="29" t="str">
        <f t="shared" si="9"/>
        <v>vis</v>
      </c>
      <c r="E124" s="69">
        <f>VLOOKUP(C124,Active!C$21:E$966,3,FALSE)</f>
        <v>-524.00189929823819</v>
      </c>
      <c r="F124" s="16" t="s">
        <v>183</v>
      </c>
      <c r="G124" s="29" t="str">
        <f t="shared" si="10"/>
        <v>44507.303</v>
      </c>
      <c r="H124" s="18">
        <f t="shared" si="11"/>
        <v>-524</v>
      </c>
      <c r="I124" s="70" t="s">
        <v>794</v>
      </c>
      <c r="J124" s="71" t="s">
        <v>795</v>
      </c>
      <c r="K124" s="70">
        <v>-524</v>
      </c>
      <c r="L124" s="70" t="s">
        <v>559</v>
      </c>
      <c r="M124" s="71" t="s">
        <v>191</v>
      </c>
      <c r="N124" s="71"/>
      <c r="O124" s="72" t="s">
        <v>593</v>
      </c>
      <c r="P124" s="72" t="s">
        <v>787</v>
      </c>
    </row>
    <row r="125" spans="1:16" ht="13.5" thickBot="1" x14ac:dyDescent="0.25">
      <c r="A125" s="18" t="str">
        <f t="shared" si="6"/>
        <v> BBS 51 </v>
      </c>
      <c r="B125" s="16" t="str">
        <f t="shared" si="7"/>
        <v>I</v>
      </c>
      <c r="C125" s="18">
        <f t="shared" si="8"/>
        <v>44525.283000000003</v>
      </c>
      <c r="D125" s="29" t="str">
        <f t="shared" si="9"/>
        <v>vis</v>
      </c>
      <c r="E125" s="69">
        <f>VLOOKUP(C125,Active!C$21:E$966,3,FALSE)</f>
        <v>-490.00211600430362</v>
      </c>
      <c r="F125" s="16" t="s">
        <v>183</v>
      </c>
      <c r="G125" s="29" t="str">
        <f t="shared" si="10"/>
        <v>44525.283</v>
      </c>
      <c r="H125" s="18">
        <f t="shared" si="11"/>
        <v>-490</v>
      </c>
      <c r="I125" s="70" t="s">
        <v>796</v>
      </c>
      <c r="J125" s="71" t="s">
        <v>797</v>
      </c>
      <c r="K125" s="70">
        <v>-490</v>
      </c>
      <c r="L125" s="70" t="s">
        <v>559</v>
      </c>
      <c r="M125" s="71" t="s">
        <v>191</v>
      </c>
      <c r="N125" s="71"/>
      <c r="O125" s="72" t="s">
        <v>593</v>
      </c>
      <c r="P125" s="72" t="s">
        <v>798</v>
      </c>
    </row>
    <row r="126" spans="1:16" ht="13.5" thickBot="1" x14ac:dyDescent="0.25">
      <c r="A126" s="18" t="str">
        <f t="shared" si="6"/>
        <v> BBS 51 </v>
      </c>
      <c r="B126" s="16" t="str">
        <f t="shared" si="7"/>
        <v>I</v>
      </c>
      <c r="C126" s="18">
        <f t="shared" si="8"/>
        <v>44543.271999999997</v>
      </c>
      <c r="D126" s="29" t="str">
        <f t="shared" si="9"/>
        <v>vis</v>
      </c>
      <c r="E126" s="69">
        <f>VLOOKUP(C126,Active!C$21:E$966,3,FALSE)</f>
        <v>-455.98531390895988</v>
      </c>
      <c r="F126" s="16" t="s">
        <v>183</v>
      </c>
      <c r="G126" s="29" t="str">
        <f t="shared" si="10"/>
        <v>44543.272</v>
      </c>
      <c r="H126" s="18">
        <f t="shared" si="11"/>
        <v>-456</v>
      </c>
      <c r="I126" s="70" t="s">
        <v>799</v>
      </c>
      <c r="J126" s="71" t="s">
        <v>800</v>
      </c>
      <c r="K126" s="70">
        <v>-456</v>
      </c>
      <c r="L126" s="70" t="s">
        <v>373</v>
      </c>
      <c r="M126" s="71" t="s">
        <v>191</v>
      </c>
      <c r="N126" s="71"/>
      <c r="O126" s="72" t="s">
        <v>593</v>
      </c>
      <c r="P126" s="72" t="s">
        <v>798</v>
      </c>
    </row>
    <row r="127" spans="1:16" ht="13.5" thickBot="1" x14ac:dyDescent="0.25">
      <c r="A127" s="18" t="str">
        <f t="shared" si="6"/>
        <v> BBS 51 </v>
      </c>
      <c r="B127" s="16" t="str">
        <f t="shared" si="7"/>
        <v>I</v>
      </c>
      <c r="C127" s="18">
        <f t="shared" si="8"/>
        <v>44561.247000000003</v>
      </c>
      <c r="D127" s="29" t="str">
        <f t="shared" si="9"/>
        <v>vis</v>
      </c>
      <c r="E127" s="69">
        <f>VLOOKUP(C127,Active!C$21:E$966,3,FALSE)</f>
        <v>-421.99498550470167</v>
      </c>
      <c r="F127" s="16" t="s">
        <v>183</v>
      </c>
      <c r="G127" s="29" t="str">
        <f t="shared" si="10"/>
        <v>44561.247</v>
      </c>
      <c r="H127" s="18">
        <f t="shared" si="11"/>
        <v>-422</v>
      </c>
      <c r="I127" s="70" t="s">
        <v>801</v>
      </c>
      <c r="J127" s="71" t="s">
        <v>802</v>
      </c>
      <c r="K127" s="70">
        <v>-422</v>
      </c>
      <c r="L127" s="70" t="s">
        <v>370</v>
      </c>
      <c r="M127" s="71" t="s">
        <v>191</v>
      </c>
      <c r="N127" s="71"/>
      <c r="O127" s="72" t="s">
        <v>600</v>
      </c>
      <c r="P127" s="72" t="s">
        <v>798</v>
      </c>
    </row>
    <row r="128" spans="1:16" ht="13.5" thickBot="1" x14ac:dyDescent="0.25">
      <c r="A128" s="18" t="str">
        <f t="shared" si="6"/>
        <v> BBS 53 </v>
      </c>
      <c r="B128" s="16" t="str">
        <f t="shared" si="7"/>
        <v>I</v>
      </c>
      <c r="C128" s="18">
        <f t="shared" si="8"/>
        <v>44651.673000000003</v>
      </c>
      <c r="D128" s="29" t="str">
        <f t="shared" si="9"/>
        <v>vis</v>
      </c>
      <c r="E128" s="69">
        <f>VLOOKUP(C128,Active!C$21:E$966,3,FALSE)</f>
        <v>-251.00141464058817</v>
      </c>
      <c r="F128" s="16" t="s">
        <v>183</v>
      </c>
      <c r="G128" s="29" t="str">
        <f t="shared" si="10"/>
        <v>44651.673</v>
      </c>
      <c r="H128" s="18">
        <f t="shared" si="11"/>
        <v>-251</v>
      </c>
      <c r="I128" s="70" t="s">
        <v>803</v>
      </c>
      <c r="J128" s="71" t="s">
        <v>804</v>
      </c>
      <c r="K128" s="70">
        <v>-251</v>
      </c>
      <c r="L128" s="70" t="s">
        <v>559</v>
      </c>
      <c r="M128" s="71" t="s">
        <v>191</v>
      </c>
      <c r="N128" s="71"/>
      <c r="O128" s="72" t="s">
        <v>553</v>
      </c>
      <c r="P128" s="72" t="s">
        <v>805</v>
      </c>
    </row>
    <row r="129" spans="1:16" ht="13.5" thickBot="1" x14ac:dyDescent="0.25">
      <c r="A129" s="18" t="str">
        <f t="shared" si="6"/>
        <v> BRNO 26 </v>
      </c>
      <c r="B129" s="16" t="str">
        <f t="shared" si="7"/>
        <v>I</v>
      </c>
      <c r="C129" s="18">
        <f t="shared" si="8"/>
        <v>44758.495999999999</v>
      </c>
      <c r="D129" s="29" t="str">
        <f t="shared" si="9"/>
        <v>vis</v>
      </c>
      <c r="E129" s="69">
        <f>VLOOKUP(C129,Active!C$21:E$966,3,FALSE)</f>
        <v>-49.001478555648667</v>
      </c>
      <c r="F129" s="16" t="s">
        <v>183</v>
      </c>
      <c r="G129" s="29" t="str">
        <f t="shared" si="10"/>
        <v>44758.496</v>
      </c>
      <c r="H129" s="18">
        <f t="shared" si="11"/>
        <v>-49</v>
      </c>
      <c r="I129" s="70" t="s">
        <v>806</v>
      </c>
      <c r="J129" s="71" t="s">
        <v>807</v>
      </c>
      <c r="K129" s="70">
        <v>-49</v>
      </c>
      <c r="L129" s="70" t="s">
        <v>559</v>
      </c>
      <c r="M129" s="71" t="s">
        <v>191</v>
      </c>
      <c r="N129" s="71"/>
      <c r="O129" s="72" t="s">
        <v>808</v>
      </c>
      <c r="P129" s="72" t="s">
        <v>809</v>
      </c>
    </row>
    <row r="130" spans="1:16" ht="13.5" thickBot="1" x14ac:dyDescent="0.25">
      <c r="A130" s="18" t="str">
        <f t="shared" si="6"/>
        <v>IBVS 2159 </v>
      </c>
      <c r="B130" s="16" t="str">
        <f t="shared" si="7"/>
        <v>I</v>
      </c>
      <c r="C130" s="18">
        <f t="shared" si="8"/>
        <v>44784.408199999998</v>
      </c>
      <c r="D130" s="29" t="str">
        <f t="shared" si="9"/>
        <v>vis</v>
      </c>
      <c r="E130" s="69">
        <f>VLOOKUP(C130,Active!C$21:E$966,3,FALSE)</f>
        <v>-2.0800757323719598E-3</v>
      </c>
      <c r="F130" s="16" t="s">
        <v>183</v>
      </c>
      <c r="G130" s="29" t="str">
        <f t="shared" si="10"/>
        <v>44784.4082</v>
      </c>
      <c r="H130" s="18">
        <f t="shared" si="11"/>
        <v>0</v>
      </c>
      <c r="I130" s="70" t="s">
        <v>810</v>
      </c>
      <c r="J130" s="71" t="s">
        <v>811</v>
      </c>
      <c r="K130" s="70">
        <v>0</v>
      </c>
      <c r="L130" s="70" t="s">
        <v>812</v>
      </c>
      <c r="M130" s="71" t="s">
        <v>462</v>
      </c>
      <c r="N130" s="71" t="s">
        <v>463</v>
      </c>
      <c r="O130" s="72" t="s">
        <v>813</v>
      </c>
      <c r="P130" s="73" t="s">
        <v>814</v>
      </c>
    </row>
    <row r="131" spans="1:16" ht="13.5" thickBot="1" x14ac:dyDescent="0.25">
      <c r="A131" s="18" t="str">
        <f t="shared" si="6"/>
        <v> BBS 56 </v>
      </c>
      <c r="B131" s="16" t="str">
        <f t="shared" si="7"/>
        <v>I</v>
      </c>
      <c r="C131" s="18">
        <f t="shared" si="8"/>
        <v>44813.495999999999</v>
      </c>
      <c r="D131" s="29" t="str">
        <f t="shared" si="9"/>
        <v>vis</v>
      </c>
      <c r="E131" s="69">
        <f>VLOOKUP(C131,Active!C$21:E$966,3,FALSE)</f>
        <v>55.002307938570894</v>
      </c>
      <c r="F131" s="16" t="s">
        <v>183</v>
      </c>
      <c r="G131" s="29" t="str">
        <f t="shared" si="10"/>
        <v>44813.496</v>
      </c>
      <c r="H131" s="18">
        <f t="shared" si="11"/>
        <v>55</v>
      </c>
      <c r="I131" s="70" t="s">
        <v>819</v>
      </c>
      <c r="J131" s="71" t="s">
        <v>820</v>
      </c>
      <c r="K131" s="70">
        <v>55</v>
      </c>
      <c r="L131" s="70" t="s">
        <v>573</v>
      </c>
      <c r="M131" s="71" t="s">
        <v>191</v>
      </c>
      <c r="N131" s="71"/>
      <c r="O131" s="72" t="s">
        <v>593</v>
      </c>
      <c r="P131" s="72" t="s">
        <v>821</v>
      </c>
    </row>
    <row r="132" spans="1:16" ht="13.5" thickBot="1" x14ac:dyDescent="0.25">
      <c r="A132" s="18" t="str">
        <f t="shared" si="6"/>
        <v> BRNO 26 </v>
      </c>
      <c r="B132" s="16" t="str">
        <f t="shared" si="7"/>
        <v>I</v>
      </c>
      <c r="C132" s="18">
        <f t="shared" si="8"/>
        <v>44821.42</v>
      </c>
      <c r="D132" s="29" t="str">
        <f t="shared" si="9"/>
        <v>vis</v>
      </c>
      <c r="E132" s="69">
        <f>VLOOKUP(C132,Active!C$21:E$966,3,FALSE)</f>
        <v>69.986417105481792</v>
      </c>
      <c r="F132" s="16" t="s">
        <v>183</v>
      </c>
      <c r="G132" s="29" t="str">
        <f t="shared" si="10"/>
        <v>44821.420</v>
      </c>
      <c r="H132" s="18">
        <f t="shared" si="11"/>
        <v>70</v>
      </c>
      <c r="I132" s="70" t="s">
        <v>822</v>
      </c>
      <c r="J132" s="71" t="s">
        <v>823</v>
      </c>
      <c r="K132" s="70">
        <v>70</v>
      </c>
      <c r="L132" s="70" t="s">
        <v>623</v>
      </c>
      <c r="M132" s="71" t="s">
        <v>191</v>
      </c>
      <c r="N132" s="71"/>
      <c r="O132" s="72" t="s">
        <v>824</v>
      </c>
      <c r="P132" s="72" t="s">
        <v>809</v>
      </c>
    </row>
    <row r="133" spans="1:16" ht="13.5" thickBot="1" x14ac:dyDescent="0.25">
      <c r="A133" s="18" t="str">
        <f t="shared" si="6"/>
        <v> BRNO 26 </v>
      </c>
      <c r="B133" s="16" t="str">
        <f t="shared" si="7"/>
        <v>I</v>
      </c>
      <c r="C133" s="18">
        <f t="shared" si="8"/>
        <v>44821.423999999999</v>
      </c>
      <c r="D133" s="29" t="str">
        <f t="shared" si="9"/>
        <v>vis</v>
      </c>
      <c r="E133" s="69">
        <f>VLOOKUP(C133,Active!C$21:E$966,3,FALSE)</f>
        <v>69.993981017228364</v>
      </c>
      <c r="F133" s="16" t="s">
        <v>183</v>
      </c>
      <c r="G133" s="29" t="str">
        <f t="shared" si="10"/>
        <v>44821.424</v>
      </c>
      <c r="H133" s="18">
        <f t="shared" si="11"/>
        <v>70</v>
      </c>
      <c r="I133" s="70" t="s">
        <v>825</v>
      </c>
      <c r="J133" s="71" t="s">
        <v>826</v>
      </c>
      <c r="K133" s="70">
        <v>70</v>
      </c>
      <c r="L133" s="70" t="s">
        <v>184</v>
      </c>
      <c r="M133" s="71" t="s">
        <v>191</v>
      </c>
      <c r="N133" s="71"/>
      <c r="O133" s="72" t="s">
        <v>827</v>
      </c>
      <c r="P133" s="72" t="s">
        <v>809</v>
      </c>
    </row>
    <row r="134" spans="1:16" ht="13.5" thickBot="1" x14ac:dyDescent="0.25">
      <c r="A134" s="18" t="str">
        <f t="shared" si="6"/>
        <v> MVS 9.90 </v>
      </c>
      <c r="B134" s="16" t="str">
        <f t="shared" si="7"/>
        <v>I</v>
      </c>
      <c r="C134" s="18">
        <f t="shared" si="8"/>
        <v>44822.487999999998</v>
      </c>
      <c r="D134" s="29" t="str">
        <f t="shared" si="9"/>
        <v>vis</v>
      </c>
      <c r="E134" s="69">
        <f>VLOOKUP(C134,Active!C$21:E$966,3,FALSE)</f>
        <v>72.00598154140458</v>
      </c>
      <c r="F134" s="16" t="s">
        <v>183</v>
      </c>
      <c r="G134" s="29" t="str">
        <f t="shared" si="10"/>
        <v>44822.488</v>
      </c>
      <c r="H134" s="18">
        <f t="shared" si="11"/>
        <v>72</v>
      </c>
      <c r="I134" s="70" t="s">
        <v>828</v>
      </c>
      <c r="J134" s="71" t="s">
        <v>829</v>
      </c>
      <c r="K134" s="70">
        <v>72</v>
      </c>
      <c r="L134" s="70" t="s">
        <v>370</v>
      </c>
      <c r="M134" s="71" t="s">
        <v>191</v>
      </c>
      <c r="N134" s="71"/>
      <c r="O134" s="72" t="s">
        <v>830</v>
      </c>
      <c r="P134" s="72" t="s">
        <v>831</v>
      </c>
    </row>
    <row r="135" spans="1:16" ht="13.5" thickBot="1" x14ac:dyDescent="0.25">
      <c r="A135" s="18" t="str">
        <f t="shared" si="6"/>
        <v> MVS 9.90 </v>
      </c>
      <c r="B135" s="16" t="str">
        <f t="shared" si="7"/>
        <v>I</v>
      </c>
      <c r="C135" s="18">
        <f t="shared" si="8"/>
        <v>44822.493999999999</v>
      </c>
      <c r="D135" s="29" t="str">
        <f t="shared" si="9"/>
        <v>vis</v>
      </c>
      <c r="E135" s="69">
        <f>VLOOKUP(C135,Active!C$21:E$966,3,FALSE)</f>
        <v>72.017327409024446</v>
      </c>
      <c r="F135" s="16" t="s">
        <v>183</v>
      </c>
      <c r="G135" s="29" t="str">
        <f t="shared" si="10"/>
        <v>44822.494</v>
      </c>
      <c r="H135" s="18">
        <f t="shared" si="11"/>
        <v>72</v>
      </c>
      <c r="I135" s="70" t="s">
        <v>832</v>
      </c>
      <c r="J135" s="71" t="s">
        <v>833</v>
      </c>
      <c r="K135" s="70">
        <v>72</v>
      </c>
      <c r="L135" s="70" t="s">
        <v>386</v>
      </c>
      <c r="M135" s="71" t="s">
        <v>191</v>
      </c>
      <c r="N135" s="71"/>
      <c r="O135" s="72" t="s">
        <v>834</v>
      </c>
      <c r="P135" s="72" t="s">
        <v>831</v>
      </c>
    </row>
    <row r="136" spans="1:16" ht="13.5" thickBot="1" x14ac:dyDescent="0.25">
      <c r="A136" s="18" t="str">
        <f t="shared" si="6"/>
        <v> MVS 9.90 </v>
      </c>
      <c r="B136" s="16" t="str">
        <f t="shared" si="7"/>
        <v>I</v>
      </c>
      <c r="C136" s="18">
        <f t="shared" si="8"/>
        <v>44822.495000000003</v>
      </c>
      <c r="D136" s="29" t="str">
        <f t="shared" si="9"/>
        <v>vis</v>
      </c>
      <c r="E136" s="69">
        <f>VLOOKUP(C136,Active!C$21:E$966,3,FALSE)</f>
        <v>72.019218386967964</v>
      </c>
      <c r="F136" s="16" t="s">
        <v>183</v>
      </c>
      <c r="G136" s="29" t="str">
        <f t="shared" si="10"/>
        <v>44822.495</v>
      </c>
      <c r="H136" s="18">
        <f t="shared" si="11"/>
        <v>72</v>
      </c>
      <c r="I136" s="70" t="s">
        <v>835</v>
      </c>
      <c r="J136" s="71" t="s">
        <v>836</v>
      </c>
      <c r="K136" s="70">
        <v>72</v>
      </c>
      <c r="L136" s="70" t="s">
        <v>367</v>
      </c>
      <c r="M136" s="71" t="s">
        <v>191</v>
      </c>
      <c r="N136" s="71"/>
      <c r="O136" s="72" t="s">
        <v>837</v>
      </c>
      <c r="P136" s="72" t="s">
        <v>831</v>
      </c>
    </row>
    <row r="137" spans="1:16" ht="13.5" thickBot="1" x14ac:dyDescent="0.25">
      <c r="A137" s="18" t="str">
        <f t="shared" si="6"/>
        <v> BRNO 26 </v>
      </c>
      <c r="B137" s="16" t="str">
        <f t="shared" si="7"/>
        <v>I</v>
      </c>
      <c r="C137" s="18">
        <f t="shared" si="8"/>
        <v>44830.421000000002</v>
      </c>
      <c r="D137" s="29" t="str">
        <f t="shared" si="9"/>
        <v>vis</v>
      </c>
      <c r="E137" s="69">
        <f>VLOOKUP(C137,Active!C$21:E$966,3,FALSE)</f>
        <v>87.007109509752155</v>
      </c>
      <c r="F137" s="16" t="s">
        <v>183</v>
      </c>
      <c r="G137" s="29" t="str">
        <f t="shared" si="10"/>
        <v>44830.421</v>
      </c>
      <c r="H137" s="18">
        <f t="shared" si="11"/>
        <v>87</v>
      </c>
      <c r="I137" s="70" t="s">
        <v>838</v>
      </c>
      <c r="J137" s="71" t="s">
        <v>839</v>
      </c>
      <c r="K137" s="70">
        <v>87</v>
      </c>
      <c r="L137" s="70" t="s">
        <v>358</v>
      </c>
      <c r="M137" s="71" t="s">
        <v>191</v>
      </c>
      <c r="N137" s="71"/>
      <c r="O137" s="72" t="s">
        <v>684</v>
      </c>
      <c r="P137" s="72" t="s">
        <v>809</v>
      </c>
    </row>
    <row r="138" spans="1:16" ht="13.5" thickBot="1" x14ac:dyDescent="0.25">
      <c r="A138" s="18" t="str">
        <f t="shared" si="6"/>
        <v> BRNO 26 </v>
      </c>
      <c r="B138" s="16" t="str">
        <f t="shared" si="7"/>
        <v>I</v>
      </c>
      <c r="C138" s="18">
        <f t="shared" si="8"/>
        <v>44830.421000000002</v>
      </c>
      <c r="D138" s="29" t="str">
        <f t="shared" si="9"/>
        <v>vis</v>
      </c>
      <c r="E138" s="69">
        <f>VLOOKUP(C138,Active!C$21:E$966,3,FALSE)</f>
        <v>87.007109509752155</v>
      </c>
      <c r="F138" s="16" t="s">
        <v>183</v>
      </c>
      <c r="G138" s="29" t="str">
        <f t="shared" si="10"/>
        <v>44830.421</v>
      </c>
      <c r="H138" s="18">
        <f t="shared" si="11"/>
        <v>87</v>
      </c>
      <c r="I138" s="70" t="s">
        <v>838</v>
      </c>
      <c r="J138" s="71" t="s">
        <v>839</v>
      </c>
      <c r="K138" s="70">
        <v>87</v>
      </c>
      <c r="L138" s="70" t="s">
        <v>358</v>
      </c>
      <c r="M138" s="71" t="s">
        <v>191</v>
      </c>
      <c r="N138" s="71"/>
      <c r="O138" s="72" t="s">
        <v>840</v>
      </c>
      <c r="P138" s="72" t="s">
        <v>809</v>
      </c>
    </row>
    <row r="139" spans="1:16" ht="13.5" thickBot="1" x14ac:dyDescent="0.25">
      <c r="A139" s="18" t="str">
        <f t="shared" ref="A139:A202" si="12">P139</f>
        <v> BBS 56 </v>
      </c>
      <c r="B139" s="16" t="str">
        <f t="shared" ref="B139:B202" si="13">IF(H139=INT(H139),"I","II")</f>
        <v>I</v>
      </c>
      <c r="C139" s="18">
        <f t="shared" ref="C139:C202" si="14">1*G139</f>
        <v>44847.341999999997</v>
      </c>
      <c r="D139" s="29" t="str">
        <f t="shared" ref="D139:D202" si="15">VLOOKUP(F139,I$1:J$5,2,FALSE)</f>
        <v>vis</v>
      </c>
      <c r="E139" s="69">
        <f>VLOOKUP(C139,Active!C$21:E$966,3,FALSE)</f>
        <v>119.00434716917307</v>
      </c>
      <c r="F139" s="16" t="s">
        <v>183</v>
      </c>
      <c r="G139" s="29" t="str">
        <f t="shared" ref="G139:G202" si="16">MID(I139,3,LEN(I139)-3)</f>
        <v>44847.342</v>
      </c>
      <c r="H139" s="18">
        <f t="shared" ref="H139:H202" si="17">1*K139</f>
        <v>119</v>
      </c>
      <c r="I139" s="70" t="s">
        <v>841</v>
      </c>
      <c r="J139" s="71" t="s">
        <v>842</v>
      </c>
      <c r="K139" s="70">
        <v>119</v>
      </c>
      <c r="L139" s="70" t="s">
        <v>411</v>
      </c>
      <c r="M139" s="71" t="s">
        <v>191</v>
      </c>
      <c r="N139" s="71"/>
      <c r="O139" s="72" t="s">
        <v>593</v>
      </c>
      <c r="P139" s="72" t="s">
        <v>821</v>
      </c>
    </row>
    <row r="140" spans="1:16" ht="13.5" thickBot="1" x14ac:dyDescent="0.25">
      <c r="A140" s="18" t="str">
        <f t="shared" si="12"/>
        <v> BRNO 26 </v>
      </c>
      <c r="B140" s="16" t="str">
        <f t="shared" si="13"/>
        <v>I</v>
      </c>
      <c r="C140" s="18">
        <f t="shared" si="14"/>
        <v>44874.307999999997</v>
      </c>
      <c r="D140" s="29" t="str">
        <f t="shared" si="15"/>
        <v>vis</v>
      </c>
      <c r="E140" s="69">
        <f>VLOOKUP(C140,Active!C$21:E$966,3,FALSE)</f>
        <v>169.99645819832145</v>
      </c>
      <c r="F140" s="16" t="s">
        <v>183</v>
      </c>
      <c r="G140" s="29" t="str">
        <f t="shared" si="16"/>
        <v>44874.308</v>
      </c>
      <c r="H140" s="18">
        <f t="shared" si="17"/>
        <v>170</v>
      </c>
      <c r="I140" s="70" t="s">
        <v>843</v>
      </c>
      <c r="J140" s="71" t="s">
        <v>844</v>
      </c>
      <c r="K140" s="70">
        <v>170</v>
      </c>
      <c r="L140" s="70" t="s">
        <v>379</v>
      </c>
      <c r="M140" s="71" t="s">
        <v>185</v>
      </c>
      <c r="N140" s="71"/>
      <c r="O140" s="72" t="s">
        <v>845</v>
      </c>
      <c r="P140" s="72" t="s">
        <v>809</v>
      </c>
    </row>
    <row r="141" spans="1:16" ht="13.5" thickBot="1" x14ac:dyDescent="0.25">
      <c r="A141" s="18" t="str">
        <f t="shared" si="12"/>
        <v> BBS 57 </v>
      </c>
      <c r="B141" s="16" t="str">
        <f t="shared" si="13"/>
        <v>I</v>
      </c>
      <c r="C141" s="18">
        <f t="shared" si="14"/>
        <v>44911.33</v>
      </c>
      <c r="D141" s="29" t="str">
        <f t="shared" si="15"/>
        <v>vis</v>
      </c>
      <c r="E141" s="69">
        <f>VLOOKUP(C141,Active!C$21:E$966,3,FALSE)</f>
        <v>240.0042433544935</v>
      </c>
      <c r="F141" s="16" t="s">
        <v>183</v>
      </c>
      <c r="G141" s="29" t="str">
        <f t="shared" si="16"/>
        <v>44911.330</v>
      </c>
      <c r="H141" s="18">
        <f t="shared" si="17"/>
        <v>240</v>
      </c>
      <c r="I141" s="70" t="s">
        <v>846</v>
      </c>
      <c r="J141" s="71" t="s">
        <v>847</v>
      </c>
      <c r="K141" s="70">
        <v>240</v>
      </c>
      <c r="L141" s="70" t="s">
        <v>411</v>
      </c>
      <c r="M141" s="71" t="s">
        <v>191</v>
      </c>
      <c r="N141" s="71"/>
      <c r="O141" s="72" t="s">
        <v>593</v>
      </c>
      <c r="P141" s="72" t="s">
        <v>848</v>
      </c>
    </row>
    <row r="142" spans="1:16" ht="13.5" thickBot="1" x14ac:dyDescent="0.25">
      <c r="A142" s="18" t="str">
        <f t="shared" si="12"/>
        <v> BBS 60 </v>
      </c>
      <c r="B142" s="16" t="str">
        <f t="shared" si="13"/>
        <v>I</v>
      </c>
      <c r="C142" s="18">
        <f t="shared" si="14"/>
        <v>45115.466999999997</v>
      </c>
      <c r="D142" s="29" t="str">
        <f t="shared" si="15"/>
        <v>vis</v>
      </c>
      <c r="E142" s="69">
        <f>VLOOKUP(C142,Active!C$21:E$966,3,FALSE)</f>
        <v>626.0228063284934</v>
      </c>
      <c r="F142" s="16" t="s">
        <v>183</v>
      </c>
      <c r="G142" s="29" t="str">
        <f t="shared" si="16"/>
        <v>45115.467</v>
      </c>
      <c r="H142" s="18">
        <f t="shared" si="17"/>
        <v>626</v>
      </c>
      <c r="I142" s="70" t="s">
        <v>849</v>
      </c>
      <c r="J142" s="71" t="s">
        <v>850</v>
      </c>
      <c r="K142" s="70">
        <v>626</v>
      </c>
      <c r="L142" s="70" t="s">
        <v>295</v>
      </c>
      <c r="M142" s="71" t="s">
        <v>191</v>
      </c>
      <c r="N142" s="71"/>
      <c r="O142" s="72" t="s">
        <v>593</v>
      </c>
      <c r="P142" s="72" t="s">
        <v>851</v>
      </c>
    </row>
    <row r="143" spans="1:16" ht="13.5" thickBot="1" x14ac:dyDescent="0.25">
      <c r="A143" s="18" t="str">
        <f t="shared" si="12"/>
        <v> BBS 61 </v>
      </c>
      <c r="B143" s="16" t="str">
        <f t="shared" si="13"/>
        <v>I</v>
      </c>
      <c r="C143" s="18">
        <f t="shared" si="14"/>
        <v>45132.37</v>
      </c>
      <c r="D143" s="29" t="str">
        <f t="shared" si="15"/>
        <v>vis</v>
      </c>
      <c r="E143" s="69">
        <f>VLOOKUP(C143,Active!C$21:E$966,3,FALSE)</f>
        <v>657.98600638508231</v>
      </c>
      <c r="F143" s="16" t="s">
        <v>183</v>
      </c>
      <c r="G143" s="29" t="str">
        <f t="shared" si="16"/>
        <v>45132.370</v>
      </c>
      <c r="H143" s="18">
        <f t="shared" si="17"/>
        <v>658</v>
      </c>
      <c r="I143" s="70" t="s">
        <v>852</v>
      </c>
      <c r="J143" s="71" t="s">
        <v>853</v>
      </c>
      <c r="K143" s="70">
        <v>658</v>
      </c>
      <c r="L143" s="70" t="s">
        <v>623</v>
      </c>
      <c r="M143" s="71" t="s">
        <v>191</v>
      </c>
      <c r="N143" s="71"/>
      <c r="O143" s="72" t="s">
        <v>854</v>
      </c>
      <c r="P143" s="72" t="s">
        <v>855</v>
      </c>
    </row>
    <row r="144" spans="1:16" ht="13.5" thickBot="1" x14ac:dyDescent="0.25">
      <c r="A144" s="18" t="str">
        <f t="shared" si="12"/>
        <v> BBS 61 </v>
      </c>
      <c r="B144" s="16" t="str">
        <f t="shared" si="13"/>
        <v>I</v>
      </c>
      <c r="C144" s="18">
        <f t="shared" si="14"/>
        <v>45132.381999999998</v>
      </c>
      <c r="D144" s="29" t="str">
        <f t="shared" si="15"/>
        <v>vis</v>
      </c>
      <c r="E144" s="69">
        <f>VLOOKUP(C144,Active!C$21:E$966,3,FALSE)</f>
        <v>658.00869812030828</v>
      </c>
      <c r="F144" s="16" t="s">
        <v>183</v>
      </c>
      <c r="G144" s="29" t="str">
        <f t="shared" si="16"/>
        <v>45132.382</v>
      </c>
      <c r="H144" s="18">
        <f t="shared" si="17"/>
        <v>658</v>
      </c>
      <c r="I144" s="70" t="s">
        <v>856</v>
      </c>
      <c r="J144" s="71" t="s">
        <v>857</v>
      </c>
      <c r="K144" s="70">
        <v>658</v>
      </c>
      <c r="L144" s="70" t="s">
        <v>253</v>
      </c>
      <c r="M144" s="71" t="s">
        <v>191</v>
      </c>
      <c r="N144" s="71"/>
      <c r="O144" s="72" t="s">
        <v>858</v>
      </c>
      <c r="P144" s="72" t="s">
        <v>855</v>
      </c>
    </row>
    <row r="145" spans="1:16" ht="13.5" thickBot="1" x14ac:dyDescent="0.25">
      <c r="A145" s="18" t="str">
        <f t="shared" si="12"/>
        <v> BBS 61 </v>
      </c>
      <c r="B145" s="16" t="str">
        <f t="shared" si="13"/>
        <v>I</v>
      </c>
      <c r="C145" s="18">
        <f t="shared" si="14"/>
        <v>45133.42</v>
      </c>
      <c r="D145" s="29" t="str">
        <f t="shared" si="15"/>
        <v>vis</v>
      </c>
      <c r="E145" s="69">
        <f>VLOOKUP(C145,Active!C$21:E$966,3,FALSE)</f>
        <v>659.97153321814551</v>
      </c>
      <c r="F145" s="16" t="s">
        <v>183</v>
      </c>
      <c r="G145" s="29" t="str">
        <f t="shared" si="16"/>
        <v>45133.420</v>
      </c>
      <c r="H145" s="18">
        <f t="shared" si="17"/>
        <v>660</v>
      </c>
      <c r="I145" s="70" t="s">
        <v>859</v>
      </c>
      <c r="J145" s="71" t="s">
        <v>860</v>
      </c>
      <c r="K145" s="70">
        <v>660</v>
      </c>
      <c r="L145" s="70" t="s">
        <v>766</v>
      </c>
      <c r="M145" s="71" t="s">
        <v>191</v>
      </c>
      <c r="N145" s="71"/>
      <c r="O145" s="72" t="s">
        <v>854</v>
      </c>
      <c r="P145" s="72" t="s">
        <v>855</v>
      </c>
    </row>
    <row r="146" spans="1:16" ht="13.5" thickBot="1" x14ac:dyDescent="0.25">
      <c r="A146" s="18" t="str">
        <f t="shared" si="12"/>
        <v> BBS 61 </v>
      </c>
      <c r="B146" s="16" t="str">
        <f t="shared" si="13"/>
        <v>I</v>
      </c>
      <c r="C146" s="18">
        <f t="shared" si="14"/>
        <v>45133.436000000002</v>
      </c>
      <c r="D146" s="29" t="str">
        <f t="shared" si="15"/>
        <v>vis</v>
      </c>
      <c r="E146" s="69">
        <f>VLOOKUP(C146,Active!C$21:E$966,3,FALSE)</f>
        <v>660.00178886513186</v>
      </c>
      <c r="F146" s="16" t="s">
        <v>183</v>
      </c>
      <c r="G146" s="29" t="str">
        <f t="shared" si="16"/>
        <v>45133.436</v>
      </c>
      <c r="H146" s="18">
        <f t="shared" si="17"/>
        <v>660</v>
      </c>
      <c r="I146" s="70" t="s">
        <v>861</v>
      </c>
      <c r="J146" s="71" t="s">
        <v>862</v>
      </c>
      <c r="K146" s="70">
        <v>660</v>
      </c>
      <c r="L146" s="70" t="s">
        <v>573</v>
      </c>
      <c r="M146" s="71" t="s">
        <v>191</v>
      </c>
      <c r="N146" s="71"/>
      <c r="O146" s="72" t="s">
        <v>858</v>
      </c>
      <c r="P146" s="72" t="s">
        <v>855</v>
      </c>
    </row>
    <row r="147" spans="1:16" ht="13.5" thickBot="1" x14ac:dyDescent="0.25">
      <c r="A147" s="18" t="str">
        <f t="shared" si="12"/>
        <v> BBS 61 </v>
      </c>
      <c r="B147" s="16" t="str">
        <f t="shared" si="13"/>
        <v>I</v>
      </c>
      <c r="C147" s="18">
        <f t="shared" si="14"/>
        <v>45141.362000000001</v>
      </c>
      <c r="D147" s="29" t="str">
        <f t="shared" si="15"/>
        <v>vis</v>
      </c>
      <c r="E147" s="69">
        <f>VLOOKUP(C147,Active!C$21:E$966,3,FALSE)</f>
        <v>674.98967998791602</v>
      </c>
      <c r="F147" s="16" t="s">
        <v>183</v>
      </c>
      <c r="G147" s="29" t="str">
        <f t="shared" si="16"/>
        <v>45141.362</v>
      </c>
      <c r="H147" s="18">
        <f t="shared" si="17"/>
        <v>675</v>
      </c>
      <c r="I147" s="70" t="s">
        <v>863</v>
      </c>
      <c r="J147" s="71" t="s">
        <v>864</v>
      </c>
      <c r="K147" s="70">
        <v>675</v>
      </c>
      <c r="L147" s="70" t="s">
        <v>527</v>
      </c>
      <c r="M147" s="71" t="s">
        <v>191</v>
      </c>
      <c r="N147" s="71"/>
      <c r="O147" s="72" t="s">
        <v>858</v>
      </c>
      <c r="P147" s="72" t="s">
        <v>855</v>
      </c>
    </row>
    <row r="148" spans="1:16" ht="13.5" thickBot="1" x14ac:dyDescent="0.25">
      <c r="A148" s="18" t="str">
        <f t="shared" si="12"/>
        <v> BBS 61 </v>
      </c>
      <c r="B148" s="16" t="str">
        <f t="shared" si="13"/>
        <v>I</v>
      </c>
      <c r="C148" s="18">
        <f t="shared" si="14"/>
        <v>45141.366000000002</v>
      </c>
      <c r="D148" s="29" t="str">
        <f t="shared" si="15"/>
        <v>vis</v>
      </c>
      <c r="E148" s="69">
        <f>VLOOKUP(C148,Active!C$21:E$966,3,FALSE)</f>
        <v>674.99724389966252</v>
      </c>
      <c r="F148" s="16" t="s">
        <v>183</v>
      </c>
      <c r="G148" s="29" t="str">
        <f t="shared" si="16"/>
        <v>45141.366</v>
      </c>
      <c r="H148" s="18">
        <f t="shared" si="17"/>
        <v>675</v>
      </c>
      <c r="I148" s="70" t="s">
        <v>865</v>
      </c>
      <c r="J148" s="71" t="s">
        <v>866</v>
      </c>
      <c r="K148" s="70">
        <v>675</v>
      </c>
      <c r="L148" s="70" t="s">
        <v>559</v>
      </c>
      <c r="M148" s="71" t="s">
        <v>191</v>
      </c>
      <c r="N148" s="71"/>
      <c r="O148" s="72" t="s">
        <v>854</v>
      </c>
      <c r="P148" s="72" t="s">
        <v>855</v>
      </c>
    </row>
    <row r="149" spans="1:16" ht="13.5" thickBot="1" x14ac:dyDescent="0.25">
      <c r="A149" s="18" t="str">
        <f t="shared" si="12"/>
        <v> BBS 61 </v>
      </c>
      <c r="B149" s="16" t="str">
        <f t="shared" si="13"/>
        <v>I</v>
      </c>
      <c r="C149" s="18">
        <f t="shared" si="14"/>
        <v>45168.328999999998</v>
      </c>
      <c r="D149" s="29" t="str">
        <f t="shared" si="15"/>
        <v>vis</v>
      </c>
      <c r="E149" s="69">
        <f>VLOOKUP(C149,Active!C$21:E$966,3,FALSE)</f>
        <v>725.98368199499419</v>
      </c>
      <c r="F149" s="16" t="s">
        <v>183</v>
      </c>
      <c r="G149" s="29" t="str">
        <f t="shared" si="16"/>
        <v>45168.329</v>
      </c>
      <c r="H149" s="18">
        <f t="shared" si="17"/>
        <v>726</v>
      </c>
      <c r="I149" s="70" t="s">
        <v>867</v>
      </c>
      <c r="J149" s="71" t="s">
        <v>868</v>
      </c>
      <c r="K149" s="70">
        <v>726</v>
      </c>
      <c r="L149" s="70" t="s">
        <v>406</v>
      </c>
      <c r="M149" s="71" t="s">
        <v>191</v>
      </c>
      <c r="N149" s="71"/>
      <c r="O149" s="72" t="s">
        <v>858</v>
      </c>
      <c r="P149" s="72" t="s">
        <v>855</v>
      </c>
    </row>
    <row r="150" spans="1:16" ht="13.5" thickBot="1" x14ac:dyDescent="0.25">
      <c r="A150" s="18" t="str">
        <f t="shared" si="12"/>
        <v> BRNO 26 </v>
      </c>
      <c r="B150" s="16" t="str">
        <f t="shared" si="13"/>
        <v>I</v>
      </c>
      <c r="C150" s="18">
        <f t="shared" si="14"/>
        <v>45170.447</v>
      </c>
      <c r="D150" s="29" t="str">
        <f t="shared" si="15"/>
        <v>vis</v>
      </c>
      <c r="E150" s="69">
        <f>VLOOKUP(C150,Active!C$21:E$966,3,FALSE)</f>
        <v>729.98877326399395</v>
      </c>
      <c r="F150" s="16" t="s">
        <v>183</v>
      </c>
      <c r="G150" s="29" t="str">
        <f t="shared" si="16"/>
        <v>45170.447</v>
      </c>
      <c r="H150" s="18">
        <f t="shared" si="17"/>
        <v>730</v>
      </c>
      <c r="I150" s="70" t="s">
        <v>869</v>
      </c>
      <c r="J150" s="71" t="s">
        <v>870</v>
      </c>
      <c r="K150" s="70">
        <v>730</v>
      </c>
      <c r="L150" s="70" t="s">
        <v>397</v>
      </c>
      <c r="M150" s="71" t="s">
        <v>191</v>
      </c>
      <c r="N150" s="71"/>
      <c r="O150" s="72" t="s">
        <v>871</v>
      </c>
      <c r="P150" s="72" t="s">
        <v>809</v>
      </c>
    </row>
    <row r="151" spans="1:16" ht="13.5" thickBot="1" x14ac:dyDescent="0.25">
      <c r="A151" s="18" t="str">
        <f t="shared" si="12"/>
        <v> BRNO 26 </v>
      </c>
      <c r="B151" s="16" t="str">
        <f t="shared" si="13"/>
        <v>I</v>
      </c>
      <c r="C151" s="18">
        <f t="shared" si="14"/>
        <v>45170.457999999999</v>
      </c>
      <c r="D151" s="29" t="str">
        <f t="shared" si="15"/>
        <v>vis</v>
      </c>
      <c r="E151" s="69">
        <f>VLOOKUP(C151,Active!C$21:E$966,3,FALSE)</f>
        <v>730.00957402129006</v>
      </c>
      <c r="F151" s="16" t="s">
        <v>183</v>
      </c>
      <c r="G151" s="29" t="str">
        <f t="shared" si="16"/>
        <v>45170.458</v>
      </c>
      <c r="H151" s="18">
        <f t="shared" si="17"/>
        <v>730</v>
      </c>
      <c r="I151" s="70" t="s">
        <v>872</v>
      </c>
      <c r="J151" s="71" t="s">
        <v>873</v>
      </c>
      <c r="K151" s="70">
        <v>730</v>
      </c>
      <c r="L151" s="70" t="s">
        <v>253</v>
      </c>
      <c r="M151" s="71" t="s">
        <v>191</v>
      </c>
      <c r="N151" s="71"/>
      <c r="O151" s="72" t="s">
        <v>874</v>
      </c>
      <c r="P151" s="72" t="s">
        <v>809</v>
      </c>
    </row>
    <row r="152" spans="1:16" ht="13.5" thickBot="1" x14ac:dyDescent="0.25">
      <c r="A152" s="18" t="str">
        <f t="shared" si="12"/>
        <v> BBS 62 </v>
      </c>
      <c r="B152" s="16" t="str">
        <f t="shared" si="13"/>
        <v>I</v>
      </c>
      <c r="C152" s="18">
        <f t="shared" si="14"/>
        <v>45196.362999999998</v>
      </c>
      <c r="D152" s="29" t="str">
        <f t="shared" si="15"/>
        <v>vis</v>
      </c>
      <c r="E152" s="69">
        <f>VLOOKUP(C152,Active!C$21:E$966,3,FALSE)</f>
        <v>778.99535746006529</v>
      </c>
      <c r="F152" s="16" t="s">
        <v>183</v>
      </c>
      <c r="G152" s="29" t="str">
        <f t="shared" si="16"/>
        <v>45196.363</v>
      </c>
      <c r="H152" s="18">
        <f t="shared" si="17"/>
        <v>779</v>
      </c>
      <c r="I152" s="70" t="s">
        <v>875</v>
      </c>
      <c r="J152" s="71" t="s">
        <v>876</v>
      </c>
      <c r="K152" s="70">
        <v>779</v>
      </c>
      <c r="L152" s="70" t="s">
        <v>379</v>
      </c>
      <c r="M152" s="71" t="s">
        <v>191</v>
      </c>
      <c r="N152" s="71"/>
      <c r="O152" s="72" t="s">
        <v>877</v>
      </c>
      <c r="P152" s="72" t="s">
        <v>878</v>
      </c>
    </row>
    <row r="153" spans="1:16" ht="13.5" thickBot="1" x14ac:dyDescent="0.25">
      <c r="A153" s="18" t="str">
        <f t="shared" si="12"/>
        <v> VSSC 60.21 </v>
      </c>
      <c r="B153" s="16" t="str">
        <f t="shared" si="13"/>
        <v>I</v>
      </c>
      <c r="C153" s="18">
        <f t="shared" si="14"/>
        <v>45197.43</v>
      </c>
      <c r="D153" s="29" t="str">
        <f t="shared" si="15"/>
        <v>vis</v>
      </c>
      <c r="E153" s="69">
        <f>VLOOKUP(C153,Active!C$21:E$966,3,FALSE)</f>
        <v>781.01303091805835</v>
      </c>
      <c r="F153" s="16" t="s">
        <v>183</v>
      </c>
      <c r="G153" s="29" t="str">
        <f t="shared" si="16"/>
        <v>45197.430</v>
      </c>
      <c r="H153" s="18">
        <f t="shared" si="17"/>
        <v>781</v>
      </c>
      <c r="I153" s="70" t="s">
        <v>879</v>
      </c>
      <c r="J153" s="71" t="s">
        <v>880</v>
      </c>
      <c r="K153" s="70">
        <v>781</v>
      </c>
      <c r="L153" s="70" t="s">
        <v>363</v>
      </c>
      <c r="M153" s="71" t="s">
        <v>191</v>
      </c>
      <c r="N153" s="71"/>
      <c r="O153" s="72" t="s">
        <v>881</v>
      </c>
      <c r="P153" s="72" t="s">
        <v>882</v>
      </c>
    </row>
    <row r="154" spans="1:16" ht="13.5" thickBot="1" x14ac:dyDescent="0.25">
      <c r="A154" s="18" t="str">
        <f t="shared" si="12"/>
        <v> BBS 62 </v>
      </c>
      <c r="B154" s="16" t="str">
        <f t="shared" si="13"/>
        <v>I</v>
      </c>
      <c r="C154" s="18">
        <f t="shared" si="14"/>
        <v>45207.476000000002</v>
      </c>
      <c r="D154" s="29" t="str">
        <f t="shared" si="15"/>
        <v>vis</v>
      </c>
      <c r="E154" s="69">
        <f>VLOOKUP(C154,Active!C$21:E$966,3,FALSE)</f>
        <v>800.00979526571564</v>
      </c>
      <c r="F154" s="16" t="s">
        <v>183</v>
      </c>
      <c r="G154" s="29" t="str">
        <f t="shared" si="16"/>
        <v>45207.476</v>
      </c>
      <c r="H154" s="18">
        <f t="shared" si="17"/>
        <v>800</v>
      </c>
      <c r="I154" s="70" t="s">
        <v>885</v>
      </c>
      <c r="J154" s="71" t="s">
        <v>886</v>
      </c>
      <c r="K154" s="70">
        <v>800</v>
      </c>
      <c r="L154" s="70" t="s">
        <v>253</v>
      </c>
      <c r="M154" s="71" t="s">
        <v>191</v>
      </c>
      <c r="N154" s="71"/>
      <c r="O154" s="72" t="s">
        <v>593</v>
      </c>
      <c r="P154" s="72" t="s">
        <v>878</v>
      </c>
    </row>
    <row r="155" spans="1:16" ht="13.5" thickBot="1" x14ac:dyDescent="0.25">
      <c r="A155" s="18" t="str">
        <f t="shared" si="12"/>
        <v> BRNO 26 </v>
      </c>
      <c r="B155" s="16" t="str">
        <f t="shared" si="13"/>
        <v>I</v>
      </c>
      <c r="C155" s="18">
        <f t="shared" si="14"/>
        <v>45224.368000000002</v>
      </c>
      <c r="D155" s="29" t="str">
        <f t="shared" si="15"/>
        <v>vis</v>
      </c>
      <c r="E155" s="69">
        <f>VLOOKUP(C155,Active!C$21:E$966,3,FALSE)</f>
        <v>831.95219456499444</v>
      </c>
      <c r="F155" s="16" t="s">
        <v>183</v>
      </c>
      <c r="G155" s="29" t="str">
        <f t="shared" si="16"/>
        <v>45224.368</v>
      </c>
      <c r="H155" s="18">
        <f t="shared" si="17"/>
        <v>832</v>
      </c>
      <c r="I155" s="70" t="s">
        <v>887</v>
      </c>
      <c r="J155" s="71" t="s">
        <v>888</v>
      </c>
      <c r="K155" s="70">
        <v>832</v>
      </c>
      <c r="L155" s="70" t="s">
        <v>889</v>
      </c>
      <c r="M155" s="71" t="s">
        <v>191</v>
      </c>
      <c r="N155" s="71"/>
      <c r="O155" s="72" t="s">
        <v>890</v>
      </c>
      <c r="P155" s="72" t="s">
        <v>809</v>
      </c>
    </row>
    <row r="156" spans="1:16" ht="13.5" thickBot="1" x14ac:dyDescent="0.25">
      <c r="A156" s="18" t="str">
        <f t="shared" si="12"/>
        <v> BRNO 26 </v>
      </c>
      <c r="B156" s="16" t="str">
        <f t="shared" si="13"/>
        <v>I</v>
      </c>
      <c r="C156" s="18">
        <f t="shared" si="14"/>
        <v>45224.381000000001</v>
      </c>
      <c r="D156" s="29" t="str">
        <f t="shared" si="15"/>
        <v>vis</v>
      </c>
      <c r="E156" s="69">
        <f>VLOOKUP(C156,Active!C$21:E$966,3,FALSE)</f>
        <v>831.97677727816392</v>
      </c>
      <c r="F156" s="16" t="s">
        <v>183</v>
      </c>
      <c r="G156" s="29" t="str">
        <f t="shared" si="16"/>
        <v>45224.381</v>
      </c>
      <c r="H156" s="18">
        <f t="shared" si="17"/>
        <v>832</v>
      </c>
      <c r="I156" s="70" t="s">
        <v>895</v>
      </c>
      <c r="J156" s="71" t="s">
        <v>896</v>
      </c>
      <c r="K156" s="70">
        <v>832</v>
      </c>
      <c r="L156" s="70" t="s">
        <v>897</v>
      </c>
      <c r="M156" s="71" t="s">
        <v>191</v>
      </c>
      <c r="N156" s="71"/>
      <c r="O156" s="72" t="s">
        <v>898</v>
      </c>
      <c r="P156" s="72" t="s">
        <v>809</v>
      </c>
    </row>
    <row r="157" spans="1:16" ht="13.5" thickBot="1" x14ac:dyDescent="0.25">
      <c r="A157" s="18" t="str">
        <f t="shared" si="12"/>
        <v> BBS 62 </v>
      </c>
      <c r="B157" s="16" t="str">
        <f t="shared" si="13"/>
        <v>I</v>
      </c>
      <c r="C157" s="18">
        <f t="shared" si="14"/>
        <v>45224.392999999996</v>
      </c>
      <c r="D157" s="29" t="str">
        <f t="shared" si="15"/>
        <v>vis</v>
      </c>
      <c r="E157" s="69">
        <f>VLOOKUP(C157,Active!C$21:E$966,3,FALSE)</f>
        <v>831.9994690133899</v>
      </c>
      <c r="F157" s="16" t="s">
        <v>183</v>
      </c>
      <c r="G157" s="29" t="str">
        <f t="shared" si="16"/>
        <v>45224.393</v>
      </c>
      <c r="H157" s="18">
        <f t="shared" si="17"/>
        <v>832</v>
      </c>
      <c r="I157" s="70" t="s">
        <v>899</v>
      </c>
      <c r="J157" s="71" t="s">
        <v>900</v>
      </c>
      <c r="K157" s="70">
        <v>832</v>
      </c>
      <c r="L157" s="70" t="s">
        <v>470</v>
      </c>
      <c r="M157" s="71" t="s">
        <v>191</v>
      </c>
      <c r="N157" s="71"/>
      <c r="O157" s="72" t="s">
        <v>593</v>
      </c>
      <c r="P157" s="72" t="s">
        <v>878</v>
      </c>
    </row>
    <row r="158" spans="1:16" ht="13.5" thickBot="1" x14ac:dyDescent="0.25">
      <c r="A158" s="18" t="str">
        <f t="shared" si="12"/>
        <v> BBS 62 </v>
      </c>
      <c r="B158" s="16" t="str">
        <f t="shared" si="13"/>
        <v>I</v>
      </c>
      <c r="C158" s="18">
        <f t="shared" si="14"/>
        <v>45241.319000000003</v>
      </c>
      <c r="D158" s="29" t="str">
        <f t="shared" si="15"/>
        <v>vis</v>
      </c>
      <c r="E158" s="69">
        <f>VLOOKUP(C158,Active!C$21:E$966,3,FALSE)</f>
        <v>864.00616156251465</v>
      </c>
      <c r="F158" s="16" t="s">
        <v>183</v>
      </c>
      <c r="G158" s="29" t="str">
        <f t="shared" si="16"/>
        <v>45241.319</v>
      </c>
      <c r="H158" s="18">
        <f t="shared" si="17"/>
        <v>864</v>
      </c>
      <c r="I158" s="70" t="s">
        <v>901</v>
      </c>
      <c r="J158" s="71" t="s">
        <v>902</v>
      </c>
      <c r="K158" s="70">
        <v>864</v>
      </c>
      <c r="L158" s="70" t="s">
        <v>370</v>
      </c>
      <c r="M158" s="71" t="s">
        <v>191</v>
      </c>
      <c r="N158" s="71"/>
      <c r="O158" s="72" t="s">
        <v>593</v>
      </c>
      <c r="P158" s="72" t="s">
        <v>878</v>
      </c>
    </row>
    <row r="159" spans="1:16" ht="13.5" thickBot="1" x14ac:dyDescent="0.25">
      <c r="A159" s="18" t="str">
        <f t="shared" si="12"/>
        <v> BRNO 26 </v>
      </c>
      <c r="B159" s="16" t="str">
        <f t="shared" si="13"/>
        <v>I</v>
      </c>
      <c r="C159" s="18">
        <f t="shared" si="14"/>
        <v>45509.428999999996</v>
      </c>
      <c r="D159" s="29" t="str">
        <f t="shared" si="15"/>
        <v>vis</v>
      </c>
      <c r="E159" s="69">
        <f>VLOOKUP(C159,Active!C$21:E$966,3,FALSE)</f>
        <v>1370.9962560527786</v>
      </c>
      <c r="F159" s="16" t="s">
        <v>183</v>
      </c>
      <c r="G159" s="29" t="str">
        <f t="shared" si="16"/>
        <v>45509.429</v>
      </c>
      <c r="H159" s="18">
        <f t="shared" si="17"/>
        <v>1371</v>
      </c>
      <c r="I159" s="70" t="s">
        <v>903</v>
      </c>
      <c r="J159" s="71" t="s">
        <v>904</v>
      </c>
      <c r="K159" s="70">
        <v>1371</v>
      </c>
      <c r="L159" s="70" t="s">
        <v>379</v>
      </c>
      <c r="M159" s="71" t="s">
        <v>191</v>
      </c>
      <c r="N159" s="71"/>
      <c r="O159" s="72" t="s">
        <v>905</v>
      </c>
      <c r="P159" s="72" t="s">
        <v>809</v>
      </c>
    </row>
    <row r="160" spans="1:16" ht="13.5" thickBot="1" x14ac:dyDescent="0.25">
      <c r="A160" s="18" t="str">
        <f t="shared" si="12"/>
        <v> BBS 67 </v>
      </c>
      <c r="B160" s="16" t="str">
        <f t="shared" si="13"/>
        <v>II</v>
      </c>
      <c r="C160" s="18">
        <f t="shared" si="14"/>
        <v>45531.375999999997</v>
      </c>
      <c r="D160" s="29" t="str">
        <f t="shared" si="15"/>
        <v>vis</v>
      </c>
      <c r="E160" s="69">
        <f>VLOOKUP(C160,Active!C$21:E$966,3,FALSE)</f>
        <v>1412.497548819845</v>
      </c>
      <c r="F160" s="16" t="s">
        <v>183</v>
      </c>
      <c r="G160" s="29" t="str">
        <f t="shared" si="16"/>
        <v>45531.376</v>
      </c>
      <c r="H160" s="18">
        <f t="shared" si="17"/>
        <v>1412.5</v>
      </c>
      <c r="I160" s="70" t="s">
        <v>906</v>
      </c>
      <c r="J160" s="71" t="s">
        <v>907</v>
      </c>
      <c r="K160" s="70">
        <v>1412.5</v>
      </c>
      <c r="L160" s="70" t="s">
        <v>559</v>
      </c>
      <c r="M160" s="71" t="s">
        <v>191</v>
      </c>
      <c r="N160" s="71"/>
      <c r="O160" s="72" t="s">
        <v>498</v>
      </c>
      <c r="P160" s="72" t="s">
        <v>908</v>
      </c>
    </row>
    <row r="161" spans="1:16" ht="13.5" thickBot="1" x14ac:dyDescent="0.25">
      <c r="A161" s="18" t="str">
        <f t="shared" si="12"/>
        <v>BAVM 38 </v>
      </c>
      <c r="B161" s="16" t="str">
        <f t="shared" si="13"/>
        <v>I</v>
      </c>
      <c r="C161" s="18">
        <f t="shared" si="14"/>
        <v>45546.455000000002</v>
      </c>
      <c r="D161" s="29" t="str">
        <f t="shared" si="15"/>
        <v>vis</v>
      </c>
      <c r="E161" s="69">
        <f>VLOOKUP(C161,Active!C$21:E$966,3,FALSE)</f>
        <v>1441.0116051206971</v>
      </c>
      <c r="F161" s="16" t="s">
        <v>183</v>
      </c>
      <c r="G161" s="29" t="str">
        <f t="shared" si="16"/>
        <v>45546.455</v>
      </c>
      <c r="H161" s="18">
        <f t="shared" si="17"/>
        <v>1441</v>
      </c>
      <c r="I161" s="70" t="s">
        <v>909</v>
      </c>
      <c r="J161" s="71" t="s">
        <v>910</v>
      </c>
      <c r="K161" s="70">
        <v>1441</v>
      </c>
      <c r="L161" s="70" t="s">
        <v>383</v>
      </c>
      <c r="M161" s="71" t="s">
        <v>191</v>
      </c>
      <c r="N161" s="71"/>
      <c r="O161" s="72" t="s">
        <v>911</v>
      </c>
      <c r="P161" s="73" t="s">
        <v>912</v>
      </c>
    </row>
    <row r="162" spans="1:16" ht="13.5" thickBot="1" x14ac:dyDescent="0.25">
      <c r="A162" s="18" t="str">
        <f t="shared" si="12"/>
        <v> BBS 68 </v>
      </c>
      <c r="B162" s="16" t="str">
        <f t="shared" si="13"/>
        <v>I</v>
      </c>
      <c r="C162" s="18">
        <f t="shared" si="14"/>
        <v>45549.629000000001</v>
      </c>
      <c r="D162" s="29" t="str">
        <f t="shared" si="15"/>
        <v>vis</v>
      </c>
      <c r="E162" s="69">
        <f>VLOOKUP(C162,Active!C$21:E$966,3,FALSE)</f>
        <v>1447.0135690903801</v>
      </c>
      <c r="F162" s="16" t="s">
        <v>183</v>
      </c>
      <c r="G162" s="29" t="str">
        <f t="shared" si="16"/>
        <v>45549.629</v>
      </c>
      <c r="H162" s="18">
        <f t="shared" si="17"/>
        <v>1447</v>
      </c>
      <c r="I162" s="70" t="s">
        <v>913</v>
      </c>
      <c r="J162" s="71" t="s">
        <v>914</v>
      </c>
      <c r="K162" s="70">
        <v>1447</v>
      </c>
      <c r="L162" s="70" t="s">
        <v>363</v>
      </c>
      <c r="M162" s="71" t="s">
        <v>191</v>
      </c>
      <c r="N162" s="71"/>
      <c r="O162" s="72" t="s">
        <v>563</v>
      </c>
      <c r="P162" s="72" t="s">
        <v>915</v>
      </c>
    </row>
    <row r="163" spans="1:16" ht="13.5" thickBot="1" x14ac:dyDescent="0.25">
      <c r="A163" s="18" t="str">
        <f t="shared" si="12"/>
        <v> BBS 68 </v>
      </c>
      <c r="B163" s="16" t="str">
        <f t="shared" si="13"/>
        <v>I</v>
      </c>
      <c r="C163" s="18">
        <f t="shared" si="14"/>
        <v>45559.665999999997</v>
      </c>
      <c r="D163" s="29" t="str">
        <f t="shared" si="15"/>
        <v>vis</v>
      </c>
      <c r="E163" s="69">
        <f>VLOOKUP(C163,Active!C$21:E$966,3,FALSE)</f>
        <v>1465.9933146366006</v>
      </c>
      <c r="F163" s="16" t="s">
        <v>183</v>
      </c>
      <c r="G163" s="29" t="str">
        <f t="shared" si="16"/>
        <v>45559.666</v>
      </c>
      <c r="H163" s="18">
        <f t="shared" si="17"/>
        <v>1466</v>
      </c>
      <c r="I163" s="70" t="s">
        <v>916</v>
      </c>
      <c r="J163" s="71" t="s">
        <v>917</v>
      </c>
      <c r="K163" s="70">
        <v>1466</v>
      </c>
      <c r="L163" s="70" t="s">
        <v>415</v>
      </c>
      <c r="M163" s="71" t="s">
        <v>191</v>
      </c>
      <c r="N163" s="71"/>
      <c r="O163" s="72" t="s">
        <v>563</v>
      </c>
      <c r="P163" s="72" t="s">
        <v>915</v>
      </c>
    </row>
    <row r="164" spans="1:16" ht="13.5" thickBot="1" x14ac:dyDescent="0.25">
      <c r="A164" s="18" t="str">
        <f t="shared" si="12"/>
        <v> BRNO 26 </v>
      </c>
      <c r="B164" s="16" t="str">
        <f t="shared" si="13"/>
        <v>I</v>
      </c>
      <c r="C164" s="18">
        <f t="shared" si="14"/>
        <v>45565.47</v>
      </c>
      <c r="D164" s="29" t="str">
        <f t="shared" si="15"/>
        <v>vis</v>
      </c>
      <c r="E164" s="69">
        <f>VLOOKUP(C164,Active!C$21:E$966,3,FALSE)</f>
        <v>1476.9685505786522</v>
      </c>
      <c r="F164" s="16" t="s">
        <v>183</v>
      </c>
      <c r="G164" s="29" t="str">
        <f t="shared" si="16"/>
        <v>45565.470</v>
      </c>
      <c r="H164" s="18">
        <f t="shared" si="17"/>
        <v>1477</v>
      </c>
      <c r="I164" s="70" t="s">
        <v>918</v>
      </c>
      <c r="J164" s="71" t="s">
        <v>919</v>
      </c>
      <c r="K164" s="70">
        <v>1477</v>
      </c>
      <c r="L164" s="70" t="s">
        <v>435</v>
      </c>
      <c r="M164" s="71" t="s">
        <v>191</v>
      </c>
      <c r="N164" s="71"/>
      <c r="O164" s="72" t="s">
        <v>905</v>
      </c>
      <c r="P164" s="72" t="s">
        <v>809</v>
      </c>
    </row>
    <row r="165" spans="1:16" ht="13.5" thickBot="1" x14ac:dyDescent="0.25">
      <c r="A165" s="18" t="str">
        <f t="shared" si="12"/>
        <v> VSSC 60.21 </v>
      </c>
      <c r="B165" s="16" t="str">
        <f t="shared" si="13"/>
        <v>I</v>
      </c>
      <c r="C165" s="18">
        <f t="shared" si="14"/>
        <v>45635.290999999997</v>
      </c>
      <c r="D165" s="29" t="str">
        <f t="shared" si="15"/>
        <v>vis</v>
      </c>
      <c r="E165" s="69">
        <f>VLOOKUP(C165,Active!C$21:E$966,3,FALSE)</f>
        <v>1608.9985210661525</v>
      </c>
      <c r="F165" s="16" t="s">
        <v>183</v>
      </c>
      <c r="G165" s="29" t="str">
        <f t="shared" si="16"/>
        <v>45635.291</v>
      </c>
      <c r="H165" s="18">
        <f t="shared" si="17"/>
        <v>1609</v>
      </c>
      <c r="I165" s="70" t="s">
        <v>920</v>
      </c>
      <c r="J165" s="71" t="s">
        <v>921</v>
      </c>
      <c r="K165" s="70">
        <v>1609</v>
      </c>
      <c r="L165" s="70" t="s">
        <v>559</v>
      </c>
      <c r="M165" s="71" t="s">
        <v>191</v>
      </c>
      <c r="N165" s="71"/>
      <c r="O165" s="72" t="s">
        <v>881</v>
      </c>
      <c r="P165" s="72" t="s">
        <v>882</v>
      </c>
    </row>
    <row r="166" spans="1:16" ht="13.5" thickBot="1" x14ac:dyDescent="0.25">
      <c r="A166" s="18" t="str">
        <f t="shared" si="12"/>
        <v> BBS 69 </v>
      </c>
      <c r="B166" s="16" t="str">
        <f t="shared" si="13"/>
        <v>I</v>
      </c>
      <c r="C166" s="18">
        <f t="shared" si="14"/>
        <v>45644.281999999999</v>
      </c>
      <c r="D166" s="29" t="str">
        <f t="shared" si="15"/>
        <v>vis</v>
      </c>
      <c r="E166" s="69">
        <f>VLOOKUP(C166,Active!C$21:E$966,3,FALSE)</f>
        <v>1626.0003036910564</v>
      </c>
      <c r="F166" s="16" t="s">
        <v>183</v>
      </c>
      <c r="G166" s="29" t="str">
        <f t="shared" si="16"/>
        <v>45644.282</v>
      </c>
      <c r="H166" s="18">
        <f t="shared" si="17"/>
        <v>1626</v>
      </c>
      <c r="I166" s="70" t="s">
        <v>922</v>
      </c>
      <c r="J166" s="71" t="s">
        <v>923</v>
      </c>
      <c r="K166" s="70">
        <v>1626</v>
      </c>
      <c r="L166" s="70" t="s">
        <v>581</v>
      </c>
      <c r="M166" s="71" t="s">
        <v>191</v>
      </c>
      <c r="N166" s="71"/>
      <c r="O166" s="72" t="s">
        <v>593</v>
      </c>
      <c r="P166" s="72" t="s">
        <v>924</v>
      </c>
    </row>
    <row r="167" spans="1:16" ht="13.5" thickBot="1" x14ac:dyDescent="0.25">
      <c r="A167" s="18" t="str">
        <f t="shared" si="12"/>
        <v> VSSC 60.21 </v>
      </c>
      <c r="B167" s="16" t="str">
        <f t="shared" si="13"/>
        <v>I</v>
      </c>
      <c r="C167" s="18">
        <f t="shared" si="14"/>
        <v>45671.254000000001</v>
      </c>
      <c r="D167" s="29" t="str">
        <f t="shared" si="15"/>
        <v>vis</v>
      </c>
      <c r="E167" s="69">
        <f>VLOOKUP(C167,Active!C$21:E$966,3,FALSE)</f>
        <v>1677.0037605878247</v>
      </c>
      <c r="F167" s="16" t="s">
        <v>183</v>
      </c>
      <c r="G167" s="29" t="str">
        <f t="shared" si="16"/>
        <v>45671.254</v>
      </c>
      <c r="H167" s="18">
        <f t="shared" si="17"/>
        <v>1677</v>
      </c>
      <c r="I167" s="70" t="s">
        <v>925</v>
      </c>
      <c r="J167" s="71" t="s">
        <v>926</v>
      </c>
      <c r="K167" s="70">
        <v>1677</v>
      </c>
      <c r="L167" s="70" t="s">
        <v>411</v>
      </c>
      <c r="M167" s="71" t="s">
        <v>191</v>
      </c>
      <c r="N167" s="71"/>
      <c r="O167" s="72" t="s">
        <v>881</v>
      </c>
      <c r="P167" s="72" t="s">
        <v>882</v>
      </c>
    </row>
    <row r="168" spans="1:16" ht="13.5" thickBot="1" x14ac:dyDescent="0.25">
      <c r="A168" s="18" t="str">
        <f t="shared" si="12"/>
        <v> BBS 72 </v>
      </c>
      <c r="B168" s="16" t="str">
        <f t="shared" si="13"/>
        <v>I</v>
      </c>
      <c r="C168" s="18">
        <f t="shared" si="14"/>
        <v>45830.423999999999</v>
      </c>
      <c r="D168" s="29" t="str">
        <f t="shared" si="15"/>
        <v>vis</v>
      </c>
      <c r="E168" s="69">
        <f>VLOOKUP(C168,Active!C$21:E$966,3,FALSE)</f>
        <v>1977.9907187020929</v>
      </c>
      <c r="F168" s="16" t="s">
        <v>183</v>
      </c>
      <c r="G168" s="29" t="str">
        <f t="shared" si="16"/>
        <v>45830.424</v>
      </c>
      <c r="H168" s="18">
        <f t="shared" si="17"/>
        <v>1978</v>
      </c>
      <c r="I168" s="70" t="s">
        <v>930</v>
      </c>
      <c r="J168" s="71" t="s">
        <v>931</v>
      </c>
      <c r="K168" s="70">
        <v>1978</v>
      </c>
      <c r="L168" s="70" t="s">
        <v>527</v>
      </c>
      <c r="M168" s="71" t="s">
        <v>191</v>
      </c>
      <c r="N168" s="71"/>
      <c r="O168" s="72" t="s">
        <v>593</v>
      </c>
      <c r="P168" s="72" t="s">
        <v>932</v>
      </c>
    </row>
    <row r="169" spans="1:16" ht="13.5" thickBot="1" x14ac:dyDescent="0.25">
      <c r="A169" s="18" t="str">
        <f t="shared" si="12"/>
        <v> BBS 72 </v>
      </c>
      <c r="B169" s="16" t="str">
        <f t="shared" si="13"/>
        <v>I</v>
      </c>
      <c r="C169" s="18">
        <f t="shared" si="14"/>
        <v>45867.413999999997</v>
      </c>
      <c r="D169" s="29" t="str">
        <f t="shared" si="15"/>
        <v>vis</v>
      </c>
      <c r="E169" s="69">
        <f>VLOOKUP(C169,Active!C$21:E$966,3,FALSE)</f>
        <v>2047.9379925642922</v>
      </c>
      <c r="F169" s="16" t="s">
        <v>183</v>
      </c>
      <c r="G169" s="29" t="str">
        <f t="shared" si="16"/>
        <v>45867.414</v>
      </c>
      <c r="H169" s="18">
        <f t="shared" si="17"/>
        <v>2048</v>
      </c>
      <c r="I169" s="70" t="s">
        <v>933</v>
      </c>
      <c r="J169" s="71" t="s">
        <v>934</v>
      </c>
      <c r="K169" s="70">
        <v>2048</v>
      </c>
      <c r="L169" s="70" t="s">
        <v>935</v>
      </c>
      <c r="M169" s="71" t="s">
        <v>191</v>
      </c>
      <c r="N169" s="71"/>
      <c r="O169" s="72" t="s">
        <v>593</v>
      </c>
      <c r="P169" s="72" t="s">
        <v>932</v>
      </c>
    </row>
    <row r="170" spans="1:16" ht="13.5" thickBot="1" x14ac:dyDescent="0.25">
      <c r="A170" s="18" t="str">
        <f t="shared" si="12"/>
        <v> BBS 73 </v>
      </c>
      <c r="B170" s="16" t="str">
        <f t="shared" si="13"/>
        <v>I</v>
      </c>
      <c r="C170" s="18">
        <f t="shared" si="14"/>
        <v>45885.434000000001</v>
      </c>
      <c r="D170" s="29" t="str">
        <f t="shared" si="15"/>
        <v>vis</v>
      </c>
      <c r="E170" s="69">
        <f>VLOOKUP(C170,Active!C$21:E$966,3,FALSE)</f>
        <v>2082.0134149756786</v>
      </c>
      <c r="F170" s="16" t="s">
        <v>183</v>
      </c>
      <c r="G170" s="29" t="str">
        <f t="shared" si="16"/>
        <v>45885.434</v>
      </c>
      <c r="H170" s="18">
        <f t="shared" si="17"/>
        <v>2082</v>
      </c>
      <c r="I170" s="70" t="s">
        <v>936</v>
      </c>
      <c r="J170" s="71" t="s">
        <v>937</v>
      </c>
      <c r="K170" s="70">
        <v>2082</v>
      </c>
      <c r="L170" s="70" t="s">
        <v>363</v>
      </c>
      <c r="M170" s="71" t="s">
        <v>191</v>
      </c>
      <c r="N170" s="71"/>
      <c r="O170" s="72" t="s">
        <v>593</v>
      </c>
      <c r="P170" s="72" t="s">
        <v>938</v>
      </c>
    </row>
    <row r="171" spans="1:16" ht="13.5" thickBot="1" x14ac:dyDescent="0.25">
      <c r="A171" s="18" t="str">
        <f t="shared" si="12"/>
        <v> BBS 73 </v>
      </c>
      <c r="B171" s="16" t="str">
        <f t="shared" si="13"/>
        <v>I</v>
      </c>
      <c r="C171" s="18">
        <f t="shared" si="14"/>
        <v>45886.482000000004</v>
      </c>
      <c r="D171" s="29" t="str">
        <f t="shared" si="15"/>
        <v>vis</v>
      </c>
      <c r="E171" s="69">
        <f>VLOOKUP(C171,Active!C$21:E$966,3,FALSE)</f>
        <v>2083.9951598528824</v>
      </c>
      <c r="F171" s="16" t="s">
        <v>183</v>
      </c>
      <c r="G171" s="29" t="str">
        <f t="shared" si="16"/>
        <v>45886.482</v>
      </c>
      <c r="H171" s="18">
        <f t="shared" si="17"/>
        <v>2084</v>
      </c>
      <c r="I171" s="70" t="s">
        <v>939</v>
      </c>
      <c r="J171" s="71" t="s">
        <v>940</v>
      </c>
      <c r="K171" s="70">
        <v>2084</v>
      </c>
      <c r="L171" s="70" t="s">
        <v>184</v>
      </c>
      <c r="M171" s="71" t="s">
        <v>191</v>
      </c>
      <c r="N171" s="71"/>
      <c r="O171" s="72" t="s">
        <v>593</v>
      </c>
      <c r="P171" s="72" t="s">
        <v>938</v>
      </c>
    </row>
    <row r="172" spans="1:16" ht="13.5" thickBot="1" x14ac:dyDescent="0.25">
      <c r="A172" s="18" t="str">
        <f t="shared" si="12"/>
        <v> BBS 73 </v>
      </c>
      <c r="B172" s="16" t="str">
        <f t="shared" si="13"/>
        <v>I</v>
      </c>
      <c r="C172" s="18">
        <f t="shared" si="14"/>
        <v>45898.652000000002</v>
      </c>
      <c r="D172" s="29" t="str">
        <f t="shared" si="15"/>
        <v>vis</v>
      </c>
      <c r="E172" s="69">
        <f>VLOOKUP(C172,Active!C$21:E$966,3,FALSE)</f>
        <v>2107.0083613371457</v>
      </c>
      <c r="F172" s="16" t="s">
        <v>183</v>
      </c>
      <c r="G172" s="29" t="str">
        <f t="shared" si="16"/>
        <v>45898.652</v>
      </c>
      <c r="H172" s="18">
        <f t="shared" si="17"/>
        <v>2107</v>
      </c>
      <c r="I172" s="70" t="s">
        <v>941</v>
      </c>
      <c r="J172" s="71" t="s">
        <v>942</v>
      </c>
      <c r="K172" s="70">
        <v>2107</v>
      </c>
      <c r="L172" s="70" t="s">
        <v>358</v>
      </c>
      <c r="M172" s="71" t="s">
        <v>191</v>
      </c>
      <c r="N172" s="71"/>
      <c r="O172" s="72" t="s">
        <v>563</v>
      </c>
      <c r="P172" s="72" t="s">
        <v>938</v>
      </c>
    </row>
    <row r="173" spans="1:16" ht="13.5" thickBot="1" x14ac:dyDescent="0.25">
      <c r="A173" s="18" t="str">
        <f t="shared" si="12"/>
        <v> BBS 73 </v>
      </c>
      <c r="B173" s="16" t="str">
        <f t="shared" si="13"/>
        <v>I</v>
      </c>
      <c r="C173" s="18">
        <f t="shared" si="14"/>
        <v>45907.64</v>
      </c>
      <c r="D173" s="29" t="str">
        <f t="shared" si="15"/>
        <v>vis</v>
      </c>
      <c r="E173" s="69">
        <f>VLOOKUP(C173,Active!C$21:E$966,3,FALSE)</f>
        <v>2124.0044710282327</v>
      </c>
      <c r="F173" s="16" t="s">
        <v>183</v>
      </c>
      <c r="G173" s="29" t="str">
        <f t="shared" si="16"/>
        <v>45907.640</v>
      </c>
      <c r="H173" s="18">
        <f t="shared" si="17"/>
        <v>2124</v>
      </c>
      <c r="I173" s="70" t="s">
        <v>943</v>
      </c>
      <c r="J173" s="71" t="s">
        <v>944</v>
      </c>
      <c r="K173" s="70">
        <v>2124</v>
      </c>
      <c r="L173" s="70" t="s">
        <v>411</v>
      </c>
      <c r="M173" s="71" t="s">
        <v>191</v>
      </c>
      <c r="N173" s="71"/>
      <c r="O173" s="72" t="s">
        <v>563</v>
      </c>
      <c r="P173" s="72" t="s">
        <v>938</v>
      </c>
    </row>
    <row r="174" spans="1:16" ht="13.5" thickBot="1" x14ac:dyDescent="0.25">
      <c r="A174" s="18" t="str">
        <f t="shared" si="12"/>
        <v> BBS 73 </v>
      </c>
      <c r="B174" s="16" t="str">
        <f t="shared" si="13"/>
        <v>I</v>
      </c>
      <c r="C174" s="18">
        <f t="shared" si="14"/>
        <v>45940.430999999997</v>
      </c>
      <c r="D174" s="29" t="str">
        <f t="shared" si="15"/>
        <v>vis</v>
      </c>
      <c r="E174" s="69">
        <f>VLOOKUP(C174,Active!C$21:E$966,3,FALSE)</f>
        <v>2186.0115285360816</v>
      </c>
      <c r="F174" s="16" t="s">
        <v>183</v>
      </c>
      <c r="G174" s="29" t="str">
        <f t="shared" si="16"/>
        <v>45940.431</v>
      </c>
      <c r="H174" s="18">
        <f t="shared" si="17"/>
        <v>2186</v>
      </c>
      <c r="I174" s="70" t="s">
        <v>947</v>
      </c>
      <c r="J174" s="71" t="s">
        <v>948</v>
      </c>
      <c r="K174" s="70">
        <v>2186</v>
      </c>
      <c r="L174" s="70" t="s">
        <v>383</v>
      </c>
      <c r="M174" s="71" t="s">
        <v>191</v>
      </c>
      <c r="N174" s="71"/>
      <c r="O174" s="72" t="s">
        <v>593</v>
      </c>
      <c r="P174" s="72" t="s">
        <v>938</v>
      </c>
    </row>
    <row r="175" spans="1:16" ht="13.5" thickBot="1" x14ac:dyDescent="0.25">
      <c r="A175" s="18" t="str">
        <f t="shared" si="12"/>
        <v> BBS 77 </v>
      </c>
      <c r="B175" s="16" t="str">
        <f t="shared" si="13"/>
        <v>I</v>
      </c>
      <c r="C175" s="18">
        <f t="shared" si="14"/>
        <v>46261.413999999997</v>
      </c>
      <c r="D175" s="29" t="str">
        <f t="shared" si="15"/>
        <v>vis</v>
      </c>
      <c r="E175" s="69">
        <f>VLOOKUP(C175,Active!C$21:E$966,3,FALSE)</f>
        <v>2792.9832994501562</v>
      </c>
      <c r="F175" s="16" t="s">
        <v>183</v>
      </c>
      <c r="G175" s="29" t="str">
        <f t="shared" si="16"/>
        <v>46261.414</v>
      </c>
      <c r="H175" s="18">
        <f t="shared" si="17"/>
        <v>2793</v>
      </c>
      <c r="I175" s="70" t="s">
        <v>952</v>
      </c>
      <c r="J175" s="71" t="s">
        <v>953</v>
      </c>
      <c r="K175" s="70">
        <v>2793</v>
      </c>
      <c r="L175" s="70" t="s">
        <v>406</v>
      </c>
      <c r="M175" s="71" t="s">
        <v>191</v>
      </c>
      <c r="N175" s="71"/>
      <c r="O175" s="72" t="s">
        <v>593</v>
      </c>
      <c r="P175" s="72" t="s">
        <v>954</v>
      </c>
    </row>
    <row r="176" spans="1:16" ht="13.5" thickBot="1" x14ac:dyDescent="0.25">
      <c r="A176" s="18" t="str">
        <f t="shared" si="12"/>
        <v> BBS 78 </v>
      </c>
      <c r="B176" s="16" t="str">
        <f t="shared" si="13"/>
        <v>I</v>
      </c>
      <c r="C176" s="18">
        <f t="shared" si="14"/>
        <v>46270.417999999998</v>
      </c>
      <c r="D176" s="29" t="str">
        <f t="shared" si="15"/>
        <v>vis</v>
      </c>
      <c r="E176" s="69">
        <f>VLOOKUP(C176,Active!C$21:E$966,3,FALSE)</f>
        <v>2810.0096647882297</v>
      </c>
      <c r="F176" s="16" t="s">
        <v>183</v>
      </c>
      <c r="G176" s="29" t="str">
        <f t="shared" si="16"/>
        <v>46270.418</v>
      </c>
      <c r="H176" s="18">
        <f t="shared" si="17"/>
        <v>2810</v>
      </c>
      <c r="I176" s="70" t="s">
        <v>955</v>
      </c>
      <c r="J176" s="71" t="s">
        <v>956</v>
      </c>
      <c r="K176" s="70">
        <v>2810</v>
      </c>
      <c r="L176" s="70" t="s">
        <v>253</v>
      </c>
      <c r="M176" s="71" t="s">
        <v>191</v>
      </c>
      <c r="N176" s="71"/>
      <c r="O176" s="72" t="s">
        <v>593</v>
      </c>
      <c r="P176" s="72" t="s">
        <v>957</v>
      </c>
    </row>
    <row r="177" spans="1:16" ht="13.5" thickBot="1" x14ac:dyDescent="0.25">
      <c r="A177" s="18" t="str">
        <f t="shared" si="12"/>
        <v> BBS 77 </v>
      </c>
      <c r="B177" s="16" t="str">
        <f t="shared" si="13"/>
        <v>I</v>
      </c>
      <c r="C177" s="18">
        <f t="shared" si="14"/>
        <v>46270.419000000002</v>
      </c>
      <c r="D177" s="29" t="str">
        <f t="shared" si="15"/>
        <v>vis</v>
      </c>
      <c r="E177" s="69">
        <f>VLOOKUP(C177,Active!C$21:E$966,3,FALSE)</f>
        <v>2810.0115557661729</v>
      </c>
      <c r="F177" s="16" t="s">
        <v>183</v>
      </c>
      <c r="G177" s="29" t="str">
        <f t="shared" si="16"/>
        <v>46270.419</v>
      </c>
      <c r="H177" s="18">
        <f t="shared" si="17"/>
        <v>2810</v>
      </c>
      <c r="I177" s="70" t="s">
        <v>958</v>
      </c>
      <c r="J177" s="71" t="s">
        <v>959</v>
      </c>
      <c r="K177" s="70">
        <v>2810</v>
      </c>
      <c r="L177" s="70" t="s">
        <v>383</v>
      </c>
      <c r="M177" s="71" t="s">
        <v>191</v>
      </c>
      <c r="N177" s="71"/>
      <c r="O177" s="72" t="s">
        <v>877</v>
      </c>
      <c r="P177" s="72" t="s">
        <v>954</v>
      </c>
    </row>
    <row r="178" spans="1:16" ht="13.5" thickBot="1" x14ac:dyDescent="0.25">
      <c r="A178" s="18" t="str">
        <f t="shared" si="12"/>
        <v> BRNO 27 </v>
      </c>
      <c r="B178" s="16" t="str">
        <f t="shared" si="13"/>
        <v>I</v>
      </c>
      <c r="C178" s="18">
        <f t="shared" si="14"/>
        <v>46272.521999999997</v>
      </c>
      <c r="D178" s="29" t="str">
        <f t="shared" si="15"/>
        <v>vis</v>
      </c>
      <c r="E178" s="69">
        <f>VLOOKUP(C178,Active!C$21:E$966,3,FALSE)</f>
        <v>2813.988282366116</v>
      </c>
      <c r="F178" s="16" t="s">
        <v>183</v>
      </c>
      <c r="G178" s="29" t="str">
        <f t="shared" si="16"/>
        <v>46272.522</v>
      </c>
      <c r="H178" s="18">
        <f t="shared" si="17"/>
        <v>2814</v>
      </c>
      <c r="I178" s="70" t="s">
        <v>963</v>
      </c>
      <c r="J178" s="71" t="s">
        <v>964</v>
      </c>
      <c r="K178" s="70">
        <v>2814</v>
      </c>
      <c r="L178" s="70" t="s">
        <v>397</v>
      </c>
      <c r="M178" s="71" t="s">
        <v>191</v>
      </c>
      <c r="N178" s="71"/>
      <c r="O178" s="72" t="s">
        <v>905</v>
      </c>
      <c r="P178" s="72" t="s">
        <v>962</v>
      </c>
    </row>
    <row r="179" spans="1:16" ht="13.5" thickBot="1" x14ac:dyDescent="0.25">
      <c r="A179" s="18" t="str">
        <f t="shared" si="12"/>
        <v> BRNO 27 </v>
      </c>
      <c r="B179" s="16" t="str">
        <f t="shared" si="13"/>
        <v>I</v>
      </c>
      <c r="C179" s="18">
        <f t="shared" si="14"/>
        <v>46289.445</v>
      </c>
      <c r="D179" s="29" t="str">
        <f t="shared" si="15"/>
        <v>vis</v>
      </c>
      <c r="E179" s="69">
        <f>VLOOKUP(C179,Active!C$21:E$966,3,FALSE)</f>
        <v>2845.989301981424</v>
      </c>
      <c r="F179" s="16" t="s">
        <v>183</v>
      </c>
      <c r="G179" s="29" t="str">
        <f t="shared" si="16"/>
        <v>46289.445</v>
      </c>
      <c r="H179" s="18">
        <f t="shared" si="17"/>
        <v>2846</v>
      </c>
      <c r="I179" s="70" t="s">
        <v>965</v>
      </c>
      <c r="J179" s="71" t="s">
        <v>966</v>
      </c>
      <c r="K179" s="70">
        <v>2846</v>
      </c>
      <c r="L179" s="70" t="s">
        <v>397</v>
      </c>
      <c r="M179" s="71" t="s">
        <v>191</v>
      </c>
      <c r="N179" s="71"/>
      <c r="O179" s="72" t="s">
        <v>905</v>
      </c>
      <c r="P179" s="72" t="s">
        <v>962</v>
      </c>
    </row>
    <row r="180" spans="1:16" ht="13.5" thickBot="1" x14ac:dyDescent="0.25">
      <c r="A180" s="18" t="str">
        <f t="shared" si="12"/>
        <v> BBS 78 </v>
      </c>
      <c r="B180" s="16" t="str">
        <f t="shared" si="13"/>
        <v>I</v>
      </c>
      <c r="C180" s="18">
        <f t="shared" si="14"/>
        <v>46298.442000000003</v>
      </c>
      <c r="D180" s="29" t="str">
        <f t="shared" si="15"/>
        <v>vis</v>
      </c>
      <c r="E180" s="69">
        <f>VLOOKUP(C180,Active!C$21:E$966,3,FALSE)</f>
        <v>2863.0024304739482</v>
      </c>
      <c r="F180" s="16" t="s">
        <v>183</v>
      </c>
      <c r="G180" s="29" t="str">
        <f t="shared" si="16"/>
        <v>46298.442</v>
      </c>
      <c r="H180" s="18">
        <f t="shared" si="17"/>
        <v>2863</v>
      </c>
      <c r="I180" s="70" t="s">
        <v>967</v>
      </c>
      <c r="J180" s="71" t="s">
        <v>968</v>
      </c>
      <c r="K180" s="70">
        <v>2863</v>
      </c>
      <c r="L180" s="70" t="s">
        <v>573</v>
      </c>
      <c r="M180" s="71" t="s">
        <v>191</v>
      </c>
      <c r="N180" s="71"/>
      <c r="O180" s="72" t="s">
        <v>593</v>
      </c>
      <c r="P180" s="72" t="s">
        <v>957</v>
      </c>
    </row>
    <row r="181" spans="1:16" ht="13.5" thickBot="1" x14ac:dyDescent="0.25">
      <c r="A181" s="18" t="str">
        <f t="shared" si="12"/>
        <v> BBS 78 </v>
      </c>
      <c r="B181" s="16" t="str">
        <f t="shared" si="13"/>
        <v>I</v>
      </c>
      <c r="C181" s="18">
        <f t="shared" si="14"/>
        <v>46325.413999999997</v>
      </c>
      <c r="D181" s="29" t="str">
        <f t="shared" si="15"/>
        <v>vis</v>
      </c>
      <c r="E181" s="69">
        <f>VLOOKUP(C181,Active!C$21:E$966,3,FALSE)</f>
        <v>2914.0058873707026</v>
      </c>
      <c r="F181" s="16" t="s">
        <v>183</v>
      </c>
      <c r="G181" s="29" t="str">
        <f t="shared" si="16"/>
        <v>46325.414</v>
      </c>
      <c r="H181" s="18">
        <f t="shared" si="17"/>
        <v>2914</v>
      </c>
      <c r="I181" s="70" t="s">
        <v>969</v>
      </c>
      <c r="J181" s="71" t="s">
        <v>970</v>
      </c>
      <c r="K181" s="70">
        <v>2914</v>
      </c>
      <c r="L181" s="70" t="s">
        <v>370</v>
      </c>
      <c r="M181" s="71" t="s">
        <v>191</v>
      </c>
      <c r="N181" s="71"/>
      <c r="O181" s="72" t="s">
        <v>593</v>
      </c>
      <c r="P181" s="72" t="s">
        <v>957</v>
      </c>
    </row>
    <row r="182" spans="1:16" ht="13.5" thickBot="1" x14ac:dyDescent="0.25">
      <c r="A182" s="18" t="str">
        <f t="shared" si="12"/>
        <v> VSSC 64.24 </v>
      </c>
      <c r="B182" s="16" t="str">
        <f t="shared" si="13"/>
        <v>I</v>
      </c>
      <c r="C182" s="18">
        <f t="shared" si="14"/>
        <v>46351.337</v>
      </c>
      <c r="D182" s="29" t="str">
        <f t="shared" si="15"/>
        <v>vis</v>
      </c>
      <c r="E182" s="69">
        <f>VLOOKUP(C182,Active!C$21:E$966,3,FALSE)</f>
        <v>2963.0257084123373</v>
      </c>
      <c r="F182" s="16" t="s">
        <v>183</v>
      </c>
      <c r="G182" s="29" t="str">
        <f t="shared" si="16"/>
        <v>46351.337</v>
      </c>
      <c r="H182" s="18">
        <f t="shared" si="17"/>
        <v>2963</v>
      </c>
      <c r="I182" s="70" t="s">
        <v>971</v>
      </c>
      <c r="J182" s="71" t="s">
        <v>972</v>
      </c>
      <c r="K182" s="70">
        <v>2963</v>
      </c>
      <c r="L182" s="70" t="s">
        <v>973</v>
      </c>
      <c r="M182" s="71" t="s">
        <v>191</v>
      </c>
      <c r="N182" s="71"/>
      <c r="O182" s="72" t="s">
        <v>881</v>
      </c>
      <c r="P182" s="72" t="s">
        <v>951</v>
      </c>
    </row>
    <row r="183" spans="1:16" ht="13.5" thickBot="1" x14ac:dyDescent="0.25">
      <c r="A183" s="18" t="str">
        <f t="shared" si="12"/>
        <v> BBS 79 </v>
      </c>
      <c r="B183" s="16" t="str">
        <f t="shared" si="13"/>
        <v>I</v>
      </c>
      <c r="C183" s="18">
        <f t="shared" si="14"/>
        <v>46352.368999999999</v>
      </c>
      <c r="D183" s="29" t="str">
        <f t="shared" si="15"/>
        <v>vis</v>
      </c>
      <c r="E183" s="69">
        <f>VLOOKUP(C183,Active!C$21:E$966,3,FALSE)</f>
        <v>2964.9771976425545</v>
      </c>
      <c r="F183" s="16" t="s">
        <v>183</v>
      </c>
      <c r="G183" s="29" t="str">
        <f t="shared" si="16"/>
        <v>46352.369</v>
      </c>
      <c r="H183" s="18">
        <f t="shared" si="17"/>
        <v>2965</v>
      </c>
      <c r="I183" s="70" t="s">
        <v>974</v>
      </c>
      <c r="J183" s="71" t="s">
        <v>975</v>
      </c>
      <c r="K183" s="70">
        <v>2965</v>
      </c>
      <c r="L183" s="70" t="s">
        <v>897</v>
      </c>
      <c r="M183" s="71" t="s">
        <v>191</v>
      </c>
      <c r="N183" s="71"/>
      <c r="O183" s="72" t="s">
        <v>593</v>
      </c>
      <c r="P183" s="72" t="s">
        <v>976</v>
      </c>
    </row>
    <row r="184" spans="1:16" ht="13.5" thickBot="1" x14ac:dyDescent="0.25">
      <c r="A184" s="18" t="str">
        <f t="shared" si="12"/>
        <v> BBS 81 </v>
      </c>
      <c r="B184" s="16" t="str">
        <f t="shared" si="13"/>
        <v>I</v>
      </c>
      <c r="C184" s="18">
        <f t="shared" si="14"/>
        <v>46657.521000000001</v>
      </c>
      <c r="D184" s="29" t="str">
        <f t="shared" si="15"/>
        <v>vis</v>
      </c>
      <c r="E184" s="69">
        <f>VLOOKUP(C184,Active!C$21:E$966,3,FALSE)</f>
        <v>3542.0128968477234</v>
      </c>
      <c r="F184" s="16" t="s">
        <v>183</v>
      </c>
      <c r="G184" s="29" t="str">
        <f t="shared" si="16"/>
        <v>46657.521</v>
      </c>
      <c r="H184" s="18">
        <f t="shared" si="17"/>
        <v>3542</v>
      </c>
      <c r="I184" s="70" t="s">
        <v>977</v>
      </c>
      <c r="J184" s="71" t="s">
        <v>978</v>
      </c>
      <c r="K184" s="70">
        <v>3542</v>
      </c>
      <c r="L184" s="70" t="s">
        <v>363</v>
      </c>
      <c r="M184" s="71" t="s">
        <v>191</v>
      </c>
      <c r="N184" s="71"/>
      <c r="O184" s="72" t="s">
        <v>877</v>
      </c>
      <c r="P184" s="72" t="s">
        <v>979</v>
      </c>
    </row>
    <row r="185" spans="1:16" ht="13.5" thickBot="1" x14ac:dyDescent="0.25">
      <c r="A185" s="18" t="str">
        <f t="shared" si="12"/>
        <v> BRNO 28 </v>
      </c>
      <c r="B185" s="16" t="str">
        <f t="shared" si="13"/>
        <v>I</v>
      </c>
      <c r="C185" s="18">
        <f t="shared" si="14"/>
        <v>46700.336000000003</v>
      </c>
      <c r="D185" s="29" t="str">
        <f t="shared" si="15"/>
        <v>vis</v>
      </c>
      <c r="E185" s="69">
        <f>VLOOKUP(C185,Active!C$21:E$966,3,FALSE)</f>
        <v>3622.9751171886369</v>
      </c>
      <c r="F185" s="16" t="s">
        <v>183</v>
      </c>
      <c r="G185" s="29" t="str">
        <f t="shared" si="16"/>
        <v>46700.336</v>
      </c>
      <c r="H185" s="18">
        <f t="shared" si="17"/>
        <v>3623</v>
      </c>
      <c r="I185" s="70" t="s">
        <v>980</v>
      </c>
      <c r="J185" s="71" t="s">
        <v>981</v>
      </c>
      <c r="K185" s="70">
        <v>3623</v>
      </c>
      <c r="L185" s="70" t="s">
        <v>490</v>
      </c>
      <c r="M185" s="71" t="s">
        <v>191</v>
      </c>
      <c r="N185" s="71"/>
      <c r="O185" s="72" t="s">
        <v>982</v>
      </c>
      <c r="P185" s="72" t="s">
        <v>983</v>
      </c>
    </row>
    <row r="186" spans="1:16" ht="13.5" thickBot="1" x14ac:dyDescent="0.25">
      <c r="A186" s="18" t="str">
        <f t="shared" si="12"/>
        <v> BBS 84 </v>
      </c>
      <c r="B186" s="16" t="str">
        <f t="shared" si="13"/>
        <v>I</v>
      </c>
      <c r="C186" s="18">
        <f t="shared" si="14"/>
        <v>46941.487999999998</v>
      </c>
      <c r="D186" s="29" t="str">
        <f t="shared" si="15"/>
        <v>vis</v>
      </c>
      <c r="E186" s="69">
        <f>VLOOKUP(C186,Active!C$21:E$966,3,FALSE)</f>
        <v>4078.9882284732457</v>
      </c>
      <c r="F186" s="16" t="s">
        <v>183</v>
      </c>
      <c r="G186" s="29" t="str">
        <f t="shared" si="16"/>
        <v>46941.488</v>
      </c>
      <c r="H186" s="18">
        <f t="shared" si="17"/>
        <v>4079</v>
      </c>
      <c r="I186" s="70" t="s">
        <v>984</v>
      </c>
      <c r="J186" s="71" t="s">
        <v>985</v>
      </c>
      <c r="K186" s="70">
        <v>4079</v>
      </c>
      <c r="L186" s="70" t="s">
        <v>397</v>
      </c>
      <c r="M186" s="71" t="s">
        <v>191</v>
      </c>
      <c r="N186" s="71"/>
      <c r="O186" s="72" t="s">
        <v>593</v>
      </c>
      <c r="P186" s="72" t="s">
        <v>986</v>
      </c>
    </row>
    <row r="187" spans="1:16" ht="13.5" thickBot="1" x14ac:dyDescent="0.25">
      <c r="A187" s="18" t="str">
        <f t="shared" si="12"/>
        <v> BBS 84 </v>
      </c>
      <c r="B187" s="16" t="str">
        <f t="shared" si="13"/>
        <v>I</v>
      </c>
      <c r="C187" s="18">
        <f t="shared" si="14"/>
        <v>46976.389000000003</v>
      </c>
      <c r="D187" s="29" t="str">
        <f t="shared" si="15"/>
        <v>vis</v>
      </c>
      <c r="E187" s="69">
        <f>VLOOKUP(C187,Active!C$21:E$966,3,FALSE)</f>
        <v>4144.9852494266152</v>
      </c>
      <c r="F187" s="16" t="s">
        <v>183</v>
      </c>
      <c r="G187" s="29" t="str">
        <f t="shared" si="16"/>
        <v>46976.389</v>
      </c>
      <c r="H187" s="18">
        <f t="shared" si="17"/>
        <v>4145</v>
      </c>
      <c r="I187" s="70" t="s">
        <v>987</v>
      </c>
      <c r="J187" s="71" t="s">
        <v>988</v>
      </c>
      <c r="K187" s="70">
        <v>4145</v>
      </c>
      <c r="L187" s="70" t="s">
        <v>402</v>
      </c>
      <c r="M187" s="71" t="s">
        <v>191</v>
      </c>
      <c r="N187" s="71"/>
      <c r="O187" s="72" t="s">
        <v>593</v>
      </c>
      <c r="P187" s="72" t="s">
        <v>986</v>
      </c>
    </row>
    <row r="188" spans="1:16" ht="13.5" thickBot="1" x14ac:dyDescent="0.25">
      <c r="A188" s="18" t="str">
        <f t="shared" si="12"/>
        <v> BRNO 30 </v>
      </c>
      <c r="B188" s="16" t="str">
        <f t="shared" si="13"/>
        <v>I</v>
      </c>
      <c r="C188" s="18">
        <f t="shared" si="14"/>
        <v>46977.453999999998</v>
      </c>
      <c r="D188" s="29" t="str">
        <f t="shared" si="15"/>
        <v>vis</v>
      </c>
      <c r="E188" s="69">
        <f>VLOOKUP(C188,Active!C$21:E$966,3,FALSE)</f>
        <v>4146.9991409287213</v>
      </c>
      <c r="F188" s="16" t="s">
        <v>183</v>
      </c>
      <c r="G188" s="29" t="str">
        <f t="shared" si="16"/>
        <v>46977.454</v>
      </c>
      <c r="H188" s="18">
        <f t="shared" si="17"/>
        <v>4147</v>
      </c>
      <c r="I188" s="70" t="s">
        <v>989</v>
      </c>
      <c r="J188" s="71" t="s">
        <v>990</v>
      </c>
      <c r="K188" s="70">
        <v>4147</v>
      </c>
      <c r="L188" s="70" t="s">
        <v>470</v>
      </c>
      <c r="M188" s="71" t="s">
        <v>191</v>
      </c>
      <c r="N188" s="71"/>
      <c r="O188" s="72" t="s">
        <v>991</v>
      </c>
      <c r="P188" s="72" t="s">
        <v>992</v>
      </c>
    </row>
    <row r="189" spans="1:16" ht="13.5" thickBot="1" x14ac:dyDescent="0.25">
      <c r="A189" s="18" t="str">
        <f t="shared" si="12"/>
        <v> BBS 86 </v>
      </c>
      <c r="B189" s="16" t="str">
        <f t="shared" si="13"/>
        <v>I</v>
      </c>
      <c r="C189" s="18">
        <f t="shared" si="14"/>
        <v>47003.360999999997</v>
      </c>
      <c r="D189" s="29" t="str">
        <f t="shared" si="15"/>
        <v>vis</v>
      </c>
      <c r="E189" s="69">
        <f>VLOOKUP(C189,Active!C$21:E$966,3,FALSE)</f>
        <v>4195.9887063233691</v>
      </c>
      <c r="F189" s="16" t="s">
        <v>183</v>
      </c>
      <c r="G189" s="29" t="str">
        <f t="shared" si="16"/>
        <v>47003.361</v>
      </c>
      <c r="H189" s="18">
        <f t="shared" si="17"/>
        <v>4196</v>
      </c>
      <c r="I189" s="70" t="s">
        <v>993</v>
      </c>
      <c r="J189" s="71" t="s">
        <v>994</v>
      </c>
      <c r="K189" s="70">
        <v>4196</v>
      </c>
      <c r="L189" s="70" t="s">
        <v>397</v>
      </c>
      <c r="M189" s="71" t="s">
        <v>191</v>
      </c>
      <c r="N189" s="71"/>
      <c r="O189" s="72" t="s">
        <v>858</v>
      </c>
      <c r="P189" s="72" t="s">
        <v>995</v>
      </c>
    </row>
    <row r="190" spans="1:16" ht="13.5" thickBot="1" x14ac:dyDescent="0.25">
      <c r="A190" s="18" t="str">
        <f t="shared" si="12"/>
        <v> BBS 86 </v>
      </c>
      <c r="B190" s="16" t="str">
        <f t="shared" si="13"/>
        <v>I</v>
      </c>
      <c r="C190" s="18">
        <f t="shared" si="14"/>
        <v>47012.353999999999</v>
      </c>
      <c r="D190" s="29" t="str">
        <f t="shared" si="15"/>
        <v>vis</v>
      </c>
      <c r="E190" s="69">
        <f>VLOOKUP(C190,Active!C$21:E$966,3,FALSE)</f>
        <v>4212.994270904147</v>
      </c>
      <c r="F190" s="16" t="s">
        <v>183</v>
      </c>
      <c r="G190" s="29" t="str">
        <f t="shared" si="16"/>
        <v>47012.354</v>
      </c>
      <c r="H190" s="18">
        <f t="shared" si="17"/>
        <v>4213</v>
      </c>
      <c r="I190" s="70" t="s">
        <v>996</v>
      </c>
      <c r="J190" s="71" t="s">
        <v>997</v>
      </c>
      <c r="K190" s="70">
        <v>4213</v>
      </c>
      <c r="L190" s="70" t="s">
        <v>184</v>
      </c>
      <c r="M190" s="71" t="s">
        <v>191</v>
      </c>
      <c r="N190" s="71"/>
      <c r="O190" s="72" t="s">
        <v>858</v>
      </c>
      <c r="P190" s="72" t="s">
        <v>995</v>
      </c>
    </row>
    <row r="191" spans="1:16" ht="13.5" thickBot="1" x14ac:dyDescent="0.25">
      <c r="A191" s="18" t="str">
        <f t="shared" si="12"/>
        <v> BBS 85 </v>
      </c>
      <c r="B191" s="16" t="str">
        <f t="shared" si="13"/>
        <v>I</v>
      </c>
      <c r="C191" s="18">
        <f t="shared" si="14"/>
        <v>47023.463000000003</v>
      </c>
      <c r="D191" s="29" t="str">
        <f t="shared" si="15"/>
        <v>vis</v>
      </c>
      <c r="E191" s="69">
        <f>VLOOKUP(C191,Active!C$21:E$966,3,FALSE)</f>
        <v>4234.0011447980505</v>
      </c>
      <c r="F191" s="16" t="s">
        <v>183</v>
      </c>
      <c r="G191" s="29" t="str">
        <f t="shared" si="16"/>
        <v>47023.463</v>
      </c>
      <c r="H191" s="18">
        <f t="shared" si="17"/>
        <v>4234</v>
      </c>
      <c r="I191" s="70" t="s">
        <v>998</v>
      </c>
      <c r="J191" s="71" t="s">
        <v>999</v>
      </c>
      <c r="K191" s="70">
        <v>4234</v>
      </c>
      <c r="L191" s="70" t="s">
        <v>573</v>
      </c>
      <c r="M191" s="71" t="s">
        <v>191</v>
      </c>
      <c r="N191" s="71"/>
      <c r="O191" s="72" t="s">
        <v>593</v>
      </c>
      <c r="P191" s="72" t="s">
        <v>1000</v>
      </c>
    </row>
    <row r="192" spans="1:16" ht="13.5" thickBot="1" x14ac:dyDescent="0.25">
      <c r="A192" s="18" t="str">
        <f t="shared" si="12"/>
        <v> BBS 86 </v>
      </c>
      <c r="B192" s="16" t="str">
        <f t="shared" si="13"/>
        <v>I</v>
      </c>
      <c r="C192" s="18">
        <f t="shared" si="14"/>
        <v>47057.292999999998</v>
      </c>
      <c r="D192" s="29" t="str">
        <f t="shared" si="15"/>
        <v>vis</v>
      </c>
      <c r="E192" s="69">
        <f>VLOOKUP(C192,Active!C$21:E$966,3,FALSE)</f>
        <v>4297.972928381666</v>
      </c>
      <c r="F192" s="16" t="s">
        <v>183</v>
      </c>
      <c r="G192" s="29" t="str">
        <f t="shared" si="16"/>
        <v>47057.293</v>
      </c>
      <c r="H192" s="18">
        <f t="shared" si="17"/>
        <v>4298</v>
      </c>
      <c r="I192" s="70" t="s">
        <v>1001</v>
      </c>
      <c r="J192" s="71" t="s">
        <v>1002</v>
      </c>
      <c r="K192" s="70">
        <v>4298</v>
      </c>
      <c r="L192" s="70" t="s">
        <v>634</v>
      </c>
      <c r="M192" s="71" t="s">
        <v>191</v>
      </c>
      <c r="N192" s="71"/>
      <c r="O192" s="72" t="s">
        <v>858</v>
      </c>
      <c r="P192" s="72" t="s">
        <v>995</v>
      </c>
    </row>
    <row r="193" spans="1:16" ht="13.5" thickBot="1" x14ac:dyDescent="0.25">
      <c r="A193" s="18" t="str">
        <f t="shared" si="12"/>
        <v> BBS 88 </v>
      </c>
      <c r="B193" s="16" t="str">
        <f t="shared" si="13"/>
        <v>I</v>
      </c>
      <c r="C193" s="18">
        <f t="shared" si="14"/>
        <v>47273.597999999998</v>
      </c>
      <c r="D193" s="29" t="str">
        <f t="shared" si="15"/>
        <v>vis</v>
      </c>
      <c r="E193" s="69">
        <f>VLOOKUP(C193,Active!C$21:E$966,3,FALSE)</f>
        <v>4707.0009108840695</v>
      </c>
      <c r="F193" s="16" t="s">
        <v>183</v>
      </c>
      <c r="G193" s="29" t="str">
        <f t="shared" si="16"/>
        <v>47273.598</v>
      </c>
      <c r="H193" s="18">
        <f t="shared" si="17"/>
        <v>4707</v>
      </c>
      <c r="I193" s="70" t="s">
        <v>1003</v>
      </c>
      <c r="J193" s="71" t="s">
        <v>1004</v>
      </c>
      <c r="K193" s="70">
        <v>4707</v>
      </c>
      <c r="L193" s="70" t="s">
        <v>581</v>
      </c>
      <c r="M193" s="71" t="s">
        <v>462</v>
      </c>
      <c r="N193" s="71" t="s">
        <v>463</v>
      </c>
      <c r="O193" s="72" t="s">
        <v>498</v>
      </c>
      <c r="P193" s="72" t="s">
        <v>1005</v>
      </c>
    </row>
    <row r="194" spans="1:16" ht="13.5" thickBot="1" x14ac:dyDescent="0.25">
      <c r="A194" s="18" t="str">
        <f t="shared" si="12"/>
        <v> BBS 88 </v>
      </c>
      <c r="B194" s="16" t="str">
        <f t="shared" si="13"/>
        <v>I</v>
      </c>
      <c r="C194" s="18">
        <f t="shared" si="14"/>
        <v>47288.398000000001</v>
      </c>
      <c r="D194" s="29" t="str">
        <f t="shared" si="15"/>
        <v>vis</v>
      </c>
      <c r="E194" s="69">
        <f>VLOOKUP(C194,Active!C$21:E$966,3,FALSE)</f>
        <v>4734.9873843407013</v>
      </c>
      <c r="F194" s="16" t="s">
        <v>183</v>
      </c>
      <c r="G194" s="29" t="str">
        <f t="shared" si="16"/>
        <v>47288.398</v>
      </c>
      <c r="H194" s="18">
        <f t="shared" si="17"/>
        <v>4735</v>
      </c>
      <c r="I194" s="70" t="s">
        <v>1006</v>
      </c>
      <c r="J194" s="71" t="s">
        <v>1007</v>
      </c>
      <c r="K194" s="70">
        <v>4735</v>
      </c>
      <c r="L194" s="70" t="s">
        <v>623</v>
      </c>
      <c r="M194" s="71" t="s">
        <v>191</v>
      </c>
      <c r="N194" s="71"/>
      <c r="O194" s="72" t="s">
        <v>593</v>
      </c>
      <c r="P194" s="72" t="s">
        <v>1005</v>
      </c>
    </row>
    <row r="195" spans="1:16" ht="13.5" thickBot="1" x14ac:dyDescent="0.25">
      <c r="A195" s="18" t="str">
        <f t="shared" si="12"/>
        <v> BRNO 30 </v>
      </c>
      <c r="B195" s="16" t="str">
        <f t="shared" si="13"/>
        <v>I</v>
      </c>
      <c r="C195" s="18">
        <f t="shared" si="14"/>
        <v>47289.445</v>
      </c>
      <c r="D195" s="29" t="str">
        <f t="shared" si="15"/>
        <v>vis</v>
      </c>
      <c r="E195" s="69">
        <f>VLOOKUP(C195,Active!C$21:E$966,3,FALSE)</f>
        <v>4736.9672382399622</v>
      </c>
      <c r="F195" s="16" t="s">
        <v>183</v>
      </c>
      <c r="G195" s="29" t="str">
        <f t="shared" si="16"/>
        <v>47289.445</v>
      </c>
      <c r="H195" s="18">
        <f t="shared" si="17"/>
        <v>4737</v>
      </c>
      <c r="I195" s="70" t="s">
        <v>1008</v>
      </c>
      <c r="J195" s="71" t="s">
        <v>1009</v>
      </c>
      <c r="K195" s="70">
        <v>4737</v>
      </c>
      <c r="L195" s="70" t="s">
        <v>435</v>
      </c>
      <c r="M195" s="71" t="s">
        <v>191</v>
      </c>
      <c r="N195" s="71"/>
      <c r="O195" s="72" t="s">
        <v>1010</v>
      </c>
      <c r="P195" s="72" t="s">
        <v>992</v>
      </c>
    </row>
    <row r="196" spans="1:16" ht="13.5" thickBot="1" x14ac:dyDescent="0.25">
      <c r="A196" s="18" t="str">
        <f t="shared" si="12"/>
        <v> BRNO 30 </v>
      </c>
      <c r="B196" s="16" t="str">
        <f t="shared" si="13"/>
        <v>I</v>
      </c>
      <c r="C196" s="18">
        <f t="shared" si="14"/>
        <v>47289.447999999997</v>
      </c>
      <c r="D196" s="29" t="str">
        <f t="shared" si="15"/>
        <v>vis</v>
      </c>
      <c r="E196" s="69">
        <f>VLOOKUP(C196,Active!C$21:E$966,3,FALSE)</f>
        <v>4736.9729111737652</v>
      </c>
      <c r="F196" s="16" t="s">
        <v>183</v>
      </c>
      <c r="G196" s="29" t="str">
        <f t="shared" si="16"/>
        <v>47289.448</v>
      </c>
      <c r="H196" s="18">
        <f t="shared" si="17"/>
        <v>4737</v>
      </c>
      <c r="I196" s="70" t="s">
        <v>1011</v>
      </c>
      <c r="J196" s="71" t="s">
        <v>1012</v>
      </c>
      <c r="K196" s="70">
        <v>4737</v>
      </c>
      <c r="L196" s="70" t="s">
        <v>634</v>
      </c>
      <c r="M196" s="71" t="s">
        <v>191</v>
      </c>
      <c r="N196" s="71"/>
      <c r="O196" s="72" t="s">
        <v>1013</v>
      </c>
      <c r="P196" s="72" t="s">
        <v>992</v>
      </c>
    </row>
    <row r="197" spans="1:16" ht="13.5" thickBot="1" x14ac:dyDescent="0.25">
      <c r="A197" s="18" t="str">
        <f t="shared" si="12"/>
        <v> BRNO 30 </v>
      </c>
      <c r="B197" s="16" t="str">
        <f t="shared" si="13"/>
        <v>I</v>
      </c>
      <c r="C197" s="18">
        <f t="shared" si="14"/>
        <v>47316.436000000002</v>
      </c>
      <c r="D197" s="29" t="str">
        <f t="shared" si="15"/>
        <v>vis</v>
      </c>
      <c r="E197" s="69">
        <f>VLOOKUP(C197,Active!C$21:E$966,3,FALSE)</f>
        <v>4788.0066237175197</v>
      </c>
      <c r="F197" s="16" t="s">
        <v>183</v>
      </c>
      <c r="G197" s="29" t="str">
        <f t="shared" si="16"/>
        <v>47316.436</v>
      </c>
      <c r="H197" s="18">
        <f t="shared" si="17"/>
        <v>4788</v>
      </c>
      <c r="I197" s="70" t="s">
        <v>1014</v>
      </c>
      <c r="J197" s="71" t="s">
        <v>1015</v>
      </c>
      <c r="K197" s="70">
        <v>4788</v>
      </c>
      <c r="L197" s="70" t="s">
        <v>358</v>
      </c>
      <c r="M197" s="71" t="s">
        <v>191</v>
      </c>
      <c r="N197" s="71"/>
      <c r="O197" s="72" t="s">
        <v>1016</v>
      </c>
      <c r="P197" s="72" t="s">
        <v>992</v>
      </c>
    </row>
    <row r="198" spans="1:16" ht="13.5" thickBot="1" x14ac:dyDescent="0.25">
      <c r="A198" s="18" t="str">
        <f t="shared" si="12"/>
        <v> BBS 88 </v>
      </c>
      <c r="B198" s="16" t="str">
        <f t="shared" si="13"/>
        <v>I</v>
      </c>
      <c r="C198" s="18">
        <f t="shared" si="14"/>
        <v>47326.487999999998</v>
      </c>
      <c r="D198" s="29" t="str">
        <f t="shared" si="15"/>
        <v>vis</v>
      </c>
      <c r="E198" s="69">
        <f>VLOOKUP(C198,Active!C$21:E$966,3,FALSE)</f>
        <v>4807.0147339327823</v>
      </c>
      <c r="F198" s="16" t="s">
        <v>183</v>
      </c>
      <c r="G198" s="29" t="str">
        <f t="shared" si="16"/>
        <v>47326.488</v>
      </c>
      <c r="H198" s="18">
        <f t="shared" si="17"/>
        <v>4807</v>
      </c>
      <c r="I198" s="70" t="s">
        <v>1017</v>
      </c>
      <c r="J198" s="71" t="s">
        <v>1018</v>
      </c>
      <c r="K198" s="70">
        <v>4807</v>
      </c>
      <c r="L198" s="70" t="s">
        <v>373</v>
      </c>
      <c r="M198" s="71" t="s">
        <v>191</v>
      </c>
      <c r="N198" s="71"/>
      <c r="O198" s="72" t="s">
        <v>593</v>
      </c>
      <c r="P198" s="72" t="s">
        <v>1005</v>
      </c>
    </row>
    <row r="199" spans="1:16" ht="13.5" thickBot="1" x14ac:dyDescent="0.25">
      <c r="A199" s="18" t="str">
        <f t="shared" si="12"/>
        <v> BBS 88 </v>
      </c>
      <c r="B199" s="16" t="str">
        <f t="shared" si="13"/>
        <v>I</v>
      </c>
      <c r="C199" s="18">
        <f t="shared" si="14"/>
        <v>47334.425000000003</v>
      </c>
      <c r="D199" s="29" t="str">
        <f t="shared" si="15"/>
        <v>vis</v>
      </c>
      <c r="E199" s="69">
        <f>VLOOKUP(C199,Active!C$21:E$966,3,FALSE)</f>
        <v>4822.0234258128767</v>
      </c>
      <c r="F199" s="16" t="s">
        <v>183</v>
      </c>
      <c r="G199" s="29" t="str">
        <f t="shared" si="16"/>
        <v>47334.425</v>
      </c>
      <c r="H199" s="18">
        <f t="shared" si="17"/>
        <v>4822</v>
      </c>
      <c r="I199" s="70" t="s">
        <v>1019</v>
      </c>
      <c r="J199" s="71" t="s">
        <v>1020</v>
      </c>
      <c r="K199" s="70">
        <v>4822</v>
      </c>
      <c r="L199" s="70" t="s">
        <v>295</v>
      </c>
      <c r="M199" s="71" t="s">
        <v>191</v>
      </c>
      <c r="N199" s="71"/>
      <c r="O199" s="72" t="s">
        <v>593</v>
      </c>
      <c r="P199" s="72" t="s">
        <v>1005</v>
      </c>
    </row>
    <row r="200" spans="1:16" ht="13.5" thickBot="1" x14ac:dyDescent="0.25">
      <c r="A200" s="18" t="str">
        <f t="shared" si="12"/>
        <v> BBS 89 </v>
      </c>
      <c r="B200" s="16" t="str">
        <f t="shared" si="13"/>
        <v>I</v>
      </c>
      <c r="C200" s="18">
        <f t="shared" si="14"/>
        <v>47353.444000000003</v>
      </c>
      <c r="D200" s="29" t="str">
        <f t="shared" si="15"/>
        <v>vis</v>
      </c>
      <c r="E200" s="69">
        <f>VLOOKUP(C200,Active!C$21:E$966,3,FALSE)</f>
        <v>4857.9879351825784</v>
      </c>
      <c r="F200" s="16" t="s">
        <v>183</v>
      </c>
      <c r="G200" s="29" t="str">
        <f t="shared" si="16"/>
        <v>47353.444</v>
      </c>
      <c r="H200" s="18">
        <f t="shared" si="17"/>
        <v>4858</v>
      </c>
      <c r="I200" s="70" t="s">
        <v>1021</v>
      </c>
      <c r="J200" s="71" t="s">
        <v>1022</v>
      </c>
      <c r="K200" s="70">
        <v>4858</v>
      </c>
      <c r="L200" s="70" t="s">
        <v>397</v>
      </c>
      <c r="M200" s="71" t="s">
        <v>191</v>
      </c>
      <c r="N200" s="71"/>
      <c r="O200" s="72" t="s">
        <v>593</v>
      </c>
      <c r="P200" s="72" t="s">
        <v>1023</v>
      </c>
    </row>
    <row r="201" spans="1:16" ht="13.5" thickBot="1" x14ac:dyDescent="0.25">
      <c r="A201" s="18" t="str">
        <f t="shared" si="12"/>
        <v> BBS 89 </v>
      </c>
      <c r="B201" s="16" t="str">
        <f t="shared" si="13"/>
        <v>I</v>
      </c>
      <c r="C201" s="18">
        <f t="shared" si="14"/>
        <v>47361.385000000002</v>
      </c>
      <c r="D201" s="29" t="str">
        <f t="shared" si="15"/>
        <v>vis</v>
      </c>
      <c r="E201" s="69">
        <f>VLOOKUP(C201,Active!C$21:E$966,3,FALSE)</f>
        <v>4873.004190974405</v>
      </c>
      <c r="F201" s="16" t="s">
        <v>183</v>
      </c>
      <c r="G201" s="29" t="str">
        <f t="shared" si="16"/>
        <v>47361.385</v>
      </c>
      <c r="H201" s="18">
        <f t="shared" si="17"/>
        <v>4873</v>
      </c>
      <c r="I201" s="70" t="s">
        <v>1024</v>
      </c>
      <c r="J201" s="71" t="s">
        <v>1025</v>
      </c>
      <c r="K201" s="70">
        <v>4873</v>
      </c>
      <c r="L201" s="70" t="s">
        <v>411</v>
      </c>
      <c r="M201" s="71" t="s">
        <v>191</v>
      </c>
      <c r="N201" s="71"/>
      <c r="O201" s="72" t="s">
        <v>858</v>
      </c>
      <c r="P201" s="72" t="s">
        <v>1023</v>
      </c>
    </row>
    <row r="202" spans="1:16" ht="13.5" thickBot="1" x14ac:dyDescent="0.25">
      <c r="A202" s="18" t="str">
        <f t="shared" si="12"/>
        <v> BBS 89 </v>
      </c>
      <c r="B202" s="16" t="str">
        <f t="shared" si="13"/>
        <v>I</v>
      </c>
      <c r="C202" s="18">
        <f t="shared" si="14"/>
        <v>47381.481</v>
      </c>
      <c r="D202" s="29" t="str">
        <f t="shared" si="15"/>
        <v>vis</v>
      </c>
      <c r="E202" s="69">
        <f>VLOOKUP(C202,Active!C$21:E$966,3,FALSE)</f>
        <v>4911.0052835814522</v>
      </c>
      <c r="F202" s="16" t="s">
        <v>183</v>
      </c>
      <c r="G202" s="29" t="str">
        <f t="shared" si="16"/>
        <v>47381.481</v>
      </c>
      <c r="H202" s="18">
        <f t="shared" si="17"/>
        <v>4911</v>
      </c>
      <c r="I202" s="70" t="s">
        <v>1026</v>
      </c>
      <c r="J202" s="71" t="s">
        <v>1027</v>
      </c>
      <c r="K202" s="70">
        <v>4911</v>
      </c>
      <c r="L202" s="70" t="s">
        <v>370</v>
      </c>
      <c r="M202" s="71" t="s">
        <v>191</v>
      </c>
      <c r="N202" s="71"/>
      <c r="O202" s="72" t="s">
        <v>593</v>
      </c>
      <c r="P202" s="72" t="s">
        <v>1023</v>
      </c>
    </row>
    <row r="203" spans="1:16" ht="13.5" thickBot="1" x14ac:dyDescent="0.25">
      <c r="A203" s="18" t="str">
        <f t="shared" ref="A203:A266" si="18">P203</f>
        <v>IBVS 4263 </v>
      </c>
      <c r="B203" s="16" t="str">
        <f t="shared" ref="B203:B266" si="19">IF(H203=INT(H203),"I","II")</f>
        <v>II</v>
      </c>
      <c r="C203" s="18">
        <f t="shared" ref="C203:C266" si="20">1*G203</f>
        <v>47384.3868</v>
      </c>
      <c r="D203" s="29" t="str">
        <f t="shared" ref="D203:D266" si="21">VLOOKUP(F203,I$1:J$5,2,FALSE)</f>
        <v>vis</v>
      </c>
      <c r="E203" s="69">
        <f>VLOOKUP(C203,Active!C$21:E$966,3,FALSE)</f>
        <v>4916.5000872686333</v>
      </c>
      <c r="F203" s="16" t="s">
        <v>183</v>
      </c>
      <c r="G203" s="29" t="str">
        <f t="shared" ref="G203:G266" si="22">MID(I203,3,LEN(I203)-3)</f>
        <v>47384.3868</v>
      </c>
      <c r="H203" s="18">
        <f t="shared" ref="H203:H266" si="23">1*K203</f>
        <v>4916.5</v>
      </c>
      <c r="I203" s="70" t="s">
        <v>1028</v>
      </c>
      <c r="J203" s="71" t="s">
        <v>1029</v>
      </c>
      <c r="K203" s="70">
        <v>4916.5</v>
      </c>
      <c r="L203" s="70" t="s">
        <v>1030</v>
      </c>
      <c r="M203" s="71" t="s">
        <v>462</v>
      </c>
      <c r="N203" s="71" t="s">
        <v>463</v>
      </c>
      <c r="O203" s="72" t="s">
        <v>1031</v>
      </c>
      <c r="P203" s="73" t="s">
        <v>1032</v>
      </c>
    </row>
    <row r="204" spans="1:16" ht="13.5" thickBot="1" x14ac:dyDescent="0.25">
      <c r="A204" s="18" t="str">
        <f t="shared" si="18"/>
        <v> BBS 89 </v>
      </c>
      <c r="B204" s="16" t="str">
        <f t="shared" si="19"/>
        <v>I</v>
      </c>
      <c r="C204" s="18">
        <f t="shared" si="20"/>
        <v>47426.425000000003</v>
      </c>
      <c r="D204" s="29" t="str">
        <f t="shared" si="21"/>
        <v>vis</v>
      </c>
      <c r="E204" s="69">
        <f>VLOOKUP(C204,Active!C$21:E$966,3,FALSE)</f>
        <v>4995.9933959486625</v>
      </c>
      <c r="F204" s="16" t="s">
        <v>183</v>
      </c>
      <c r="G204" s="29" t="str">
        <f t="shared" si="22"/>
        <v>47426.425</v>
      </c>
      <c r="H204" s="18">
        <f t="shared" si="23"/>
        <v>4996</v>
      </c>
      <c r="I204" s="70" t="s">
        <v>1033</v>
      </c>
      <c r="J204" s="71" t="s">
        <v>1034</v>
      </c>
      <c r="K204" s="70">
        <v>4996</v>
      </c>
      <c r="L204" s="70" t="s">
        <v>184</v>
      </c>
      <c r="M204" s="71" t="s">
        <v>191</v>
      </c>
      <c r="N204" s="71"/>
      <c r="O204" s="72" t="s">
        <v>593</v>
      </c>
      <c r="P204" s="72" t="s">
        <v>1023</v>
      </c>
    </row>
    <row r="205" spans="1:16" ht="13.5" thickBot="1" x14ac:dyDescent="0.25">
      <c r="A205" s="18" t="str">
        <f t="shared" si="18"/>
        <v> BBS 90 </v>
      </c>
      <c r="B205" s="16" t="str">
        <f t="shared" si="19"/>
        <v>I</v>
      </c>
      <c r="C205" s="18">
        <f t="shared" si="20"/>
        <v>47452.351000000002</v>
      </c>
      <c r="D205" s="29" t="str">
        <f t="shared" si="21"/>
        <v>vis</v>
      </c>
      <c r="E205" s="69">
        <f>VLOOKUP(C205,Active!C$21:E$966,3,FALSE)</f>
        <v>5045.0188899241002</v>
      </c>
      <c r="F205" s="16" t="s">
        <v>183</v>
      </c>
      <c r="G205" s="29" t="str">
        <f t="shared" si="22"/>
        <v>47452.351</v>
      </c>
      <c r="H205" s="18">
        <f t="shared" si="23"/>
        <v>5045</v>
      </c>
      <c r="I205" s="70" t="s">
        <v>1035</v>
      </c>
      <c r="J205" s="71" t="s">
        <v>1036</v>
      </c>
      <c r="K205" s="70">
        <v>5045</v>
      </c>
      <c r="L205" s="70" t="s">
        <v>367</v>
      </c>
      <c r="M205" s="71" t="s">
        <v>191</v>
      </c>
      <c r="N205" s="71"/>
      <c r="O205" s="72" t="s">
        <v>593</v>
      </c>
      <c r="P205" s="72" t="s">
        <v>1037</v>
      </c>
    </row>
    <row r="206" spans="1:16" ht="13.5" thickBot="1" x14ac:dyDescent="0.25">
      <c r="A206" s="18" t="str">
        <f t="shared" si="18"/>
        <v> BBS 92 </v>
      </c>
      <c r="B206" s="16" t="str">
        <f t="shared" si="19"/>
        <v>I</v>
      </c>
      <c r="C206" s="18">
        <f t="shared" si="20"/>
        <v>47692.430999999997</v>
      </c>
      <c r="D206" s="29" t="str">
        <f t="shared" si="21"/>
        <v>vis</v>
      </c>
      <c r="E206" s="69">
        <f>VLOOKUP(C206,Active!C$21:E$966,3,FALSE)</f>
        <v>5499.0048728610391</v>
      </c>
      <c r="F206" s="16" t="s">
        <v>183</v>
      </c>
      <c r="G206" s="29" t="str">
        <f t="shared" si="22"/>
        <v>47692.431</v>
      </c>
      <c r="H206" s="18">
        <f t="shared" si="23"/>
        <v>5499</v>
      </c>
      <c r="I206" s="70" t="s">
        <v>1038</v>
      </c>
      <c r="J206" s="71" t="s">
        <v>1039</v>
      </c>
      <c r="K206" s="70">
        <v>5499</v>
      </c>
      <c r="L206" s="70" t="s">
        <v>370</v>
      </c>
      <c r="M206" s="71" t="s">
        <v>191</v>
      </c>
      <c r="N206" s="71"/>
      <c r="O206" s="72" t="s">
        <v>593</v>
      </c>
      <c r="P206" s="72" t="s">
        <v>1040</v>
      </c>
    </row>
    <row r="207" spans="1:16" ht="13.5" thickBot="1" x14ac:dyDescent="0.25">
      <c r="A207" s="18" t="str">
        <f t="shared" si="18"/>
        <v> BBS 92 </v>
      </c>
      <c r="B207" s="16" t="str">
        <f t="shared" si="19"/>
        <v>I</v>
      </c>
      <c r="C207" s="18">
        <f t="shared" si="20"/>
        <v>47728.391000000003</v>
      </c>
      <c r="D207" s="29" t="str">
        <f t="shared" si="21"/>
        <v>vis</v>
      </c>
      <c r="E207" s="69">
        <f>VLOOKUP(C207,Active!C$21:E$966,3,FALSE)</f>
        <v>5567.0044394489087</v>
      </c>
      <c r="F207" s="16" t="s">
        <v>183</v>
      </c>
      <c r="G207" s="29" t="str">
        <f t="shared" si="22"/>
        <v>47728.391</v>
      </c>
      <c r="H207" s="18">
        <f t="shared" si="23"/>
        <v>5567</v>
      </c>
      <c r="I207" s="70" t="s">
        <v>1041</v>
      </c>
      <c r="J207" s="71" t="s">
        <v>1042</v>
      </c>
      <c r="K207" s="70">
        <v>5567</v>
      </c>
      <c r="L207" s="70" t="s">
        <v>411</v>
      </c>
      <c r="M207" s="71" t="s">
        <v>191</v>
      </c>
      <c r="N207" s="71"/>
      <c r="O207" s="72" t="s">
        <v>593</v>
      </c>
      <c r="P207" s="72" t="s">
        <v>1040</v>
      </c>
    </row>
    <row r="208" spans="1:16" ht="13.5" thickBot="1" x14ac:dyDescent="0.25">
      <c r="A208" s="18" t="str">
        <f t="shared" si="18"/>
        <v> BBS 92 </v>
      </c>
      <c r="B208" s="16" t="str">
        <f t="shared" si="19"/>
        <v>I</v>
      </c>
      <c r="C208" s="18">
        <f t="shared" si="20"/>
        <v>47748.487000000001</v>
      </c>
      <c r="D208" s="29" t="str">
        <f t="shared" si="21"/>
        <v>vis</v>
      </c>
      <c r="E208" s="69">
        <f>VLOOKUP(C208,Active!C$21:E$966,3,FALSE)</f>
        <v>5605.0055320559559</v>
      </c>
      <c r="F208" s="16" t="s">
        <v>183</v>
      </c>
      <c r="G208" s="29" t="str">
        <f t="shared" si="22"/>
        <v>47748.487</v>
      </c>
      <c r="H208" s="18">
        <f t="shared" si="23"/>
        <v>5605</v>
      </c>
      <c r="I208" s="70" t="s">
        <v>1043</v>
      </c>
      <c r="J208" s="71" t="s">
        <v>1044</v>
      </c>
      <c r="K208" s="70">
        <v>5605</v>
      </c>
      <c r="L208" s="70" t="s">
        <v>370</v>
      </c>
      <c r="M208" s="71" t="s">
        <v>191</v>
      </c>
      <c r="N208" s="71"/>
      <c r="O208" s="72" t="s">
        <v>593</v>
      </c>
      <c r="P208" s="72" t="s">
        <v>1040</v>
      </c>
    </row>
    <row r="209" spans="1:16" ht="13.5" thickBot="1" x14ac:dyDescent="0.25">
      <c r="A209" s="18" t="str">
        <f t="shared" si="18"/>
        <v> BBS 92 </v>
      </c>
      <c r="B209" s="16" t="str">
        <f t="shared" si="19"/>
        <v>I</v>
      </c>
      <c r="C209" s="18">
        <f t="shared" si="20"/>
        <v>47782.328000000001</v>
      </c>
      <c r="D209" s="29" t="str">
        <f t="shared" si="21"/>
        <v>vis</v>
      </c>
      <c r="E209" s="69">
        <f>VLOOKUP(C209,Active!C$21:E$966,3,FALSE)</f>
        <v>5668.9981163968814</v>
      </c>
      <c r="F209" s="16" t="s">
        <v>183</v>
      </c>
      <c r="G209" s="29" t="str">
        <f t="shared" si="22"/>
        <v>47782.328</v>
      </c>
      <c r="H209" s="18">
        <f t="shared" si="23"/>
        <v>5669</v>
      </c>
      <c r="I209" s="70" t="s">
        <v>1045</v>
      </c>
      <c r="J209" s="71" t="s">
        <v>1046</v>
      </c>
      <c r="K209" s="70">
        <v>5669</v>
      </c>
      <c r="L209" s="70" t="s">
        <v>559</v>
      </c>
      <c r="M209" s="71" t="s">
        <v>191</v>
      </c>
      <c r="N209" s="71"/>
      <c r="O209" s="72" t="s">
        <v>593</v>
      </c>
      <c r="P209" s="72" t="s">
        <v>1040</v>
      </c>
    </row>
    <row r="210" spans="1:16" ht="13.5" thickBot="1" x14ac:dyDescent="0.25">
      <c r="A210" s="18" t="str">
        <f t="shared" si="18"/>
        <v> BBS 93 </v>
      </c>
      <c r="B210" s="16" t="str">
        <f t="shared" si="19"/>
        <v>I</v>
      </c>
      <c r="C210" s="18">
        <f t="shared" si="20"/>
        <v>47818.300999999999</v>
      </c>
      <c r="D210" s="29" t="str">
        <f t="shared" si="21"/>
        <v>vis</v>
      </c>
      <c r="E210" s="69">
        <f>VLOOKUP(C210,Active!C$21:E$966,3,FALSE)</f>
        <v>5737.0222656979067</v>
      </c>
      <c r="F210" s="16" t="s">
        <v>183</v>
      </c>
      <c r="G210" s="29" t="str">
        <f t="shared" si="22"/>
        <v>47818.301</v>
      </c>
      <c r="H210" s="18">
        <f t="shared" si="23"/>
        <v>5737</v>
      </c>
      <c r="I210" s="70" t="s">
        <v>1051</v>
      </c>
      <c r="J210" s="71" t="s">
        <v>1052</v>
      </c>
      <c r="K210" s="70">
        <v>5737</v>
      </c>
      <c r="L210" s="70" t="s">
        <v>295</v>
      </c>
      <c r="M210" s="71" t="s">
        <v>191</v>
      </c>
      <c r="N210" s="71"/>
      <c r="O210" s="72" t="s">
        <v>593</v>
      </c>
      <c r="P210" s="72" t="s">
        <v>1053</v>
      </c>
    </row>
    <row r="211" spans="1:16" ht="13.5" thickBot="1" x14ac:dyDescent="0.25">
      <c r="A211" s="18" t="str">
        <f t="shared" si="18"/>
        <v> BBS 95 </v>
      </c>
      <c r="B211" s="16" t="str">
        <f t="shared" si="19"/>
        <v>I</v>
      </c>
      <c r="C211" s="18">
        <f t="shared" si="20"/>
        <v>48013.430999999997</v>
      </c>
      <c r="D211" s="29" t="str">
        <f t="shared" si="21"/>
        <v>vis</v>
      </c>
      <c r="E211" s="69">
        <f>VLOOKUP(C211,Active!C$21:E$966,3,FALSE)</f>
        <v>6106.0087904000302</v>
      </c>
      <c r="F211" s="16" t="s">
        <v>183</v>
      </c>
      <c r="G211" s="29" t="str">
        <f t="shared" si="22"/>
        <v>48013.431</v>
      </c>
      <c r="H211" s="18">
        <f t="shared" si="23"/>
        <v>6106</v>
      </c>
      <c r="I211" s="70" t="s">
        <v>1054</v>
      </c>
      <c r="J211" s="71" t="s">
        <v>1055</v>
      </c>
      <c r="K211" s="70">
        <v>6106</v>
      </c>
      <c r="L211" s="70" t="s">
        <v>253</v>
      </c>
      <c r="M211" s="71" t="s">
        <v>191</v>
      </c>
      <c r="N211" s="71"/>
      <c r="O211" s="72" t="s">
        <v>593</v>
      </c>
      <c r="P211" s="72" t="s">
        <v>1056</v>
      </c>
    </row>
    <row r="212" spans="1:16" ht="13.5" thickBot="1" x14ac:dyDescent="0.25">
      <c r="A212" s="18" t="str">
        <f t="shared" si="18"/>
        <v> BBS 95 </v>
      </c>
      <c r="B212" s="16" t="str">
        <f t="shared" si="19"/>
        <v>I</v>
      </c>
      <c r="C212" s="18">
        <f t="shared" si="20"/>
        <v>48040.392</v>
      </c>
      <c r="D212" s="29" t="str">
        <f t="shared" si="21"/>
        <v>vis</v>
      </c>
      <c r="E212" s="69">
        <f>VLOOKUP(C212,Active!C$21:E$966,3,FALSE)</f>
        <v>6156.9914465395022</v>
      </c>
      <c r="F212" s="16" t="s">
        <v>183</v>
      </c>
      <c r="G212" s="29" t="str">
        <f t="shared" si="22"/>
        <v>48040.392</v>
      </c>
      <c r="H212" s="18">
        <f t="shared" si="23"/>
        <v>6157</v>
      </c>
      <c r="I212" s="70" t="s">
        <v>1057</v>
      </c>
      <c r="J212" s="71" t="s">
        <v>1058</v>
      </c>
      <c r="K212" s="70">
        <v>6157</v>
      </c>
      <c r="L212" s="70" t="s">
        <v>527</v>
      </c>
      <c r="M212" s="71" t="s">
        <v>191</v>
      </c>
      <c r="N212" s="71"/>
      <c r="O212" s="72" t="s">
        <v>593</v>
      </c>
      <c r="P212" s="72" t="s">
        <v>1056</v>
      </c>
    </row>
    <row r="213" spans="1:16" ht="13.5" thickBot="1" x14ac:dyDescent="0.25">
      <c r="A213" s="18" t="str">
        <f t="shared" si="18"/>
        <v> BBS 96 </v>
      </c>
      <c r="B213" s="16" t="str">
        <f t="shared" si="19"/>
        <v>I</v>
      </c>
      <c r="C213" s="18">
        <f t="shared" si="20"/>
        <v>48086.41</v>
      </c>
      <c r="D213" s="29" t="str">
        <f t="shared" si="21"/>
        <v>vis</v>
      </c>
      <c r="E213" s="69">
        <f>VLOOKUP(C213,Active!C$21:E$966,3,FALSE)</f>
        <v>6244.0104692102541</v>
      </c>
      <c r="F213" s="16" t="s">
        <v>183</v>
      </c>
      <c r="G213" s="29" t="str">
        <f t="shared" si="22"/>
        <v>48086.410</v>
      </c>
      <c r="H213" s="18">
        <f t="shared" si="23"/>
        <v>6244</v>
      </c>
      <c r="I213" s="70" t="s">
        <v>1059</v>
      </c>
      <c r="J213" s="71" t="s">
        <v>1060</v>
      </c>
      <c r="K213" s="70">
        <v>6244</v>
      </c>
      <c r="L213" s="70" t="s">
        <v>383</v>
      </c>
      <c r="M213" s="71" t="s">
        <v>191</v>
      </c>
      <c r="N213" s="71"/>
      <c r="O213" s="72" t="s">
        <v>593</v>
      </c>
      <c r="P213" s="72" t="s">
        <v>1061</v>
      </c>
    </row>
    <row r="214" spans="1:16" ht="13.5" thickBot="1" x14ac:dyDescent="0.25">
      <c r="A214" s="18" t="str">
        <f t="shared" si="18"/>
        <v> BBS 96 </v>
      </c>
      <c r="B214" s="16" t="str">
        <f t="shared" si="19"/>
        <v>I</v>
      </c>
      <c r="C214" s="18">
        <f t="shared" si="20"/>
        <v>48113.377999999997</v>
      </c>
      <c r="D214" s="29" t="str">
        <f t="shared" si="21"/>
        <v>vis</v>
      </c>
      <c r="E214" s="69">
        <f>VLOOKUP(C214,Active!C$21:E$966,3,FALSE)</f>
        <v>6295.0063621952622</v>
      </c>
      <c r="F214" s="16" t="s">
        <v>183</v>
      </c>
      <c r="G214" s="29" t="str">
        <f t="shared" si="22"/>
        <v>48113.378</v>
      </c>
      <c r="H214" s="18">
        <f t="shared" si="23"/>
        <v>6295</v>
      </c>
      <c r="I214" s="70" t="s">
        <v>1062</v>
      </c>
      <c r="J214" s="71" t="s">
        <v>1063</v>
      </c>
      <c r="K214" s="70">
        <v>6295</v>
      </c>
      <c r="L214" s="70" t="s">
        <v>370</v>
      </c>
      <c r="M214" s="71" t="s">
        <v>191</v>
      </c>
      <c r="N214" s="71"/>
      <c r="O214" s="72" t="s">
        <v>593</v>
      </c>
      <c r="P214" s="72" t="s">
        <v>1061</v>
      </c>
    </row>
    <row r="215" spans="1:16" ht="13.5" thickBot="1" x14ac:dyDescent="0.25">
      <c r="A215" s="18" t="str">
        <f t="shared" si="18"/>
        <v> BRNO 31 </v>
      </c>
      <c r="B215" s="16" t="str">
        <f t="shared" si="19"/>
        <v>I</v>
      </c>
      <c r="C215" s="18">
        <f t="shared" si="20"/>
        <v>48122.374000000003</v>
      </c>
      <c r="D215" s="29" t="str">
        <f t="shared" si="21"/>
        <v>vis</v>
      </c>
      <c r="E215" s="69">
        <f>VLOOKUP(C215,Active!C$21:E$966,3,FALSE)</f>
        <v>6312.0175997098559</v>
      </c>
      <c r="F215" s="16" t="s">
        <v>183</v>
      </c>
      <c r="G215" s="29" t="str">
        <f t="shared" si="22"/>
        <v>48122.374</v>
      </c>
      <c r="H215" s="18">
        <f t="shared" si="23"/>
        <v>6312</v>
      </c>
      <c r="I215" s="70" t="s">
        <v>1064</v>
      </c>
      <c r="J215" s="71" t="s">
        <v>1065</v>
      </c>
      <c r="K215" s="70">
        <v>6312</v>
      </c>
      <c r="L215" s="70" t="s">
        <v>386</v>
      </c>
      <c r="M215" s="71" t="s">
        <v>191</v>
      </c>
      <c r="N215" s="71"/>
      <c r="O215" s="72" t="s">
        <v>982</v>
      </c>
      <c r="P215" s="72" t="s">
        <v>1066</v>
      </c>
    </row>
    <row r="216" spans="1:16" ht="13.5" thickBot="1" x14ac:dyDescent="0.25">
      <c r="A216" s="18" t="str">
        <f t="shared" si="18"/>
        <v> BBS 96 </v>
      </c>
      <c r="B216" s="16" t="str">
        <f t="shared" si="19"/>
        <v>I</v>
      </c>
      <c r="C216" s="18">
        <f t="shared" si="20"/>
        <v>48167.313999999998</v>
      </c>
      <c r="D216" s="29" t="str">
        <f t="shared" si="21"/>
        <v>vis</v>
      </c>
      <c r="E216" s="69">
        <f>VLOOKUP(C216,Active!C$21:E$966,3,FALSE)</f>
        <v>6396.9981481653058</v>
      </c>
      <c r="F216" s="16" t="s">
        <v>183</v>
      </c>
      <c r="G216" s="29" t="str">
        <f t="shared" si="22"/>
        <v>48167.314</v>
      </c>
      <c r="H216" s="18">
        <f t="shared" si="23"/>
        <v>6397</v>
      </c>
      <c r="I216" s="70" t="s">
        <v>1067</v>
      </c>
      <c r="J216" s="71" t="s">
        <v>1068</v>
      </c>
      <c r="K216" s="70">
        <v>6397</v>
      </c>
      <c r="L216" s="70" t="s">
        <v>559</v>
      </c>
      <c r="M216" s="71" t="s">
        <v>191</v>
      </c>
      <c r="N216" s="71"/>
      <c r="O216" s="72" t="s">
        <v>593</v>
      </c>
      <c r="P216" s="72" t="s">
        <v>1061</v>
      </c>
    </row>
    <row r="217" spans="1:16" ht="13.5" thickBot="1" x14ac:dyDescent="0.25">
      <c r="A217" s="18" t="str">
        <f t="shared" si="18"/>
        <v> BBS 97 </v>
      </c>
      <c r="B217" s="16" t="str">
        <f t="shared" si="19"/>
        <v>I</v>
      </c>
      <c r="C217" s="18">
        <f t="shared" si="20"/>
        <v>48362.46</v>
      </c>
      <c r="D217" s="29" t="str">
        <f t="shared" si="21"/>
        <v>vis</v>
      </c>
      <c r="E217" s="69">
        <f>VLOOKUP(C217,Active!C$21:E$966,3,FALSE)</f>
        <v>6766.0149285144153</v>
      </c>
      <c r="F217" s="16" t="s">
        <v>183</v>
      </c>
      <c r="G217" s="29" t="str">
        <f t="shared" si="22"/>
        <v>48362.460</v>
      </c>
      <c r="H217" s="18">
        <f t="shared" si="23"/>
        <v>6766</v>
      </c>
      <c r="I217" s="70" t="s">
        <v>1069</v>
      </c>
      <c r="J217" s="71" t="s">
        <v>1070</v>
      </c>
      <c r="K217" s="70">
        <v>6766</v>
      </c>
      <c r="L217" s="70" t="s">
        <v>373</v>
      </c>
      <c r="M217" s="71" t="s">
        <v>191</v>
      </c>
      <c r="N217" s="71"/>
      <c r="O217" s="72" t="s">
        <v>593</v>
      </c>
      <c r="P217" s="72" t="s">
        <v>1071</v>
      </c>
    </row>
    <row r="218" spans="1:16" ht="13.5" thickBot="1" x14ac:dyDescent="0.25">
      <c r="A218" s="18" t="str">
        <f t="shared" si="18"/>
        <v> BBS 98 </v>
      </c>
      <c r="B218" s="16" t="str">
        <f t="shared" si="19"/>
        <v>I</v>
      </c>
      <c r="C218" s="18">
        <f t="shared" si="20"/>
        <v>48407.421000000002</v>
      </c>
      <c r="D218" s="29" t="str">
        <f t="shared" si="21"/>
        <v>vis</v>
      </c>
      <c r="E218" s="69">
        <f>VLOOKUP(C218,Active!C$21:E$966,3,FALSE)</f>
        <v>6851.0351875065408</v>
      </c>
      <c r="F218" s="16" t="s">
        <v>183</v>
      </c>
      <c r="G218" s="29" t="str">
        <f t="shared" si="22"/>
        <v>48407.421</v>
      </c>
      <c r="H218" s="18">
        <f t="shared" si="23"/>
        <v>6851</v>
      </c>
      <c r="I218" s="70" t="s">
        <v>1072</v>
      </c>
      <c r="J218" s="71" t="s">
        <v>1073</v>
      </c>
      <c r="K218" s="70">
        <v>6851</v>
      </c>
      <c r="L218" s="70" t="s">
        <v>302</v>
      </c>
      <c r="M218" s="71" t="s">
        <v>191</v>
      </c>
      <c r="N218" s="71"/>
      <c r="O218" s="72" t="s">
        <v>593</v>
      </c>
      <c r="P218" s="72" t="s">
        <v>1074</v>
      </c>
    </row>
    <row r="219" spans="1:16" ht="13.5" thickBot="1" x14ac:dyDescent="0.25">
      <c r="A219" s="18" t="str">
        <f t="shared" si="18"/>
        <v> BBS 98 </v>
      </c>
      <c r="B219" s="16" t="str">
        <f t="shared" si="19"/>
        <v>I</v>
      </c>
      <c r="C219" s="18">
        <f t="shared" si="20"/>
        <v>48444.421000000002</v>
      </c>
      <c r="D219" s="29" t="str">
        <f t="shared" si="21"/>
        <v>vis</v>
      </c>
      <c r="E219" s="69">
        <f>VLOOKUP(C219,Active!C$21:E$966,3,FALSE)</f>
        <v>6921.001371148107</v>
      </c>
      <c r="F219" s="16" t="s">
        <v>183</v>
      </c>
      <c r="G219" s="29" t="str">
        <f t="shared" si="22"/>
        <v>48444.421</v>
      </c>
      <c r="H219" s="18">
        <f t="shared" si="23"/>
        <v>6921</v>
      </c>
      <c r="I219" s="70" t="s">
        <v>1075</v>
      </c>
      <c r="J219" s="71" t="s">
        <v>1076</v>
      </c>
      <c r="K219" s="70">
        <v>6921</v>
      </c>
      <c r="L219" s="70" t="s">
        <v>573</v>
      </c>
      <c r="M219" s="71" t="s">
        <v>191</v>
      </c>
      <c r="N219" s="71"/>
      <c r="O219" s="72" t="s">
        <v>593</v>
      </c>
      <c r="P219" s="72" t="s">
        <v>1074</v>
      </c>
    </row>
    <row r="220" spans="1:16" ht="13.5" thickBot="1" x14ac:dyDescent="0.25">
      <c r="A220" s="18" t="str">
        <f t="shared" si="18"/>
        <v> BBS 98 </v>
      </c>
      <c r="B220" s="16" t="str">
        <f t="shared" si="19"/>
        <v>I</v>
      </c>
      <c r="C220" s="18">
        <f t="shared" si="20"/>
        <v>48453.417000000001</v>
      </c>
      <c r="D220" s="29" t="str">
        <f t="shared" si="21"/>
        <v>vis</v>
      </c>
      <c r="E220" s="69">
        <f>VLOOKUP(C220,Active!C$21:E$966,3,FALSE)</f>
        <v>6938.0126086626869</v>
      </c>
      <c r="F220" s="16" t="s">
        <v>183</v>
      </c>
      <c r="G220" s="29" t="str">
        <f t="shared" si="22"/>
        <v>48453.417</v>
      </c>
      <c r="H220" s="18">
        <f t="shared" si="23"/>
        <v>6938</v>
      </c>
      <c r="I220" s="70" t="s">
        <v>1077</v>
      </c>
      <c r="J220" s="71" t="s">
        <v>1078</v>
      </c>
      <c r="K220" s="70">
        <v>6938</v>
      </c>
      <c r="L220" s="70" t="s">
        <v>363</v>
      </c>
      <c r="M220" s="71" t="s">
        <v>191</v>
      </c>
      <c r="N220" s="71"/>
      <c r="O220" s="72" t="s">
        <v>593</v>
      </c>
      <c r="P220" s="72" t="s">
        <v>1074</v>
      </c>
    </row>
    <row r="221" spans="1:16" ht="13.5" thickBot="1" x14ac:dyDescent="0.25">
      <c r="A221" s="18" t="str">
        <f t="shared" si="18"/>
        <v> BBS 98 </v>
      </c>
      <c r="B221" s="16" t="str">
        <f t="shared" si="19"/>
        <v>I</v>
      </c>
      <c r="C221" s="18">
        <f t="shared" si="20"/>
        <v>48490.428999999996</v>
      </c>
      <c r="D221" s="29" t="str">
        <f t="shared" si="21"/>
        <v>vis</v>
      </c>
      <c r="E221" s="69">
        <f>VLOOKUP(C221,Active!C$21:E$966,3,FALSE)</f>
        <v>7008.0014840394788</v>
      </c>
      <c r="F221" s="16" t="s">
        <v>183</v>
      </c>
      <c r="G221" s="29" t="str">
        <f t="shared" si="22"/>
        <v>48490.429</v>
      </c>
      <c r="H221" s="18">
        <f t="shared" si="23"/>
        <v>7008</v>
      </c>
      <c r="I221" s="70" t="s">
        <v>1079</v>
      </c>
      <c r="J221" s="71" t="s">
        <v>1080</v>
      </c>
      <c r="K221" s="70">
        <v>7008</v>
      </c>
      <c r="L221" s="70" t="s">
        <v>573</v>
      </c>
      <c r="M221" s="71" t="s">
        <v>191</v>
      </c>
      <c r="N221" s="71"/>
      <c r="O221" s="72" t="s">
        <v>593</v>
      </c>
      <c r="P221" s="72" t="s">
        <v>1074</v>
      </c>
    </row>
    <row r="222" spans="1:16" ht="13.5" thickBot="1" x14ac:dyDescent="0.25">
      <c r="A222" s="18" t="str">
        <f t="shared" si="18"/>
        <v> BBS 99 </v>
      </c>
      <c r="B222" s="16" t="str">
        <f t="shared" si="19"/>
        <v>I</v>
      </c>
      <c r="C222" s="18">
        <f t="shared" si="20"/>
        <v>48507.360000000001</v>
      </c>
      <c r="D222" s="29" t="str">
        <f t="shared" si="21"/>
        <v>vis</v>
      </c>
      <c r="E222" s="69">
        <f>VLOOKUP(C222,Active!C$21:E$966,3,FALSE)</f>
        <v>7040.0176314782802</v>
      </c>
      <c r="F222" s="16" t="s">
        <v>183</v>
      </c>
      <c r="G222" s="29" t="str">
        <f t="shared" si="22"/>
        <v>48507.360</v>
      </c>
      <c r="H222" s="18">
        <f t="shared" si="23"/>
        <v>7040</v>
      </c>
      <c r="I222" s="70" t="s">
        <v>1081</v>
      </c>
      <c r="J222" s="71" t="s">
        <v>1082</v>
      </c>
      <c r="K222" s="70">
        <v>7040</v>
      </c>
      <c r="L222" s="70" t="s">
        <v>386</v>
      </c>
      <c r="M222" s="71" t="s">
        <v>191</v>
      </c>
      <c r="N222" s="71"/>
      <c r="O222" s="72" t="s">
        <v>593</v>
      </c>
      <c r="P222" s="72" t="s">
        <v>1083</v>
      </c>
    </row>
    <row r="223" spans="1:16" ht="13.5" thickBot="1" x14ac:dyDescent="0.25">
      <c r="A223" s="18" t="str">
        <f t="shared" si="18"/>
        <v> BBS 99 </v>
      </c>
      <c r="B223" s="16" t="str">
        <f t="shared" si="19"/>
        <v>I</v>
      </c>
      <c r="C223" s="18">
        <f t="shared" si="20"/>
        <v>48534.334000000003</v>
      </c>
      <c r="D223" s="29" t="str">
        <f t="shared" si="21"/>
        <v>vis</v>
      </c>
      <c r="E223" s="69">
        <f>VLOOKUP(C223,Active!C$21:E$966,3,FALSE)</f>
        <v>7091.0248703309217</v>
      </c>
      <c r="F223" s="16" t="s">
        <v>183</v>
      </c>
      <c r="G223" s="29" t="str">
        <f t="shared" si="22"/>
        <v>48534.334</v>
      </c>
      <c r="H223" s="18">
        <f t="shared" si="23"/>
        <v>7091</v>
      </c>
      <c r="I223" s="70" t="s">
        <v>1084</v>
      </c>
      <c r="J223" s="71" t="s">
        <v>1085</v>
      </c>
      <c r="K223" s="70">
        <v>7091</v>
      </c>
      <c r="L223" s="70" t="s">
        <v>284</v>
      </c>
      <c r="M223" s="71" t="s">
        <v>191</v>
      </c>
      <c r="N223" s="71"/>
      <c r="O223" s="72" t="s">
        <v>593</v>
      </c>
      <c r="P223" s="72" t="s">
        <v>1083</v>
      </c>
    </row>
    <row r="224" spans="1:16" ht="13.5" thickBot="1" x14ac:dyDescent="0.25">
      <c r="A224" s="18" t="str">
        <f t="shared" si="18"/>
        <v> BBS 99 </v>
      </c>
      <c r="B224" s="16" t="str">
        <f t="shared" si="19"/>
        <v>I</v>
      </c>
      <c r="C224" s="18">
        <f t="shared" si="20"/>
        <v>48552.303</v>
      </c>
      <c r="D224" s="29" t="str">
        <f t="shared" si="21"/>
        <v>vis</v>
      </c>
      <c r="E224" s="69">
        <f>VLOOKUP(C224,Active!C$21:E$966,3,FALSE)</f>
        <v>7125.0038528675459</v>
      </c>
      <c r="F224" s="16" t="s">
        <v>183</v>
      </c>
      <c r="G224" s="29" t="str">
        <f t="shared" si="22"/>
        <v>48552.303</v>
      </c>
      <c r="H224" s="18">
        <f t="shared" si="23"/>
        <v>7125</v>
      </c>
      <c r="I224" s="70" t="s">
        <v>1086</v>
      </c>
      <c r="J224" s="71" t="s">
        <v>1087</v>
      </c>
      <c r="K224" s="70">
        <v>7125</v>
      </c>
      <c r="L224" s="70" t="s">
        <v>411</v>
      </c>
      <c r="M224" s="71" t="s">
        <v>191</v>
      </c>
      <c r="N224" s="71"/>
      <c r="O224" s="72" t="s">
        <v>593</v>
      </c>
      <c r="P224" s="72" t="s">
        <v>1083</v>
      </c>
    </row>
    <row r="225" spans="1:16" ht="13.5" thickBot="1" x14ac:dyDescent="0.25">
      <c r="A225" s="18" t="str">
        <f t="shared" si="18"/>
        <v> BBS 101 </v>
      </c>
      <c r="B225" s="16" t="str">
        <f t="shared" si="19"/>
        <v>I</v>
      </c>
      <c r="C225" s="18">
        <f t="shared" si="20"/>
        <v>48737.400999999998</v>
      </c>
      <c r="D225" s="29" t="str">
        <f t="shared" si="21"/>
        <v>vis</v>
      </c>
      <c r="E225" s="69">
        <f>VLOOKUP(C225,Active!C$21:E$966,3,FALSE)</f>
        <v>7475.0200869131259</v>
      </c>
      <c r="F225" s="16" t="s">
        <v>183</v>
      </c>
      <c r="G225" s="29" t="str">
        <f t="shared" si="22"/>
        <v>48737.401</v>
      </c>
      <c r="H225" s="18">
        <f t="shared" si="23"/>
        <v>7475</v>
      </c>
      <c r="I225" s="70" t="s">
        <v>1088</v>
      </c>
      <c r="J225" s="71" t="s">
        <v>1089</v>
      </c>
      <c r="K225" s="70">
        <v>7475</v>
      </c>
      <c r="L225" s="70" t="s">
        <v>343</v>
      </c>
      <c r="M225" s="71" t="s">
        <v>191</v>
      </c>
      <c r="N225" s="71"/>
      <c r="O225" s="72" t="s">
        <v>593</v>
      </c>
      <c r="P225" s="72" t="s">
        <v>1090</v>
      </c>
    </row>
    <row r="226" spans="1:16" ht="13.5" thickBot="1" x14ac:dyDescent="0.25">
      <c r="A226" s="18" t="str">
        <f t="shared" si="18"/>
        <v> BBS 101 </v>
      </c>
      <c r="B226" s="16" t="str">
        <f t="shared" si="19"/>
        <v>I</v>
      </c>
      <c r="C226" s="18">
        <f t="shared" si="20"/>
        <v>48783.4</v>
      </c>
      <c r="D226" s="29" t="str">
        <f t="shared" si="21"/>
        <v>vis</v>
      </c>
      <c r="E226" s="69">
        <f>VLOOKUP(C226,Active!C$21:E$966,3,FALSE)</f>
        <v>7562.0031810030887</v>
      </c>
      <c r="F226" s="16" t="s">
        <v>183</v>
      </c>
      <c r="G226" s="29" t="str">
        <f t="shared" si="22"/>
        <v>48783.400</v>
      </c>
      <c r="H226" s="18">
        <f t="shared" si="23"/>
        <v>7562</v>
      </c>
      <c r="I226" s="70" t="s">
        <v>1091</v>
      </c>
      <c r="J226" s="71" t="s">
        <v>1092</v>
      </c>
      <c r="K226" s="70">
        <v>7562</v>
      </c>
      <c r="L226" s="70" t="s">
        <v>411</v>
      </c>
      <c r="M226" s="71" t="s">
        <v>191</v>
      </c>
      <c r="N226" s="71"/>
      <c r="O226" s="72" t="s">
        <v>593</v>
      </c>
      <c r="P226" s="72" t="s">
        <v>1090</v>
      </c>
    </row>
    <row r="227" spans="1:16" ht="13.5" thickBot="1" x14ac:dyDescent="0.25">
      <c r="A227" s="18" t="str">
        <f t="shared" si="18"/>
        <v> BBS 101 </v>
      </c>
      <c r="B227" s="16" t="str">
        <f t="shared" si="19"/>
        <v>I</v>
      </c>
      <c r="C227" s="18">
        <f t="shared" si="20"/>
        <v>48802.434000000001</v>
      </c>
      <c r="D227" s="29" t="str">
        <f t="shared" si="21"/>
        <v>vis</v>
      </c>
      <c r="E227" s="69">
        <f>VLOOKUP(C227,Active!C$21:E$966,3,FALSE)</f>
        <v>7597.9960550418327</v>
      </c>
      <c r="F227" s="16" t="s">
        <v>183</v>
      </c>
      <c r="G227" s="29" t="str">
        <f t="shared" si="22"/>
        <v>48802.434</v>
      </c>
      <c r="H227" s="18">
        <f t="shared" si="23"/>
        <v>7598</v>
      </c>
      <c r="I227" s="70" t="s">
        <v>1093</v>
      </c>
      <c r="J227" s="71" t="s">
        <v>1094</v>
      </c>
      <c r="K227" s="70">
        <v>7598</v>
      </c>
      <c r="L227" s="70" t="s">
        <v>379</v>
      </c>
      <c r="M227" s="71" t="s">
        <v>191</v>
      </c>
      <c r="N227" s="71"/>
      <c r="O227" s="72" t="s">
        <v>593</v>
      </c>
      <c r="P227" s="72" t="s">
        <v>1090</v>
      </c>
    </row>
    <row r="228" spans="1:16" ht="13.5" thickBot="1" x14ac:dyDescent="0.25">
      <c r="A228" s="18" t="str">
        <f t="shared" si="18"/>
        <v> BBS 101 </v>
      </c>
      <c r="B228" s="16" t="str">
        <f t="shared" si="19"/>
        <v>I</v>
      </c>
      <c r="C228" s="18">
        <f t="shared" si="20"/>
        <v>48820.42</v>
      </c>
      <c r="D228" s="29" t="str">
        <f t="shared" si="21"/>
        <v>vis</v>
      </c>
      <c r="E228" s="69">
        <f>VLOOKUP(C228,Active!C$21:E$966,3,FALSE)</f>
        <v>7632.007184203374</v>
      </c>
      <c r="F228" s="16" t="s">
        <v>183</v>
      </c>
      <c r="G228" s="29" t="str">
        <f t="shared" si="22"/>
        <v>48820.420</v>
      </c>
      <c r="H228" s="18">
        <f t="shared" si="23"/>
        <v>7632</v>
      </c>
      <c r="I228" s="70" t="s">
        <v>1095</v>
      </c>
      <c r="J228" s="71" t="s">
        <v>1096</v>
      </c>
      <c r="K228" s="70">
        <v>7632</v>
      </c>
      <c r="L228" s="70" t="s">
        <v>358</v>
      </c>
      <c r="M228" s="71" t="s">
        <v>191</v>
      </c>
      <c r="N228" s="71"/>
      <c r="O228" s="72" t="s">
        <v>593</v>
      </c>
      <c r="P228" s="72" t="s">
        <v>1090</v>
      </c>
    </row>
    <row r="229" spans="1:16" ht="13.5" thickBot="1" x14ac:dyDescent="0.25">
      <c r="A229" s="18" t="str">
        <f t="shared" si="18"/>
        <v> BRNO 31 </v>
      </c>
      <c r="B229" s="16" t="str">
        <f t="shared" si="19"/>
        <v>I</v>
      </c>
      <c r="C229" s="18">
        <f t="shared" si="20"/>
        <v>48866.421999999999</v>
      </c>
      <c r="D229" s="29" t="str">
        <f t="shared" si="21"/>
        <v>vis</v>
      </c>
      <c r="E229" s="69">
        <f>VLOOKUP(C229,Active!C$21:E$966,3,FALSE)</f>
        <v>7718.9959512271398</v>
      </c>
      <c r="F229" s="16" t="s">
        <v>183</v>
      </c>
      <c r="G229" s="29" t="str">
        <f t="shared" si="22"/>
        <v>48866.422</v>
      </c>
      <c r="H229" s="18">
        <f t="shared" si="23"/>
        <v>7719</v>
      </c>
      <c r="I229" s="70" t="s">
        <v>1097</v>
      </c>
      <c r="J229" s="71" t="s">
        <v>1098</v>
      </c>
      <c r="K229" s="70">
        <v>7719</v>
      </c>
      <c r="L229" s="70" t="s">
        <v>379</v>
      </c>
      <c r="M229" s="71" t="s">
        <v>191</v>
      </c>
      <c r="N229" s="71"/>
      <c r="O229" s="72" t="s">
        <v>1099</v>
      </c>
      <c r="P229" s="72" t="s">
        <v>1066</v>
      </c>
    </row>
    <row r="230" spans="1:16" ht="13.5" thickBot="1" x14ac:dyDescent="0.25">
      <c r="A230" s="18" t="str">
        <f t="shared" si="18"/>
        <v> BBS 102 </v>
      </c>
      <c r="B230" s="16" t="str">
        <f t="shared" si="19"/>
        <v>I</v>
      </c>
      <c r="C230" s="18">
        <f t="shared" si="20"/>
        <v>48882.3</v>
      </c>
      <c r="D230" s="29" t="str">
        <f t="shared" si="21"/>
        <v>vis</v>
      </c>
      <c r="E230" s="69">
        <f>VLOOKUP(C230,Active!C$21:E$966,3,FALSE)</f>
        <v>7749.0208988990607</v>
      </c>
      <c r="F230" s="16" t="s">
        <v>183</v>
      </c>
      <c r="G230" s="29" t="str">
        <f t="shared" si="22"/>
        <v>48882.300</v>
      </c>
      <c r="H230" s="18">
        <f t="shared" si="23"/>
        <v>7749</v>
      </c>
      <c r="I230" s="70" t="s">
        <v>1100</v>
      </c>
      <c r="J230" s="71" t="s">
        <v>1101</v>
      </c>
      <c r="K230" s="70">
        <v>7749</v>
      </c>
      <c r="L230" s="70" t="s">
        <v>343</v>
      </c>
      <c r="M230" s="71" t="s">
        <v>191</v>
      </c>
      <c r="N230" s="71"/>
      <c r="O230" s="72" t="s">
        <v>593</v>
      </c>
      <c r="P230" s="72" t="s">
        <v>1102</v>
      </c>
    </row>
    <row r="231" spans="1:16" ht="13.5" thickBot="1" x14ac:dyDescent="0.25">
      <c r="A231" s="18" t="str">
        <f t="shared" si="18"/>
        <v> BBS 102 </v>
      </c>
      <c r="B231" s="16" t="str">
        <f t="shared" si="19"/>
        <v>I</v>
      </c>
      <c r="C231" s="18">
        <f t="shared" si="20"/>
        <v>48946.273999999998</v>
      </c>
      <c r="D231" s="29" t="str">
        <f t="shared" si="21"/>
        <v>vis</v>
      </c>
      <c r="E231" s="69">
        <f>VLOOKUP(C231,Active!C$21:E$966,3,FALSE)</f>
        <v>7869.9943213932547</v>
      </c>
      <c r="F231" s="16" t="s">
        <v>183</v>
      </c>
      <c r="G231" s="29" t="str">
        <f t="shared" si="22"/>
        <v>48946.274</v>
      </c>
      <c r="H231" s="18">
        <f t="shared" si="23"/>
        <v>7870</v>
      </c>
      <c r="I231" s="70" t="s">
        <v>1103</v>
      </c>
      <c r="J231" s="71" t="s">
        <v>1104</v>
      </c>
      <c r="K231" s="70">
        <v>7870</v>
      </c>
      <c r="L231" s="70" t="s">
        <v>184</v>
      </c>
      <c r="M231" s="71" t="s">
        <v>191</v>
      </c>
      <c r="N231" s="71"/>
      <c r="O231" s="72" t="s">
        <v>593</v>
      </c>
      <c r="P231" s="72" t="s">
        <v>1102</v>
      </c>
    </row>
    <row r="232" spans="1:16" ht="13.5" thickBot="1" x14ac:dyDescent="0.25">
      <c r="A232" s="18" t="str">
        <f t="shared" si="18"/>
        <v> BBS 104 </v>
      </c>
      <c r="B232" s="16" t="str">
        <f t="shared" si="19"/>
        <v>I</v>
      </c>
      <c r="C232" s="18">
        <f t="shared" si="20"/>
        <v>49132.428</v>
      </c>
      <c r="D232" s="29" t="str">
        <f t="shared" si="21"/>
        <v>vis</v>
      </c>
      <c r="E232" s="69">
        <f>VLOOKUP(C232,Active!C$21:E$966,3,FALSE)</f>
        <v>8222.00742813953</v>
      </c>
      <c r="F232" s="16" t="s">
        <v>183</v>
      </c>
      <c r="G232" s="29" t="str">
        <f t="shared" si="22"/>
        <v>49132.428</v>
      </c>
      <c r="H232" s="18">
        <f t="shared" si="23"/>
        <v>8222</v>
      </c>
      <c r="I232" s="70" t="s">
        <v>1105</v>
      </c>
      <c r="J232" s="71" t="s">
        <v>1106</v>
      </c>
      <c r="K232" s="70">
        <v>8222</v>
      </c>
      <c r="L232" s="70" t="s">
        <v>358</v>
      </c>
      <c r="M232" s="71" t="s">
        <v>191</v>
      </c>
      <c r="N232" s="71"/>
      <c r="O232" s="72" t="s">
        <v>593</v>
      </c>
      <c r="P232" s="72" t="s">
        <v>1107</v>
      </c>
    </row>
    <row r="233" spans="1:16" ht="13.5" thickBot="1" x14ac:dyDescent="0.25">
      <c r="A233" s="18" t="str">
        <f t="shared" si="18"/>
        <v> BRNO 31 </v>
      </c>
      <c r="B233" s="16" t="str">
        <f t="shared" si="19"/>
        <v>I</v>
      </c>
      <c r="C233" s="18">
        <f t="shared" si="20"/>
        <v>49215.457000000002</v>
      </c>
      <c r="D233" s="29" t="str">
        <f t="shared" si="21"/>
        <v>vis</v>
      </c>
      <c r="E233" s="69">
        <f>VLOOKUP(C233,Active!C$21:E$966,3,FALSE)</f>
        <v>8379.0134352091445</v>
      </c>
      <c r="F233" s="16" t="s">
        <v>183</v>
      </c>
      <c r="G233" s="29" t="str">
        <f t="shared" si="22"/>
        <v>49215.457</v>
      </c>
      <c r="H233" s="18">
        <f t="shared" si="23"/>
        <v>8379</v>
      </c>
      <c r="I233" s="70" t="s">
        <v>1108</v>
      </c>
      <c r="J233" s="71" t="s">
        <v>1109</v>
      </c>
      <c r="K233" s="70">
        <v>8379</v>
      </c>
      <c r="L233" s="70" t="s">
        <v>363</v>
      </c>
      <c r="M233" s="71" t="s">
        <v>191</v>
      </c>
      <c r="N233" s="71"/>
      <c r="O233" s="72" t="s">
        <v>1016</v>
      </c>
      <c r="P233" s="72" t="s">
        <v>1066</v>
      </c>
    </row>
    <row r="234" spans="1:16" ht="13.5" thickBot="1" x14ac:dyDescent="0.25">
      <c r="A234" s="18" t="str">
        <f t="shared" si="18"/>
        <v> BRNO 31 </v>
      </c>
      <c r="B234" s="16" t="str">
        <f t="shared" si="19"/>
        <v>I</v>
      </c>
      <c r="C234" s="18">
        <f t="shared" si="20"/>
        <v>49215.457999999999</v>
      </c>
      <c r="D234" s="29" t="str">
        <f t="shared" si="21"/>
        <v>vis</v>
      </c>
      <c r="E234" s="69">
        <f>VLOOKUP(C234,Active!C$21:E$966,3,FALSE)</f>
        <v>8379.0153261870746</v>
      </c>
      <c r="F234" s="16" t="s">
        <v>183</v>
      </c>
      <c r="G234" s="29" t="str">
        <f t="shared" si="22"/>
        <v>49215.458</v>
      </c>
      <c r="H234" s="18">
        <f t="shared" si="23"/>
        <v>8379</v>
      </c>
      <c r="I234" s="70" t="s">
        <v>1110</v>
      </c>
      <c r="J234" s="71" t="s">
        <v>1111</v>
      </c>
      <c r="K234" s="70">
        <v>8379</v>
      </c>
      <c r="L234" s="70" t="s">
        <v>373</v>
      </c>
      <c r="M234" s="71" t="s">
        <v>191</v>
      </c>
      <c r="N234" s="71"/>
      <c r="O234" s="72" t="s">
        <v>1112</v>
      </c>
      <c r="P234" s="72" t="s">
        <v>1066</v>
      </c>
    </row>
    <row r="235" spans="1:16" ht="13.5" thickBot="1" x14ac:dyDescent="0.25">
      <c r="A235" s="18" t="str">
        <f t="shared" si="18"/>
        <v> BRNO 31 </v>
      </c>
      <c r="B235" s="16" t="str">
        <f t="shared" si="19"/>
        <v>I</v>
      </c>
      <c r="C235" s="18">
        <f t="shared" si="20"/>
        <v>49217.559000000001</v>
      </c>
      <c r="D235" s="29" t="str">
        <f t="shared" si="21"/>
        <v>vis</v>
      </c>
      <c r="E235" s="69">
        <f>VLOOKUP(C235,Active!C$21:E$966,3,FALSE)</f>
        <v>8382.9882708311579</v>
      </c>
      <c r="F235" s="16" t="s">
        <v>183</v>
      </c>
      <c r="G235" s="29" t="str">
        <f t="shared" si="22"/>
        <v>49217.559</v>
      </c>
      <c r="H235" s="18">
        <f t="shared" si="23"/>
        <v>8383</v>
      </c>
      <c r="I235" s="70" t="s">
        <v>1113</v>
      </c>
      <c r="J235" s="71" t="s">
        <v>1114</v>
      </c>
      <c r="K235" s="70">
        <v>8383</v>
      </c>
      <c r="L235" s="70" t="s">
        <v>397</v>
      </c>
      <c r="M235" s="71" t="s">
        <v>191</v>
      </c>
      <c r="N235" s="71"/>
      <c r="O235" s="72" t="s">
        <v>684</v>
      </c>
      <c r="P235" s="72" t="s">
        <v>1066</v>
      </c>
    </row>
    <row r="236" spans="1:16" ht="13.5" thickBot="1" x14ac:dyDescent="0.25">
      <c r="A236" s="18" t="str">
        <f t="shared" si="18"/>
        <v> BRNO 31 </v>
      </c>
      <c r="B236" s="16" t="str">
        <f t="shared" si="19"/>
        <v>I</v>
      </c>
      <c r="C236" s="18">
        <f t="shared" si="20"/>
        <v>49217.563000000002</v>
      </c>
      <c r="D236" s="29" t="str">
        <f t="shared" si="21"/>
        <v>vis</v>
      </c>
      <c r="E236" s="69">
        <f>VLOOKUP(C236,Active!C$21:E$966,3,FALSE)</f>
        <v>8382.9958347429056</v>
      </c>
      <c r="F236" s="16" t="s">
        <v>183</v>
      </c>
      <c r="G236" s="29" t="str">
        <f t="shared" si="22"/>
        <v>49217.563</v>
      </c>
      <c r="H236" s="18">
        <f t="shared" si="23"/>
        <v>8383</v>
      </c>
      <c r="I236" s="70" t="s">
        <v>1115</v>
      </c>
      <c r="J236" s="71" t="s">
        <v>1116</v>
      </c>
      <c r="K236" s="70">
        <v>8383</v>
      </c>
      <c r="L236" s="70" t="s">
        <v>379</v>
      </c>
      <c r="M236" s="71" t="s">
        <v>191</v>
      </c>
      <c r="N236" s="71"/>
      <c r="O236" s="72" t="s">
        <v>1117</v>
      </c>
      <c r="P236" s="72" t="s">
        <v>1066</v>
      </c>
    </row>
    <row r="237" spans="1:16" ht="13.5" thickBot="1" x14ac:dyDescent="0.25">
      <c r="A237" s="18" t="str">
        <f t="shared" si="18"/>
        <v> BRNO 31 </v>
      </c>
      <c r="B237" s="16" t="str">
        <f t="shared" si="19"/>
        <v>I</v>
      </c>
      <c r="C237" s="18">
        <f t="shared" si="20"/>
        <v>49217.565999999999</v>
      </c>
      <c r="D237" s="29" t="str">
        <f t="shared" si="21"/>
        <v>vis</v>
      </c>
      <c r="E237" s="69">
        <f>VLOOKUP(C237,Active!C$21:E$966,3,FALSE)</f>
        <v>8383.0015076767086</v>
      </c>
      <c r="F237" s="16" t="s">
        <v>183</v>
      </c>
      <c r="G237" s="29" t="str">
        <f t="shared" si="22"/>
        <v>49217.566</v>
      </c>
      <c r="H237" s="18">
        <f t="shared" si="23"/>
        <v>8383</v>
      </c>
      <c r="I237" s="70" t="s">
        <v>1118</v>
      </c>
      <c r="J237" s="71" t="s">
        <v>1119</v>
      </c>
      <c r="K237" s="70">
        <v>8383</v>
      </c>
      <c r="L237" s="70" t="s">
        <v>573</v>
      </c>
      <c r="M237" s="71" t="s">
        <v>191</v>
      </c>
      <c r="N237" s="71"/>
      <c r="O237" s="72" t="s">
        <v>1120</v>
      </c>
      <c r="P237" s="72" t="s">
        <v>1066</v>
      </c>
    </row>
    <row r="238" spans="1:16" ht="13.5" thickBot="1" x14ac:dyDescent="0.25">
      <c r="A238" s="18" t="str">
        <f t="shared" si="18"/>
        <v> BBS 105 </v>
      </c>
      <c r="B238" s="16" t="str">
        <f t="shared" si="19"/>
        <v>I</v>
      </c>
      <c r="C238" s="18">
        <f t="shared" si="20"/>
        <v>49232.377999999997</v>
      </c>
      <c r="D238" s="29" t="str">
        <f t="shared" si="21"/>
        <v>vis</v>
      </c>
      <c r="E238" s="69">
        <f>VLOOKUP(C238,Active!C$21:E$966,3,FALSE)</f>
        <v>8411.010672868566</v>
      </c>
      <c r="F238" s="16" t="s">
        <v>183</v>
      </c>
      <c r="G238" s="29" t="str">
        <f t="shared" si="22"/>
        <v>49232.378</v>
      </c>
      <c r="H238" s="18">
        <f t="shared" si="23"/>
        <v>8411</v>
      </c>
      <c r="I238" s="70" t="s">
        <v>1121</v>
      </c>
      <c r="J238" s="71" t="s">
        <v>1122</v>
      </c>
      <c r="K238" s="70">
        <v>8411</v>
      </c>
      <c r="L238" s="70" t="s">
        <v>383</v>
      </c>
      <c r="M238" s="71" t="s">
        <v>191</v>
      </c>
      <c r="N238" s="71"/>
      <c r="O238" s="72" t="s">
        <v>593</v>
      </c>
      <c r="P238" s="72" t="s">
        <v>1123</v>
      </c>
    </row>
    <row r="239" spans="1:16" ht="13.5" thickBot="1" x14ac:dyDescent="0.25">
      <c r="A239" s="18" t="str">
        <f t="shared" si="18"/>
        <v> BBS 106 </v>
      </c>
      <c r="B239" s="16" t="str">
        <f t="shared" si="19"/>
        <v>I</v>
      </c>
      <c r="C239" s="18">
        <f t="shared" si="20"/>
        <v>49471.413999999997</v>
      </c>
      <c r="D239" s="29" t="str">
        <f t="shared" si="21"/>
        <v>vis</v>
      </c>
      <c r="E239" s="69">
        <f>VLOOKUP(C239,Active!C$21:E$966,3,FALSE)</f>
        <v>8863.0224748400615</v>
      </c>
      <c r="F239" s="16" t="s">
        <v>183</v>
      </c>
      <c r="G239" s="29" t="str">
        <f t="shared" si="22"/>
        <v>49471.414</v>
      </c>
      <c r="H239" s="18">
        <f t="shared" si="23"/>
        <v>8863</v>
      </c>
      <c r="I239" s="70" t="s">
        <v>1124</v>
      </c>
      <c r="J239" s="71" t="s">
        <v>1125</v>
      </c>
      <c r="K239" s="70">
        <v>8863</v>
      </c>
      <c r="L239" s="70" t="s">
        <v>295</v>
      </c>
      <c r="M239" s="71" t="s">
        <v>191</v>
      </c>
      <c r="N239" s="71"/>
      <c r="O239" s="72" t="s">
        <v>593</v>
      </c>
      <c r="P239" s="72" t="s">
        <v>1126</v>
      </c>
    </row>
    <row r="240" spans="1:16" ht="13.5" thickBot="1" x14ac:dyDescent="0.25">
      <c r="A240" s="18" t="str">
        <f t="shared" si="18"/>
        <v> BBS 107 </v>
      </c>
      <c r="B240" s="16" t="str">
        <f t="shared" si="19"/>
        <v>I</v>
      </c>
      <c r="C240" s="18">
        <f t="shared" si="20"/>
        <v>49536.446000000004</v>
      </c>
      <c r="D240" s="29" t="str">
        <f t="shared" si="21"/>
        <v>vis</v>
      </c>
      <c r="E240" s="69">
        <f>VLOOKUP(C240,Active!C$21:E$966,3,FALSE)</f>
        <v>8985.9965519908383</v>
      </c>
      <c r="F240" s="16" t="s">
        <v>183</v>
      </c>
      <c r="G240" s="29" t="str">
        <f t="shared" si="22"/>
        <v>49536.446</v>
      </c>
      <c r="H240" s="18">
        <f t="shared" si="23"/>
        <v>8986</v>
      </c>
      <c r="I240" s="70" t="s">
        <v>1127</v>
      </c>
      <c r="J240" s="71" t="s">
        <v>1128</v>
      </c>
      <c r="K240" s="70">
        <v>8986</v>
      </c>
      <c r="L240" s="70" t="s">
        <v>379</v>
      </c>
      <c r="M240" s="71" t="s">
        <v>191</v>
      </c>
      <c r="N240" s="71"/>
      <c r="O240" s="72" t="s">
        <v>593</v>
      </c>
      <c r="P240" s="72" t="s">
        <v>1129</v>
      </c>
    </row>
    <row r="241" spans="1:16" ht="13.5" thickBot="1" x14ac:dyDescent="0.25">
      <c r="A241" s="18" t="str">
        <f t="shared" si="18"/>
        <v> BBS 108 </v>
      </c>
      <c r="B241" s="16" t="str">
        <f t="shared" si="19"/>
        <v>I</v>
      </c>
      <c r="C241" s="18">
        <f t="shared" si="20"/>
        <v>49536.457999999999</v>
      </c>
      <c r="D241" s="29" t="str">
        <f t="shared" si="21"/>
        <v>vis</v>
      </c>
      <c r="E241" s="69">
        <f>VLOOKUP(C241,Active!C$21:E$966,3,FALSE)</f>
        <v>8986.0192437260648</v>
      </c>
      <c r="F241" s="16" t="s">
        <v>183</v>
      </c>
      <c r="G241" s="29" t="str">
        <f t="shared" si="22"/>
        <v>49536.458</v>
      </c>
      <c r="H241" s="18">
        <f t="shared" si="23"/>
        <v>8986</v>
      </c>
      <c r="I241" s="70" t="s">
        <v>1130</v>
      </c>
      <c r="J241" s="71" t="s">
        <v>1131</v>
      </c>
      <c r="K241" s="70">
        <v>8986</v>
      </c>
      <c r="L241" s="70" t="s">
        <v>367</v>
      </c>
      <c r="M241" s="71" t="s">
        <v>191</v>
      </c>
      <c r="N241" s="71"/>
      <c r="O241" s="72" t="s">
        <v>877</v>
      </c>
      <c r="P241" s="72" t="s">
        <v>1132</v>
      </c>
    </row>
    <row r="242" spans="1:16" ht="13.5" thickBot="1" x14ac:dyDescent="0.25">
      <c r="A242" s="18" t="str">
        <f t="shared" si="18"/>
        <v> BRNO 31 </v>
      </c>
      <c r="B242" s="16" t="str">
        <f t="shared" si="19"/>
        <v>I</v>
      </c>
      <c r="C242" s="18">
        <f t="shared" si="20"/>
        <v>49537.495000000003</v>
      </c>
      <c r="D242" s="29" t="str">
        <f t="shared" si="21"/>
        <v>vis</v>
      </c>
      <c r="E242" s="69">
        <f>VLOOKUP(C242,Active!C$21:E$966,3,FALSE)</f>
        <v>8987.980187845973</v>
      </c>
      <c r="F242" s="16" t="s">
        <v>183</v>
      </c>
      <c r="G242" s="29" t="str">
        <f t="shared" si="22"/>
        <v>49537.495</v>
      </c>
      <c r="H242" s="18">
        <f t="shared" si="23"/>
        <v>8988</v>
      </c>
      <c r="I242" s="70" t="s">
        <v>1133</v>
      </c>
      <c r="J242" s="71" t="s">
        <v>1134</v>
      </c>
      <c r="K242" s="70">
        <v>8988</v>
      </c>
      <c r="L242" s="70" t="s">
        <v>442</v>
      </c>
      <c r="M242" s="71" t="s">
        <v>191</v>
      </c>
      <c r="N242" s="71"/>
      <c r="O242" s="72" t="s">
        <v>1135</v>
      </c>
      <c r="P242" s="72" t="s">
        <v>1066</v>
      </c>
    </row>
    <row r="243" spans="1:16" ht="13.5" thickBot="1" x14ac:dyDescent="0.25">
      <c r="A243" s="18" t="str">
        <f t="shared" si="18"/>
        <v> BRNO 31 </v>
      </c>
      <c r="B243" s="16" t="str">
        <f t="shared" si="19"/>
        <v>I</v>
      </c>
      <c r="C243" s="18">
        <f t="shared" si="20"/>
        <v>49537.498</v>
      </c>
      <c r="D243" s="29" t="str">
        <f t="shared" si="21"/>
        <v>vis</v>
      </c>
      <c r="E243" s="69">
        <f>VLOOKUP(C243,Active!C$21:E$966,3,FALSE)</f>
        <v>8987.985860779776</v>
      </c>
      <c r="F243" s="16" t="s">
        <v>183</v>
      </c>
      <c r="G243" s="29" t="str">
        <f t="shared" si="22"/>
        <v>49537.498</v>
      </c>
      <c r="H243" s="18">
        <f t="shared" si="23"/>
        <v>8988</v>
      </c>
      <c r="I243" s="70" t="s">
        <v>1136</v>
      </c>
      <c r="J243" s="71" t="s">
        <v>1137</v>
      </c>
      <c r="K243" s="70">
        <v>8988</v>
      </c>
      <c r="L243" s="70" t="s">
        <v>623</v>
      </c>
      <c r="M243" s="71" t="s">
        <v>191</v>
      </c>
      <c r="N243" s="71"/>
      <c r="O243" s="72" t="s">
        <v>1138</v>
      </c>
      <c r="P243" s="72" t="s">
        <v>1066</v>
      </c>
    </row>
    <row r="244" spans="1:16" ht="13.5" thickBot="1" x14ac:dyDescent="0.25">
      <c r="A244" s="18" t="str">
        <f t="shared" si="18"/>
        <v> BBS 107 </v>
      </c>
      <c r="B244" s="16" t="str">
        <f t="shared" si="19"/>
        <v>I</v>
      </c>
      <c r="C244" s="18">
        <f t="shared" si="20"/>
        <v>49545.438999999998</v>
      </c>
      <c r="D244" s="29" t="str">
        <f t="shared" si="21"/>
        <v>vis</v>
      </c>
      <c r="E244" s="69">
        <f>VLOOKUP(C244,Active!C$21:E$966,3,FALSE)</f>
        <v>9003.0021165716025</v>
      </c>
      <c r="F244" s="16" t="s">
        <v>183</v>
      </c>
      <c r="G244" s="29" t="str">
        <f t="shared" si="22"/>
        <v>49545.439</v>
      </c>
      <c r="H244" s="18">
        <f t="shared" si="23"/>
        <v>9003</v>
      </c>
      <c r="I244" s="70" t="s">
        <v>1139</v>
      </c>
      <c r="J244" s="71" t="s">
        <v>1140</v>
      </c>
      <c r="K244" s="70">
        <v>9003</v>
      </c>
      <c r="L244" s="70" t="s">
        <v>573</v>
      </c>
      <c r="M244" s="71" t="s">
        <v>191</v>
      </c>
      <c r="N244" s="71"/>
      <c r="O244" s="72" t="s">
        <v>593</v>
      </c>
      <c r="P244" s="72" t="s">
        <v>1129</v>
      </c>
    </row>
    <row r="245" spans="1:16" ht="13.5" thickBot="1" x14ac:dyDescent="0.25">
      <c r="A245" s="18" t="str">
        <f t="shared" si="18"/>
        <v> BRNO 31 </v>
      </c>
      <c r="B245" s="16" t="str">
        <f t="shared" si="19"/>
        <v>I</v>
      </c>
      <c r="C245" s="18">
        <f t="shared" si="20"/>
        <v>49545.438999999998</v>
      </c>
      <c r="D245" s="29" t="str">
        <f t="shared" si="21"/>
        <v>vis</v>
      </c>
      <c r="E245" s="69">
        <f>VLOOKUP(C245,Active!C$21:E$966,3,FALSE)</f>
        <v>9003.0021165716025</v>
      </c>
      <c r="F245" s="16" t="s">
        <v>183</v>
      </c>
      <c r="G245" s="29" t="str">
        <f t="shared" si="22"/>
        <v>49545.439</v>
      </c>
      <c r="H245" s="18">
        <f t="shared" si="23"/>
        <v>9003</v>
      </c>
      <c r="I245" s="70" t="s">
        <v>1139</v>
      </c>
      <c r="J245" s="71" t="s">
        <v>1140</v>
      </c>
      <c r="K245" s="70">
        <v>9003</v>
      </c>
      <c r="L245" s="70" t="s">
        <v>573</v>
      </c>
      <c r="M245" s="71" t="s">
        <v>191</v>
      </c>
      <c r="N245" s="71"/>
      <c r="O245" s="72" t="s">
        <v>1138</v>
      </c>
      <c r="P245" s="72" t="s">
        <v>1066</v>
      </c>
    </row>
    <row r="246" spans="1:16" ht="13.5" thickBot="1" x14ac:dyDescent="0.25">
      <c r="A246" s="18" t="str">
        <f t="shared" si="18"/>
        <v> BRNO 31 </v>
      </c>
      <c r="B246" s="16" t="str">
        <f t="shared" si="19"/>
        <v>I</v>
      </c>
      <c r="C246" s="18">
        <f t="shared" si="20"/>
        <v>49554.428999999996</v>
      </c>
      <c r="D246" s="29" t="str">
        <f t="shared" si="21"/>
        <v>vis</v>
      </c>
      <c r="E246" s="69">
        <f>VLOOKUP(C246,Active!C$21:E$966,3,FALSE)</f>
        <v>9020.0020082185638</v>
      </c>
      <c r="F246" s="16" t="s">
        <v>183</v>
      </c>
      <c r="G246" s="29" t="str">
        <f t="shared" si="22"/>
        <v>49554.429</v>
      </c>
      <c r="H246" s="18">
        <f t="shared" si="23"/>
        <v>9020</v>
      </c>
      <c r="I246" s="70" t="s">
        <v>1141</v>
      </c>
      <c r="J246" s="71" t="s">
        <v>1142</v>
      </c>
      <c r="K246" s="70">
        <v>9020</v>
      </c>
      <c r="L246" s="70" t="s">
        <v>573</v>
      </c>
      <c r="M246" s="71" t="s">
        <v>191</v>
      </c>
      <c r="N246" s="71"/>
      <c r="O246" s="72" t="s">
        <v>1138</v>
      </c>
      <c r="P246" s="72" t="s">
        <v>1066</v>
      </c>
    </row>
    <row r="247" spans="1:16" ht="13.5" thickBot="1" x14ac:dyDescent="0.25">
      <c r="A247" s="18" t="str">
        <f t="shared" si="18"/>
        <v> BRNO 31 </v>
      </c>
      <c r="B247" s="16" t="str">
        <f t="shared" si="19"/>
        <v>I</v>
      </c>
      <c r="C247" s="18">
        <f t="shared" si="20"/>
        <v>49554.438000000002</v>
      </c>
      <c r="D247" s="29" t="str">
        <f t="shared" si="21"/>
        <v>vis</v>
      </c>
      <c r="E247" s="69">
        <f>VLOOKUP(C247,Active!C$21:E$966,3,FALSE)</f>
        <v>9020.0190270200001</v>
      </c>
      <c r="F247" s="16" t="s">
        <v>183</v>
      </c>
      <c r="G247" s="29" t="str">
        <f t="shared" si="22"/>
        <v>49554.438</v>
      </c>
      <c r="H247" s="18">
        <f t="shared" si="23"/>
        <v>9020</v>
      </c>
      <c r="I247" s="70" t="s">
        <v>1143</v>
      </c>
      <c r="J247" s="71" t="s">
        <v>1144</v>
      </c>
      <c r="K247" s="70">
        <v>9020</v>
      </c>
      <c r="L247" s="70" t="s">
        <v>367</v>
      </c>
      <c r="M247" s="71" t="s">
        <v>191</v>
      </c>
      <c r="N247" s="71"/>
      <c r="O247" s="72" t="s">
        <v>1135</v>
      </c>
      <c r="P247" s="72" t="s">
        <v>1066</v>
      </c>
    </row>
    <row r="248" spans="1:16" ht="13.5" thickBot="1" x14ac:dyDescent="0.25">
      <c r="A248" s="18" t="str">
        <f t="shared" si="18"/>
        <v> BRNO 31 </v>
      </c>
      <c r="B248" s="16" t="str">
        <f t="shared" si="19"/>
        <v>I</v>
      </c>
      <c r="C248" s="18">
        <f t="shared" si="20"/>
        <v>49555.48</v>
      </c>
      <c r="D248" s="29" t="str">
        <f t="shared" si="21"/>
        <v>vis</v>
      </c>
      <c r="E248" s="69">
        <f>VLOOKUP(C248,Active!C$21:E$966,3,FALSE)</f>
        <v>9021.9894260295841</v>
      </c>
      <c r="F248" s="16" t="s">
        <v>183</v>
      </c>
      <c r="G248" s="29" t="str">
        <f t="shared" si="22"/>
        <v>49555.480</v>
      </c>
      <c r="H248" s="18">
        <f t="shared" si="23"/>
        <v>9022</v>
      </c>
      <c r="I248" s="70" t="s">
        <v>1145</v>
      </c>
      <c r="J248" s="71" t="s">
        <v>1146</v>
      </c>
      <c r="K248" s="70">
        <v>9022</v>
      </c>
      <c r="L248" s="70" t="s">
        <v>397</v>
      </c>
      <c r="M248" s="71" t="s">
        <v>191</v>
      </c>
      <c r="N248" s="71"/>
      <c r="O248" s="72" t="s">
        <v>1135</v>
      </c>
      <c r="P248" s="72" t="s">
        <v>1066</v>
      </c>
    </row>
    <row r="249" spans="1:16" ht="13.5" thickBot="1" x14ac:dyDescent="0.25">
      <c r="A249" s="18" t="str">
        <f t="shared" si="18"/>
        <v> BRNO 31 </v>
      </c>
      <c r="B249" s="16" t="str">
        <f t="shared" si="19"/>
        <v>I</v>
      </c>
      <c r="C249" s="18">
        <f t="shared" si="20"/>
        <v>49555.481</v>
      </c>
      <c r="D249" s="29" t="str">
        <f t="shared" si="21"/>
        <v>vis</v>
      </c>
      <c r="E249" s="69">
        <f>VLOOKUP(C249,Active!C$21:E$966,3,FALSE)</f>
        <v>9021.9913170075124</v>
      </c>
      <c r="F249" s="16" t="s">
        <v>183</v>
      </c>
      <c r="G249" s="29" t="str">
        <f t="shared" si="22"/>
        <v>49555.481</v>
      </c>
      <c r="H249" s="18">
        <f t="shared" si="23"/>
        <v>9022</v>
      </c>
      <c r="I249" s="70" t="s">
        <v>1147</v>
      </c>
      <c r="J249" s="71" t="s">
        <v>1148</v>
      </c>
      <c r="K249" s="70">
        <v>9022</v>
      </c>
      <c r="L249" s="70" t="s">
        <v>527</v>
      </c>
      <c r="M249" s="71" t="s">
        <v>191</v>
      </c>
      <c r="N249" s="71"/>
      <c r="O249" s="72" t="s">
        <v>1138</v>
      </c>
      <c r="P249" s="72" t="s">
        <v>1066</v>
      </c>
    </row>
    <row r="250" spans="1:16" ht="13.5" thickBot="1" x14ac:dyDescent="0.25">
      <c r="A250" s="18" t="str">
        <f t="shared" si="18"/>
        <v> BBS 107 </v>
      </c>
      <c r="B250" s="16" t="str">
        <f t="shared" si="19"/>
        <v>I</v>
      </c>
      <c r="C250" s="18">
        <f t="shared" si="20"/>
        <v>49581.396000000001</v>
      </c>
      <c r="D250" s="29" t="str">
        <f t="shared" si="21"/>
        <v>vis</v>
      </c>
      <c r="E250" s="69">
        <f>VLOOKUP(C250,Active!C$21:E$966,3,FALSE)</f>
        <v>9070.9960102256555</v>
      </c>
      <c r="F250" s="16" t="s">
        <v>183</v>
      </c>
      <c r="G250" s="29" t="str">
        <f t="shared" si="22"/>
        <v>49581.396</v>
      </c>
      <c r="H250" s="18">
        <f t="shared" si="23"/>
        <v>9071</v>
      </c>
      <c r="I250" s="70" t="s">
        <v>1149</v>
      </c>
      <c r="J250" s="71" t="s">
        <v>1150</v>
      </c>
      <c r="K250" s="70">
        <v>9071</v>
      </c>
      <c r="L250" s="70" t="s">
        <v>379</v>
      </c>
      <c r="M250" s="71" t="s">
        <v>191</v>
      </c>
      <c r="N250" s="71"/>
      <c r="O250" s="72" t="s">
        <v>593</v>
      </c>
      <c r="P250" s="72" t="s">
        <v>1129</v>
      </c>
    </row>
    <row r="251" spans="1:16" ht="13.5" thickBot="1" x14ac:dyDescent="0.25">
      <c r="A251" s="18" t="str">
        <f t="shared" si="18"/>
        <v> BBS 107 </v>
      </c>
      <c r="B251" s="16" t="str">
        <f t="shared" si="19"/>
        <v>I</v>
      </c>
      <c r="C251" s="18">
        <f t="shared" si="20"/>
        <v>49600.440999999999</v>
      </c>
      <c r="D251" s="29" t="str">
        <f t="shared" si="21"/>
        <v>vis</v>
      </c>
      <c r="E251" s="69">
        <f>VLOOKUP(C251,Active!C$21:E$966,3,FALSE)</f>
        <v>9107.009685021696</v>
      </c>
      <c r="F251" s="16" t="s">
        <v>183</v>
      </c>
      <c r="G251" s="29" t="str">
        <f t="shared" si="22"/>
        <v>49600.441</v>
      </c>
      <c r="H251" s="18">
        <f t="shared" si="23"/>
        <v>9107</v>
      </c>
      <c r="I251" s="70" t="s">
        <v>1151</v>
      </c>
      <c r="J251" s="71" t="s">
        <v>1152</v>
      </c>
      <c r="K251" s="70">
        <v>9107</v>
      </c>
      <c r="L251" s="70" t="s">
        <v>253</v>
      </c>
      <c r="M251" s="71" t="s">
        <v>191</v>
      </c>
      <c r="N251" s="71"/>
      <c r="O251" s="72" t="s">
        <v>593</v>
      </c>
      <c r="P251" s="72" t="s">
        <v>1129</v>
      </c>
    </row>
    <row r="252" spans="1:16" ht="13.5" thickBot="1" x14ac:dyDescent="0.25">
      <c r="A252" s="18" t="str">
        <f t="shared" si="18"/>
        <v> BBS 109 </v>
      </c>
      <c r="B252" s="16" t="str">
        <f t="shared" si="19"/>
        <v>I</v>
      </c>
      <c r="C252" s="18">
        <f t="shared" si="20"/>
        <v>49866.44</v>
      </c>
      <c r="D252" s="29" t="str">
        <f t="shared" si="21"/>
        <v>vis</v>
      </c>
      <c r="E252" s="69">
        <f>VLOOKUP(C252,Active!C$21:E$966,3,FALSE)</f>
        <v>9610.0079250885374</v>
      </c>
      <c r="F252" s="16" t="s">
        <v>183</v>
      </c>
      <c r="G252" s="29" t="str">
        <f t="shared" si="22"/>
        <v>49866.440</v>
      </c>
      <c r="H252" s="18">
        <f t="shared" si="23"/>
        <v>9610</v>
      </c>
      <c r="I252" s="70" t="s">
        <v>1153</v>
      </c>
      <c r="J252" s="71" t="s">
        <v>1154</v>
      </c>
      <c r="K252" s="70">
        <v>9610</v>
      </c>
      <c r="L252" s="70" t="s">
        <v>358</v>
      </c>
      <c r="M252" s="71" t="s">
        <v>191</v>
      </c>
      <c r="N252" s="71"/>
      <c r="O252" s="72" t="s">
        <v>877</v>
      </c>
      <c r="P252" s="72" t="s">
        <v>1155</v>
      </c>
    </row>
    <row r="253" spans="1:16" ht="13.5" thickBot="1" x14ac:dyDescent="0.25">
      <c r="A253" s="18" t="str">
        <f t="shared" si="18"/>
        <v> BBS 110 </v>
      </c>
      <c r="B253" s="16" t="str">
        <f t="shared" si="19"/>
        <v>I</v>
      </c>
      <c r="C253" s="18">
        <f t="shared" si="20"/>
        <v>49948.41</v>
      </c>
      <c r="D253" s="29" t="str">
        <f t="shared" si="21"/>
        <v>vis</v>
      </c>
      <c r="E253" s="69">
        <f>VLOOKUP(C253,Active!C$21:E$966,3,FALSE)</f>
        <v>9765.0113865236508</v>
      </c>
      <c r="F253" s="16" t="s">
        <v>183</v>
      </c>
      <c r="G253" s="29" t="str">
        <f t="shared" si="22"/>
        <v>49948.410</v>
      </c>
      <c r="H253" s="18">
        <f t="shared" si="23"/>
        <v>9765</v>
      </c>
      <c r="I253" s="70" t="s">
        <v>1160</v>
      </c>
      <c r="J253" s="71" t="s">
        <v>1161</v>
      </c>
      <c r="K253" s="70">
        <v>9765</v>
      </c>
      <c r="L253" s="70" t="s">
        <v>383</v>
      </c>
      <c r="M253" s="71" t="s">
        <v>191</v>
      </c>
      <c r="N253" s="71"/>
      <c r="O253" s="72" t="s">
        <v>593</v>
      </c>
      <c r="P253" s="72" t="s">
        <v>1162</v>
      </c>
    </row>
    <row r="254" spans="1:16" ht="13.5" thickBot="1" x14ac:dyDescent="0.25">
      <c r="A254" s="18" t="str">
        <f t="shared" si="18"/>
        <v> BBS 110 </v>
      </c>
      <c r="B254" s="16" t="str">
        <f t="shared" si="19"/>
        <v>I</v>
      </c>
      <c r="C254" s="18">
        <f t="shared" si="20"/>
        <v>49993.351000000002</v>
      </c>
      <c r="D254" s="29" t="str">
        <f t="shared" si="21"/>
        <v>vis</v>
      </c>
      <c r="E254" s="69">
        <f>VLOOKUP(C254,Active!C$21:E$966,3,FALSE)</f>
        <v>9849.9938259570445</v>
      </c>
      <c r="F254" s="16" t="s">
        <v>183</v>
      </c>
      <c r="G254" s="29" t="str">
        <f t="shared" si="22"/>
        <v>49993.351</v>
      </c>
      <c r="H254" s="18">
        <f t="shared" si="23"/>
        <v>9850</v>
      </c>
      <c r="I254" s="70" t="s">
        <v>1163</v>
      </c>
      <c r="J254" s="71" t="s">
        <v>1164</v>
      </c>
      <c r="K254" s="70">
        <v>9850</v>
      </c>
      <c r="L254" s="70" t="s">
        <v>184</v>
      </c>
      <c r="M254" s="71" t="s">
        <v>191</v>
      </c>
      <c r="N254" s="71"/>
      <c r="O254" s="72" t="s">
        <v>593</v>
      </c>
      <c r="P254" s="72" t="s">
        <v>1162</v>
      </c>
    </row>
    <row r="255" spans="1:16" ht="13.5" thickBot="1" x14ac:dyDescent="0.25">
      <c r="A255" s="18" t="str">
        <f t="shared" si="18"/>
        <v> BBS 111 </v>
      </c>
      <c r="B255" s="16" t="str">
        <f t="shared" si="19"/>
        <v>I</v>
      </c>
      <c r="C255" s="18">
        <f t="shared" si="20"/>
        <v>50046.250999999997</v>
      </c>
      <c r="D255" s="29" t="str">
        <f t="shared" si="21"/>
        <v>vis</v>
      </c>
      <c r="E255" s="69">
        <f>VLOOKUP(C255,Active!C$21:E$966,3,FALSE)</f>
        <v>9950.02655878511</v>
      </c>
      <c r="F255" s="16" t="s">
        <v>183</v>
      </c>
      <c r="G255" s="29" t="str">
        <f t="shared" si="22"/>
        <v>50046.251</v>
      </c>
      <c r="H255" s="18">
        <f t="shared" si="23"/>
        <v>9950</v>
      </c>
      <c r="I255" s="70" t="s">
        <v>1165</v>
      </c>
      <c r="J255" s="71" t="s">
        <v>1166</v>
      </c>
      <c r="K255" s="70">
        <v>9950</v>
      </c>
      <c r="L255" s="70" t="s">
        <v>973</v>
      </c>
      <c r="M255" s="71" t="s">
        <v>191</v>
      </c>
      <c r="N255" s="71"/>
      <c r="O255" s="72" t="s">
        <v>593</v>
      </c>
      <c r="P255" s="72" t="s">
        <v>1167</v>
      </c>
    </row>
    <row r="256" spans="1:16" ht="13.5" thickBot="1" x14ac:dyDescent="0.25">
      <c r="A256" s="18" t="str">
        <f t="shared" si="18"/>
        <v> BBS 112 </v>
      </c>
      <c r="B256" s="16" t="str">
        <f t="shared" si="19"/>
        <v>I</v>
      </c>
      <c r="C256" s="18">
        <f t="shared" si="20"/>
        <v>50251.423000000003</v>
      </c>
      <c r="D256" s="29" t="str">
        <f t="shared" si="21"/>
        <v>vis</v>
      </c>
      <c r="E256" s="69">
        <f>VLOOKUP(C256,Active!C$21:E$966,3,FALSE)</f>
        <v>10338.002283923157</v>
      </c>
      <c r="F256" s="16" t="s">
        <v>183</v>
      </c>
      <c r="G256" s="29" t="str">
        <f t="shared" si="22"/>
        <v>50251.423</v>
      </c>
      <c r="H256" s="18">
        <f t="shared" si="23"/>
        <v>10338</v>
      </c>
      <c r="I256" s="70" t="s">
        <v>1168</v>
      </c>
      <c r="J256" s="71" t="s">
        <v>1169</v>
      </c>
      <c r="K256" s="70">
        <v>10338</v>
      </c>
      <c r="L256" s="70" t="s">
        <v>573</v>
      </c>
      <c r="M256" s="71" t="s">
        <v>191</v>
      </c>
      <c r="N256" s="71"/>
      <c r="O256" s="72" t="s">
        <v>593</v>
      </c>
      <c r="P256" s="72" t="s">
        <v>1170</v>
      </c>
    </row>
    <row r="257" spans="1:16" ht="13.5" thickBot="1" x14ac:dyDescent="0.25">
      <c r="A257" s="18" t="str">
        <f t="shared" si="18"/>
        <v> BBS 112 </v>
      </c>
      <c r="B257" s="16" t="str">
        <f t="shared" si="19"/>
        <v>I</v>
      </c>
      <c r="C257" s="18">
        <f t="shared" si="20"/>
        <v>50287.39</v>
      </c>
      <c r="D257" s="29" t="str">
        <f t="shared" si="21"/>
        <v>vis</v>
      </c>
      <c r="E257" s="69">
        <f>VLOOKUP(C257,Active!C$21:E$966,3,FALSE)</f>
        <v>10406.015087356562</v>
      </c>
      <c r="F257" s="16" t="s">
        <v>183</v>
      </c>
      <c r="G257" s="29" t="str">
        <f t="shared" si="22"/>
        <v>50287.390</v>
      </c>
      <c r="H257" s="18">
        <f t="shared" si="23"/>
        <v>10406</v>
      </c>
      <c r="I257" s="70" t="s">
        <v>1171</v>
      </c>
      <c r="J257" s="71" t="s">
        <v>1172</v>
      </c>
      <c r="K257" s="70">
        <v>10406</v>
      </c>
      <c r="L257" s="70" t="s">
        <v>373</v>
      </c>
      <c r="M257" s="71" t="s">
        <v>191</v>
      </c>
      <c r="N257" s="71"/>
      <c r="O257" s="72" t="s">
        <v>593</v>
      </c>
      <c r="P257" s="72" t="s">
        <v>1170</v>
      </c>
    </row>
    <row r="258" spans="1:16" ht="13.5" thickBot="1" x14ac:dyDescent="0.25">
      <c r="A258" s="18" t="str">
        <f t="shared" si="18"/>
        <v> BBS 113 </v>
      </c>
      <c r="B258" s="16" t="str">
        <f t="shared" si="19"/>
        <v>I</v>
      </c>
      <c r="C258" s="18">
        <f t="shared" si="20"/>
        <v>50314.356</v>
      </c>
      <c r="D258" s="29" t="str">
        <f t="shared" si="21"/>
        <v>vis</v>
      </c>
      <c r="E258" s="69">
        <f>VLOOKUP(C258,Active!C$21:E$966,3,FALSE)</f>
        <v>10457.007198385711</v>
      </c>
      <c r="F258" s="16" t="s">
        <v>183</v>
      </c>
      <c r="G258" s="29" t="str">
        <f t="shared" si="22"/>
        <v>50314.356</v>
      </c>
      <c r="H258" s="18">
        <f t="shared" si="23"/>
        <v>10457</v>
      </c>
      <c r="I258" s="70" t="s">
        <v>1173</v>
      </c>
      <c r="J258" s="71" t="s">
        <v>1174</v>
      </c>
      <c r="K258" s="70">
        <v>10457</v>
      </c>
      <c r="L258" s="70" t="s">
        <v>358</v>
      </c>
      <c r="M258" s="71" t="s">
        <v>191</v>
      </c>
      <c r="N258" s="71"/>
      <c r="O258" s="72" t="s">
        <v>593</v>
      </c>
      <c r="P258" s="72" t="s">
        <v>1175</v>
      </c>
    </row>
    <row r="259" spans="1:16" ht="13.5" thickBot="1" x14ac:dyDescent="0.25">
      <c r="A259" s="18" t="str">
        <f t="shared" si="18"/>
        <v> BBS 113 </v>
      </c>
      <c r="B259" s="16" t="str">
        <f t="shared" si="19"/>
        <v>I</v>
      </c>
      <c r="C259" s="18">
        <f t="shared" si="20"/>
        <v>50332.334000000003</v>
      </c>
      <c r="D259" s="29" t="str">
        <f t="shared" si="21"/>
        <v>vis</v>
      </c>
      <c r="E259" s="69">
        <f>VLOOKUP(C259,Active!C$21:E$966,3,FALSE)</f>
        <v>10491.003199723773</v>
      </c>
      <c r="F259" s="16" t="s">
        <v>183</v>
      </c>
      <c r="G259" s="29" t="str">
        <f t="shared" si="22"/>
        <v>50332.334</v>
      </c>
      <c r="H259" s="18">
        <f t="shared" si="23"/>
        <v>10491</v>
      </c>
      <c r="I259" s="70" t="s">
        <v>1176</v>
      </c>
      <c r="J259" s="71" t="s">
        <v>1177</v>
      </c>
      <c r="K259" s="70">
        <v>10491</v>
      </c>
      <c r="L259" s="70" t="s">
        <v>411</v>
      </c>
      <c r="M259" s="71" t="s">
        <v>191</v>
      </c>
      <c r="N259" s="71"/>
      <c r="O259" s="72" t="s">
        <v>593</v>
      </c>
      <c r="P259" s="72" t="s">
        <v>1175</v>
      </c>
    </row>
    <row r="260" spans="1:16" ht="13.5" thickBot="1" x14ac:dyDescent="0.25">
      <c r="A260" s="18" t="str">
        <f t="shared" si="18"/>
        <v> BBS 113 </v>
      </c>
      <c r="B260" s="16" t="str">
        <f t="shared" si="19"/>
        <v>I</v>
      </c>
      <c r="C260" s="18">
        <f t="shared" si="20"/>
        <v>50369.355000000003</v>
      </c>
      <c r="D260" s="29" t="str">
        <f t="shared" si="21"/>
        <v>vis</v>
      </c>
      <c r="E260" s="69">
        <f>VLOOKUP(C260,Active!C$21:E$966,3,FALSE)</f>
        <v>10561.009093902001</v>
      </c>
      <c r="F260" s="16" t="s">
        <v>183</v>
      </c>
      <c r="G260" s="29" t="str">
        <f t="shared" si="22"/>
        <v>50369.355</v>
      </c>
      <c r="H260" s="18">
        <f t="shared" si="23"/>
        <v>10561</v>
      </c>
      <c r="I260" s="70" t="s">
        <v>1178</v>
      </c>
      <c r="J260" s="71" t="s">
        <v>1179</v>
      </c>
      <c r="K260" s="70">
        <v>10561</v>
      </c>
      <c r="L260" s="70" t="s">
        <v>253</v>
      </c>
      <c r="M260" s="71" t="s">
        <v>191</v>
      </c>
      <c r="N260" s="71"/>
      <c r="O260" s="72" t="s">
        <v>593</v>
      </c>
      <c r="P260" s="72" t="s">
        <v>1175</v>
      </c>
    </row>
    <row r="261" spans="1:16" ht="13.5" thickBot="1" x14ac:dyDescent="0.25">
      <c r="A261" s="18" t="str">
        <f t="shared" si="18"/>
        <v> BBS 115 </v>
      </c>
      <c r="B261" s="16" t="str">
        <f t="shared" si="19"/>
        <v>I</v>
      </c>
      <c r="C261" s="18">
        <f t="shared" si="20"/>
        <v>50599.402000000002</v>
      </c>
      <c r="D261" s="29" t="str">
        <f t="shared" si="21"/>
        <v>vis</v>
      </c>
      <c r="E261" s="69">
        <f>VLOOKUP(C261,Active!C$21:E$966,3,FALSE)</f>
        <v>10996.022895204465</v>
      </c>
      <c r="F261" s="16" t="s">
        <v>183</v>
      </c>
      <c r="G261" s="29" t="str">
        <f t="shared" si="22"/>
        <v>50599.402</v>
      </c>
      <c r="H261" s="18">
        <f t="shared" si="23"/>
        <v>10996</v>
      </c>
      <c r="I261" s="70" t="s">
        <v>1182</v>
      </c>
      <c r="J261" s="71" t="s">
        <v>1183</v>
      </c>
      <c r="K261" s="70">
        <v>10996</v>
      </c>
      <c r="L261" s="70" t="s">
        <v>295</v>
      </c>
      <c r="M261" s="71" t="s">
        <v>191</v>
      </c>
      <c r="N261" s="71"/>
      <c r="O261" s="72" t="s">
        <v>593</v>
      </c>
      <c r="P261" s="72" t="s">
        <v>1184</v>
      </c>
    </row>
    <row r="262" spans="1:16" ht="13.5" thickBot="1" x14ac:dyDescent="0.25">
      <c r="A262" s="18" t="str">
        <f t="shared" si="18"/>
        <v> BBS 115 </v>
      </c>
      <c r="B262" s="16" t="str">
        <f t="shared" si="19"/>
        <v>I</v>
      </c>
      <c r="C262" s="18">
        <f t="shared" si="20"/>
        <v>50645.398999999998</v>
      </c>
      <c r="D262" s="29" t="str">
        <f t="shared" si="21"/>
        <v>vis</v>
      </c>
      <c r="E262" s="69">
        <f>VLOOKUP(C262,Active!C$21:E$966,3,FALSE)</f>
        <v>11083.002207338543</v>
      </c>
      <c r="F262" s="16" t="s">
        <v>183</v>
      </c>
      <c r="G262" s="29" t="str">
        <f t="shared" si="22"/>
        <v>50645.399</v>
      </c>
      <c r="H262" s="18">
        <f t="shared" si="23"/>
        <v>11083</v>
      </c>
      <c r="I262" s="70" t="s">
        <v>1188</v>
      </c>
      <c r="J262" s="71" t="s">
        <v>1189</v>
      </c>
      <c r="K262" s="70">
        <v>11083</v>
      </c>
      <c r="L262" s="70" t="s">
        <v>573</v>
      </c>
      <c r="M262" s="71" t="s">
        <v>191</v>
      </c>
      <c r="N262" s="71"/>
      <c r="O262" s="72" t="s">
        <v>593</v>
      </c>
      <c r="P262" s="72" t="s">
        <v>1184</v>
      </c>
    </row>
    <row r="263" spans="1:16" ht="13.5" thickBot="1" x14ac:dyDescent="0.25">
      <c r="A263" s="18" t="str">
        <f t="shared" si="18"/>
        <v> BBS 115 </v>
      </c>
      <c r="B263" s="16" t="str">
        <f t="shared" si="19"/>
        <v>I</v>
      </c>
      <c r="C263" s="18">
        <f t="shared" si="20"/>
        <v>50672.375999999997</v>
      </c>
      <c r="D263" s="29" t="str">
        <f t="shared" si="21"/>
        <v>vis</v>
      </c>
      <c r="E263" s="69">
        <f>VLOOKUP(C263,Active!C$21:E$966,3,FALSE)</f>
        <v>11134.015119124986</v>
      </c>
      <c r="F263" s="16" t="s">
        <v>183</v>
      </c>
      <c r="G263" s="29" t="str">
        <f t="shared" si="22"/>
        <v>50672.376</v>
      </c>
      <c r="H263" s="18">
        <f t="shared" si="23"/>
        <v>11134</v>
      </c>
      <c r="I263" s="70" t="s">
        <v>1190</v>
      </c>
      <c r="J263" s="71" t="s">
        <v>1191</v>
      </c>
      <c r="K263" s="70">
        <v>11134</v>
      </c>
      <c r="L263" s="70" t="s">
        <v>373</v>
      </c>
      <c r="M263" s="71" t="s">
        <v>191</v>
      </c>
      <c r="N263" s="71"/>
      <c r="O263" s="72" t="s">
        <v>593</v>
      </c>
      <c r="P263" s="72" t="s">
        <v>1184</v>
      </c>
    </row>
    <row r="264" spans="1:16" ht="13.5" thickBot="1" x14ac:dyDescent="0.25">
      <c r="A264" s="18" t="str">
        <f t="shared" si="18"/>
        <v> BBS 116 </v>
      </c>
      <c r="B264" s="16" t="str">
        <f t="shared" si="19"/>
        <v>I</v>
      </c>
      <c r="C264" s="18">
        <f t="shared" si="20"/>
        <v>50708.321000000004</v>
      </c>
      <c r="D264" s="29" t="str">
        <f t="shared" si="21"/>
        <v>vis</v>
      </c>
      <c r="E264" s="69">
        <f>VLOOKUP(C264,Active!C$21:E$966,3,FALSE)</f>
        <v>11201.986321043812</v>
      </c>
      <c r="F264" s="16" t="s">
        <v>183</v>
      </c>
      <c r="G264" s="29" t="str">
        <f t="shared" si="22"/>
        <v>50708.321</v>
      </c>
      <c r="H264" s="18">
        <f t="shared" si="23"/>
        <v>11202</v>
      </c>
      <c r="I264" s="70" t="s">
        <v>1192</v>
      </c>
      <c r="J264" s="71" t="s">
        <v>1193</v>
      </c>
      <c r="K264" s="70">
        <v>11202</v>
      </c>
      <c r="L264" s="70" t="s">
        <v>623</v>
      </c>
      <c r="M264" s="71" t="s">
        <v>191</v>
      </c>
      <c r="N264" s="71"/>
      <c r="O264" s="72" t="s">
        <v>593</v>
      </c>
      <c r="P264" s="72" t="s">
        <v>1194</v>
      </c>
    </row>
    <row r="265" spans="1:16" ht="13.5" thickBot="1" x14ac:dyDescent="0.25">
      <c r="A265" s="18" t="str">
        <f t="shared" si="18"/>
        <v> BBS 116 </v>
      </c>
      <c r="B265" s="16" t="str">
        <f t="shared" si="19"/>
        <v>I</v>
      </c>
      <c r="C265" s="18">
        <f t="shared" si="20"/>
        <v>50727.379000000001</v>
      </c>
      <c r="D265" s="29" t="str">
        <f t="shared" si="21"/>
        <v>vis</v>
      </c>
      <c r="E265" s="69">
        <f>VLOOKUP(C265,Active!C$21:E$966,3,FALSE)</f>
        <v>11238.024578553022</v>
      </c>
      <c r="F265" s="16" t="s">
        <v>183</v>
      </c>
      <c r="G265" s="29" t="str">
        <f t="shared" si="22"/>
        <v>50727.379</v>
      </c>
      <c r="H265" s="18">
        <f t="shared" si="23"/>
        <v>11238</v>
      </c>
      <c r="I265" s="70" t="s">
        <v>1195</v>
      </c>
      <c r="J265" s="71" t="s">
        <v>1196</v>
      </c>
      <c r="K265" s="70">
        <v>11238</v>
      </c>
      <c r="L265" s="70" t="s">
        <v>284</v>
      </c>
      <c r="M265" s="71" t="s">
        <v>191</v>
      </c>
      <c r="N265" s="71"/>
      <c r="O265" s="72" t="s">
        <v>593</v>
      </c>
      <c r="P265" s="72" t="s">
        <v>1194</v>
      </c>
    </row>
    <row r="266" spans="1:16" ht="13.5" thickBot="1" x14ac:dyDescent="0.25">
      <c r="A266" s="18" t="str">
        <f t="shared" si="18"/>
        <v> BBS 116 </v>
      </c>
      <c r="B266" s="16" t="str">
        <f t="shared" si="19"/>
        <v>I</v>
      </c>
      <c r="C266" s="18">
        <f t="shared" si="20"/>
        <v>50754.343000000001</v>
      </c>
      <c r="D266" s="29" t="str">
        <f t="shared" si="21"/>
        <v>vis</v>
      </c>
      <c r="E266" s="69">
        <f>VLOOKUP(C266,Active!C$21:E$966,3,FALSE)</f>
        <v>11289.012907626298</v>
      </c>
      <c r="F266" s="16" t="s">
        <v>183</v>
      </c>
      <c r="G266" s="29" t="str">
        <f t="shared" si="22"/>
        <v>50754.343</v>
      </c>
      <c r="H266" s="18">
        <f t="shared" si="23"/>
        <v>11289</v>
      </c>
      <c r="I266" s="70" t="s">
        <v>1199</v>
      </c>
      <c r="J266" s="71" t="s">
        <v>1200</v>
      </c>
      <c r="K266" s="70">
        <v>11289</v>
      </c>
      <c r="L266" s="70" t="s">
        <v>363</v>
      </c>
      <c r="M266" s="71" t="s">
        <v>191</v>
      </c>
      <c r="N266" s="71"/>
      <c r="O266" s="72" t="s">
        <v>593</v>
      </c>
      <c r="P266" s="72" t="s">
        <v>1194</v>
      </c>
    </row>
    <row r="267" spans="1:16" ht="13.5" thickBot="1" x14ac:dyDescent="0.25">
      <c r="A267" s="18" t="str">
        <f t="shared" ref="A267:A330" si="24">P267</f>
        <v>IBVS 5027 </v>
      </c>
      <c r="B267" s="16" t="str">
        <f t="shared" ref="B267:B330" si="25">IF(H267=INT(H267),"I","II")</f>
        <v>I</v>
      </c>
      <c r="C267" s="18">
        <f t="shared" ref="C267:C330" si="26">1*G267</f>
        <v>51258.840400000001</v>
      </c>
      <c r="D267" s="29" t="str">
        <f t="shared" ref="D267:D330" si="27">VLOOKUP(F267,I$1:J$5,2,FALSE)</f>
        <v>vis</v>
      </c>
      <c r="E267" s="69">
        <f>VLOOKUP(C267,Active!C$21:E$966,3,FALSE)</f>
        <v>12243.006359926096</v>
      </c>
      <c r="F267" s="16" t="s">
        <v>183</v>
      </c>
      <c r="G267" s="29" t="str">
        <f t="shared" ref="G267:G330" si="28">MID(I267,3,LEN(I267)-3)</f>
        <v>51258.8404</v>
      </c>
      <c r="H267" s="18">
        <f t="shared" ref="H267:H330" si="29">1*K267</f>
        <v>12243</v>
      </c>
      <c r="I267" s="70" t="s">
        <v>1210</v>
      </c>
      <c r="J267" s="71" t="s">
        <v>1211</v>
      </c>
      <c r="K267" s="70">
        <v>12243</v>
      </c>
      <c r="L267" s="70" t="s">
        <v>485</v>
      </c>
      <c r="M267" s="71" t="s">
        <v>462</v>
      </c>
      <c r="N267" s="71" t="s">
        <v>463</v>
      </c>
      <c r="O267" s="72" t="s">
        <v>498</v>
      </c>
      <c r="P267" s="73" t="s">
        <v>1212</v>
      </c>
    </row>
    <row r="268" spans="1:16" ht="13.5" thickBot="1" x14ac:dyDescent="0.25">
      <c r="A268" s="18" t="str">
        <f t="shared" si="24"/>
        <v>IBVS 5027 </v>
      </c>
      <c r="B268" s="16" t="str">
        <f t="shared" si="25"/>
        <v>II</v>
      </c>
      <c r="C268" s="18">
        <f t="shared" si="26"/>
        <v>51306.704299999998</v>
      </c>
      <c r="D268" s="29" t="str">
        <f t="shared" si="27"/>
        <v>vis</v>
      </c>
      <c r="E268" s="69">
        <f>VLOOKUP(C268,Active!C$21:E$966,3,FALSE)</f>
        <v>12333.515938769375</v>
      </c>
      <c r="F268" s="16" t="s">
        <v>183</v>
      </c>
      <c r="G268" s="29" t="str">
        <f t="shared" si="28"/>
        <v>51306.7043</v>
      </c>
      <c r="H268" s="18">
        <f t="shared" si="29"/>
        <v>12333.5</v>
      </c>
      <c r="I268" s="70" t="s">
        <v>1213</v>
      </c>
      <c r="J268" s="71" t="s">
        <v>1214</v>
      </c>
      <c r="K268" s="70">
        <v>12333.5</v>
      </c>
      <c r="L268" s="70" t="s">
        <v>1215</v>
      </c>
      <c r="M268" s="71" t="s">
        <v>462</v>
      </c>
      <c r="N268" s="71" t="s">
        <v>463</v>
      </c>
      <c r="O268" s="72" t="s">
        <v>498</v>
      </c>
      <c r="P268" s="73" t="s">
        <v>1212</v>
      </c>
    </row>
    <row r="269" spans="1:16" ht="13.5" thickBot="1" x14ac:dyDescent="0.25">
      <c r="A269" s="18" t="str">
        <f t="shared" si="24"/>
        <v>BAVM 133 </v>
      </c>
      <c r="B269" s="16" t="str">
        <f t="shared" si="25"/>
        <v>I</v>
      </c>
      <c r="C269" s="18">
        <f t="shared" si="26"/>
        <v>51316.4827</v>
      </c>
      <c r="D269" s="29" t="str">
        <f t="shared" si="27"/>
        <v>vis</v>
      </c>
      <c r="E269" s="69">
        <f>VLOOKUP(C269,Active!C$21:E$966,3,FALSE)</f>
        <v>12352.00667742129</v>
      </c>
      <c r="F269" s="16" t="s">
        <v>183</v>
      </c>
      <c r="G269" s="29" t="str">
        <f t="shared" si="28"/>
        <v>51316.4827</v>
      </c>
      <c r="H269" s="18">
        <f t="shared" si="29"/>
        <v>12352</v>
      </c>
      <c r="I269" s="70" t="s">
        <v>1216</v>
      </c>
      <c r="J269" s="71" t="s">
        <v>1217</v>
      </c>
      <c r="K269" s="70">
        <v>12352</v>
      </c>
      <c r="L269" s="70" t="s">
        <v>1218</v>
      </c>
      <c r="M269" s="71" t="s">
        <v>462</v>
      </c>
      <c r="N269" s="71" t="s">
        <v>1219</v>
      </c>
      <c r="O269" s="72" t="s">
        <v>1220</v>
      </c>
      <c r="P269" s="73" t="s">
        <v>1221</v>
      </c>
    </row>
    <row r="270" spans="1:16" ht="13.5" thickBot="1" x14ac:dyDescent="0.25">
      <c r="A270" s="18" t="str">
        <f t="shared" si="24"/>
        <v>BAVM 152 </v>
      </c>
      <c r="B270" s="16" t="str">
        <f t="shared" si="25"/>
        <v>I</v>
      </c>
      <c r="C270" s="18">
        <f t="shared" si="26"/>
        <v>52059.485099999998</v>
      </c>
      <c r="D270" s="29" t="str">
        <f t="shared" si="27"/>
        <v>vis</v>
      </c>
      <c r="E270" s="69">
        <f>VLOOKUP(C270,Active!C$21:E$966,3,FALSE)</f>
        <v>13757.007822408426</v>
      </c>
      <c r="F270" s="16" t="s">
        <v>183</v>
      </c>
      <c r="G270" s="29" t="str">
        <f t="shared" si="28"/>
        <v>52059.4851</v>
      </c>
      <c r="H270" s="18">
        <f t="shared" si="29"/>
        <v>13757</v>
      </c>
      <c r="I270" s="70" t="s">
        <v>1237</v>
      </c>
      <c r="J270" s="71" t="s">
        <v>1238</v>
      </c>
      <c r="K270" s="70">
        <v>13757</v>
      </c>
      <c r="L270" s="70" t="s">
        <v>1239</v>
      </c>
      <c r="M270" s="71" t="s">
        <v>462</v>
      </c>
      <c r="N270" s="71" t="s">
        <v>1219</v>
      </c>
      <c r="O270" s="72" t="s">
        <v>1220</v>
      </c>
      <c r="P270" s="73" t="s">
        <v>1240</v>
      </c>
    </row>
    <row r="271" spans="1:16" ht="13.5" thickBot="1" x14ac:dyDescent="0.25">
      <c r="A271" s="18" t="str">
        <f t="shared" si="24"/>
        <v>BAVM 158 </v>
      </c>
      <c r="B271" s="16" t="str">
        <f t="shared" si="25"/>
        <v>I</v>
      </c>
      <c r="C271" s="18">
        <f t="shared" si="26"/>
        <v>52363.557200000003</v>
      </c>
      <c r="D271" s="29" t="str">
        <f t="shared" si="27"/>
        <v>vis</v>
      </c>
      <c r="E271" s="69">
        <f>VLOOKUP(C271,Active!C$21:E$966,3,FALSE)</f>
        <v>14332.001454540235</v>
      </c>
      <c r="F271" s="16" t="s">
        <v>183</v>
      </c>
      <c r="G271" s="29" t="str">
        <f t="shared" si="28"/>
        <v>52363.5572</v>
      </c>
      <c r="H271" s="18">
        <f t="shared" si="29"/>
        <v>14332</v>
      </c>
      <c r="I271" s="70" t="s">
        <v>1241</v>
      </c>
      <c r="J271" s="71" t="s">
        <v>1242</v>
      </c>
      <c r="K271" s="70">
        <v>14332</v>
      </c>
      <c r="L271" s="70" t="s">
        <v>1243</v>
      </c>
      <c r="M271" s="71" t="s">
        <v>462</v>
      </c>
      <c r="N271" s="71" t="s">
        <v>1244</v>
      </c>
      <c r="O271" s="72" t="s">
        <v>1220</v>
      </c>
      <c r="P271" s="73" t="s">
        <v>1245</v>
      </c>
    </row>
    <row r="272" spans="1:16" ht="13.5" thickBot="1" x14ac:dyDescent="0.25">
      <c r="A272" s="18" t="str">
        <f t="shared" si="24"/>
        <v>BAVM 158 </v>
      </c>
      <c r="B272" s="16" t="str">
        <f t="shared" si="25"/>
        <v>I</v>
      </c>
      <c r="C272" s="18">
        <f t="shared" si="26"/>
        <v>52416.440799999997</v>
      </c>
      <c r="D272" s="29" t="str">
        <f t="shared" si="27"/>
        <v>vis</v>
      </c>
      <c r="E272" s="69">
        <f>VLOOKUP(C272,Active!C$21:E$966,3,FALSE)</f>
        <v>14432.003175330146</v>
      </c>
      <c r="F272" s="16" t="s">
        <v>183</v>
      </c>
      <c r="G272" s="29" t="str">
        <f t="shared" si="28"/>
        <v>52416.4408</v>
      </c>
      <c r="H272" s="18">
        <f t="shared" si="29"/>
        <v>14432</v>
      </c>
      <c r="I272" s="70" t="s">
        <v>1246</v>
      </c>
      <c r="J272" s="71" t="s">
        <v>1247</v>
      </c>
      <c r="K272" s="70">
        <v>14432</v>
      </c>
      <c r="L272" s="70" t="s">
        <v>1248</v>
      </c>
      <c r="M272" s="71" t="s">
        <v>462</v>
      </c>
      <c r="N272" s="71" t="s">
        <v>1249</v>
      </c>
      <c r="O272" s="72" t="s">
        <v>1250</v>
      </c>
      <c r="P272" s="73" t="s">
        <v>1245</v>
      </c>
    </row>
    <row r="273" spans="1:16" ht="13.5" thickBot="1" x14ac:dyDescent="0.25">
      <c r="A273" s="18" t="str">
        <f t="shared" si="24"/>
        <v>BAVM 158 </v>
      </c>
      <c r="B273" s="16" t="str">
        <f t="shared" si="25"/>
        <v>I</v>
      </c>
      <c r="C273" s="18">
        <f t="shared" si="26"/>
        <v>52526.434699999998</v>
      </c>
      <c r="D273" s="29" t="str">
        <f t="shared" si="27"/>
        <v>vis</v>
      </c>
      <c r="E273" s="69">
        <f>VLOOKUP(C273,Active!C$21:E$966,3,FALSE)</f>
        <v>14639.999213353176</v>
      </c>
      <c r="F273" s="16" t="s">
        <v>183</v>
      </c>
      <c r="G273" s="29" t="str">
        <f t="shared" si="28"/>
        <v>52526.4347</v>
      </c>
      <c r="H273" s="18">
        <f t="shared" si="29"/>
        <v>14640</v>
      </c>
      <c r="I273" s="70" t="s">
        <v>1256</v>
      </c>
      <c r="J273" s="71" t="s">
        <v>1257</v>
      </c>
      <c r="K273" s="70" t="s">
        <v>1258</v>
      </c>
      <c r="L273" s="70" t="s">
        <v>1259</v>
      </c>
      <c r="M273" s="71" t="s">
        <v>462</v>
      </c>
      <c r="N273" s="71" t="s">
        <v>1249</v>
      </c>
      <c r="O273" s="72" t="s">
        <v>1220</v>
      </c>
      <c r="P273" s="73" t="s">
        <v>1245</v>
      </c>
    </row>
    <row r="274" spans="1:16" ht="13.5" thickBot="1" x14ac:dyDescent="0.25">
      <c r="A274" s="18" t="str">
        <f t="shared" si="24"/>
        <v>IBVS 5493 </v>
      </c>
      <c r="B274" s="16" t="str">
        <f t="shared" si="25"/>
        <v>I</v>
      </c>
      <c r="C274" s="18">
        <f t="shared" si="26"/>
        <v>52761.766000000003</v>
      </c>
      <c r="D274" s="29" t="str">
        <f t="shared" si="27"/>
        <v>vis</v>
      </c>
      <c r="E274" s="69">
        <f>VLOOKUP(C274,Active!C$21:E$966,3,FALSE)</f>
        <v>15085.005509364226</v>
      </c>
      <c r="F274" s="16" t="s">
        <v>183</v>
      </c>
      <c r="G274" s="29" t="str">
        <f t="shared" si="28"/>
        <v>52761.766</v>
      </c>
      <c r="H274" s="18">
        <f t="shared" si="29"/>
        <v>15085</v>
      </c>
      <c r="I274" s="70" t="s">
        <v>1270</v>
      </c>
      <c r="J274" s="71" t="s">
        <v>1271</v>
      </c>
      <c r="K274" s="70" t="s">
        <v>1272</v>
      </c>
      <c r="L274" s="70" t="s">
        <v>370</v>
      </c>
      <c r="M274" s="71" t="s">
        <v>462</v>
      </c>
      <c r="N274" s="71" t="s">
        <v>463</v>
      </c>
      <c r="O274" s="72" t="s">
        <v>1231</v>
      </c>
      <c r="P274" s="73" t="s">
        <v>1273</v>
      </c>
    </row>
    <row r="275" spans="1:16" ht="13.5" thickBot="1" x14ac:dyDescent="0.25">
      <c r="A275" s="18" t="str">
        <f t="shared" si="24"/>
        <v>IBVS 5603 </v>
      </c>
      <c r="B275" s="16" t="str">
        <f t="shared" si="25"/>
        <v>I</v>
      </c>
      <c r="C275" s="18">
        <f t="shared" si="26"/>
        <v>53084.880400000002</v>
      </c>
      <c r="D275" s="29" t="str">
        <f t="shared" si="27"/>
        <v>vis</v>
      </c>
      <c r="E275" s="69">
        <f>VLOOKUP(C275,Active!C$21:E$966,3,FALSE)</f>
        <v>15696.007710651638</v>
      </c>
      <c r="F275" s="16" t="s">
        <v>183</v>
      </c>
      <c r="G275" s="29" t="str">
        <f t="shared" si="28"/>
        <v>53084.8804</v>
      </c>
      <c r="H275" s="18">
        <f t="shared" si="29"/>
        <v>15696</v>
      </c>
      <c r="I275" s="70" t="s">
        <v>1274</v>
      </c>
      <c r="J275" s="71" t="s">
        <v>1275</v>
      </c>
      <c r="K275" s="70" t="s">
        <v>1276</v>
      </c>
      <c r="L275" s="70" t="s">
        <v>1239</v>
      </c>
      <c r="M275" s="71" t="s">
        <v>462</v>
      </c>
      <c r="N275" s="71" t="s">
        <v>463</v>
      </c>
      <c r="O275" s="72" t="s">
        <v>1277</v>
      </c>
      <c r="P275" s="73" t="s">
        <v>1278</v>
      </c>
    </row>
    <row r="276" spans="1:16" ht="13.5" thickBot="1" x14ac:dyDescent="0.25">
      <c r="A276" s="18" t="str">
        <f t="shared" si="24"/>
        <v>OEJV 0074 </v>
      </c>
      <c r="B276" s="16" t="str">
        <f t="shared" si="25"/>
        <v>I</v>
      </c>
      <c r="C276" s="18">
        <f t="shared" si="26"/>
        <v>53222.377059999999</v>
      </c>
      <c r="D276" s="29" t="str">
        <f t="shared" si="27"/>
        <v>vis</v>
      </c>
      <c r="E276" s="69">
        <f>VLOOKUP(C276,Active!C$21:E$966,3,FALSE)</f>
        <v>15956.010861020874</v>
      </c>
      <c r="F276" s="16" t="s">
        <v>183</v>
      </c>
      <c r="G276" s="29" t="str">
        <f t="shared" si="28"/>
        <v>53222.37706</v>
      </c>
      <c r="H276" s="18">
        <f t="shared" si="29"/>
        <v>15956</v>
      </c>
      <c r="I276" s="70" t="s">
        <v>1279</v>
      </c>
      <c r="J276" s="71" t="s">
        <v>1280</v>
      </c>
      <c r="K276" s="70" t="s">
        <v>1281</v>
      </c>
      <c r="L276" s="70" t="s">
        <v>1282</v>
      </c>
      <c r="M276" s="71" t="s">
        <v>1283</v>
      </c>
      <c r="N276" s="71" t="s">
        <v>1284</v>
      </c>
      <c r="O276" s="72" t="s">
        <v>1285</v>
      </c>
      <c r="P276" s="73" t="s">
        <v>1236</v>
      </c>
    </row>
    <row r="277" spans="1:16" ht="13.5" thickBot="1" x14ac:dyDescent="0.25">
      <c r="A277" s="18" t="str">
        <f t="shared" si="24"/>
        <v>OEJV 0003 </v>
      </c>
      <c r="B277" s="16" t="str">
        <f t="shared" si="25"/>
        <v>I</v>
      </c>
      <c r="C277" s="18">
        <f t="shared" si="26"/>
        <v>53464.582999999999</v>
      </c>
      <c r="D277" s="29" t="str">
        <f t="shared" si="27"/>
        <v>vis</v>
      </c>
      <c r="E277" s="69">
        <f>VLOOKUP(C277,Active!C$21:E$966,3,FALSE)</f>
        <v>16414.016949591634</v>
      </c>
      <c r="F277" s="16" t="s">
        <v>183</v>
      </c>
      <c r="G277" s="29" t="str">
        <f t="shared" si="28"/>
        <v>53464.583</v>
      </c>
      <c r="H277" s="18">
        <f t="shared" si="29"/>
        <v>16414</v>
      </c>
      <c r="I277" s="70" t="s">
        <v>1286</v>
      </c>
      <c r="J277" s="71" t="s">
        <v>1287</v>
      </c>
      <c r="K277" s="70" t="s">
        <v>1288</v>
      </c>
      <c r="L277" s="70" t="s">
        <v>386</v>
      </c>
      <c r="M277" s="71" t="s">
        <v>191</v>
      </c>
      <c r="N277" s="71"/>
      <c r="O277" s="72" t="s">
        <v>553</v>
      </c>
      <c r="P277" s="73" t="s">
        <v>1289</v>
      </c>
    </row>
    <row r="278" spans="1:16" ht="13.5" thickBot="1" x14ac:dyDescent="0.25">
      <c r="A278" s="18" t="str">
        <f t="shared" si="24"/>
        <v>OEJV 0074 </v>
      </c>
      <c r="B278" s="16" t="str">
        <f t="shared" si="25"/>
        <v>II</v>
      </c>
      <c r="C278" s="18">
        <f t="shared" si="26"/>
        <v>53503.447590000003</v>
      </c>
      <c r="D278" s="29" t="str">
        <f t="shared" si="27"/>
        <v>vis</v>
      </c>
      <c r="E278" s="69">
        <f>VLOOKUP(C278,Active!C$21:E$966,3,FALSE)</f>
        <v>16487.509031783375</v>
      </c>
      <c r="F278" s="16" t="s">
        <v>183</v>
      </c>
      <c r="G278" s="29" t="str">
        <f t="shared" si="28"/>
        <v>53503.44759</v>
      </c>
      <c r="H278" s="18">
        <f t="shared" si="29"/>
        <v>16487.5</v>
      </c>
      <c r="I278" s="70" t="s">
        <v>1296</v>
      </c>
      <c r="J278" s="71" t="s">
        <v>1297</v>
      </c>
      <c r="K278" s="70" t="s">
        <v>1298</v>
      </c>
      <c r="L278" s="70" t="s">
        <v>1299</v>
      </c>
      <c r="M278" s="71" t="s">
        <v>1283</v>
      </c>
      <c r="N278" s="71" t="s">
        <v>70</v>
      </c>
      <c r="O278" s="72" t="s">
        <v>1300</v>
      </c>
      <c r="P278" s="73" t="s">
        <v>1236</v>
      </c>
    </row>
    <row r="279" spans="1:16" ht="13.5" thickBot="1" x14ac:dyDescent="0.25">
      <c r="A279" s="18" t="str">
        <f t="shared" si="24"/>
        <v>OEJV 0074 </v>
      </c>
      <c r="B279" s="16" t="str">
        <f t="shared" si="25"/>
        <v>I</v>
      </c>
      <c r="C279" s="18">
        <f t="shared" si="26"/>
        <v>53516.404880000002</v>
      </c>
      <c r="D279" s="29" t="str">
        <f t="shared" si="27"/>
        <v>vis</v>
      </c>
      <c r="E279" s="69">
        <f>VLOOKUP(C279,Active!C$21:E$966,3,FALSE)</f>
        <v>16512.010981287076</v>
      </c>
      <c r="F279" s="16" t="s">
        <v>183</v>
      </c>
      <c r="G279" s="29" t="str">
        <f t="shared" si="28"/>
        <v>53516.40488</v>
      </c>
      <c r="H279" s="18">
        <f t="shared" si="29"/>
        <v>16512</v>
      </c>
      <c r="I279" s="70" t="s">
        <v>1301</v>
      </c>
      <c r="J279" s="71" t="s">
        <v>1302</v>
      </c>
      <c r="K279" s="70" t="s">
        <v>1303</v>
      </c>
      <c r="L279" s="70" t="s">
        <v>1304</v>
      </c>
      <c r="M279" s="71" t="s">
        <v>1283</v>
      </c>
      <c r="N279" s="71" t="s">
        <v>70</v>
      </c>
      <c r="O279" s="72" t="s">
        <v>1300</v>
      </c>
      <c r="P279" s="73" t="s">
        <v>1236</v>
      </c>
    </row>
    <row r="280" spans="1:16" ht="13.5" thickBot="1" x14ac:dyDescent="0.25">
      <c r="A280" s="18" t="str">
        <f t="shared" si="24"/>
        <v>BAVM 178 </v>
      </c>
      <c r="B280" s="16" t="str">
        <f t="shared" si="25"/>
        <v>I</v>
      </c>
      <c r="C280" s="18">
        <f t="shared" si="26"/>
        <v>53517.461799999997</v>
      </c>
      <c r="D280" s="29" t="str">
        <f t="shared" si="27"/>
        <v>vis</v>
      </c>
      <c r="E280" s="69">
        <f>VLOOKUP(C280,Active!C$21:E$966,3,FALSE)</f>
        <v>16514.009593687457</v>
      </c>
      <c r="F280" s="16" t="s">
        <v>183</v>
      </c>
      <c r="G280" s="29" t="str">
        <f t="shared" si="28"/>
        <v>53517.4618</v>
      </c>
      <c r="H280" s="18">
        <f t="shared" si="29"/>
        <v>16514</v>
      </c>
      <c r="I280" s="70" t="s">
        <v>1305</v>
      </c>
      <c r="J280" s="71" t="s">
        <v>1306</v>
      </c>
      <c r="K280" s="70" t="s">
        <v>1307</v>
      </c>
      <c r="L280" s="70" t="s">
        <v>1308</v>
      </c>
      <c r="M280" s="71" t="s">
        <v>1283</v>
      </c>
      <c r="N280" s="71" t="s">
        <v>1249</v>
      </c>
      <c r="O280" s="72" t="s">
        <v>1250</v>
      </c>
      <c r="P280" s="73" t="s">
        <v>1309</v>
      </c>
    </row>
    <row r="281" spans="1:16" ht="13.5" thickBot="1" x14ac:dyDescent="0.25">
      <c r="A281" s="18" t="str">
        <f t="shared" si="24"/>
        <v>OEJV 0074 </v>
      </c>
      <c r="B281" s="16" t="str">
        <f t="shared" si="25"/>
        <v>I</v>
      </c>
      <c r="C281" s="18">
        <f t="shared" si="26"/>
        <v>53525.393940000002</v>
      </c>
      <c r="D281" s="29" t="str">
        <f t="shared" si="27"/>
        <v>vis</v>
      </c>
      <c r="E281" s="69">
        <f>VLOOKUP(C281,Active!C$21:E$966,3,FALSE)</f>
        <v>16529.009095414782</v>
      </c>
      <c r="F281" s="16" t="s">
        <v>183</v>
      </c>
      <c r="G281" s="29" t="str">
        <f t="shared" si="28"/>
        <v>53525.39394</v>
      </c>
      <c r="H281" s="18">
        <f t="shared" si="29"/>
        <v>16529</v>
      </c>
      <c r="I281" s="70" t="s">
        <v>1310</v>
      </c>
      <c r="J281" s="71" t="s">
        <v>1311</v>
      </c>
      <c r="K281" s="70">
        <v>16529</v>
      </c>
      <c r="L281" s="70" t="s">
        <v>1312</v>
      </c>
      <c r="M281" s="71" t="s">
        <v>1283</v>
      </c>
      <c r="N281" s="71" t="s">
        <v>175</v>
      </c>
      <c r="O281" s="72" t="s">
        <v>1285</v>
      </c>
      <c r="P281" s="73" t="s">
        <v>1236</v>
      </c>
    </row>
    <row r="282" spans="1:16" ht="13.5" thickBot="1" x14ac:dyDescent="0.25">
      <c r="A282" s="18" t="str">
        <f t="shared" si="24"/>
        <v>OEJV 0074 </v>
      </c>
      <c r="B282" s="16" t="str">
        <f t="shared" si="25"/>
        <v>I</v>
      </c>
      <c r="C282" s="18">
        <f t="shared" si="26"/>
        <v>53652.310799999999</v>
      </c>
      <c r="D282" s="29" t="str">
        <f t="shared" si="27"/>
        <v>vis</v>
      </c>
      <c r="E282" s="69">
        <f>VLOOKUP(C282,Active!C$21:E$966,3,FALSE)</f>
        <v>16769.006077413989</v>
      </c>
      <c r="F282" s="16" t="s">
        <v>183</v>
      </c>
      <c r="G282" s="29" t="str">
        <f t="shared" si="28"/>
        <v>53652.31080</v>
      </c>
      <c r="H282" s="18">
        <f t="shared" si="29"/>
        <v>16769</v>
      </c>
      <c r="I282" s="70" t="s">
        <v>1318</v>
      </c>
      <c r="J282" s="71" t="s">
        <v>1319</v>
      </c>
      <c r="K282" s="70">
        <v>16769</v>
      </c>
      <c r="L282" s="70" t="s">
        <v>1320</v>
      </c>
      <c r="M282" s="71" t="s">
        <v>1283</v>
      </c>
      <c r="N282" s="71" t="s">
        <v>1284</v>
      </c>
      <c r="O282" s="72" t="s">
        <v>1300</v>
      </c>
      <c r="P282" s="73" t="s">
        <v>1236</v>
      </c>
    </row>
    <row r="283" spans="1:16" ht="13.5" thickBot="1" x14ac:dyDescent="0.25">
      <c r="A283" s="18" t="str">
        <f t="shared" si="24"/>
        <v>OEJV 0074 </v>
      </c>
      <c r="B283" s="16" t="str">
        <f t="shared" si="25"/>
        <v>I</v>
      </c>
      <c r="C283" s="18">
        <f t="shared" si="26"/>
        <v>53652.311500000003</v>
      </c>
      <c r="D283" s="29" t="str">
        <f t="shared" si="27"/>
        <v>vis</v>
      </c>
      <c r="E283" s="69">
        <f>VLOOKUP(C283,Active!C$21:E$966,3,FALSE)</f>
        <v>16769.007401098552</v>
      </c>
      <c r="F283" s="16" t="s">
        <v>183</v>
      </c>
      <c r="G283" s="29" t="str">
        <f t="shared" si="28"/>
        <v>53652.31150</v>
      </c>
      <c r="H283" s="18">
        <f t="shared" si="29"/>
        <v>16769</v>
      </c>
      <c r="I283" s="70" t="s">
        <v>1321</v>
      </c>
      <c r="J283" s="71" t="s">
        <v>1322</v>
      </c>
      <c r="K283" s="70">
        <v>16769</v>
      </c>
      <c r="L283" s="70" t="s">
        <v>1323</v>
      </c>
      <c r="M283" s="71" t="s">
        <v>1283</v>
      </c>
      <c r="N283" s="71" t="s">
        <v>1284</v>
      </c>
      <c r="O283" s="72" t="s">
        <v>1300</v>
      </c>
      <c r="P283" s="73" t="s">
        <v>1236</v>
      </c>
    </row>
    <row r="284" spans="1:16" ht="13.5" thickBot="1" x14ac:dyDescent="0.25">
      <c r="A284" s="18" t="str">
        <f t="shared" si="24"/>
        <v>BAVM 178 </v>
      </c>
      <c r="B284" s="16" t="str">
        <f t="shared" si="25"/>
        <v>I</v>
      </c>
      <c r="C284" s="18">
        <f t="shared" si="26"/>
        <v>53688.2719</v>
      </c>
      <c r="D284" s="29" t="str">
        <f t="shared" si="27"/>
        <v>vis</v>
      </c>
      <c r="E284" s="69">
        <f>VLOOKUP(C284,Active!C$21:E$966,3,FALSE)</f>
        <v>16837.007724077579</v>
      </c>
      <c r="F284" s="16" t="s">
        <v>183</v>
      </c>
      <c r="G284" s="29" t="str">
        <f t="shared" si="28"/>
        <v>53688.2719</v>
      </c>
      <c r="H284" s="18">
        <f t="shared" si="29"/>
        <v>16837</v>
      </c>
      <c r="I284" s="70" t="s">
        <v>1324</v>
      </c>
      <c r="J284" s="71" t="s">
        <v>1325</v>
      </c>
      <c r="K284" s="70">
        <v>16837</v>
      </c>
      <c r="L284" s="70" t="s">
        <v>1239</v>
      </c>
      <c r="M284" s="71" t="s">
        <v>1283</v>
      </c>
      <c r="N284" s="71" t="s">
        <v>1249</v>
      </c>
      <c r="O284" s="72" t="s">
        <v>1326</v>
      </c>
      <c r="P284" s="73" t="s">
        <v>1309</v>
      </c>
    </row>
    <row r="285" spans="1:16" ht="13.5" thickBot="1" x14ac:dyDescent="0.25">
      <c r="A285" s="18" t="str">
        <f t="shared" si="24"/>
        <v>OEJV 0074 </v>
      </c>
      <c r="B285" s="16" t="str">
        <f t="shared" si="25"/>
        <v>I</v>
      </c>
      <c r="C285" s="18">
        <f t="shared" si="26"/>
        <v>53911.4372</v>
      </c>
      <c r="D285" s="29" t="str">
        <f t="shared" si="27"/>
        <v>vis</v>
      </c>
      <c r="E285" s="69">
        <f>VLOOKUP(C285,Active!C$21:E$966,3,FALSE)</f>
        <v>17259.008382516095</v>
      </c>
      <c r="F285" s="16" t="s">
        <v>183</v>
      </c>
      <c r="G285" s="29" t="str">
        <f t="shared" si="28"/>
        <v>53911.43720</v>
      </c>
      <c r="H285" s="18">
        <f t="shared" si="29"/>
        <v>17259</v>
      </c>
      <c r="I285" s="70" t="s">
        <v>1327</v>
      </c>
      <c r="J285" s="71" t="s">
        <v>1328</v>
      </c>
      <c r="K285" s="70">
        <v>17259</v>
      </c>
      <c r="L285" s="70" t="s">
        <v>1329</v>
      </c>
      <c r="M285" s="71" t="s">
        <v>1283</v>
      </c>
      <c r="N285" s="71" t="s">
        <v>70</v>
      </c>
      <c r="O285" s="72" t="s">
        <v>1300</v>
      </c>
      <c r="P285" s="73" t="s">
        <v>1236</v>
      </c>
    </row>
    <row r="286" spans="1:16" ht="13.5" thickBot="1" x14ac:dyDescent="0.25">
      <c r="A286" s="18" t="str">
        <f t="shared" si="24"/>
        <v>OEJV 0074 </v>
      </c>
      <c r="B286" s="16" t="str">
        <f t="shared" si="25"/>
        <v>I</v>
      </c>
      <c r="C286" s="18">
        <f t="shared" si="26"/>
        <v>53911.439279999999</v>
      </c>
      <c r="D286" s="29" t="str">
        <f t="shared" si="27"/>
        <v>vis</v>
      </c>
      <c r="E286" s="69">
        <f>VLOOKUP(C286,Active!C$21:E$966,3,FALSE)</f>
        <v>17259.012315750198</v>
      </c>
      <c r="F286" s="16" t="s">
        <v>183</v>
      </c>
      <c r="G286" s="29" t="str">
        <f t="shared" si="28"/>
        <v>53911.43928</v>
      </c>
      <c r="H286" s="18">
        <f t="shared" si="29"/>
        <v>17259</v>
      </c>
      <c r="I286" s="70" t="s">
        <v>1330</v>
      </c>
      <c r="J286" s="71" t="s">
        <v>1331</v>
      </c>
      <c r="K286" s="70">
        <v>17259</v>
      </c>
      <c r="L286" s="70" t="s">
        <v>1332</v>
      </c>
      <c r="M286" s="71" t="s">
        <v>1283</v>
      </c>
      <c r="N286" s="71" t="s">
        <v>1284</v>
      </c>
      <c r="O286" s="72" t="s">
        <v>1285</v>
      </c>
      <c r="P286" s="73" t="s">
        <v>1236</v>
      </c>
    </row>
    <row r="287" spans="1:16" ht="13.5" thickBot="1" x14ac:dyDescent="0.25">
      <c r="A287" s="18" t="str">
        <f t="shared" si="24"/>
        <v>OEJV 0074 </v>
      </c>
      <c r="B287" s="16" t="str">
        <f t="shared" si="25"/>
        <v>I</v>
      </c>
      <c r="C287" s="18">
        <f t="shared" si="26"/>
        <v>53938.407910000002</v>
      </c>
      <c r="D287" s="29" t="str">
        <f t="shared" si="27"/>
        <v>vis</v>
      </c>
      <c r="E287" s="69">
        <f>VLOOKUP(C287,Active!C$21:E$966,3,FALSE)</f>
        <v>17310.009400051327</v>
      </c>
      <c r="F287" s="16" t="s">
        <v>183</v>
      </c>
      <c r="G287" s="29" t="str">
        <f t="shared" si="28"/>
        <v>53938.40791</v>
      </c>
      <c r="H287" s="18">
        <f t="shared" si="29"/>
        <v>17310</v>
      </c>
      <c r="I287" s="70" t="s">
        <v>1333</v>
      </c>
      <c r="J287" s="71" t="s">
        <v>1334</v>
      </c>
      <c r="K287" s="70">
        <v>17310</v>
      </c>
      <c r="L287" s="70" t="s">
        <v>1335</v>
      </c>
      <c r="M287" s="71" t="s">
        <v>1283</v>
      </c>
      <c r="N287" s="71" t="s">
        <v>1284</v>
      </c>
      <c r="O287" s="72" t="s">
        <v>1285</v>
      </c>
      <c r="P287" s="73" t="s">
        <v>1236</v>
      </c>
    </row>
    <row r="288" spans="1:16" ht="13.5" thickBot="1" x14ac:dyDescent="0.25">
      <c r="A288" s="18" t="str">
        <f t="shared" si="24"/>
        <v>IBVS 5746 </v>
      </c>
      <c r="B288" s="16" t="str">
        <f t="shared" si="25"/>
        <v>II</v>
      </c>
      <c r="C288" s="18">
        <f t="shared" si="26"/>
        <v>53998.424599999998</v>
      </c>
      <c r="D288" s="29" t="str">
        <f t="shared" si="27"/>
        <v>vis</v>
      </c>
      <c r="E288" s="69">
        <f>VLOOKUP(C288,Active!C$21:E$966,3,FALSE)</f>
        <v>17423.499636648587</v>
      </c>
      <c r="F288" s="16" t="s">
        <v>183</v>
      </c>
      <c r="G288" s="29" t="str">
        <f t="shared" si="28"/>
        <v>53998.4246</v>
      </c>
      <c r="H288" s="18">
        <f t="shared" si="29"/>
        <v>17423.5</v>
      </c>
      <c r="I288" s="70" t="s">
        <v>1336</v>
      </c>
      <c r="J288" s="71" t="s">
        <v>1337</v>
      </c>
      <c r="K288" s="70">
        <v>17423.5</v>
      </c>
      <c r="L288" s="70" t="s">
        <v>1338</v>
      </c>
      <c r="M288" s="71" t="s">
        <v>462</v>
      </c>
      <c r="N288" s="71" t="s">
        <v>463</v>
      </c>
      <c r="O288" s="72" t="s">
        <v>1339</v>
      </c>
      <c r="P288" s="73" t="s">
        <v>1340</v>
      </c>
    </row>
    <row r="289" spans="1:16" ht="13.5" thickBot="1" x14ac:dyDescent="0.25">
      <c r="A289" s="18" t="str">
        <f t="shared" si="24"/>
        <v>OEJV 0074 </v>
      </c>
      <c r="B289" s="16" t="str">
        <f t="shared" si="25"/>
        <v>I</v>
      </c>
      <c r="C289" s="18">
        <f t="shared" si="26"/>
        <v>54019.319049999998</v>
      </c>
      <c r="D289" s="29" t="str">
        <f t="shared" si="27"/>
        <v>vis</v>
      </c>
      <c r="E289" s="69">
        <f>VLOOKUP(C289,Active!C$21:E$966,3,FALSE)</f>
        <v>17463.010580588845</v>
      </c>
      <c r="F289" s="16" t="s">
        <v>183</v>
      </c>
      <c r="G289" s="29" t="str">
        <f t="shared" si="28"/>
        <v>54019.31905</v>
      </c>
      <c r="H289" s="18">
        <f t="shared" si="29"/>
        <v>17463</v>
      </c>
      <c r="I289" s="70" t="s">
        <v>1341</v>
      </c>
      <c r="J289" s="71" t="s">
        <v>1342</v>
      </c>
      <c r="K289" s="70">
        <v>17463</v>
      </c>
      <c r="L289" s="70" t="s">
        <v>1343</v>
      </c>
      <c r="M289" s="71" t="s">
        <v>1283</v>
      </c>
      <c r="N289" s="71" t="s">
        <v>70</v>
      </c>
      <c r="O289" s="72" t="s">
        <v>1300</v>
      </c>
      <c r="P289" s="73" t="s">
        <v>1236</v>
      </c>
    </row>
    <row r="290" spans="1:16" ht="13.5" thickBot="1" x14ac:dyDescent="0.25">
      <c r="A290" s="18" t="str">
        <f t="shared" si="24"/>
        <v>OEJV 0074 </v>
      </c>
      <c r="B290" s="16" t="str">
        <f t="shared" si="25"/>
        <v>I</v>
      </c>
      <c r="C290" s="18">
        <f t="shared" si="26"/>
        <v>54241.424590000002</v>
      </c>
      <c r="D290" s="29" t="str">
        <f t="shared" si="27"/>
        <v>vis</v>
      </c>
      <c r="E290" s="69">
        <f>VLOOKUP(C290,Active!C$21:E$966,3,FALSE)</f>
        <v>17883.007256249643</v>
      </c>
      <c r="F290" s="16" t="s">
        <v>183</v>
      </c>
      <c r="G290" s="29" t="str">
        <f t="shared" si="28"/>
        <v>54241.42459</v>
      </c>
      <c r="H290" s="18">
        <f t="shared" si="29"/>
        <v>17883</v>
      </c>
      <c r="I290" s="70" t="s">
        <v>1344</v>
      </c>
      <c r="J290" s="71" t="s">
        <v>1345</v>
      </c>
      <c r="K290" s="70">
        <v>17883</v>
      </c>
      <c r="L290" s="70" t="s">
        <v>1346</v>
      </c>
      <c r="M290" s="71" t="s">
        <v>1283</v>
      </c>
      <c r="N290" s="71" t="s">
        <v>70</v>
      </c>
      <c r="O290" s="72" t="s">
        <v>1300</v>
      </c>
      <c r="P290" s="73" t="s">
        <v>1236</v>
      </c>
    </row>
    <row r="291" spans="1:16" ht="13.5" thickBot="1" x14ac:dyDescent="0.25">
      <c r="A291" s="18" t="str">
        <f t="shared" si="24"/>
        <v>OEJV 0074 </v>
      </c>
      <c r="B291" s="16" t="str">
        <f t="shared" si="25"/>
        <v>I</v>
      </c>
      <c r="C291" s="18">
        <f t="shared" si="26"/>
        <v>54241.424789999997</v>
      </c>
      <c r="D291" s="29" t="str">
        <f t="shared" si="27"/>
        <v>vis</v>
      </c>
      <c r="E291" s="69">
        <f>VLOOKUP(C291,Active!C$21:E$966,3,FALSE)</f>
        <v>17883.007634445217</v>
      </c>
      <c r="F291" s="16" t="s">
        <v>183</v>
      </c>
      <c r="G291" s="29" t="str">
        <f t="shared" si="28"/>
        <v>54241.42479</v>
      </c>
      <c r="H291" s="18">
        <f t="shared" si="29"/>
        <v>17883</v>
      </c>
      <c r="I291" s="70" t="s">
        <v>1347</v>
      </c>
      <c r="J291" s="71" t="s">
        <v>1345</v>
      </c>
      <c r="K291" s="70">
        <v>17883</v>
      </c>
      <c r="L291" s="70" t="s">
        <v>1348</v>
      </c>
      <c r="M291" s="71" t="s">
        <v>1283</v>
      </c>
      <c r="N291" s="71" t="s">
        <v>1284</v>
      </c>
      <c r="O291" s="72" t="s">
        <v>1300</v>
      </c>
      <c r="P291" s="73" t="s">
        <v>1236</v>
      </c>
    </row>
    <row r="292" spans="1:16" ht="13.5" thickBot="1" x14ac:dyDescent="0.25">
      <c r="A292" s="18" t="str">
        <f t="shared" si="24"/>
        <v>IBVS 5875 </v>
      </c>
      <c r="B292" s="16" t="str">
        <f t="shared" si="25"/>
        <v>I</v>
      </c>
      <c r="C292" s="18">
        <f t="shared" si="26"/>
        <v>54519.059399999998</v>
      </c>
      <c r="D292" s="29" t="str">
        <f t="shared" si="27"/>
        <v>vis</v>
      </c>
      <c r="E292" s="69">
        <f>VLOOKUP(C292,Active!C$21:E$966,3,FALSE)</f>
        <v>18408.008556296965</v>
      </c>
      <c r="F292" s="16" t="s">
        <v>183</v>
      </c>
      <c r="G292" s="29" t="str">
        <f t="shared" si="28"/>
        <v>54519.0594</v>
      </c>
      <c r="H292" s="18">
        <f t="shared" si="29"/>
        <v>18408</v>
      </c>
      <c r="I292" s="70" t="s">
        <v>1349</v>
      </c>
      <c r="J292" s="71" t="s">
        <v>1350</v>
      </c>
      <c r="K292" s="70">
        <v>18408</v>
      </c>
      <c r="L292" s="70" t="s">
        <v>1351</v>
      </c>
      <c r="M292" s="71" t="s">
        <v>1283</v>
      </c>
      <c r="N292" s="71" t="s">
        <v>1284</v>
      </c>
      <c r="O292" s="72" t="s">
        <v>1352</v>
      </c>
      <c r="P292" s="73" t="s">
        <v>1353</v>
      </c>
    </row>
    <row r="293" spans="1:16" ht="13.5" thickBot="1" x14ac:dyDescent="0.25">
      <c r="A293" s="18" t="str">
        <f t="shared" si="24"/>
        <v>IBVS 5870 </v>
      </c>
      <c r="B293" s="16" t="str">
        <f t="shared" si="25"/>
        <v>I</v>
      </c>
      <c r="C293" s="18">
        <f t="shared" si="26"/>
        <v>54578.817000000003</v>
      </c>
      <c r="D293" s="29" t="str">
        <f t="shared" si="27"/>
        <v>vis</v>
      </c>
      <c r="E293" s="69">
        <f>VLOOKUP(C293,Active!C$21:E$966,3,FALSE)</f>
        <v>18521.008859420737</v>
      </c>
      <c r="F293" s="16" t="s">
        <v>183</v>
      </c>
      <c r="G293" s="29" t="str">
        <f t="shared" si="28"/>
        <v>54578.8170</v>
      </c>
      <c r="H293" s="18">
        <f t="shared" si="29"/>
        <v>18521</v>
      </c>
      <c r="I293" s="70" t="s">
        <v>1354</v>
      </c>
      <c r="J293" s="71" t="s">
        <v>1355</v>
      </c>
      <c r="K293" s="70">
        <v>18521</v>
      </c>
      <c r="L293" s="70" t="s">
        <v>1356</v>
      </c>
      <c r="M293" s="71" t="s">
        <v>1283</v>
      </c>
      <c r="N293" s="71" t="s">
        <v>183</v>
      </c>
      <c r="O293" s="72" t="s">
        <v>1277</v>
      </c>
      <c r="P293" s="73" t="s">
        <v>1357</v>
      </c>
    </row>
    <row r="294" spans="1:16" ht="13.5" thickBot="1" x14ac:dyDescent="0.25">
      <c r="A294" s="18" t="str">
        <f t="shared" si="24"/>
        <v>OEJV 0094 </v>
      </c>
      <c r="B294" s="16" t="str">
        <f t="shared" si="25"/>
        <v>I</v>
      </c>
      <c r="C294" s="18">
        <f t="shared" si="26"/>
        <v>54681.409299999999</v>
      </c>
      <c r="D294" s="29" t="str">
        <f t="shared" si="27"/>
        <v>vis</v>
      </c>
      <c r="E294" s="69">
        <f>VLOOKUP(C294,Active!C$21:E$966,3,FALSE)</f>
        <v>18715.008635150745</v>
      </c>
      <c r="F294" s="16" t="s">
        <v>183</v>
      </c>
      <c r="G294" s="29" t="str">
        <f t="shared" si="28"/>
        <v>54681.4093</v>
      </c>
      <c r="H294" s="18">
        <f t="shared" si="29"/>
        <v>18715</v>
      </c>
      <c r="I294" s="70" t="s">
        <v>1364</v>
      </c>
      <c r="J294" s="71" t="s">
        <v>1365</v>
      </c>
      <c r="K294" s="70">
        <v>18715</v>
      </c>
      <c r="L294" s="70" t="s">
        <v>1366</v>
      </c>
      <c r="M294" s="71" t="s">
        <v>1283</v>
      </c>
      <c r="N294" s="71" t="s">
        <v>1284</v>
      </c>
      <c r="O294" s="72" t="s">
        <v>1367</v>
      </c>
      <c r="P294" s="73" t="s">
        <v>1361</v>
      </c>
    </row>
    <row r="295" spans="1:16" ht="13.5" thickBot="1" x14ac:dyDescent="0.25">
      <c r="A295" s="18" t="str">
        <f t="shared" si="24"/>
        <v>IBVS 5893 </v>
      </c>
      <c r="B295" s="16" t="str">
        <f t="shared" si="25"/>
        <v>I</v>
      </c>
      <c r="C295" s="18">
        <f t="shared" si="26"/>
        <v>54930.486900000004</v>
      </c>
      <c r="D295" s="29" t="str">
        <f t="shared" si="27"/>
        <v>vis</v>
      </c>
      <c r="E295" s="69">
        <f>VLOOKUP(C295,Active!C$21:E$966,3,FALSE)</f>
        <v>19186.008881166985</v>
      </c>
      <c r="F295" s="16" t="s">
        <v>183</v>
      </c>
      <c r="G295" s="29" t="str">
        <f t="shared" si="28"/>
        <v>54930.4869</v>
      </c>
      <c r="H295" s="18">
        <f t="shared" si="29"/>
        <v>19186</v>
      </c>
      <c r="I295" s="70" t="s">
        <v>1368</v>
      </c>
      <c r="J295" s="71" t="s">
        <v>1369</v>
      </c>
      <c r="K295" s="70">
        <v>19186</v>
      </c>
      <c r="L295" s="70" t="s">
        <v>1356</v>
      </c>
      <c r="M295" s="71" t="s">
        <v>1283</v>
      </c>
      <c r="N295" s="71" t="s">
        <v>175</v>
      </c>
      <c r="O295" s="72" t="s">
        <v>1339</v>
      </c>
      <c r="P295" s="73" t="s">
        <v>1370</v>
      </c>
    </row>
    <row r="296" spans="1:16" ht="13.5" thickBot="1" x14ac:dyDescent="0.25">
      <c r="A296" s="18" t="str">
        <f t="shared" si="24"/>
        <v>OEJV 0160 </v>
      </c>
      <c r="B296" s="16" t="str">
        <f t="shared" si="25"/>
        <v>I</v>
      </c>
      <c r="C296" s="18">
        <f t="shared" si="26"/>
        <v>55792.47395</v>
      </c>
      <c r="D296" s="29" t="str">
        <f t="shared" si="27"/>
        <v>vis</v>
      </c>
      <c r="E296" s="69">
        <f>VLOOKUP(C296,Active!C$21:E$966,3,FALSE)</f>
        <v>20816.007374057561</v>
      </c>
      <c r="F296" s="16" t="s">
        <v>183</v>
      </c>
      <c r="G296" s="29" t="str">
        <f t="shared" si="28"/>
        <v>55792.47395</v>
      </c>
      <c r="H296" s="18">
        <f t="shared" si="29"/>
        <v>20816</v>
      </c>
      <c r="I296" s="70" t="s">
        <v>1377</v>
      </c>
      <c r="J296" s="71" t="s">
        <v>1378</v>
      </c>
      <c r="K296" s="70">
        <v>20816</v>
      </c>
      <c r="L296" s="70" t="s">
        <v>1379</v>
      </c>
      <c r="M296" s="71" t="s">
        <v>1283</v>
      </c>
      <c r="N296" s="71" t="s">
        <v>183</v>
      </c>
      <c r="O296" s="72" t="s">
        <v>1367</v>
      </c>
      <c r="P296" s="73" t="s">
        <v>1380</v>
      </c>
    </row>
    <row r="297" spans="1:16" ht="13.5" thickBot="1" x14ac:dyDescent="0.25">
      <c r="A297" s="18" t="str">
        <f t="shared" si="24"/>
        <v>IBVS 6029 </v>
      </c>
      <c r="B297" s="16" t="str">
        <f t="shared" si="25"/>
        <v>I</v>
      </c>
      <c r="C297" s="18">
        <f t="shared" si="26"/>
        <v>56075.928500000002</v>
      </c>
      <c r="D297" s="29" t="str">
        <f t="shared" si="27"/>
        <v>vis</v>
      </c>
      <c r="E297" s="69">
        <f>VLOOKUP(C297,Active!C$21:E$966,3,FALSE)</f>
        <v>21352.013674039659</v>
      </c>
      <c r="F297" s="16" t="s">
        <v>183</v>
      </c>
      <c r="G297" s="29" t="str">
        <f t="shared" si="28"/>
        <v>56075.9285</v>
      </c>
      <c r="H297" s="18">
        <f t="shared" si="29"/>
        <v>21352</v>
      </c>
      <c r="I297" s="70" t="s">
        <v>1385</v>
      </c>
      <c r="J297" s="71" t="s">
        <v>1386</v>
      </c>
      <c r="K297" s="70">
        <v>21352</v>
      </c>
      <c r="L297" s="70" t="s">
        <v>1387</v>
      </c>
      <c r="M297" s="71" t="s">
        <v>1283</v>
      </c>
      <c r="N297" s="71" t="s">
        <v>183</v>
      </c>
      <c r="O297" s="72" t="s">
        <v>498</v>
      </c>
      <c r="P297" s="73" t="s">
        <v>1388</v>
      </c>
    </row>
    <row r="298" spans="1:16" ht="13.5" thickBot="1" x14ac:dyDescent="0.25">
      <c r="A298" s="18" t="str">
        <f t="shared" si="24"/>
        <v>IBVS 6114 </v>
      </c>
      <c r="B298" s="16" t="str">
        <f t="shared" si="25"/>
        <v>I</v>
      </c>
      <c r="C298" s="18">
        <f t="shared" si="26"/>
        <v>56076.455909999997</v>
      </c>
      <c r="D298" s="29" t="str">
        <f t="shared" si="27"/>
        <v>vis</v>
      </c>
      <c r="E298" s="69">
        <f>VLOOKUP(C298,Active!C$21:E$966,3,FALSE)</f>
        <v>21353.010994713011</v>
      </c>
      <c r="F298" s="16" t="s">
        <v>183</v>
      </c>
      <c r="G298" s="29" t="str">
        <f t="shared" si="28"/>
        <v>56076.45591</v>
      </c>
      <c r="H298" s="18">
        <f t="shared" si="29"/>
        <v>21353</v>
      </c>
      <c r="I298" s="70" t="s">
        <v>1389</v>
      </c>
      <c r="J298" s="71" t="s">
        <v>1390</v>
      </c>
      <c r="K298" s="70">
        <v>21353</v>
      </c>
      <c r="L298" s="70" t="s">
        <v>1304</v>
      </c>
      <c r="M298" s="71" t="s">
        <v>1283</v>
      </c>
      <c r="N298" s="71" t="s">
        <v>1284</v>
      </c>
      <c r="O298" s="72" t="s">
        <v>1391</v>
      </c>
      <c r="P298" s="73" t="s">
        <v>1392</v>
      </c>
    </row>
    <row r="299" spans="1:16" ht="13.5" thickBot="1" x14ac:dyDescent="0.25">
      <c r="A299" s="18" t="str">
        <f t="shared" si="24"/>
        <v>BAVM 228 </v>
      </c>
      <c r="B299" s="16" t="str">
        <f t="shared" si="25"/>
        <v>I</v>
      </c>
      <c r="C299" s="18">
        <f t="shared" si="26"/>
        <v>56094.436500000003</v>
      </c>
      <c r="D299" s="29" t="str">
        <f t="shared" si="27"/>
        <v>vis</v>
      </c>
      <c r="E299" s="69">
        <f>VLOOKUP(C299,Active!C$21:E$966,3,FALSE)</f>
        <v>21387.011893683935</v>
      </c>
      <c r="F299" s="16" t="s">
        <v>183</v>
      </c>
      <c r="G299" s="29" t="str">
        <f t="shared" si="28"/>
        <v>56094.4365</v>
      </c>
      <c r="H299" s="18">
        <f t="shared" si="29"/>
        <v>21387</v>
      </c>
      <c r="I299" s="70" t="s">
        <v>1393</v>
      </c>
      <c r="J299" s="71" t="s">
        <v>1394</v>
      </c>
      <c r="K299" s="70">
        <v>21387</v>
      </c>
      <c r="L299" s="70" t="s">
        <v>1395</v>
      </c>
      <c r="M299" s="71" t="s">
        <v>1283</v>
      </c>
      <c r="N299" s="71" t="s">
        <v>1219</v>
      </c>
      <c r="O299" s="72" t="s">
        <v>1383</v>
      </c>
      <c r="P299" s="73" t="s">
        <v>1396</v>
      </c>
    </row>
    <row r="300" spans="1:16" ht="13.5" thickBot="1" x14ac:dyDescent="0.25">
      <c r="A300" s="18" t="str">
        <f t="shared" si="24"/>
        <v>IBVS 6114 </v>
      </c>
      <c r="B300" s="16" t="str">
        <f t="shared" si="25"/>
        <v>II</v>
      </c>
      <c r="C300" s="18">
        <f t="shared" si="26"/>
        <v>56108.450470000003</v>
      </c>
      <c r="D300" s="29" t="str">
        <f t="shared" si="27"/>
        <v>vis</v>
      </c>
      <c r="E300" s="69">
        <f>VLOOKUP(C300,Active!C$21:E$966,3,FALSE)</f>
        <v>21413.512001753323</v>
      </c>
      <c r="F300" s="16" t="s">
        <v>183</v>
      </c>
      <c r="G300" s="29" t="str">
        <f t="shared" si="28"/>
        <v>56108.45047</v>
      </c>
      <c r="H300" s="18">
        <f t="shared" si="29"/>
        <v>21413.5</v>
      </c>
      <c r="I300" s="70" t="s">
        <v>1397</v>
      </c>
      <c r="J300" s="71" t="s">
        <v>1398</v>
      </c>
      <c r="K300" s="70">
        <v>21413.5</v>
      </c>
      <c r="L300" s="70" t="s">
        <v>1399</v>
      </c>
      <c r="M300" s="71" t="s">
        <v>1283</v>
      </c>
      <c r="N300" s="71" t="s">
        <v>1284</v>
      </c>
      <c r="O300" s="72" t="s">
        <v>1391</v>
      </c>
      <c r="P300" s="73" t="s">
        <v>1392</v>
      </c>
    </row>
    <row r="301" spans="1:16" ht="13.5" thickBot="1" x14ac:dyDescent="0.25">
      <c r="A301" s="18" t="str">
        <f t="shared" si="24"/>
        <v>BAVM 228 </v>
      </c>
      <c r="B301" s="16" t="str">
        <f t="shared" si="25"/>
        <v>I</v>
      </c>
      <c r="C301" s="18">
        <f t="shared" si="26"/>
        <v>56132.515700000004</v>
      </c>
      <c r="D301" s="29" t="str">
        <f t="shared" si="27"/>
        <v>vis</v>
      </c>
      <c r="E301" s="69">
        <f>VLOOKUP(C301,Active!C$21:E$966,3,FALSE)</f>
        <v>21459.018820714311</v>
      </c>
      <c r="F301" s="16" t="s">
        <v>183</v>
      </c>
      <c r="G301" s="29" t="str">
        <f t="shared" si="28"/>
        <v>56132.5157</v>
      </c>
      <c r="H301" s="18">
        <f t="shared" si="29"/>
        <v>21459</v>
      </c>
      <c r="I301" s="70" t="s">
        <v>1400</v>
      </c>
      <c r="J301" s="71" t="s">
        <v>1401</v>
      </c>
      <c r="K301" s="70">
        <v>21459</v>
      </c>
      <c r="L301" s="70" t="s">
        <v>1402</v>
      </c>
      <c r="M301" s="71" t="s">
        <v>1283</v>
      </c>
      <c r="N301" s="71" t="s">
        <v>1219</v>
      </c>
      <c r="O301" s="72" t="s">
        <v>1383</v>
      </c>
      <c r="P301" s="73" t="s">
        <v>1396</v>
      </c>
    </row>
    <row r="302" spans="1:16" ht="13.5" thickBot="1" x14ac:dyDescent="0.25">
      <c r="A302" s="18" t="str">
        <f t="shared" si="24"/>
        <v>BAVM 231 </v>
      </c>
      <c r="B302" s="16" t="str">
        <f t="shared" si="25"/>
        <v>I</v>
      </c>
      <c r="C302" s="18">
        <f t="shared" si="26"/>
        <v>56157.366900000001</v>
      </c>
      <c r="D302" s="29" t="str">
        <f t="shared" si="27"/>
        <v>vis</v>
      </c>
      <c r="E302" s="69">
        <f>VLOOKUP(C302,Active!C$21:E$966,3,FALSE)</f>
        <v>21506.011891603852</v>
      </c>
      <c r="F302" s="16" t="s">
        <v>183</v>
      </c>
      <c r="G302" s="29" t="str">
        <f t="shared" si="28"/>
        <v>56157.3669</v>
      </c>
      <c r="H302" s="18">
        <f t="shared" si="29"/>
        <v>21506</v>
      </c>
      <c r="I302" s="70" t="s">
        <v>1403</v>
      </c>
      <c r="J302" s="71" t="s">
        <v>1404</v>
      </c>
      <c r="K302" s="70">
        <v>21506</v>
      </c>
      <c r="L302" s="70" t="s">
        <v>1395</v>
      </c>
      <c r="M302" s="71" t="s">
        <v>1283</v>
      </c>
      <c r="N302" s="71" t="s">
        <v>1249</v>
      </c>
      <c r="O302" s="72" t="s">
        <v>1250</v>
      </c>
      <c r="P302" s="73" t="s">
        <v>1405</v>
      </c>
    </row>
    <row r="303" spans="1:16" ht="13.5" thickBot="1" x14ac:dyDescent="0.25">
      <c r="A303" s="18" t="str">
        <f t="shared" si="24"/>
        <v>BAVM 238 </v>
      </c>
      <c r="B303" s="16" t="str">
        <f t="shared" si="25"/>
        <v>II</v>
      </c>
      <c r="C303" s="18">
        <f t="shared" si="26"/>
        <v>56475.458599999998</v>
      </c>
      <c r="D303" s="29" t="str">
        <f t="shared" si="27"/>
        <v>vis</v>
      </c>
      <c r="E303" s="69">
        <f>VLOOKUP(C303,Active!C$21:E$966,3,FALSE)</f>
        <v>22107.516278010818</v>
      </c>
      <c r="F303" s="16" t="s">
        <v>183</v>
      </c>
      <c r="G303" s="29" t="str">
        <f t="shared" si="28"/>
        <v>56475.4586</v>
      </c>
      <c r="H303" s="18">
        <f t="shared" si="29"/>
        <v>22107.5</v>
      </c>
      <c r="I303" s="70" t="s">
        <v>1406</v>
      </c>
      <c r="J303" s="71" t="s">
        <v>1407</v>
      </c>
      <c r="K303" s="70">
        <v>22107.5</v>
      </c>
      <c r="L303" s="70" t="s">
        <v>1408</v>
      </c>
      <c r="M303" s="71" t="s">
        <v>1283</v>
      </c>
      <c r="N303" s="71" t="s">
        <v>183</v>
      </c>
      <c r="O303" s="72" t="s">
        <v>1383</v>
      </c>
      <c r="P303" s="73" t="s">
        <v>1409</v>
      </c>
    </row>
    <row r="304" spans="1:16" ht="13.5" thickBot="1" x14ac:dyDescent="0.25">
      <c r="A304" s="18" t="str">
        <f t="shared" si="24"/>
        <v>IBVS 6114 </v>
      </c>
      <c r="B304" s="16" t="str">
        <f t="shared" si="25"/>
        <v>II</v>
      </c>
      <c r="C304" s="18">
        <f t="shared" si="26"/>
        <v>56510.359250000001</v>
      </c>
      <c r="D304" s="29" t="str">
        <f t="shared" si="27"/>
        <v>vis</v>
      </c>
      <c r="E304" s="69">
        <f>VLOOKUP(C304,Active!C$21:E$966,3,FALSE)</f>
        <v>22173.512637121905</v>
      </c>
      <c r="F304" s="16" t="s">
        <v>183</v>
      </c>
      <c r="G304" s="29" t="str">
        <f t="shared" si="28"/>
        <v>56510.35925</v>
      </c>
      <c r="H304" s="18">
        <f t="shared" si="29"/>
        <v>22173.5</v>
      </c>
      <c r="I304" s="70" t="s">
        <v>1410</v>
      </c>
      <c r="J304" s="71" t="s">
        <v>1411</v>
      </c>
      <c r="K304" s="70">
        <v>22173.5</v>
      </c>
      <c r="L304" s="70" t="s">
        <v>1412</v>
      </c>
      <c r="M304" s="71" t="s">
        <v>1283</v>
      </c>
      <c r="N304" s="71" t="s">
        <v>1284</v>
      </c>
      <c r="O304" s="72" t="s">
        <v>1391</v>
      </c>
      <c r="P304" s="73" t="s">
        <v>1392</v>
      </c>
    </row>
    <row r="305" spans="1:16" ht="13.5" thickBot="1" x14ac:dyDescent="0.25">
      <c r="A305" s="18" t="str">
        <f t="shared" si="24"/>
        <v>BAVM 238 </v>
      </c>
      <c r="B305" s="16" t="str">
        <f t="shared" si="25"/>
        <v>II</v>
      </c>
      <c r="C305" s="18">
        <f t="shared" si="26"/>
        <v>56541.562599999997</v>
      </c>
      <c r="D305" s="29" t="str">
        <f t="shared" si="27"/>
        <v>vis</v>
      </c>
      <c r="E305" s="69">
        <f>VLOOKUP(C305,Active!C$21:E$966,3,FALSE)</f>
        <v>22232.517483509251</v>
      </c>
      <c r="F305" s="16" t="s">
        <v>183</v>
      </c>
      <c r="G305" s="29" t="str">
        <f t="shared" si="28"/>
        <v>56541.5626</v>
      </c>
      <c r="H305" s="18">
        <f t="shared" si="29"/>
        <v>22232.5</v>
      </c>
      <c r="I305" s="70" t="s">
        <v>1413</v>
      </c>
      <c r="J305" s="71" t="s">
        <v>1414</v>
      </c>
      <c r="K305" s="70">
        <v>22232.5</v>
      </c>
      <c r="L305" s="70" t="s">
        <v>1415</v>
      </c>
      <c r="M305" s="71" t="s">
        <v>1283</v>
      </c>
      <c r="N305" s="71" t="s">
        <v>183</v>
      </c>
      <c r="O305" s="72" t="s">
        <v>1383</v>
      </c>
      <c r="P305" s="73" t="s">
        <v>1409</v>
      </c>
    </row>
    <row r="306" spans="1:16" ht="13.5" thickBot="1" x14ac:dyDescent="0.25">
      <c r="A306" s="18" t="str">
        <f t="shared" si="24"/>
        <v>IBVS 6114 </v>
      </c>
      <c r="B306" s="16" t="str">
        <f t="shared" si="25"/>
        <v>I</v>
      </c>
      <c r="C306" s="18">
        <f t="shared" si="26"/>
        <v>56765.518080000002</v>
      </c>
      <c r="D306" s="29" t="str">
        <f t="shared" si="27"/>
        <v>vis</v>
      </c>
      <c r="E306" s="69">
        <f>VLOOKUP(C306,Active!C$21:E$966,3,FALSE)</f>
        <v>22656.01235489345</v>
      </c>
      <c r="F306" s="16" t="s">
        <v>183</v>
      </c>
      <c r="G306" s="29" t="str">
        <f t="shared" si="28"/>
        <v>56765.51808</v>
      </c>
      <c r="H306" s="18">
        <f t="shared" si="29"/>
        <v>22656</v>
      </c>
      <c r="I306" s="70" t="s">
        <v>1416</v>
      </c>
      <c r="J306" s="71" t="s">
        <v>1417</v>
      </c>
      <c r="K306" s="70">
        <v>22656</v>
      </c>
      <c r="L306" s="70" t="s">
        <v>1418</v>
      </c>
      <c r="M306" s="71" t="s">
        <v>1283</v>
      </c>
      <c r="N306" s="71" t="s">
        <v>175</v>
      </c>
      <c r="O306" s="72" t="s">
        <v>1391</v>
      </c>
      <c r="P306" s="73" t="s">
        <v>1392</v>
      </c>
    </row>
    <row r="307" spans="1:16" ht="13.5" thickBot="1" x14ac:dyDescent="0.25">
      <c r="A307" s="18" t="str">
        <f t="shared" si="24"/>
        <v>IBVS 6114 </v>
      </c>
      <c r="B307" s="16" t="str">
        <f t="shared" si="25"/>
        <v>II</v>
      </c>
      <c r="C307" s="18">
        <f t="shared" si="26"/>
        <v>56778.474450000002</v>
      </c>
      <c r="D307" s="29" t="str">
        <f t="shared" si="27"/>
        <v>vis</v>
      </c>
      <c r="E307" s="69">
        <f>VLOOKUP(C307,Active!C$21:E$966,3,FALSE)</f>
        <v>22680.512564697452</v>
      </c>
      <c r="F307" s="16" t="s">
        <v>183</v>
      </c>
      <c r="G307" s="29" t="str">
        <f t="shared" si="28"/>
        <v>56778.47445</v>
      </c>
      <c r="H307" s="18">
        <f t="shared" si="29"/>
        <v>22680.5</v>
      </c>
      <c r="I307" s="70" t="s">
        <v>1419</v>
      </c>
      <c r="J307" s="71" t="s">
        <v>1420</v>
      </c>
      <c r="K307" s="70">
        <v>22680.5</v>
      </c>
      <c r="L307" s="70" t="s">
        <v>1421</v>
      </c>
      <c r="M307" s="71" t="s">
        <v>1283</v>
      </c>
      <c r="N307" s="71" t="s">
        <v>1284</v>
      </c>
      <c r="O307" s="72" t="s">
        <v>1391</v>
      </c>
      <c r="P307" s="73" t="s">
        <v>1392</v>
      </c>
    </row>
    <row r="308" spans="1:16" ht="13.5" thickBot="1" x14ac:dyDescent="0.25">
      <c r="A308" s="18" t="str">
        <f t="shared" si="24"/>
        <v>BAVM 238 </v>
      </c>
      <c r="B308" s="16" t="str">
        <f t="shared" si="25"/>
        <v>I</v>
      </c>
      <c r="C308" s="18">
        <f t="shared" si="26"/>
        <v>56809.412300000004</v>
      </c>
      <c r="D308" s="29" t="str">
        <f t="shared" si="27"/>
        <v>vis</v>
      </c>
      <c r="E308" s="69">
        <f>VLOOKUP(C308,Active!C$21:E$966,3,FALSE)</f>
        <v>22739.015356442731</v>
      </c>
      <c r="F308" s="16" t="s">
        <v>183</v>
      </c>
      <c r="G308" s="29" t="str">
        <f t="shared" si="28"/>
        <v>56809.4123</v>
      </c>
      <c r="H308" s="18">
        <f t="shared" si="29"/>
        <v>22739</v>
      </c>
      <c r="I308" s="70" t="s">
        <v>1422</v>
      </c>
      <c r="J308" s="71" t="s">
        <v>1423</v>
      </c>
      <c r="K308" s="70">
        <v>22739</v>
      </c>
      <c r="L308" s="70" t="s">
        <v>1424</v>
      </c>
      <c r="M308" s="71" t="s">
        <v>1283</v>
      </c>
      <c r="N308" s="71" t="s">
        <v>1249</v>
      </c>
      <c r="O308" s="72" t="s">
        <v>1250</v>
      </c>
      <c r="P308" s="73" t="s">
        <v>1409</v>
      </c>
    </row>
    <row r="309" spans="1:16" ht="13.5" thickBot="1" x14ac:dyDescent="0.25">
      <c r="A309" s="18" t="str">
        <f t="shared" si="24"/>
        <v>BAVM 238 </v>
      </c>
      <c r="B309" s="16" t="str">
        <f t="shared" si="25"/>
        <v>I</v>
      </c>
      <c r="C309" s="18">
        <f t="shared" si="26"/>
        <v>56811.525399999999</v>
      </c>
      <c r="D309" s="29" t="str">
        <f t="shared" si="27"/>
        <v>vis</v>
      </c>
      <c r="E309" s="69">
        <f>VLOOKUP(C309,Active!C$21:E$966,3,FALSE)</f>
        <v>22743.011181919828</v>
      </c>
      <c r="F309" s="16" t="s">
        <v>183</v>
      </c>
      <c r="G309" s="29" t="str">
        <f t="shared" si="28"/>
        <v>56811.5254</v>
      </c>
      <c r="H309" s="18">
        <f t="shared" si="29"/>
        <v>22743</v>
      </c>
      <c r="I309" s="70" t="s">
        <v>1425</v>
      </c>
      <c r="J309" s="71" t="s">
        <v>1426</v>
      </c>
      <c r="K309" s="70">
        <v>22743</v>
      </c>
      <c r="L309" s="70" t="s">
        <v>1427</v>
      </c>
      <c r="M309" s="71" t="s">
        <v>1283</v>
      </c>
      <c r="N309" s="71" t="s">
        <v>1249</v>
      </c>
      <c r="O309" s="72" t="s">
        <v>1250</v>
      </c>
      <c r="P309" s="73" t="s">
        <v>1409</v>
      </c>
    </row>
    <row r="310" spans="1:16" ht="13.5" thickBot="1" x14ac:dyDescent="0.25">
      <c r="A310" s="18" t="str">
        <f t="shared" si="24"/>
        <v> AN 202.327 </v>
      </c>
      <c r="B310" s="16" t="str">
        <f t="shared" si="25"/>
        <v>I</v>
      </c>
      <c r="C310" s="18">
        <f t="shared" si="26"/>
        <v>20669.474999999999</v>
      </c>
      <c r="D310" s="29" t="str">
        <f t="shared" si="27"/>
        <v>vis</v>
      </c>
      <c r="E310" s="69">
        <f>VLOOKUP(C310,Active!C$21:E$966,3,FALSE)</f>
        <v>-45600.808695624226</v>
      </c>
      <c r="F310" s="16" t="s">
        <v>183</v>
      </c>
      <c r="G310" s="29" t="str">
        <f t="shared" si="28"/>
        <v>20669.475</v>
      </c>
      <c r="H310" s="18">
        <f t="shared" si="29"/>
        <v>-45601</v>
      </c>
      <c r="I310" s="70" t="s">
        <v>188</v>
      </c>
      <c r="J310" s="71" t="s">
        <v>189</v>
      </c>
      <c r="K310" s="70">
        <v>-45601</v>
      </c>
      <c r="L310" s="70" t="s">
        <v>190</v>
      </c>
      <c r="M310" s="71" t="s">
        <v>191</v>
      </c>
      <c r="N310" s="71"/>
      <c r="O310" s="72" t="s">
        <v>192</v>
      </c>
      <c r="P310" s="72" t="s">
        <v>193</v>
      </c>
    </row>
    <row r="311" spans="1:16" ht="13.5" thickBot="1" x14ac:dyDescent="0.25">
      <c r="A311" s="18" t="str">
        <f t="shared" si="24"/>
        <v> AN 202.327 </v>
      </c>
      <c r="B311" s="16" t="str">
        <f t="shared" si="25"/>
        <v>I</v>
      </c>
      <c r="C311" s="18">
        <f t="shared" si="26"/>
        <v>20713.377</v>
      </c>
      <c r="D311" s="29" t="str">
        <f t="shared" si="27"/>
        <v>vis</v>
      </c>
      <c r="E311" s="69">
        <f>VLOOKUP(C311,Active!C$21:E$966,3,FALSE)</f>
        <v>-45517.790982266597</v>
      </c>
      <c r="F311" s="16" t="s">
        <v>183</v>
      </c>
      <c r="G311" s="29" t="str">
        <f t="shared" si="28"/>
        <v>20713.377</v>
      </c>
      <c r="H311" s="18">
        <f t="shared" si="29"/>
        <v>-45518</v>
      </c>
      <c r="I311" s="70" t="s">
        <v>194</v>
      </c>
      <c r="J311" s="71" t="s">
        <v>195</v>
      </c>
      <c r="K311" s="70">
        <v>-45518</v>
      </c>
      <c r="L311" s="70" t="s">
        <v>196</v>
      </c>
      <c r="M311" s="71" t="s">
        <v>191</v>
      </c>
      <c r="N311" s="71"/>
      <c r="O311" s="72" t="s">
        <v>192</v>
      </c>
      <c r="P311" s="72" t="s">
        <v>193</v>
      </c>
    </row>
    <row r="312" spans="1:16" ht="13.5" thickBot="1" x14ac:dyDescent="0.25">
      <c r="A312" s="18" t="str">
        <f t="shared" si="24"/>
        <v> AN 202.327 </v>
      </c>
      <c r="B312" s="16" t="str">
        <f t="shared" si="25"/>
        <v>I</v>
      </c>
      <c r="C312" s="18">
        <f t="shared" si="26"/>
        <v>20715.495999999999</v>
      </c>
      <c r="D312" s="29" t="str">
        <f t="shared" si="27"/>
        <v>vis</v>
      </c>
      <c r="E312" s="69">
        <f>VLOOKUP(C312,Active!C$21:E$966,3,FALSE)</f>
        <v>-45513.784000019667</v>
      </c>
      <c r="F312" s="16" t="s">
        <v>183</v>
      </c>
      <c r="G312" s="29" t="str">
        <f t="shared" si="28"/>
        <v>20715.496</v>
      </c>
      <c r="H312" s="18">
        <f t="shared" si="29"/>
        <v>-45514</v>
      </c>
      <c r="I312" s="70" t="s">
        <v>197</v>
      </c>
      <c r="J312" s="71" t="s">
        <v>198</v>
      </c>
      <c r="K312" s="70">
        <v>-45514</v>
      </c>
      <c r="L312" s="70" t="s">
        <v>199</v>
      </c>
      <c r="M312" s="71" t="s">
        <v>191</v>
      </c>
      <c r="N312" s="71"/>
      <c r="O312" s="72" t="s">
        <v>192</v>
      </c>
      <c r="P312" s="72" t="s">
        <v>193</v>
      </c>
    </row>
    <row r="313" spans="1:16" ht="13.5" thickBot="1" x14ac:dyDescent="0.25">
      <c r="A313" s="18" t="str">
        <f t="shared" si="24"/>
        <v> AN 202.327 </v>
      </c>
      <c r="B313" s="16" t="str">
        <f t="shared" si="25"/>
        <v>I</v>
      </c>
      <c r="C313" s="18">
        <f t="shared" si="26"/>
        <v>20722.350999999999</v>
      </c>
      <c r="D313" s="29" t="str">
        <f t="shared" si="27"/>
        <v>vis</v>
      </c>
      <c r="E313" s="69">
        <f>VLOOKUP(C313,Active!C$21:E$966,3,FALSE)</f>
        <v>-45500.821346266617</v>
      </c>
      <c r="F313" s="16" t="s">
        <v>183</v>
      </c>
      <c r="G313" s="29" t="str">
        <f t="shared" si="28"/>
        <v>20722.351</v>
      </c>
      <c r="H313" s="18">
        <f t="shared" si="29"/>
        <v>-45501</v>
      </c>
      <c r="I313" s="70" t="s">
        <v>200</v>
      </c>
      <c r="J313" s="71" t="s">
        <v>201</v>
      </c>
      <c r="K313" s="70">
        <v>-45501</v>
      </c>
      <c r="L313" s="70" t="s">
        <v>202</v>
      </c>
      <c r="M313" s="71" t="s">
        <v>191</v>
      </c>
      <c r="N313" s="71"/>
      <c r="O313" s="72" t="s">
        <v>192</v>
      </c>
      <c r="P313" s="72" t="s">
        <v>193</v>
      </c>
    </row>
    <row r="314" spans="1:16" ht="13.5" thickBot="1" x14ac:dyDescent="0.25">
      <c r="A314" s="18" t="str">
        <f t="shared" si="24"/>
        <v> AN 202.327 </v>
      </c>
      <c r="B314" s="16" t="str">
        <f t="shared" si="25"/>
        <v>I</v>
      </c>
      <c r="C314" s="18">
        <f t="shared" si="26"/>
        <v>20740.331999999999</v>
      </c>
      <c r="D314" s="29" t="str">
        <f t="shared" si="27"/>
        <v>vis</v>
      </c>
      <c r="E314" s="69">
        <f>VLOOKUP(C314,Active!C$21:E$966,3,FALSE)</f>
        <v>-45466.819671994752</v>
      </c>
      <c r="F314" s="16" t="s">
        <v>183</v>
      </c>
      <c r="G314" s="29" t="str">
        <f t="shared" si="28"/>
        <v>20740.332</v>
      </c>
      <c r="H314" s="18">
        <f t="shared" si="29"/>
        <v>-45467</v>
      </c>
      <c r="I314" s="70" t="s">
        <v>203</v>
      </c>
      <c r="J314" s="71" t="s">
        <v>204</v>
      </c>
      <c r="K314" s="70">
        <v>-45467</v>
      </c>
      <c r="L314" s="70" t="s">
        <v>205</v>
      </c>
      <c r="M314" s="71" t="s">
        <v>191</v>
      </c>
      <c r="N314" s="71"/>
      <c r="O314" s="72" t="s">
        <v>192</v>
      </c>
      <c r="P314" s="72" t="s">
        <v>193</v>
      </c>
    </row>
    <row r="315" spans="1:16" ht="13.5" thickBot="1" x14ac:dyDescent="0.25">
      <c r="A315" s="18" t="str">
        <f t="shared" si="24"/>
        <v> AN 202.327 </v>
      </c>
      <c r="B315" s="16" t="str">
        <f t="shared" si="25"/>
        <v>I</v>
      </c>
      <c r="C315" s="18">
        <f t="shared" si="26"/>
        <v>20750.400000000001</v>
      </c>
      <c r="D315" s="29" t="str">
        <f t="shared" si="27"/>
        <v>vis</v>
      </c>
      <c r="E315" s="69">
        <f>VLOOKUP(C315,Active!C$21:E$966,3,FALSE)</f>
        <v>-45447.781306132492</v>
      </c>
      <c r="F315" s="16" t="s">
        <v>183</v>
      </c>
      <c r="G315" s="29" t="str">
        <f t="shared" si="28"/>
        <v>20750.400</v>
      </c>
      <c r="H315" s="18">
        <f t="shared" si="29"/>
        <v>-45448</v>
      </c>
      <c r="I315" s="70" t="s">
        <v>206</v>
      </c>
      <c r="J315" s="71" t="s">
        <v>207</v>
      </c>
      <c r="K315" s="70">
        <v>-45448</v>
      </c>
      <c r="L315" s="70" t="s">
        <v>208</v>
      </c>
      <c r="M315" s="71" t="s">
        <v>191</v>
      </c>
      <c r="N315" s="71"/>
      <c r="O315" s="72" t="s">
        <v>192</v>
      </c>
      <c r="P315" s="72" t="s">
        <v>193</v>
      </c>
    </row>
    <row r="316" spans="1:16" ht="13.5" thickBot="1" x14ac:dyDescent="0.25">
      <c r="A316" s="18" t="str">
        <f t="shared" si="24"/>
        <v> AN 202.327 </v>
      </c>
      <c r="B316" s="16" t="str">
        <f t="shared" si="25"/>
        <v>I</v>
      </c>
      <c r="C316" s="18">
        <f t="shared" si="26"/>
        <v>20753.573</v>
      </c>
      <c r="D316" s="29" t="str">
        <f t="shared" si="27"/>
        <v>vis</v>
      </c>
      <c r="E316" s="69">
        <f>VLOOKUP(C316,Active!C$21:E$966,3,FALSE)</f>
        <v>-45441.781233140748</v>
      </c>
      <c r="F316" s="16" t="s">
        <v>183</v>
      </c>
      <c r="G316" s="29" t="str">
        <f t="shared" si="28"/>
        <v>20753.573</v>
      </c>
      <c r="H316" s="18">
        <f t="shared" si="29"/>
        <v>-45442</v>
      </c>
      <c r="I316" s="70" t="s">
        <v>209</v>
      </c>
      <c r="J316" s="71" t="s">
        <v>210</v>
      </c>
      <c r="K316" s="70">
        <v>-45442</v>
      </c>
      <c r="L316" s="70" t="s">
        <v>208</v>
      </c>
      <c r="M316" s="71" t="s">
        <v>191</v>
      </c>
      <c r="N316" s="71"/>
      <c r="O316" s="72" t="s">
        <v>192</v>
      </c>
      <c r="P316" s="72" t="s">
        <v>193</v>
      </c>
    </row>
    <row r="317" spans="1:16" ht="13.5" thickBot="1" x14ac:dyDescent="0.25">
      <c r="A317" s="18" t="str">
        <f t="shared" si="24"/>
        <v> AN 202.327 </v>
      </c>
      <c r="B317" s="16" t="str">
        <f t="shared" si="25"/>
        <v>I</v>
      </c>
      <c r="C317" s="18">
        <f t="shared" si="26"/>
        <v>20786.350999999999</v>
      </c>
      <c r="D317" s="29" t="str">
        <f t="shared" si="27"/>
        <v>vis</v>
      </c>
      <c r="E317" s="69">
        <f>VLOOKUP(C317,Active!C$21:E$966,3,FALSE)</f>
        <v>-45379.798758346071</v>
      </c>
      <c r="F317" s="16" t="s">
        <v>183</v>
      </c>
      <c r="G317" s="29" t="str">
        <f t="shared" si="28"/>
        <v>20786.351</v>
      </c>
      <c r="H317" s="18">
        <f t="shared" si="29"/>
        <v>-45380</v>
      </c>
      <c r="I317" s="70" t="s">
        <v>211</v>
      </c>
      <c r="J317" s="71" t="s">
        <v>212</v>
      </c>
      <c r="K317" s="70">
        <v>-45380</v>
      </c>
      <c r="L317" s="70" t="s">
        <v>213</v>
      </c>
      <c r="M317" s="71" t="s">
        <v>191</v>
      </c>
      <c r="N317" s="71"/>
      <c r="O317" s="72" t="s">
        <v>192</v>
      </c>
      <c r="P317" s="72" t="s">
        <v>193</v>
      </c>
    </row>
    <row r="318" spans="1:16" ht="13.5" thickBot="1" x14ac:dyDescent="0.25">
      <c r="A318" s="18" t="str">
        <f t="shared" si="24"/>
        <v> PALL 7.146 </v>
      </c>
      <c r="B318" s="16" t="str">
        <f t="shared" si="25"/>
        <v>I</v>
      </c>
      <c r="C318" s="18">
        <f t="shared" si="26"/>
        <v>23205.712</v>
      </c>
      <c r="D318" s="29" t="str">
        <f t="shared" si="27"/>
        <v>vis</v>
      </c>
      <c r="E318" s="69">
        <f>VLOOKUP(C318,Active!C$21:E$966,3,FALSE)</f>
        <v>-40804.840487501679</v>
      </c>
      <c r="F318" s="16" t="s">
        <v>183</v>
      </c>
      <c r="G318" s="29" t="str">
        <f t="shared" si="28"/>
        <v>23205.712</v>
      </c>
      <c r="H318" s="18">
        <f t="shared" si="29"/>
        <v>-40805</v>
      </c>
      <c r="I318" s="70" t="s">
        <v>214</v>
      </c>
      <c r="J318" s="71" t="s">
        <v>215</v>
      </c>
      <c r="K318" s="70">
        <v>-40805</v>
      </c>
      <c r="L318" s="70" t="s">
        <v>216</v>
      </c>
      <c r="M318" s="71" t="s">
        <v>185</v>
      </c>
      <c r="N318" s="71"/>
      <c r="O318" s="72" t="s">
        <v>217</v>
      </c>
      <c r="P318" s="72" t="s">
        <v>218</v>
      </c>
    </row>
    <row r="319" spans="1:16" ht="13.5" thickBot="1" x14ac:dyDescent="0.25">
      <c r="A319" s="18" t="str">
        <f t="shared" si="24"/>
        <v> PALL 7.146 </v>
      </c>
      <c r="B319" s="16" t="str">
        <f t="shared" si="25"/>
        <v>I</v>
      </c>
      <c r="C319" s="18">
        <f t="shared" si="26"/>
        <v>24387.633999999998</v>
      </c>
      <c r="D319" s="29" t="str">
        <f t="shared" si="27"/>
        <v>vis</v>
      </c>
      <c r="E319" s="69">
        <f>VLOOKUP(C319,Active!C$21:E$966,3,FALSE)</f>
        <v>-38569.852063123115</v>
      </c>
      <c r="F319" s="16" t="s">
        <v>183</v>
      </c>
      <c r="G319" s="29" t="str">
        <f t="shared" si="28"/>
        <v>24387.634</v>
      </c>
      <c r="H319" s="18">
        <f t="shared" si="29"/>
        <v>-38570</v>
      </c>
      <c r="I319" s="70" t="s">
        <v>219</v>
      </c>
      <c r="J319" s="71" t="s">
        <v>220</v>
      </c>
      <c r="K319" s="70">
        <v>-38570</v>
      </c>
      <c r="L319" s="70" t="s">
        <v>221</v>
      </c>
      <c r="M319" s="71" t="s">
        <v>185</v>
      </c>
      <c r="N319" s="71"/>
      <c r="O319" s="72" t="s">
        <v>217</v>
      </c>
      <c r="P319" s="72" t="s">
        <v>218</v>
      </c>
    </row>
    <row r="320" spans="1:16" ht="13.5" thickBot="1" x14ac:dyDescent="0.25">
      <c r="A320" s="18" t="str">
        <f t="shared" si="24"/>
        <v> PALL 7.146 </v>
      </c>
      <c r="B320" s="16" t="str">
        <f t="shared" si="25"/>
        <v>I</v>
      </c>
      <c r="C320" s="18">
        <f t="shared" si="26"/>
        <v>25444.753000000001</v>
      </c>
      <c r="D320" s="29" t="str">
        <f t="shared" si="27"/>
        <v>vis</v>
      </c>
      <c r="E320" s="69">
        <f>VLOOKUP(C320,Active!C$21:E$966,3,FALSE)</f>
        <v>-36570.863358123424</v>
      </c>
      <c r="F320" s="16" t="s">
        <v>183</v>
      </c>
      <c r="G320" s="29" t="str">
        <f t="shared" si="28"/>
        <v>25444.753</v>
      </c>
      <c r="H320" s="18">
        <f t="shared" si="29"/>
        <v>-36571</v>
      </c>
      <c r="I320" s="70" t="s">
        <v>222</v>
      </c>
      <c r="J320" s="71" t="s">
        <v>223</v>
      </c>
      <c r="K320" s="70">
        <v>-36571</v>
      </c>
      <c r="L320" s="70" t="s">
        <v>224</v>
      </c>
      <c r="M320" s="71" t="s">
        <v>185</v>
      </c>
      <c r="N320" s="71"/>
      <c r="O320" s="72" t="s">
        <v>217</v>
      </c>
      <c r="P320" s="72" t="s">
        <v>218</v>
      </c>
    </row>
    <row r="321" spans="1:16" ht="13.5" thickBot="1" x14ac:dyDescent="0.25">
      <c r="A321" s="18" t="str">
        <f t="shared" si="24"/>
        <v> AN 254.374 </v>
      </c>
      <c r="B321" s="16" t="str">
        <f t="shared" si="25"/>
        <v>I</v>
      </c>
      <c r="C321" s="18">
        <f t="shared" si="26"/>
        <v>27326.294999999998</v>
      </c>
      <c r="D321" s="29" t="str">
        <f t="shared" si="27"/>
        <v>vis</v>
      </c>
      <c r="E321" s="69">
        <f>VLOOKUP(C321,Active!C$21:E$966,3,FALSE)</f>
        <v>-33012.908949979668</v>
      </c>
      <c r="F321" s="16" t="s">
        <v>183</v>
      </c>
      <c r="G321" s="29" t="str">
        <f t="shared" si="28"/>
        <v>27326.295</v>
      </c>
      <c r="H321" s="18">
        <f t="shared" si="29"/>
        <v>-33013</v>
      </c>
      <c r="I321" s="70" t="s">
        <v>225</v>
      </c>
      <c r="J321" s="71" t="s">
        <v>226</v>
      </c>
      <c r="K321" s="70">
        <v>-33013</v>
      </c>
      <c r="L321" s="70" t="s">
        <v>227</v>
      </c>
      <c r="M321" s="71" t="s">
        <v>191</v>
      </c>
      <c r="N321" s="71"/>
      <c r="O321" s="72" t="s">
        <v>228</v>
      </c>
      <c r="P321" s="72" t="s">
        <v>229</v>
      </c>
    </row>
    <row r="322" spans="1:16" ht="13.5" thickBot="1" x14ac:dyDescent="0.25">
      <c r="A322" s="18" t="str">
        <f t="shared" si="24"/>
        <v> AN 254.374 </v>
      </c>
      <c r="B322" s="16" t="str">
        <f t="shared" si="25"/>
        <v>I</v>
      </c>
      <c r="C322" s="18">
        <f t="shared" si="26"/>
        <v>27327.363000000001</v>
      </c>
      <c r="D322" s="29" t="str">
        <f t="shared" si="27"/>
        <v>vis</v>
      </c>
      <c r="E322" s="69">
        <f>VLOOKUP(C322,Active!C$21:E$966,3,FALSE)</f>
        <v>-33010.889385543735</v>
      </c>
      <c r="F322" s="16" t="s">
        <v>183</v>
      </c>
      <c r="G322" s="29" t="str">
        <f t="shared" si="28"/>
        <v>27327.363</v>
      </c>
      <c r="H322" s="18">
        <f t="shared" si="29"/>
        <v>-33011</v>
      </c>
      <c r="I322" s="70" t="s">
        <v>230</v>
      </c>
      <c r="J322" s="71" t="s">
        <v>231</v>
      </c>
      <c r="K322" s="70">
        <v>-33011</v>
      </c>
      <c r="L322" s="70" t="s">
        <v>232</v>
      </c>
      <c r="M322" s="71" t="s">
        <v>191</v>
      </c>
      <c r="N322" s="71"/>
      <c r="O322" s="72" t="s">
        <v>228</v>
      </c>
      <c r="P322" s="72" t="s">
        <v>229</v>
      </c>
    </row>
    <row r="323" spans="1:16" ht="13.5" thickBot="1" x14ac:dyDescent="0.25">
      <c r="A323" s="18" t="str">
        <f t="shared" si="24"/>
        <v> AN 254.374 </v>
      </c>
      <c r="B323" s="16" t="str">
        <f t="shared" si="25"/>
        <v>I</v>
      </c>
      <c r="C323" s="18">
        <f t="shared" si="26"/>
        <v>27344.29</v>
      </c>
      <c r="D323" s="29" t="str">
        <f t="shared" si="27"/>
        <v>vis</v>
      </c>
      <c r="E323" s="69">
        <f>VLOOKUP(C323,Active!C$21:E$966,3,FALSE)</f>
        <v>-32978.880802016691</v>
      </c>
      <c r="F323" s="16" t="s">
        <v>183</v>
      </c>
      <c r="G323" s="29" t="str">
        <f t="shared" si="28"/>
        <v>27344.290</v>
      </c>
      <c r="H323" s="18">
        <f t="shared" si="29"/>
        <v>-32979</v>
      </c>
      <c r="I323" s="70" t="s">
        <v>233</v>
      </c>
      <c r="J323" s="71" t="s">
        <v>234</v>
      </c>
      <c r="K323" s="70">
        <v>-32979</v>
      </c>
      <c r="L323" s="70" t="s">
        <v>235</v>
      </c>
      <c r="M323" s="71" t="s">
        <v>191</v>
      </c>
      <c r="N323" s="71"/>
      <c r="O323" s="72" t="s">
        <v>228</v>
      </c>
      <c r="P323" s="72" t="s">
        <v>229</v>
      </c>
    </row>
    <row r="324" spans="1:16" ht="13.5" thickBot="1" x14ac:dyDescent="0.25">
      <c r="A324" s="18" t="str">
        <f t="shared" si="24"/>
        <v> AN 254.374 </v>
      </c>
      <c r="B324" s="16" t="str">
        <f t="shared" si="25"/>
        <v>I</v>
      </c>
      <c r="C324" s="18">
        <f t="shared" si="26"/>
        <v>27356.441999999999</v>
      </c>
      <c r="D324" s="29" t="str">
        <f t="shared" si="27"/>
        <v>vis</v>
      </c>
      <c r="E324" s="69">
        <f>VLOOKUP(C324,Active!C$21:E$966,3,FALSE)</f>
        <v>-32955.901638135278</v>
      </c>
      <c r="F324" s="16" t="s">
        <v>183</v>
      </c>
      <c r="G324" s="29" t="str">
        <f t="shared" si="28"/>
        <v>27356.442</v>
      </c>
      <c r="H324" s="18">
        <f t="shared" si="29"/>
        <v>-32956</v>
      </c>
      <c r="I324" s="70" t="s">
        <v>236</v>
      </c>
      <c r="J324" s="71" t="s">
        <v>237</v>
      </c>
      <c r="K324" s="70">
        <v>-32956</v>
      </c>
      <c r="L324" s="70" t="s">
        <v>238</v>
      </c>
      <c r="M324" s="71" t="s">
        <v>191</v>
      </c>
      <c r="N324" s="71"/>
      <c r="O324" s="72" t="s">
        <v>228</v>
      </c>
      <c r="P324" s="72" t="s">
        <v>229</v>
      </c>
    </row>
    <row r="325" spans="1:16" ht="13.5" thickBot="1" x14ac:dyDescent="0.25">
      <c r="A325" s="18" t="str">
        <f t="shared" si="24"/>
        <v> AN 254.374 </v>
      </c>
      <c r="B325" s="16" t="str">
        <f t="shared" si="25"/>
        <v>I</v>
      </c>
      <c r="C325" s="18">
        <f t="shared" si="26"/>
        <v>27370.198</v>
      </c>
      <c r="D325" s="29" t="str">
        <f t="shared" si="27"/>
        <v>vis</v>
      </c>
      <c r="E325" s="69">
        <f>VLOOKUP(C325,Active!C$21:E$966,3,FALSE)</f>
        <v>-32929.8893456441</v>
      </c>
      <c r="F325" s="16" t="s">
        <v>183</v>
      </c>
      <c r="G325" s="29" t="str">
        <f t="shared" si="28"/>
        <v>27370.198</v>
      </c>
      <c r="H325" s="18">
        <f t="shared" si="29"/>
        <v>-32930</v>
      </c>
      <c r="I325" s="70" t="s">
        <v>239</v>
      </c>
      <c r="J325" s="71" t="s">
        <v>240</v>
      </c>
      <c r="K325" s="70">
        <v>-32930</v>
      </c>
      <c r="L325" s="70" t="s">
        <v>241</v>
      </c>
      <c r="M325" s="71" t="s">
        <v>191</v>
      </c>
      <c r="N325" s="71"/>
      <c r="O325" s="72" t="s">
        <v>228</v>
      </c>
      <c r="P325" s="72" t="s">
        <v>229</v>
      </c>
    </row>
    <row r="326" spans="1:16" ht="13.5" thickBot="1" x14ac:dyDescent="0.25">
      <c r="A326" s="18" t="str">
        <f t="shared" si="24"/>
        <v> AN 254.374 </v>
      </c>
      <c r="B326" s="16" t="str">
        <f t="shared" si="25"/>
        <v>I</v>
      </c>
      <c r="C326" s="18">
        <f t="shared" si="26"/>
        <v>27659.47</v>
      </c>
      <c r="D326" s="29" t="str">
        <f t="shared" si="27"/>
        <v>vis</v>
      </c>
      <c r="E326" s="69">
        <f>VLOOKUP(C326,Active!C$21:E$966,3,FALSE)</f>
        <v>-32382.882376066722</v>
      </c>
      <c r="F326" s="16" t="s">
        <v>183</v>
      </c>
      <c r="G326" s="29" t="str">
        <f t="shared" si="28"/>
        <v>27659.470</v>
      </c>
      <c r="H326" s="18">
        <f t="shared" si="29"/>
        <v>-32383</v>
      </c>
      <c r="I326" s="70" t="s">
        <v>242</v>
      </c>
      <c r="J326" s="71" t="s">
        <v>243</v>
      </c>
      <c r="K326" s="70">
        <v>-32383</v>
      </c>
      <c r="L326" s="70" t="s">
        <v>244</v>
      </c>
      <c r="M326" s="71" t="s">
        <v>191</v>
      </c>
      <c r="N326" s="71"/>
      <c r="O326" s="72" t="s">
        <v>228</v>
      </c>
      <c r="P326" s="72" t="s">
        <v>229</v>
      </c>
    </row>
    <row r="327" spans="1:16" ht="13.5" thickBot="1" x14ac:dyDescent="0.25">
      <c r="A327" s="18" t="str">
        <f t="shared" si="24"/>
        <v> AN 254.374 </v>
      </c>
      <c r="B327" s="16" t="str">
        <f t="shared" si="25"/>
        <v>I</v>
      </c>
      <c r="C327" s="18">
        <f t="shared" si="26"/>
        <v>27666.332999999999</v>
      </c>
      <c r="D327" s="29" t="str">
        <f t="shared" si="27"/>
        <v>vis</v>
      </c>
      <c r="E327" s="69">
        <f>VLOOKUP(C327,Active!C$21:E$966,3,FALSE)</f>
        <v>-32369.904594490185</v>
      </c>
      <c r="F327" s="16" t="s">
        <v>183</v>
      </c>
      <c r="G327" s="29" t="str">
        <f t="shared" si="28"/>
        <v>27666.333</v>
      </c>
      <c r="H327" s="18">
        <f t="shared" si="29"/>
        <v>-32370</v>
      </c>
      <c r="I327" s="70" t="s">
        <v>245</v>
      </c>
      <c r="J327" s="71" t="s">
        <v>246</v>
      </c>
      <c r="K327" s="70">
        <v>-32370</v>
      </c>
      <c r="L327" s="70" t="s">
        <v>247</v>
      </c>
      <c r="M327" s="71" t="s">
        <v>191</v>
      </c>
      <c r="N327" s="71"/>
      <c r="O327" s="72" t="s">
        <v>228</v>
      </c>
      <c r="P327" s="72" t="s">
        <v>229</v>
      </c>
    </row>
    <row r="328" spans="1:16" ht="13.5" thickBot="1" x14ac:dyDescent="0.25">
      <c r="A328" s="18" t="str">
        <f t="shared" si="24"/>
        <v> AN 254.374 </v>
      </c>
      <c r="B328" s="16" t="str">
        <f t="shared" si="25"/>
        <v>I</v>
      </c>
      <c r="C328" s="18">
        <f t="shared" si="26"/>
        <v>27667.394</v>
      </c>
      <c r="D328" s="29" t="str">
        <f t="shared" si="27"/>
        <v>vis</v>
      </c>
      <c r="E328" s="69">
        <f>VLOOKUP(C328,Active!C$21:E$966,3,FALSE)</f>
        <v>-32367.898266899811</v>
      </c>
      <c r="F328" s="16" t="s">
        <v>183</v>
      </c>
      <c r="G328" s="29" t="str">
        <f t="shared" si="28"/>
        <v>27667.394</v>
      </c>
      <c r="H328" s="18">
        <f t="shared" si="29"/>
        <v>-32368</v>
      </c>
      <c r="I328" s="70" t="s">
        <v>248</v>
      </c>
      <c r="J328" s="71" t="s">
        <v>249</v>
      </c>
      <c r="K328" s="70">
        <v>-32368</v>
      </c>
      <c r="L328" s="70" t="s">
        <v>250</v>
      </c>
      <c r="M328" s="71" t="s">
        <v>191</v>
      </c>
      <c r="N328" s="71"/>
      <c r="O328" s="72" t="s">
        <v>228</v>
      </c>
      <c r="P328" s="72" t="s">
        <v>229</v>
      </c>
    </row>
    <row r="329" spans="1:16" ht="13.5" thickBot="1" x14ac:dyDescent="0.25">
      <c r="A329" s="18" t="str">
        <f t="shared" si="24"/>
        <v> AN 254.374 </v>
      </c>
      <c r="B329" s="16" t="str">
        <f t="shared" si="25"/>
        <v>I</v>
      </c>
      <c r="C329" s="18">
        <f t="shared" si="26"/>
        <v>27668.402999999998</v>
      </c>
      <c r="D329" s="29" t="str">
        <f t="shared" si="27"/>
        <v>vis</v>
      </c>
      <c r="E329" s="69">
        <f>VLOOKUP(C329,Active!C$21:E$966,3,FALSE)</f>
        <v>-32365.990270162129</v>
      </c>
      <c r="F329" s="16" t="s">
        <v>183</v>
      </c>
      <c r="G329" s="29" t="str">
        <f t="shared" si="28"/>
        <v>27668.403</v>
      </c>
      <c r="H329" s="18">
        <f t="shared" si="29"/>
        <v>-32366</v>
      </c>
      <c r="I329" s="70" t="s">
        <v>251</v>
      </c>
      <c r="J329" s="71" t="s">
        <v>252</v>
      </c>
      <c r="K329" s="70">
        <v>-32366</v>
      </c>
      <c r="L329" s="70" t="s">
        <v>253</v>
      </c>
      <c r="M329" s="71" t="s">
        <v>191</v>
      </c>
      <c r="N329" s="71"/>
      <c r="O329" s="72" t="s">
        <v>228</v>
      </c>
      <c r="P329" s="72" t="s">
        <v>229</v>
      </c>
    </row>
    <row r="330" spans="1:16" ht="13.5" thickBot="1" x14ac:dyDescent="0.25">
      <c r="A330" s="18" t="str">
        <f t="shared" si="24"/>
        <v> AN 254.374 </v>
      </c>
      <c r="B330" s="16" t="str">
        <f t="shared" si="25"/>
        <v>I</v>
      </c>
      <c r="C330" s="18">
        <f t="shared" si="26"/>
        <v>27710.232</v>
      </c>
      <c r="D330" s="29" t="str">
        <f t="shared" si="27"/>
        <v>vis</v>
      </c>
      <c r="E330" s="69">
        <f>VLOOKUP(C330,Active!C$21:E$966,3,FALSE)</f>
        <v>-32286.892554066369</v>
      </c>
      <c r="F330" s="16" t="s">
        <v>183</v>
      </c>
      <c r="G330" s="29" t="str">
        <f t="shared" si="28"/>
        <v>27710.232</v>
      </c>
      <c r="H330" s="18">
        <f t="shared" si="29"/>
        <v>-32287</v>
      </c>
      <c r="I330" s="70" t="s">
        <v>254</v>
      </c>
      <c r="J330" s="71" t="s">
        <v>255</v>
      </c>
      <c r="K330" s="70">
        <v>-32287</v>
      </c>
      <c r="L330" s="70" t="s">
        <v>256</v>
      </c>
      <c r="M330" s="71" t="s">
        <v>191</v>
      </c>
      <c r="N330" s="71"/>
      <c r="O330" s="72" t="s">
        <v>228</v>
      </c>
      <c r="P330" s="72" t="s">
        <v>229</v>
      </c>
    </row>
    <row r="331" spans="1:16" ht="13.5" thickBot="1" x14ac:dyDescent="0.25">
      <c r="A331" s="18" t="str">
        <f t="shared" ref="A331:A394" si="30">P331</f>
        <v> AN 254.374 </v>
      </c>
      <c r="B331" s="16" t="str">
        <f t="shared" ref="B331:B394" si="31">IF(H331=INT(H331),"I","II")</f>
        <v>I</v>
      </c>
      <c r="C331" s="18">
        <f t="shared" ref="C331:C394" si="32">1*G331</f>
        <v>27712.351999999999</v>
      </c>
      <c r="D331" s="29" t="str">
        <f t="shared" ref="D331:D394" si="33">VLOOKUP(F331,I$1:J$5,2,FALSE)</f>
        <v>vis</v>
      </c>
      <c r="E331" s="69">
        <f>VLOOKUP(C331,Active!C$21:E$966,3,FALSE)</f>
        <v>-32282.883680841504</v>
      </c>
      <c r="F331" s="16" t="s">
        <v>183</v>
      </c>
      <c r="G331" s="29" t="str">
        <f t="shared" ref="G331:G394" si="34">MID(I331,3,LEN(I331)-3)</f>
        <v>27712.352</v>
      </c>
      <c r="H331" s="18">
        <f t="shared" ref="H331:H394" si="35">1*K331</f>
        <v>-32283</v>
      </c>
      <c r="I331" s="70" t="s">
        <v>257</v>
      </c>
      <c r="J331" s="71" t="s">
        <v>258</v>
      </c>
      <c r="K331" s="70">
        <v>-32283</v>
      </c>
      <c r="L331" s="70" t="s">
        <v>244</v>
      </c>
      <c r="M331" s="71" t="s">
        <v>191</v>
      </c>
      <c r="N331" s="71"/>
      <c r="O331" s="72" t="s">
        <v>228</v>
      </c>
      <c r="P331" s="72" t="s">
        <v>229</v>
      </c>
    </row>
    <row r="332" spans="1:16" ht="13.5" thickBot="1" x14ac:dyDescent="0.25">
      <c r="A332" s="18" t="str">
        <f t="shared" si="30"/>
        <v> AAC 4.114 </v>
      </c>
      <c r="B332" s="16" t="str">
        <f t="shared" si="31"/>
        <v>I</v>
      </c>
      <c r="C332" s="18">
        <f t="shared" si="32"/>
        <v>32642.571</v>
      </c>
      <c r="D332" s="29" t="str">
        <f t="shared" si="33"/>
        <v>vis</v>
      </c>
      <c r="E332" s="69">
        <f>VLOOKUP(C332,Active!C$21:E$966,3,FALSE)</f>
        <v>-22959.948330918869</v>
      </c>
      <c r="F332" s="16" t="s">
        <v>183</v>
      </c>
      <c r="G332" s="29" t="str">
        <f t="shared" si="34"/>
        <v>32642.571</v>
      </c>
      <c r="H332" s="18">
        <f t="shared" si="35"/>
        <v>-22960</v>
      </c>
      <c r="I332" s="70" t="s">
        <v>259</v>
      </c>
      <c r="J332" s="71" t="s">
        <v>260</v>
      </c>
      <c r="K332" s="70">
        <v>-22960</v>
      </c>
      <c r="L332" s="70" t="s">
        <v>261</v>
      </c>
      <c r="M332" s="71" t="s">
        <v>191</v>
      </c>
      <c r="N332" s="71"/>
      <c r="O332" s="72" t="s">
        <v>262</v>
      </c>
      <c r="P332" s="72" t="s">
        <v>263</v>
      </c>
    </row>
    <row r="333" spans="1:16" ht="13.5" thickBot="1" x14ac:dyDescent="0.25">
      <c r="A333" s="18" t="str">
        <f t="shared" si="30"/>
        <v> AAC 4.114 </v>
      </c>
      <c r="B333" s="16" t="str">
        <f t="shared" si="31"/>
        <v>I</v>
      </c>
      <c r="C333" s="18">
        <f t="shared" si="32"/>
        <v>32687.521000000001</v>
      </c>
      <c r="D333" s="29" t="str">
        <f t="shared" si="33"/>
        <v>vis</v>
      </c>
      <c r="E333" s="69">
        <f>VLOOKUP(C333,Active!C$21:E$966,3,FALSE)</f>
        <v>-22874.948872684046</v>
      </c>
      <c r="F333" s="16" t="s">
        <v>183</v>
      </c>
      <c r="G333" s="29" t="str">
        <f t="shared" si="34"/>
        <v>32687.521</v>
      </c>
      <c r="H333" s="18">
        <f t="shared" si="35"/>
        <v>-22875</v>
      </c>
      <c r="I333" s="70" t="s">
        <v>264</v>
      </c>
      <c r="J333" s="71" t="s">
        <v>265</v>
      </c>
      <c r="K333" s="70">
        <v>-22875</v>
      </c>
      <c r="L333" s="70" t="s">
        <v>261</v>
      </c>
      <c r="M333" s="71" t="s">
        <v>191</v>
      </c>
      <c r="N333" s="71"/>
      <c r="O333" s="72" t="s">
        <v>262</v>
      </c>
      <c r="P333" s="72" t="s">
        <v>263</v>
      </c>
    </row>
    <row r="334" spans="1:16" ht="13.5" thickBot="1" x14ac:dyDescent="0.25">
      <c r="A334" s="18" t="str">
        <f t="shared" si="30"/>
        <v> AAC 5.6 </v>
      </c>
      <c r="B334" s="16" t="str">
        <f t="shared" si="31"/>
        <v>I</v>
      </c>
      <c r="C334" s="18">
        <f t="shared" si="32"/>
        <v>33000.576000000001</v>
      </c>
      <c r="D334" s="29" t="str">
        <f t="shared" si="33"/>
        <v>vis</v>
      </c>
      <c r="E334" s="69">
        <f>VLOOKUP(C334,Active!C$21:E$966,3,FALSE)</f>
        <v>-22282.968774848629</v>
      </c>
      <c r="F334" s="16" t="s">
        <v>183</v>
      </c>
      <c r="G334" s="29" t="str">
        <f t="shared" si="34"/>
        <v>33000.576</v>
      </c>
      <c r="H334" s="18">
        <f t="shared" si="35"/>
        <v>-22283</v>
      </c>
      <c r="I334" s="70" t="s">
        <v>266</v>
      </c>
      <c r="J334" s="71" t="s">
        <v>267</v>
      </c>
      <c r="K334" s="70">
        <v>-22283</v>
      </c>
      <c r="L334" s="70" t="s">
        <v>268</v>
      </c>
      <c r="M334" s="71" t="s">
        <v>191</v>
      </c>
      <c r="N334" s="71"/>
      <c r="O334" s="72" t="s">
        <v>262</v>
      </c>
      <c r="P334" s="72" t="s">
        <v>269</v>
      </c>
    </row>
    <row r="335" spans="1:16" ht="13.5" thickBot="1" x14ac:dyDescent="0.25">
      <c r="A335" s="18" t="str">
        <f t="shared" si="30"/>
        <v> AAC 5.76 </v>
      </c>
      <c r="B335" s="16" t="str">
        <f t="shared" si="31"/>
        <v>I</v>
      </c>
      <c r="C335" s="18">
        <f t="shared" si="32"/>
        <v>33007.455999999998</v>
      </c>
      <c r="D335" s="29" t="str">
        <f t="shared" si="33"/>
        <v>vis</v>
      </c>
      <c r="E335" s="69">
        <f>VLOOKUP(C335,Active!C$21:E$966,3,FALSE)</f>
        <v>-22269.958846647176</v>
      </c>
      <c r="F335" s="16" t="s">
        <v>183</v>
      </c>
      <c r="G335" s="29" t="str">
        <f t="shared" si="34"/>
        <v>33007.456</v>
      </c>
      <c r="H335" s="18">
        <f t="shared" si="35"/>
        <v>-22270</v>
      </c>
      <c r="I335" s="70" t="s">
        <v>270</v>
      </c>
      <c r="J335" s="71" t="s">
        <v>271</v>
      </c>
      <c r="K335" s="70">
        <v>-22270</v>
      </c>
      <c r="L335" s="70" t="s">
        <v>272</v>
      </c>
      <c r="M335" s="71" t="s">
        <v>191</v>
      </c>
      <c r="N335" s="71"/>
      <c r="O335" s="72" t="s">
        <v>273</v>
      </c>
      <c r="P335" s="72" t="s">
        <v>274</v>
      </c>
    </row>
    <row r="336" spans="1:16" ht="13.5" thickBot="1" x14ac:dyDescent="0.25">
      <c r="A336" s="18" t="str">
        <f t="shared" si="30"/>
        <v> AAC 5.76 </v>
      </c>
      <c r="B336" s="16" t="str">
        <f t="shared" si="31"/>
        <v>I</v>
      </c>
      <c r="C336" s="18">
        <f t="shared" si="32"/>
        <v>33042.358999999997</v>
      </c>
      <c r="D336" s="29" t="str">
        <f t="shared" si="33"/>
        <v>vis</v>
      </c>
      <c r="E336" s="69">
        <f>VLOOKUP(C336,Active!C$21:E$966,3,FALSE)</f>
        <v>-22203.958043737948</v>
      </c>
      <c r="F336" s="16" t="s">
        <v>183</v>
      </c>
      <c r="G336" s="29" t="str">
        <f t="shared" si="34"/>
        <v>33042.359</v>
      </c>
      <c r="H336" s="18">
        <f t="shared" si="35"/>
        <v>-22204</v>
      </c>
      <c r="I336" s="70" t="s">
        <v>275</v>
      </c>
      <c r="J336" s="71" t="s">
        <v>276</v>
      </c>
      <c r="K336" s="70">
        <v>-22204</v>
      </c>
      <c r="L336" s="70" t="s">
        <v>272</v>
      </c>
      <c r="M336" s="71" t="s">
        <v>191</v>
      </c>
      <c r="N336" s="71"/>
      <c r="O336" s="72" t="s">
        <v>273</v>
      </c>
      <c r="P336" s="72" t="s">
        <v>274</v>
      </c>
    </row>
    <row r="337" spans="1:16" ht="13.5" thickBot="1" x14ac:dyDescent="0.25">
      <c r="A337" s="18" t="str">
        <f t="shared" si="30"/>
        <v> AAC 5.76 </v>
      </c>
      <c r="B337" s="16" t="str">
        <f t="shared" si="31"/>
        <v>I</v>
      </c>
      <c r="C337" s="18">
        <f t="shared" si="32"/>
        <v>33052.406999999999</v>
      </c>
      <c r="D337" s="29" t="str">
        <f t="shared" si="33"/>
        <v>vis</v>
      </c>
      <c r="E337" s="69">
        <f>VLOOKUP(C337,Active!C$21:E$966,3,FALSE)</f>
        <v>-22184.957497434418</v>
      </c>
      <c r="F337" s="16" t="s">
        <v>183</v>
      </c>
      <c r="G337" s="29" t="str">
        <f t="shared" si="34"/>
        <v>33052.407</v>
      </c>
      <c r="H337" s="18">
        <f t="shared" si="35"/>
        <v>-22185</v>
      </c>
      <c r="I337" s="70" t="s">
        <v>277</v>
      </c>
      <c r="J337" s="71" t="s">
        <v>278</v>
      </c>
      <c r="K337" s="70">
        <v>-22185</v>
      </c>
      <c r="L337" s="70" t="s">
        <v>272</v>
      </c>
      <c r="M337" s="71" t="s">
        <v>191</v>
      </c>
      <c r="N337" s="71"/>
      <c r="O337" s="72" t="s">
        <v>273</v>
      </c>
      <c r="P337" s="72" t="s">
        <v>274</v>
      </c>
    </row>
    <row r="338" spans="1:16" ht="13.5" thickBot="1" x14ac:dyDescent="0.25">
      <c r="A338" s="18" t="str">
        <f t="shared" si="30"/>
        <v> AAC 5.6 </v>
      </c>
      <c r="B338" s="16" t="str">
        <f t="shared" si="31"/>
        <v>I</v>
      </c>
      <c r="C338" s="18">
        <f t="shared" si="32"/>
        <v>33053.472000000002</v>
      </c>
      <c r="D338" s="29" t="str">
        <f t="shared" si="33"/>
        <v>vis</v>
      </c>
      <c r="E338" s="69">
        <f>VLOOKUP(C338,Active!C$21:E$966,3,FALSE)</f>
        <v>-22182.943605932298</v>
      </c>
      <c r="F338" s="16" t="s">
        <v>183</v>
      </c>
      <c r="G338" s="29" t="str">
        <f t="shared" si="34"/>
        <v>33053.472</v>
      </c>
      <c r="H338" s="18">
        <f t="shared" si="35"/>
        <v>-22183</v>
      </c>
      <c r="I338" s="70" t="s">
        <v>279</v>
      </c>
      <c r="J338" s="71" t="s">
        <v>280</v>
      </c>
      <c r="K338" s="70">
        <v>-22183</v>
      </c>
      <c r="L338" s="70" t="s">
        <v>281</v>
      </c>
      <c r="M338" s="71" t="s">
        <v>191</v>
      </c>
      <c r="N338" s="71"/>
      <c r="O338" s="72" t="s">
        <v>262</v>
      </c>
      <c r="P338" s="72" t="s">
        <v>269</v>
      </c>
    </row>
    <row r="339" spans="1:16" ht="13.5" thickBot="1" x14ac:dyDescent="0.25">
      <c r="A339" s="18" t="str">
        <f t="shared" si="30"/>
        <v> AC 118.8 </v>
      </c>
      <c r="B339" s="16" t="str">
        <f t="shared" si="31"/>
        <v>I</v>
      </c>
      <c r="C339" s="18">
        <f t="shared" si="32"/>
        <v>33163.451000000001</v>
      </c>
      <c r="D339" s="29" t="str">
        <f t="shared" si="33"/>
        <v>vis</v>
      </c>
      <c r="E339" s="69">
        <f>VLOOKUP(C339,Active!C$21:E$966,3,FALSE)</f>
        <v>-21974.975743480521</v>
      </c>
      <c r="F339" s="16" t="s">
        <v>183</v>
      </c>
      <c r="G339" s="29" t="str">
        <f t="shared" si="34"/>
        <v>33163.451</v>
      </c>
      <c r="H339" s="18">
        <f t="shared" si="35"/>
        <v>-21975</v>
      </c>
      <c r="I339" s="70" t="s">
        <v>282</v>
      </c>
      <c r="J339" s="71" t="s">
        <v>283</v>
      </c>
      <c r="K339" s="70">
        <v>-21975</v>
      </c>
      <c r="L339" s="70" t="s">
        <v>284</v>
      </c>
      <c r="M339" s="71" t="s">
        <v>191</v>
      </c>
      <c r="N339" s="71"/>
      <c r="O339" s="72" t="s">
        <v>285</v>
      </c>
      <c r="P339" s="72" t="s">
        <v>286</v>
      </c>
    </row>
    <row r="340" spans="1:16" ht="13.5" thickBot="1" x14ac:dyDescent="0.25">
      <c r="A340" s="18" t="str">
        <f t="shared" si="30"/>
        <v> AAC 5.76 </v>
      </c>
      <c r="B340" s="16" t="str">
        <f t="shared" si="31"/>
        <v>I</v>
      </c>
      <c r="C340" s="18">
        <f t="shared" si="32"/>
        <v>33206.292999999998</v>
      </c>
      <c r="D340" s="29" t="str">
        <f t="shared" si="33"/>
        <v>vis</v>
      </c>
      <c r="E340" s="69">
        <f>VLOOKUP(C340,Active!C$21:E$966,3,FALSE)</f>
        <v>-21893.962466735338</v>
      </c>
      <c r="F340" s="16" t="s">
        <v>183</v>
      </c>
      <c r="G340" s="29" t="str">
        <f t="shared" si="34"/>
        <v>33206.293</v>
      </c>
      <c r="H340" s="18">
        <f t="shared" si="35"/>
        <v>-21894</v>
      </c>
      <c r="I340" s="70" t="s">
        <v>287</v>
      </c>
      <c r="J340" s="71" t="s">
        <v>288</v>
      </c>
      <c r="K340" s="70">
        <v>-21894</v>
      </c>
      <c r="L340" s="70" t="s">
        <v>289</v>
      </c>
      <c r="M340" s="71" t="s">
        <v>191</v>
      </c>
      <c r="N340" s="71"/>
      <c r="O340" s="72" t="s">
        <v>273</v>
      </c>
      <c r="P340" s="72" t="s">
        <v>274</v>
      </c>
    </row>
    <row r="341" spans="1:16" ht="13.5" thickBot="1" x14ac:dyDescent="0.25">
      <c r="A341" s="18" t="str">
        <f t="shared" si="30"/>
        <v> AAC 5.6 </v>
      </c>
      <c r="B341" s="16" t="str">
        <f t="shared" si="31"/>
        <v>I</v>
      </c>
      <c r="C341" s="18">
        <f t="shared" si="32"/>
        <v>33206.294000000002</v>
      </c>
      <c r="D341" s="29" t="str">
        <f t="shared" si="33"/>
        <v>vis</v>
      </c>
      <c r="E341" s="69">
        <f>VLOOKUP(C341,Active!C$21:E$966,3,FALSE)</f>
        <v>-21893.960575757395</v>
      </c>
      <c r="F341" s="16" t="s">
        <v>183</v>
      </c>
      <c r="G341" s="29" t="str">
        <f t="shared" si="34"/>
        <v>33206.294</v>
      </c>
      <c r="H341" s="18">
        <f t="shared" si="35"/>
        <v>-21894</v>
      </c>
      <c r="I341" s="70" t="s">
        <v>290</v>
      </c>
      <c r="J341" s="71" t="s">
        <v>291</v>
      </c>
      <c r="K341" s="70">
        <v>-21894</v>
      </c>
      <c r="L341" s="70" t="s">
        <v>292</v>
      </c>
      <c r="M341" s="71" t="s">
        <v>191</v>
      </c>
      <c r="N341" s="71"/>
      <c r="O341" s="72" t="s">
        <v>262</v>
      </c>
      <c r="P341" s="72" t="s">
        <v>269</v>
      </c>
    </row>
    <row r="342" spans="1:16" ht="13.5" thickBot="1" x14ac:dyDescent="0.25">
      <c r="A342" s="18" t="str">
        <f t="shared" si="30"/>
        <v> AAC 5.76 </v>
      </c>
      <c r="B342" s="16" t="str">
        <f t="shared" si="31"/>
        <v>I</v>
      </c>
      <c r="C342" s="18">
        <f t="shared" si="32"/>
        <v>33410.411999999997</v>
      </c>
      <c r="D342" s="29" t="str">
        <f t="shared" si="33"/>
        <v>vis</v>
      </c>
      <c r="E342" s="69">
        <f>VLOOKUP(C342,Active!C$21:E$966,3,FALSE)</f>
        <v>-21507.977941364185</v>
      </c>
      <c r="F342" s="16" t="s">
        <v>183</v>
      </c>
      <c r="G342" s="29" t="str">
        <f t="shared" si="34"/>
        <v>33410.412</v>
      </c>
      <c r="H342" s="18">
        <f t="shared" si="35"/>
        <v>-21508</v>
      </c>
      <c r="I342" s="70" t="s">
        <v>293</v>
      </c>
      <c r="J342" s="71" t="s">
        <v>294</v>
      </c>
      <c r="K342" s="70">
        <v>-21508</v>
      </c>
      <c r="L342" s="70" t="s">
        <v>295</v>
      </c>
      <c r="M342" s="71" t="s">
        <v>191</v>
      </c>
      <c r="N342" s="71"/>
      <c r="O342" s="72" t="s">
        <v>273</v>
      </c>
      <c r="P342" s="72" t="s">
        <v>274</v>
      </c>
    </row>
    <row r="343" spans="1:16" ht="13.5" thickBot="1" x14ac:dyDescent="0.25">
      <c r="A343" s="18" t="str">
        <f t="shared" si="30"/>
        <v> AAC 5.8 </v>
      </c>
      <c r="B343" s="16" t="str">
        <f t="shared" si="31"/>
        <v>I</v>
      </c>
      <c r="C343" s="18">
        <f t="shared" si="32"/>
        <v>33410.432000000001</v>
      </c>
      <c r="D343" s="29" t="str">
        <f t="shared" si="33"/>
        <v>vis</v>
      </c>
      <c r="E343" s="69">
        <f>VLOOKUP(C343,Active!C$21:E$966,3,FALSE)</f>
        <v>-21507.940121805452</v>
      </c>
      <c r="F343" s="16" t="s">
        <v>183</v>
      </c>
      <c r="G343" s="29" t="str">
        <f t="shared" si="34"/>
        <v>33410.432</v>
      </c>
      <c r="H343" s="18">
        <f t="shared" si="35"/>
        <v>-21508</v>
      </c>
      <c r="I343" s="70" t="s">
        <v>296</v>
      </c>
      <c r="J343" s="71" t="s">
        <v>297</v>
      </c>
      <c r="K343" s="70">
        <v>-21508</v>
      </c>
      <c r="L343" s="70" t="s">
        <v>298</v>
      </c>
      <c r="M343" s="71" t="s">
        <v>191</v>
      </c>
      <c r="N343" s="71"/>
      <c r="O343" s="72" t="s">
        <v>262</v>
      </c>
      <c r="P343" s="72" t="s">
        <v>299</v>
      </c>
    </row>
    <row r="344" spans="1:16" ht="13.5" thickBot="1" x14ac:dyDescent="0.25">
      <c r="A344" s="18" t="str">
        <f t="shared" si="30"/>
        <v> AAC 5.76 </v>
      </c>
      <c r="B344" s="16" t="str">
        <f t="shared" si="31"/>
        <v>I</v>
      </c>
      <c r="C344" s="18">
        <f t="shared" si="32"/>
        <v>33419.409</v>
      </c>
      <c r="D344" s="29" t="str">
        <f t="shared" si="33"/>
        <v>vis</v>
      </c>
      <c r="E344" s="69">
        <f>VLOOKUP(C344,Active!C$21:E$966,3,FALSE)</f>
        <v>-21490.964812871658</v>
      </c>
      <c r="F344" s="16" t="s">
        <v>183</v>
      </c>
      <c r="G344" s="29" t="str">
        <f t="shared" si="34"/>
        <v>33419.409</v>
      </c>
      <c r="H344" s="18">
        <f t="shared" si="35"/>
        <v>-21491</v>
      </c>
      <c r="I344" s="70" t="s">
        <v>300</v>
      </c>
      <c r="J344" s="71" t="s">
        <v>301</v>
      </c>
      <c r="K344" s="70">
        <v>-21491</v>
      </c>
      <c r="L344" s="70" t="s">
        <v>302</v>
      </c>
      <c r="M344" s="71" t="s">
        <v>191</v>
      </c>
      <c r="N344" s="71"/>
      <c r="O344" s="72" t="s">
        <v>273</v>
      </c>
      <c r="P344" s="72" t="s">
        <v>274</v>
      </c>
    </row>
    <row r="345" spans="1:16" ht="13.5" thickBot="1" x14ac:dyDescent="0.25">
      <c r="A345" s="18" t="str">
        <f t="shared" si="30"/>
        <v> AC 118.8 </v>
      </c>
      <c r="B345" s="16" t="str">
        <f t="shared" si="31"/>
        <v>I</v>
      </c>
      <c r="C345" s="18">
        <f t="shared" si="32"/>
        <v>33536.277000000002</v>
      </c>
      <c r="D345" s="29" t="str">
        <f t="shared" si="33"/>
        <v>vis</v>
      </c>
      <c r="E345" s="69">
        <f>VLOOKUP(C345,Active!C$21:E$966,3,FALSE)</f>
        <v>-21269.970003416995</v>
      </c>
      <c r="F345" s="16" t="s">
        <v>183</v>
      </c>
      <c r="G345" s="29" t="str">
        <f t="shared" si="34"/>
        <v>33536.277</v>
      </c>
      <c r="H345" s="18">
        <f t="shared" si="35"/>
        <v>-21270</v>
      </c>
      <c r="I345" s="70" t="s">
        <v>303</v>
      </c>
      <c r="J345" s="71" t="s">
        <v>304</v>
      </c>
      <c r="K345" s="70">
        <v>-21270</v>
      </c>
      <c r="L345" s="70" t="s">
        <v>305</v>
      </c>
      <c r="M345" s="71" t="s">
        <v>191</v>
      </c>
      <c r="N345" s="71"/>
      <c r="O345" s="72" t="s">
        <v>285</v>
      </c>
      <c r="P345" s="72" t="s">
        <v>286</v>
      </c>
    </row>
    <row r="346" spans="1:16" ht="13.5" thickBot="1" x14ac:dyDescent="0.25">
      <c r="A346" s="18" t="str">
        <f t="shared" si="30"/>
        <v> AAC 5.76 </v>
      </c>
      <c r="B346" s="16" t="str">
        <f t="shared" si="31"/>
        <v>I</v>
      </c>
      <c r="C346" s="18">
        <f t="shared" si="32"/>
        <v>33538.394</v>
      </c>
      <c r="D346" s="29" t="str">
        <f t="shared" si="33"/>
        <v>vis</v>
      </c>
      <c r="E346" s="69">
        <f>VLOOKUP(C346,Active!C$21:E$966,3,FALSE)</f>
        <v>-21265.966803125935</v>
      </c>
      <c r="F346" s="16" t="s">
        <v>183</v>
      </c>
      <c r="G346" s="29" t="str">
        <f t="shared" si="34"/>
        <v>33538.394</v>
      </c>
      <c r="H346" s="18">
        <f t="shared" si="35"/>
        <v>-21266</v>
      </c>
      <c r="I346" s="70" t="s">
        <v>306</v>
      </c>
      <c r="J346" s="71" t="s">
        <v>307</v>
      </c>
      <c r="K346" s="70">
        <v>-21266</v>
      </c>
      <c r="L346" s="70" t="s">
        <v>308</v>
      </c>
      <c r="M346" s="71" t="s">
        <v>191</v>
      </c>
      <c r="N346" s="71"/>
      <c r="O346" s="72" t="s">
        <v>273</v>
      </c>
      <c r="P346" s="72" t="s">
        <v>274</v>
      </c>
    </row>
    <row r="347" spans="1:16" ht="13.5" thickBot="1" x14ac:dyDescent="0.25">
      <c r="A347" s="18" t="str">
        <f t="shared" si="30"/>
        <v> AAC 5.8 </v>
      </c>
      <c r="B347" s="16" t="str">
        <f t="shared" si="31"/>
        <v>I</v>
      </c>
      <c r="C347" s="18">
        <f t="shared" si="32"/>
        <v>33539.453999999998</v>
      </c>
      <c r="D347" s="29" t="str">
        <f t="shared" si="33"/>
        <v>vis</v>
      </c>
      <c r="E347" s="69">
        <f>VLOOKUP(C347,Active!C$21:E$966,3,FALSE)</f>
        <v>-21263.962366513508</v>
      </c>
      <c r="F347" s="16" t="s">
        <v>183</v>
      </c>
      <c r="G347" s="29" t="str">
        <f t="shared" si="34"/>
        <v>33539.454</v>
      </c>
      <c r="H347" s="18">
        <f t="shared" si="35"/>
        <v>-21264</v>
      </c>
      <c r="I347" s="70" t="s">
        <v>309</v>
      </c>
      <c r="J347" s="71" t="s">
        <v>310</v>
      </c>
      <c r="K347" s="70">
        <v>-21264</v>
      </c>
      <c r="L347" s="70" t="s">
        <v>289</v>
      </c>
      <c r="M347" s="71" t="s">
        <v>191</v>
      </c>
      <c r="N347" s="71"/>
      <c r="O347" s="72" t="s">
        <v>262</v>
      </c>
      <c r="P347" s="72" t="s">
        <v>299</v>
      </c>
    </row>
    <row r="348" spans="1:16" ht="13.5" thickBot="1" x14ac:dyDescent="0.25">
      <c r="A348" s="18" t="str">
        <f t="shared" si="30"/>
        <v> AC 118.8 </v>
      </c>
      <c r="B348" s="16" t="str">
        <f t="shared" si="31"/>
        <v>I</v>
      </c>
      <c r="C348" s="18">
        <f t="shared" si="32"/>
        <v>33545.271000000001</v>
      </c>
      <c r="D348" s="29" t="str">
        <f t="shared" si="33"/>
        <v>vis</v>
      </c>
      <c r="E348" s="69">
        <f>VLOOKUP(C348,Active!C$21:E$966,3,FALSE)</f>
        <v>-21252.962547858286</v>
      </c>
      <c r="F348" s="16" t="s">
        <v>183</v>
      </c>
      <c r="G348" s="29" t="str">
        <f t="shared" si="34"/>
        <v>33545.271</v>
      </c>
      <c r="H348" s="18">
        <f t="shared" si="35"/>
        <v>-21253</v>
      </c>
      <c r="I348" s="70" t="s">
        <v>311</v>
      </c>
      <c r="J348" s="71" t="s">
        <v>312</v>
      </c>
      <c r="K348" s="70">
        <v>-21253</v>
      </c>
      <c r="L348" s="70" t="s">
        <v>289</v>
      </c>
      <c r="M348" s="71" t="s">
        <v>191</v>
      </c>
      <c r="N348" s="71"/>
      <c r="O348" s="72" t="s">
        <v>285</v>
      </c>
      <c r="P348" s="72" t="s">
        <v>286</v>
      </c>
    </row>
    <row r="349" spans="1:16" ht="13.5" thickBot="1" x14ac:dyDescent="0.25">
      <c r="A349" s="18" t="str">
        <f t="shared" si="30"/>
        <v> AAC 5.79 </v>
      </c>
      <c r="B349" s="16" t="str">
        <f t="shared" si="31"/>
        <v>I</v>
      </c>
      <c r="C349" s="18">
        <f t="shared" si="32"/>
        <v>33557.428999999996</v>
      </c>
      <c r="D349" s="29" t="str">
        <f t="shared" si="33"/>
        <v>vis</v>
      </c>
      <c r="E349" s="69">
        <f>VLOOKUP(C349,Active!C$21:E$966,3,FALSE)</f>
        <v>-21229.972038109263</v>
      </c>
      <c r="F349" s="16" t="s">
        <v>183</v>
      </c>
      <c r="G349" s="29" t="str">
        <f t="shared" si="34"/>
        <v>33557.429</v>
      </c>
      <c r="H349" s="18">
        <f t="shared" si="35"/>
        <v>-21230</v>
      </c>
      <c r="I349" s="70" t="s">
        <v>313</v>
      </c>
      <c r="J349" s="71" t="s">
        <v>314</v>
      </c>
      <c r="K349" s="70">
        <v>-21230</v>
      </c>
      <c r="L349" s="70" t="s">
        <v>315</v>
      </c>
      <c r="M349" s="71" t="s">
        <v>191</v>
      </c>
      <c r="N349" s="71"/>
      <c r="O349" s="72" t="s">
        <v>273</v>
      </c>
      <c r="P349" s="72" t="s">
        <v>316</v>
      </c>
    </row>
    <row r="350" spans="1:16" ht="13.5" thickBot="1" x14ac:dyDescent="0.25">
      <c r="A350" s="18" t="str">
        <f t="shared" si="30"/>
        <v> AAC 5.79 </v>
      </c>
      <c r="B350" s="16" t="str">
        <f t="shared" si="31"/>
        <v>I</v>
      </c>
      <c r="C350" s="18">
        <f t="shared" si="32"/>
        <v>33750.457000000002</v>
      </c>
      <c r="D350" s="29" t="str">
        <f t="shared" si="33"/>
        <v>vis</v>
      </c>
      <c r="E350" s="69">
        <f>VLOOKUP(C350,Active!C$21:E$966,3,FALSE)</f>
        <v>-20864.960349029137</v>
      </c>
      <c r="F350" s="16" t="s">
        <v>183</v>
      </c>
      <c r="G350" s="29" t="str">
        <f t="shared" si="34"/>
        <v>33750.457</v>
      </c>
      <c r="H350" s="18">
        <f t="shared" si="35"/>
        <v>-20865</v>
      </c>
      <c r="I350" s="70" t="s">
        <v>317</v>
      </c>
      <c r="J350" s="71" t="s">
        <v>318</v>
      </c>
      <c r="K350" s="70">
        <v>-20865</v>
      </c>
      <c r="L350" s="70" t="s">
        <v>292</v>
      </c>
      <c r="M350" s="71" t="s">
        <v>191</v>
      </c>
      <c r="N350" s="71"/>
      <c r="O350" s="72" t="s">
        <v>273</v>
      </c>
      <c r="P350" s="72" t="s">
        <v>316</v>
      </c>
    </row>
    <row r="351" spans="1:16" ht="13.5" thickBot="1" x14ac:dyDescent="0.25">
      <c r="A351" s="18" t="str">
        <f t="shared" si="30"/>
        <v> AAC 5.11 </v>
      </c>
      <c r="B351" s="16" t="str">
        <f t="shared" si="31"/>
        <v>I</v>
      </c>
      <c r="C351" s="18">
        <f t="shared" si="32"/>
        <v>33750.462</v>
      </c>
      <c r="D351" s="29" t="str">
        <f t="shared" si="33"/>
        <v>vis</v>
      </c>
      <c r="E351" s="69">
        <f>VLOOKUP(C351,Active!C$21:E$966,3,FALSE)</f>
        <v>-20864.950894139463</v>
      </c>
      <c r="F351" s="16" t="s">
        <v>183</v>
      </c>
      <c r="G351" s="29" t="str">
        <f t="shared" si="34"/>
        <v>33750.462</v>
      </c>
      <c r="H351" s="18">
        <f t="shared" si="35"/>
        <v>-20865</v>
      </c>
      <c r="I351" s="70" t="s">
        <v>319</v>
      </c>
      <c r="J351" s="71" t="s">
        <v>320</v>
      </c>
      <c r="K351" s="70">
        <v>-20865</v>
      </c>
      <c r="L351" s="70" t="s">
        <v>321</v>
      </c>
      <c r="M351" s="71" t="s">
        <v>191</v>
      </c>
      <c r="N351" s="71"/>
      <c r="O351" s="72" t="s">
        <v>262</v>
      </c>
      <c r="P351" s="72" t="s">
        <v>322</v>
      </c>
    </row>
    <row r="352" spans="1:16" ht="13.5" thickBot="1" x14ac:dyDescent="0.25">
      <c r="A352" s="18" t="str">
        <f t="shared" si="30"/>
        <v> AAC 5.11 </v>
      </c>
      <c r="B352" s="16" t="str">
        <f t="shared" si="31"/>
        <v>I</v>
      </c>
      <c r="C352" s="18">
        <f t="shared" si="32"/>
        <v>33888.472999999998</v>
      </c>
      <c r="D352" s="29" t="str">
        <f t="shared" si="33"/>
        <v>vis</v>
      </c>
      <c r="E352" s="69">
        <f>VLOOKUP(C352,Active!C$21:E$966,3,FALSE)</f>
        <v>-20603.975138178488</v>
      </c>
      <c r="F352" s="16" t="s">
        <v>183</v>
      </c>
      <c r="G352" s="29" t="str">
        <f t="shared" si="34"/>
        <v>33888.473</v>
      </c>
      <c r="H352" s="18">
        <f t="shared" si="35"/>
        <v>-20604</v>
      </c>
      <c r="I352" s="70" t="s">
        <v>323</v>
      </c>
      <c r="J352" s="71" t="s">
        <v>324</v>
      </c>
      <c r="K352" s="70">
        <v>-20604</v>
      </c>
      <c r="L352" s="70" t="s">
        <v>284</v>
      </c>
      <c r="M352" s="71" t="s">
        <v>191</v>
      </c>
      <c r="N352" s="71"/>
      <c r="O352" s="72" t="s">
        <v>262</v>
      </c>
      <c r="P352" s="72" t="s">
        <v>322</v>
      </c>
    </row>
    <row r="353" spans="1:16" ht="13.5" thickBot="1" x14ac:dyDescent="0.25">
      <c r="A353" s="18" t="str">
        <f t="shared" si="30"/>
        <v> AAC 5.79 </v>
      </c>
      <c r="B353" s="16" t="str">
        <f t="shared" si="31"/>
        <v>I</v>
      </c>
      <c r="C353" s="18">
        <f t="shared" si="32"/>
        <v>33913.338000000003</v>
      </c>
      <c r="D353" s="29" t="str">
        <f t="shared" si="33"/>
        <v>vis</v>
      </c>
      <c r="E353" s="69">
        <f>VLOOKUP(C353,Active!C$21:E$966,3,FALSE)</f>
        <v>-20556.95597179341</v>
      </c>
      <c r="F353" s="16" t="s">
        <v>183</v>
      </c>
      <c r="G353" s="29" t="str">
        <f t="shared" si="34"/>
        <v>33913.338</v>
      </c>
      <c r="H353" s="18">
        <f t="shared" si="35"/>
        <v>-20557</v>
      </c>
      <c r="I353" s="70" t="s">
        <v>325</v>
      </c>
      <c r="J353" s="71" t="s">
        <v>326</v>
      </c>
      <c r="K353" s="70">
        <v>-20557</v>
      </c>
      <c r="L353" s="70" t="s">
        <v>327</v>
      </c>
      <c r="M353" s="71" t="s">
        <v>191</v>
      </c>
      <c r="N353" s="71"/>
      <c r="O353" s="72" t="s">
        <v>273</v>
      </c>
      <c r="P353" s="72" t="s">
        <v>316</v>
      </c>
    </row>
    <row r="354" spans="1:16" ht="13.5" thickBot="1" x14ac:dyDescent="0.25">
      <c r="A354" s="18" t="str">
        <f t="shared" si="30"/>
        <v> AAC 5.51 </v>
      </c>
      <c r="B354" s="16" t="str">
        <f t="shared" si="31"/>
        <v>I</v>
      </c>
      <c r="C354" s="18">
        <f t="shared" si="32"/>
        <v>34136.493000000002</v>
      </c>
      <c r="D354" s="29" t="str">
        <f t="shared" si="33"/>
        <v>vis</v>
      </c>
      <c r="E354" s="69">
        <f>VLOOKUP(C354,Active!C$21:E$966,3,FALSE)</f>
        <v>-20134.974790427637</v>
      </c>
      <c r="F354" s="16" t="s">
        <v>183</v>
      </c>
      <c r="G354" s="29" t="str">
        <f t="shared" si="34"/>
        <v>34136.493</v>
      </c>
      <c r="H354" s="18">
        <f t="shared" si="35"/>
        <v>-20135</v>
      </c>
      <c r="I354" s="70" t="s">
        <v>328</v>
      </c>
      <c r="J354" s="71" t="s">
        <v>329</v>
      </c>
      <c r="K354" s="70">
        <v>-20135</v>
      </c>
      <c r="L354" s="70" t="s">
        <v>284</v>
      </c>
      <c r="M354" s="71" t="s">
        <v>191</v>
      </c>
      <c r="N354" s="71"/>
      <c r="O354" s="72" t="s">
        <v>262</v>
      </c>
      <c r="P354" s="72" t="s">
        <v>330</v>
      </c>
    </row>
    <row r="355" spans="1:16" ht="13.5" thickBot="1" x14ac:dyDescent="0.25">
      <c r="A355" s="18" t="str">
        <f t="shared" si="30"/>
        <v> AAC 5.51 </v>
      </c>
      <c r="B355" s="16" t="str">
        <f t="shared" si="31"/>
        <v>I</v>
      </c>
      <c r="C355" s="18">
        <f t="shared" si="32"/>
        <v>34237.499000000003</v>
      </c>
      <c r="D355" s="29" t="str">
        <f t="shared" si="33"/>
        <v>vis</v>
      </c>
      <c r="E355" s="69">
        <f>VLOOKUP(C355,Active!C$21:E$966,3,FALSE)</f>
        <v>-19943.974672997905</v>
      </c>
      <c r="F355" s="16" t="s">
        <v>183</v>
      </c>
      <c r="G355" s="29" t="str">
        <f t="shared" si="34"/>
        <v>34237.499</v>
      </c>
      <c r="H355" s="18">
        <f t="shared" si="35"/>
        <v>-19944</v>
      </c>
      <c r="I355" s="70" t="s">
        <v>331</v>
      </c>
      <c r="J355" s="71" t="s">
        <v>332</v>
      </c>
      <c r="K355" s="70">
        <v>-19944</v>
      </c>
      <c r="L355" s="70" t="s">
        <v>284</v>
      </c>
      <c r="M355" s="71" t="s">
        <v>191</v>
      </c>
      <c r="N355" s="71"/>
      <c r="O355" s="72" t="s">
        <v>262</v>
      </c>
      <c r="P355" s="72" t="s">
        <v>330</v>
      </c>
    </row>
    <row r="356" spans="1:16" ht="13.5" thickBot="1" x14ac:dyDescent="0.25">
      <c r="A356" s="18" t="str">
        <f t="shared" si="30"/>
        <v> AJ 58.171 </v>
      </c>
      <c r="B356" s="16" t="str">
        <f t="shared" si="31"/>
        <v>I</v>
      </c>
      <c r="C356" s="18">
        <f t="shared" si="32"/>
        <v>34265.531999999999</v>
      </c>
      <c r="D356" s="29" t="str">
        <f t="shared" si="33"/>
        <v>vis</v>
      </c>
      <c r="E356" s="69">
        <f>VLOOKUP(C356,Active!C$21:E$966,3,FALSE)</f>
        <v>-19890.964888510778</v>
      </c>
      <c r="F356" s="16" t="s">
        <v>183</v>
      </c>
      <c r="G356" s="29" t="str">
        <f t="shared" si="34"/>
        <v>34265.532</v>
      </c>
      <c r="H356" s="18">
        <f t="shared" si="35"/>
        <v>-19891</v>
      </c>
      <c r="I356" s="70" t="s">
        <v>333</v>
      </c>
      <c r="J356" s="71" t="s">
        <v>334</v>
      </c>
      <c r="K356" s="70">
        <v>-19891</v>
      </c>
      <c r="L356" s="70" t="s">
        <v>302</v>
      </c>
      <c r="M356" s="71" t="s">
        <v>191</v>
      </c>
      <c r="N356" s="71"/>
      <c r="O356" s="72" t="s">
        <v>335</v>
      </c>
      <c r="P356" s="72" t="s">
        <v>336</v>
      </c>
    </row>
    <row r="357" spans="1:16" ht="13.5" thickBot="1" x14ac:dyDescent="0.25">
      <c r="A357" s="18" t="str">
        <f t="shared" si="30"/>
        <v> AJ 58.171 </v>
      </c>
      <c r="B357" s="16" t="str">
        <f t="shared" si="31"/>
        <v>I</v>
      </c>
      <c r="C357" s="18">
        <f t="shared" si="32"/>
        <v>34266.582999999999</v>
      </c>
      <c r="D357" s="29" t="str">
        <f t="shared" si="33"/>
        <v>vis</v>
      </c>
      <c r="E357" s="69">
        <f>VLOOKUP(C357,Active!C$21:E$966,3,FALSE)</f>
        <v>-19888.97747069977</v>
      </c>
      <c r="F357" s="16" t="s">
        <v>183</v>
      </c>
      <c r="G357" s="29" t="str">
        <f t="shared" si="34"/>
        <v>34266.583</v>
      </c>
      <c r="H357" s="18">
        <f t="shared" si="35"/>
        <v>-19889</v>
      </c>
      <c r="I357" s="70" t="s">
        <v>337</v>
      </c>
      <c r="J357" s="71" t="s">
        <v>338</v>
      </c>
      <c r="K357" s="70">
        <v>-19889</v>
      </c>
      <c r="L357" s="70" t="s">
        <v>295</v>
      </c>
      <c r="M357" s="71" t="s">
        <v>191</v>
      </c>
      <c r="N357" s="71"/>
      <c r="O357" s="72" t="s">
        <v>335</v>
      </c>
      <c r="P357" s="72" t="s">
        <v>336</v>
      </c>
    </row>
    <row r="358" spans="1:16" ht="13.5" thickBot="1" x14ac:dyDescent="0.25">
      <c r="A358" s="18" t="str">
        <f t="shared" si="30"/>
        <v> AAC 5.51 </v>
      </c>
      <c r="B358" s="16" t="str">
        <f t="shared" si="31"/>
        <v>I</v>
      </c>
      <c r="C358" s="18">
        <f t="shared" si="32"/>
        <v>34272.400999999998</v>
      </c>
      <c r="D358" s="29" t="str">
        <f t="shared" si="33"/>
        <v>vis</v>
      </c>
      <c r="E358" s="69">
        <f>VLOOKUP(C358,Active!C$21:E$966,3,FALSE)</f>
        <v>-19877.97576106662</v>
      </c>
      <c r="F358" s="16" t="s">
        <v>183</v>
      </c>
      <c r="G358" s="29" t="str">
        <f t="shared" si="34"/>
        <v>34272.401</v>
      </c>
      <c r="H358" s="18">
        <f t="shared" si="35"/>
        <v>-19878</v>
      </c>
      <c r="I358" s="70" t="s">
        <v>339</v>
      </c>
      <c r="J358" s="71" t="s">
        <v>340</v>
      </c>
      <c r="K358" s="70">
        <v>-19878</v>
      </c>
      <c r="L358" s="70" t="s">
        <v>284</v>
      </c>
      <c r="M358" s="71" t="s">
        <v>191</v>
      </c>
      <c r="N358" s="71"/>
      <c r="O358" s="72" t="s">
        <v>262</v>
      </c>
      <c r="P358" s="72" t="s">
        <v>330</v>
      </c>
    </row>
    <row r="359" spans="1:16" ht="13.5" thickBot="1" x14ac:dyDescent="0.25">
      <c r="A359" s="18" t="str">
        <f t="shared" si="30"/>
        <v> AAC 5.191 </v>
      </c>
      <c r="B359" s="16" t="str">
        <f t="shared" si="31"/>
        <v>I</v>
      </c>
      <c r="C359" s="18">
        <f t="shared" si="32"/>
        <v>34458.546000000002</v>
      </c>
      <c r="D359" s="29" t="str">
        <f t="shared" si="33"/>
        <v>vis</v>
      </c>
      <c r="E359" s="69">
        <f>VLOOKUP(C359,Active!C$21:E$966,3,FALSE)</f>
        <v>-19525.979673121768</v>
      </c>
      <c r="F359" s="16" t="s">
        <v>183</v>
      </c>
      <c r="G359" s="29" t="str">
        <f t="shared" si="34"/>
        <v>34458.546</v>
      </c>
      <c r="H359" s="18">
        <f t="shared" si="35"/>
        <v>-19526</v>
      </c>
      <c r="I359" s="70" t="s">
        <v>341</v>
      </c>
      <c r="J359" s="71" t="s">
        <v>342</v>
      </c>
      <c r="K359" s="70">
        <v>-19526</v>
      </c>
      <c r="L359" s="70" t="s">
        <v>343</v>
      </c>
      <c r="M359" s="71" t="s">
        <v>191</v>
      </c>
      <c r="N359" s="71"/>
      <c r="O359" s="72" t="s">
        <v>262</v>
      </c>
      <c r="P359" s="72" t="s">
        <v>344</v>
      </c>
    </row>
    <row r="360" spans="1:16" ht="13.5" thickBot="1" x14ac:dyDescent="0.25">
      <c r="A360" s="18" t="str">
        <f t="shared" si="30"/>
        <v> AAC 5.191 </v>
      </c>
      <c r="B360" s="16" t="str">
        <f t="shared" si="31"/>
        <v>I</v>
      </c>
      <c r="C360" s="18">
        <f t="shared" si="32"/>
        <v>34520.423999999999</v>
      </c>
      <c r="D360" s="29" t="str">
        <f t="shared" si="33"/>
        <v>vis</v>
      </c>
      <c r="E360" s="69">
        <f>VLOOKUP(C360,Active!C$21:E$966,3,FALSE)</f>
        <v>-19408.969740381966</v>
      </c>
      <c r="F360" s="16" t="s">
        <v>183</v>
      </c>
      <c r="G360" s="29" t="str">
        <f t="shared" si="34"/>
        <v>34520.424</v>
      </c>
      <c r="H360" s="18">
        <f t="shared" si="35"/>
        <v>-19409</v>
      </c>
      <c r="I360" s="70" t="s">
        <v>345</v>
      </c>
      <c r="J360" s="71" t="s">
        <v>346</v>
      </c>
      <c r="K360" s="70">
        <v>-19409</v>
      </c>
      <c r="L360" s="70" t="s">
        <v>305</v>
      </c>
      <c r="M360" s="71" t="s">
        <v>191</v>
      </c>
      <c r="N360" s="71"/>
      <c r="O360" s="72" t="s">
        <v>262</v>
      </c>
      <c r="P360" s="72" t="s">
        <v>344</v>
      </c>
    </row>
    <row r="361" spans="1:16" ht="13.5" thickBot="1" x14ac:dyDescent="0.25">
      <c r="A361" s="18" t="str">
        <f t="shared" si="30"/>
        <v> AJ 67.462 </v>
      </c>
      <c r="B361" s="16" t="str">
        <f t="shared" si="31"/>
        <v>I</v>
      </c>
      <c r="C361" s="18">
        <f t="shared" si="32"/>
        <v>34534.71</v>
      </c>
      <c r="D361" s="29" t="str">
        <f t="shared" si="33"/>
        <v>vis</v>
      </c>
      <c r="E361" s="69">
        <f>VLOOKUP(C361,Active!C$21:E$966,3,FALSE)</f>
        <v>-19381.955229584579</v>
      </c>
      <c r="F361" s="16" t="s">
        <v>183</v>
      </c>
      <c r="G361" s="29" t="str">
        <f t="shared" si="34"/>
        <v>34534.710</v>
      </c>
      <c r="H361" s="18">
        <f t="shared" si="35"/>
        <v>-19382</v>
      </c>
      <c r="I361" s="70" t="s">
        <v>347</v>
      </c>
      <c r="J361" s="71" t="s">
        <v>348</v>
      </c>
      <c r="K361" s="70">
        <v>-19382</v>
      </c>
      <c r="L361" s="70" t="s">
        <v>349</v>
      </c>
      <c r="M361" s="71" t="s">
        <v>185</v>
      </c>
      <c r="N361" s="71"/>
      <c r="O361" s="72" t="s">
        <v>186</v>
      </c>
      <c r="P361" s="72" t="s">
        <v>187</v>
      </c>
    </row>
    <row r="362" spans="1:16" ht="13.5" thickBot="1" x14ac:dyDescent="0.25">
      <c r="A362" s="18" t="str">
        <f t="shared" si="30"/>
        <v> AA 6.145 </v>
      </c>
      <c r="B362" s="16" t="str">
        <f t="shared" si="31"/>
        <v>I</v>
      </c>
      <c r="C362" s="18">
        <f t="shared" si="32"/>
        <v>34603.464999999997</v>
      </c>
      <c r="D362" s="29" t="str">
        <f t="shared" si="33"/>
        <v>vis</v>
      </c>
      <c r="E362" s="69">
        <f>VLOOKUP(C362,Active!C$21:E$966,3,FALSE)</f>
        <v>-19251.941041577127</v>
      </c>
      <c r="F362" s="16" t="s">
        <v>183</v>
      </c>
      <c r="G362" s="29" t="str">
        <f t="shared" si="34"/>
        <v>34603.465</v>
      </c>
      <c r="H362" s="18">
        <f t="shared" si="35"/>
        <v>-19252</v>
      </c>
      <c r="I362" s="70" t="s">
        <v>350</v>
      </c>
      <c r="J362" s="71" t="s">
        <v>351</v>
      </c>
      <c r="K362" s="70">
        <v>-19252</v>
      </c>
      <c r="L362" s="70" t="s">
        <v>352</v>
      </c>
      <c r="M362" s="71" t="s">
        <v>191</v>
      </c>
      <c r="N362" s="71"/>
      <c r="O362" s="72" t="s">
        <v>273</v>
      </c>
      <c r="P362" s="72" t="s">
        <v>353</v>
      </c>
    </row>
    <row r="363" spans="1:16" ht="13.5" thickBot="1" x14ac:dyDescent="0.25">
      <c r="A363" s="18" t="str">
        <f t="shared" si="30"/>
        <v> AAC 5.191 </v>
      </c>
      <c r="B363" s="16" t="str">
        <f t="shared" si="31"/>
        <v>I</v>
      </c>
      <c r="C363" s="18">
        <f t="shared" si="32"/>
        <v>34605.572</v>
      </c>
      <c r="D363" s="29" t="str">
        <f t="shared" si="33"/>
        <v>vis</v>
      </c>
      <c r="E363" s="69">
        <f>VLOOKUP(C363,Active!C$21:E$966,3,FALSE)</f>
        <v>-19247.956751065423</v>
      </c>
      <c r="F363" s="16" t="s">
        <v>183</v>
      </c>
      <c r="G363" s="29" t="str">
        <f t="shared" si="34"/>
        <v>34605.572</v>
      </c>
      <c r="H363" s="18">
        <f t="shared" si="35"/>
        <v>-19248</v>
      </c>
      <c r="I363" s="70" t="s">
        <v>354</v>
      </c>
      <c r="J363" s="71" t="s">
        <v>355</v>
      </c>
      <c r="K363" s="70">
        <v>-19248</v>
      </c>
      <c r="L363" s="70" t="s">
        <v>327</v>
      </c>
      <c r="M363" s="71" t="s">
        <v>191</v>
      </c>
      <c r="N363" s="71"/>
      <c r="O363" s="72" t="s">
        <v>262</v>
      </c>
      <c r="P363" s="72" t="s">
        <v>344</v>
      </c>
    </row>
    <row r="364" spans="1:16" ht="13.5" thickBot="1" x14ac:dyDescent="0.25">
      <c r="A364" s="18" t="str">
        <f t="shared" si="30"/>
        <v> AAC 5.191 </v>
      </c>
      <c r="B364" s="16" t="str">
        <f t="shared" si="31"/>
        <v>I</v>
      </c>
      <c r="C364" s="18">
        <f t="shared" si="32"/>
        <v>34629.35</v>
      </c>
      <c r="D364" s="29" t="str">
        <f t="shared" si="33"/>
        <v>vis</v>
      </c>
      <c r="E364" s="69">
        <f>VLOOKUP(C364,Active!C$21:E$966,3,FALSE)</f>
        <v>-19202.993077697072</v>
      </c>
      <c r="F364" s="16" t="s">
        <v>183</v>
      </c>
      <c r="G364" s="29" t="str">
        <f t="shared" si="34"/>
        <v>34629.350</v>
      </c>
      <c r="H364" s="18">
        <f t="shared" si="35"/>
        <v>-19203</v>
      </c>
      <c r="I364" s="70" t="s">
        <v>356</v>
      </c>
      <c r="J364" s="71" t="s">
        <v>357</v>
      </c>
      <c r="K364" s="70">
        <v>-19203</v>
      </c>
      <c r="L364" s="70" t="s">
        <v>358</v>
      </c>
      <c r="M364" s="71" t="s">
        <v>191</v>
      </c>
      <c r="N364" s="71"/>
      <c r="O364" s="72" t="s">
        <v>262</v>
      </c>
      <c r="P364" s="72" t="s">
        <v>344</v>
      </c>
    </row>
    <row r="365" spans="1:16" ht="13.5" thickBot="1" x14ac:dyDescent="0.25">
      <c r="A365" s="18" t="str">
        <f t="shared" si="30"/>
        <v> AJ 67.462 </v>
      </c>
      <c r="B365" s="16" t="str">
        <f t="shared" si="31"/>
        <v>I</v>
      </c>
      <c r="C365" s="18">
        <f t="shared" si="32"/>
        <v>34868.915999999997</v>
      </c>
      <c r="D365" s="29" t="str">
        <f t="shared" si="33"/>
        <v>vis</v>
      </c>
      <c r="E365" s="69">
        <f>VLOOKUP(C365,Active!C$21:E$966,3,FALSE)</f>
        <v>-18749.979057419361</v>
      </c>
      <c r="F365" s="16" t="s">
        <v>183</v>
      </c>
      <c r="G365" s="29" t="str">
        <f t="shared" si="34"/>
        <v>34868.916</v>
      </c>
      <c r="H365" s="18">
        <f t="shared" si="35"/>
        <v>-18750</v>
      </c>
      <c r="I365" s="70" t="s">
        <v>359</v>
      </c>
      <c r="J365" s="71" t="s">
        <v>360</v>
      </c>
      <c r="K365" s="70">
        <v>-18750</v>
      </c>
      <c r="L365" s="70" t="s">
        <v>343</v>
      </c>
      <c r="M365" s="71" t="s">
        <v>185</v>
      </c>
      <c r="N365" s="71"/>
      <c r="O365" s="72" t="s">
        <v>186</v>
      </c>
      <c r="P365" s="72" t="s">
        <v>187</v>
      </c>
    </row>
    <row r="366" spans="1:16" ht="13.5" thickBot="1" x14ac:dyDescent="0.25">
      <c r="A366" s="18" t="str">
        <f t="shared" si="30"/>
        <v> AAC 5.194 </v>
      </c>
      <c r="B366" s="16" t="str">
        <f t="shared" si="31"/>
        <v>I</v>
      </c>
      <c r="C366" s="18">
        <f t="shared" si="32"/>
        <v>34961.457000000002</v>
      </c>
      <c r="D366" s="29" t="str">
        <f t="shared" si="33"/>
        <v>vis</v>
      </c>
      <c r="E366" s="69">
        <f>VLOOKUP(C366,Active!C$21:E$966,3,FALSE)</f>
        <v>-18574.986068220049</v>
      </c>
      <c r="F366" s="16" t="s">
        <v>183</v>
      </c>
      <c r="G366" s="29" t="str">
        <f t="shared" si="34"/>
        <v>34961.457</v>
      </c>
      <c r="H366" s="18">
        <f t="shared" si="35"/>
        <v>-18575</v>
      </c>
      <c r="I366" s="70" t="s">
        <v>361</v>
      </c>
      <c r="J366" s="71" t="s">
        <v>362</v>
      </c>
      <c r="K366" s="70">
        <v>-18575</v>
      </c>
      <c r="L366" s="70" t="s">
        <v>363</v>
      </c>
      <c r="M366" s="71" t="s">
        <v>191</v>
      </c>
      <c r="N366" s="71"/>
      <c r="O366" s="72" t="s">
        <v>262</v>
      </c>
      <c r="P366" s="72" t="s">
        <v>364</v>
      </c>
    </row>
    <row r="367" spans="1:16" ht="13.5" thickBot="1" x14ac:dyDescent="0.25">
      <c r="A367" s="18" t="str">
        <f t="shared" si="30"/>
        <v> AAC 5.194 </v>
      </c>
      <c r="B367" s="16" t="str">
        <f t="shared" si="31"/>
        <v>I</v>
      </c>
      <c r="C367" s="18">
        <f t="shared" si="32"/>
        <v>34979.440000000002</v>
      </c>
      <c r="D367" s="29" t="str">
        <f t="shared" si="33"/>
        <v>vis</v>
      </c>
      <c r="E367" s="69">
        <f>VLOOKUP(C367,Active!C$21:E$966,3,FALSE)</f>
        <v>-18540.980611992312</v>
      </c>
      <c r="F367" s="16" t="s">
        <v>183</v>
      </c>
      <c r="G367" s="29" t="str">
        <f t="shared" si="34"/>
        <v>34979.440</v>
      </c>
      <c r="H367" s="18">
        <f t="shared" si="35"/>
        <v>-18541</v>
      </c>
      <c r="I367" s="70" t="s">
        <v>365</v>
      </c>
      <c r="J367" s="71" t="s">
        <v>366</v>
      </c>
      <c r="K367" s="70">
        <v>-18541</v>
      </c>
      <c r="L367" s="70" t="s">
        <v>367</v>
      </c>
      <c r="M367" s="71" t="s">
        <v>191</v>
      </c>
      <c r="N367" s="71"/>
      <c r="O367" s="72" t="s">
        <v>262</v>
      </c>
      <c r="P367" s="72" t="s">
        <v>364</v>
      </c>
    </row>
    <row r="368" spans="1:16" ht="13.5" thickBot="1" x14ac:dyDescent="0.25">
      <c r="A368" s="18" t="str">
        <f t="shared" si="30"/>
        <v> AAC 5.194 </v>
      </c>
      <c r="B368" s="16" t="str">
        <f t="shared" si="31"/>
        <v>I</v>
      </c>
      <c r="C368" s="18">
        <f t="shared" si="32"/>
        <v>34988.423000000003</v>
      </c>
      <c r="D368" s="29" t="str">
        <f t="shared" si="33"/>
        <v>vis</v>
      </c>
      <c r="E368" s="69">
        <f>VLOOKUP(C368,Active!C$21:E$966,3,FALSE)</f>
        <v>-18523.993957190902</v>
      </c>
      <c r="F368" s="16" t="s">
        <v>183</v>
      </c>
      <c r="G368" s="29" t="str">
        <f t="shared" si="34"/>
        <v>34988.423</v>
      </c>
      <c r="H368" s="18">
        <f t="shared" si="35"/>
        <v>-18524</v>
      </c>
      <c r="I368" s="70" t="s">
        <v>368</v>
      </c>
      <c r="J368" s="71" t="s">
        <v>369</v>
      </c>
      <c r="K368" s="70">
        <v>-18524</v>
      </c>
      <c r="L368" s="70" t="s">
        <v>370</v>
      </c>
      <c r="M368" s="71" t="s">
        <v>191</v>
      </c>
      <c r="N368" s="71"/>
      <c r="O368" s="72" t="s">
        <v>262</v>
      </c>
      <c r="P368" s="72" t="s">
        <v>364</v>
      </c>
    </row>
    <row r="369" spans="1:16" ht="13.5" thickBot="1" x14ac:dyDescent="0.25">
      <c r="A369" s="18" t="str">
        <f t="shared" si="30"/>
        <v> AA 6.142 </v>
      </c>
      <c r="B369" s="16" t="str">
        <f t="shared" si="31"/>
        <v>I</v>
      </c>
      <c r="C369" s="18">
        <f t="shared" si="32"/>
        <v>35228.514999999999</v>
      </c>
      <c r="D369" s="29" t="str">
        <f t="shared" si="33"/>
        <v>vis</v>
      </c>
      <c r="E369" s="69">
        <f>VLOOKUP(C369,Active!C$21:E$966,3,FALSE)</f>
        <v>-18069.985282518723</v>
      </c>
      <c r="F369" s="16" t="s">
        <v>183</v>
      </c>
      <c r="G369" s="29" t="str">
        <f t="shared" si="34"/>
        <v>35228.515</v>
      </c>
      <c r="H369" s="18">
        <f t="shared" si="35"/>
        <v>-18070</v>
      </c>
      <c r="I369" s="70" t="s">
        <v>371</v>
      </c>
      <c r="J369" s="71" t="s">
        <v>372</v>
      </c>
      <c r="K369" s="70">
        <v>-18070</v>
      </c>
      <c r="L369" s="70" t="s">
        <v>373</v>
      </c>
      <c r="M369" s="71" t="s">
        <v>191</v>
      </c>
      <c r="N369" s="71"/>
      <c r="O369" s="72" t="s">
        <v>262</v>
      </c>
      <c r="P369" s="72" t="s">
        <v>374</v>
      </c>
    </row>
    <row r="370" spans="1:16" ht="13.5" thickBot="1" x14ac:dyDescent="0.25">
      <c r="A370" s="18" t="str">
        <f t="shared" si="30"/>
        <v> AA 6.142 </v>
      </c>
      <c r="B370" s="16" t="str">
        <f t="shared" si="31"/>
        <v>I</v>
      </c>
      <c r="C370" s="18">
        <f t="shared" si="32"/>
        <v>35346.440999999999</v>
      </c>
      <c r="D370" s="29" t="str">
        <f t="shared" si="33"/>
        <v>vis</v>
      </c>
      <c r="E370" s="69">
        <f>VLOOKUP(C370,Active!C$21:E$966,3,FALSE)</f>
        <v>-17846.989818407499</v>
      </c>
      <c r="F370" s="16" t="s">
        <v>183</v>
      </c>
      <c r="G370" s="29" t="str">
        <f t="shared" si="34"/>
        <v>35346.441</v>
      </c>
      <c r="H370" s="18">
        <f t="shared" si="35"/>
        <v>-17847</v>
      </c>
      <c r="I370" s="70" t="s">
        <v>375</v>
      </c>
      <c r="J370" s="71" t="s">
        <v>376</v>
      </c>
      <c r="K370" s="70">
        <v>-17847</v>
      </c>
      <c r="L370" s="70" t="s">
        <v>253</v>
      </c>
      <c r="M370" s="71" t="s">
        <v>191</v>
      </c>
      <c r="N370" s="71"/>
      <c r="O370" s="72" t="s">
        <v>262</v>
      </c>
      <c r="P370" s="72" t="s">
        <v>374</v>
      </c>
    </row>
    <row r="371" spans="1:16" ht="13.5" thickBot="1" x14ac:dyDescent="0.25">
      <c r="A371" s="18" t="str">
        <f t="shared" si="30"/>
        <v> AA 7.189 </v>
      </c>
      <c r="B371" s="16" t="str">
        <f t="shared" si="31"/>
        <v>I</v>
      </c>
      <c r="C371" s="18">
        <f t="shared" si="32"/>
        <v>35603.442999999999</v>
      </c>
      <c r="D371" s="29" t="str">
        <f t="shared" si="33"/>
        <v>vis</v>
      </c>
      <c r="E371" s="69">
        <f>VLOOKUP(C371,Active!C$21:E$966,3,FALSE)</f>
        <v>-17361.004706833181</v>
      </c>
      <c r="F371" s="16" t="s">
        <v>183</v>
      </c>
      <c r="G371" s="29" t="str">
        <f t="shared" si="34"/>
        <v>35603.443</v>
      </c>
      <c r="H371" s="18">
        <f t="shared" si="35"/>
        <v>-17361</v>
      </c>
      <c r="I371" s="70" t="s">
        <v>377</v>
      </c>
      <c r="J371" s="71" t="s">
        <v>378</v>
      </c>
      <c r="K371" s="70">
        <v>-17361</v>
      </c>
      <c r="L371" s="70" t="s">
        <v>379</v>
      </c>
      <c r="M371" s="71" t="s">
        <v>191</v>
      </c>
      <c r="N371" s="71"/>
      <c r="O371" s="72" t="s">
        <v>262</v>
      </c>
      <c r="P371" s="72" t="s">
        <v>380</v>
      </c>
    </row>
    <row r="372" spans="1:16" ht="13.5" thickBot="1" x14ac:dyDescent="0.25">
      <c r="A372" s="18" t="str">
        <f t="shared" si="30"/>
        <v> AA 7.189 </v>
      </c>
      <c r="B372" s="16" t="str">
        <f t="shared" si="31"/>
        <v>I</v>
      </c>
      <c r="C372" s="18">
        <f t="shared" si="32"/>
        <v>35731.428</v>
      </c>
      <c r="D372" s="29" t="str">
        <f t="shared" si="33"/>
        <v>vis</v>
      </c>
      <c r="E372" s="69">
        <f>VLOOKUP(C372,Active!C$21:E$966,3,FALSE)</f>
        <v>-17118.987895661132</v>
      </c>
      <c r="F372" s="16" t="s">
        <v>183</v>
      </c>
      <c r="G372" s="29" t="str">
        <f t="shared" si="34"/>
        <v>35731.428</v>
      </c>
      <c r="H372" s="18">
        <f t="shared" si="35"/>
        <v>-17119</v>
      </c>
      <c r="I372" s="70" t="s">
        <v>381</v>
      </c>
      <c r="J372" s="71" t="s">
        <v>382</v>
      </c>
      <c r="K372" s="70">
        <v>-17119</v>
      </c>
      <c r="L372" s="70" t="s">
        <v>383</v>
      </c>
      <c r="M372" s="71" t="s">
        <v>191</v>
      </c>
      <c r="N372" s="71"/>
      <c r="O372" s="72" t="s">
        <v>262</v>
      </c>
      <c r="P372" s="72" t="s">
        <v>380</v>
      </c>
    </row>
    <row r="373" spans="1:16" ht="13.5" thickBot="1" x14ac:dyDescent="0.25">
      <c r="A373" s="18" t="str">
        <f t="shared" si="30"/>
        <v> AA 7.189 </v>
      </c>
      <c r="B373" s="16" t="str">
        <f t="shared" si="31"/>
        <v>I</v>
      </c>
      <c r="C373" s="18">
        <f t="shared" si="32"/>
        <v>35748.353000000003</v>
      </c>
      <c r="D373" s="29" t="str">
        <f t="shared" si="33"/>
        <v>vis</v>
      </c>
      <c r="E373" s="69">
        <f>VLOOKUP(C373,Active!C$21:E$966,3,FALSE)</f>
        <v>-17086.983094089952</v>
      </c>
      <c r="F373" s="16" t="s">
        <v>183</v>
      </c>
      <c r="G373" s="29" t="str">
        <f t="shared" si="34"/>
        <v>35748.353</v>
      </c>
      <c r="H373" s="18">
        <f t="shared" si="35"/>
        <v>-17087</v>
      </c>
      <c r="I373" s="70" t="s">
        <v>384</v>
      </c>
      <c r="J373" s="71" t="s">
        <v>385</v>
      </c>
      <c r="K373" s="70">
        <v>-17087</v>
      </c>
      <c r="L373" s="70" t="s">
        <v>386</v>
      </c>
      <c r="M373" s="71" t="s">
        <v>191</v>
      </c>
      <c r="N373" s="71"/>
      <c r="O373" s="72" t="s">
        <v>262</v>
      </c>
      <c r="P373" s="72" t="s">
        <v>380</v>
      </c>
    </row>
    <row r="374" spans="1:16" ht="13.5" thickBot="1" x14ac:dyDescent="0.25">
      <c r="A374" s="18" t="str">
        <f t="shared" si="30"/>
        <v> AA 8.189 </v>
      </c>
      <c r="B374" s="16" t="str">
        <f t="shared" si="31"/>
        <v>I</v>
      </c>
      <c r="C374" s="18">
        <f t="shared" si="32"/>
        <v>35933.446000000004</v>
      </c>
      <c r="D374" s="29" t="str">
        <f t="shared" si="33"/>
        <v>vis</v>
      </c>
      <c r="E374" s="69">
        <f>VLOOKUP(C374,Active!C$21:E$966,3,FALSE)</f>
        <v>-16736.976314934047</v>
      </c>
      <c r="F374" s="16" t="s">
        <v>183</v>
      </c>
      <c r="G374" s="29" t="str">
        <f t="shared" si="34"/>
        <v>35933.446</v>
      </c>
      <c r="H374" s="18">
        <f t="shared" si="35"/>
        <v>-16737</v>
      </c>
      <c r="I374" s="70" t="s">
        <v>387</v>
      </c>
      <c r="J374" s="71" t="s">
        <v>388</v>
      </c>
      <c r="K374" s="70">
        <v>-16737</v>
      </c>
      <c r="L374" s="70" t="s">
        <v>284</v>
      </c>
      <c r="M374" s="71" t="s">
        <v>191</v>
      </c>
      <c r="N374" s="71"/>
      <c r="O374" s="72" t="s">
        <v>262</v>
      </c>
      <c r="P374" s="72" t="s">
        <v>389</v>
      </c>
    </row>
    <row r="375" spans="1:16" ht="13.5" thickBot="1" x14ac:dyDescent="0.25">
      <c r="A375" s="18" t="str">
        <f t="shared" si="30"/>
        <v> AA 8.189 </v>
      </c>
      <c r="B375" s="16" t="str">
        <f t="shared" si="31"/>
        <v>I</v>
      </c>
      <c r="C375" s="18">
        <f t="shared" si="32"/>
        <v>36133.341999999997</v>
      </c>
      <c r="D375" s="29" t="str">
        <f t="shared" si="33"/>
        <v>vis</v>
      </c>
      <c r="E375" s="69">
        <f>VLOOKUP(C375,Active!C$21:E$966,3,FALSE)</f>
        <v>-16358.977389387723</v>
      </c>
      <c r="F375" s="16" t="s">
        <v>183</v>
      </c>
      <c r="G375" s="29" t="str">
        <f t="shared" si="34"/>
        <v>36133.342</v>
      </c>
      <c r="H375" s="18">
        <f t="shared" si="35"/>
        <v>-16359</v>
      </c>
      <c r="I375" s="70" t="s">
        <v>390</v>
      </c>
      <c r="J375" s="71" t="s">
        <v>391</v>
      </c>
      <c r="K375" s="70">
        <v>-16359</v>
      </c>
      <c r="L375" s="70" t="s">
        <v>295</v>
      </c>
      <c r="M375" s="71" t="s">
        <v>191</v>
      </c>
      <c r="N375" s="71"/>
      <c r="O375" s="72" t="s">
        <v>262</v>
      </c>
      <c r="P375" s="72" t="s">
        <v>389</v>
      </c>
    </row>
    <row r="376" spans="1:16" ht="13.5" thickBot="1" x14ac:dyDescent="0.25">
      <c r="A376" s="18" t="str">
        <f t="shared" si="30"/>
        <v> AA 13.79 </v>
      </c>
      <c r="B376" s="16" t="str">
        <f t="shared" si="31"/>
        <v>I</v>
      </c>
      <c r="C376" s="18">
        <f t="shared" si="32"/>
        <v>37069.375</v>
      </c>
      <c r="D376" s="29" t="str">
        <f t="shared" si="33"/>
        <v>vis</v>
      </c>
      <c r="E376" s="69">
        <f>VLOOKUP(C376,Active!C$21:E$966,3,FALSE)</f>
        <v>-14588.959638777829</v>
      </c>
      <c r="F376" s="16" t="s">
        <v>183</v>
      </c>
      <c r="G376" s="29" t="str">
        <f t="shared" si="34"/>
        <v>37069.375</v>
      </c>
      <c r="H376" s="18">
        <f t="shared" si="35"/>
        <v>-14589</v>
      </c>
      <c r="I376" s="70" t="s">
        <v>392</v>
      </c>
      <c r="J376" s="71" t="s">
        <v>393</v>
      </c>
      <c r="K376" s="70">
        <v>-14589</v>
      </c>
      <c r="L376" s="70" t="s">
        <v>292</v>
      </c>
      <c r="M376" s="71" t="s">
        <v>191</v>
      </c>
      <c r="N376" s="71"/>
      <c r="O376" s="72" t="s">
        <v>262</v>
      </c>
      <c r="P376" s="72" t="s">
        <v>394</v>
      </c>
    </row>
    <row r="377" spans="1:16" ht="13.5" thickBot="1" x14ac:dyDescent="0.25">
      <c r="A377" s="18" t="str">
        <f t="shared" si="30"/>
        <v> AA 18.331 </v>
      </c>
      <c r="B377" s="16" t="str">
        <f t="shared" si="31"/>
        <v>I</v>
      </c>
      <c r="C377" s="18">
        <f t="shared" si="32"/>
        <v>37520.436999999998</v>
      </c>
      <c r="D377" s="29" t="str">
        <f t="shared" si="33"/>
        <v>vis</v>
      </c>
      <c r="E377" s="69">
        <f>VLOOKUP(C377,Active!C$21:E$966,3,FALSE)</f>
        <v>-13736.011348893186</v>
      </c>
      <c r="F377" s="16" t="str">
        <f>LEFT(M377,1)</f>
        <v>V</v>
      </c>
      <c r="G377" s="29" t="str">
        <f t="shared" si="34"/>
        <v>37520.437</v>
      </c>
      <c r="H377" s="18">
        <f t="shared" si="35"/>
        <v>-13736</v>
      </c>
      <c r="I377" s="70" t="s">
        <v>395</v>
      </c>
      <c r="J377" s="71" t="s">
        <v>396</v>
      </c>
      <c r="K377" s="70">
        <v>-13736</v>
      </c>
      <c r="L377" s="70" t="s">
        <v>397</v>
      </c>
      <c r="M377" s="71" t="s">
        <v>191</v>
      </c>
      <c r="N377" s="71"/>
      <c r="O377" s="72" t="s">
        <v>398</v>
      </c>
      <c r="P377" s="72" t="s">
        <v>399</v>
      </c>
    </row>
    <row r="378" spans="1:16" ht="13.5" thickBot="1" x14ac:dyDescent="0.25">
      <c r="A378" s="18" t="str">
        <f t="shared" si="30"/>
        <v> AA 18.331 </v>
      </c>
      <c r="B378" s="16" t="str">
        <f t="shared" si="31"/>
        <v>I</v>
      </c>
      <c r="C378" s="18">
        <f t="shared" si="32"/>
        <v>37546.347999999998</v>
      </c>
      <c r="D378" s="29" t="str">
        <f t="shared" si="33"/>
        <v>vis</v>
      </c>
      <c r="E378" s="69">
        <f>VLOOKUP(C378,Active!C$21:E$966,3,FALSE)</f>
        <v>-13687.01421958679</v>
      </c>
      <c r="F378" s="16" t="str">
        <f>LEFT(M378,1)</f>
        <v>V</v>
      </c>
      <c r="G378" s="29" t="str">
        <f t="shared" si="34"/>
        <v>37546.348</v>
      </c>
      <c r="H378" s="18">
        <f t="shared" si="35"/>
        <v>-13687</v>
      </c>
      <c r="I378" s="70" t="s">
        <v>400</v>
      </c>
      <c r="J378" s="71" t="s">
        <v>401</v>
      </c>
      <c r="K378" s="70">
        <v>-13687</v>
      </c>
      <c r="L378" s="70" t="s">
        <v>402</v>
      </c>
      <c r="M378" s="71" t="s">
        <v>191</v>
      </c>
      <c r="N378" s="71"/>
      <c r="O378" s="72" t="s">
        <v>403</v>
      </c>
      <c r="P378" s="72" t="s">
        <v>399</v>
      </c>
    </row>
    <row r="379" spans="1:16" ht="13.5" thickBot="1" x14ac:dyDescent="0.25">
      <c r="A379" s="18" t="str">
        <f t="shared" si="30"/>
        <v> BRNO 6 </v>
      </c>
      <c r="B379" s="16" t="str">
        <f t="shared" si="31"/>
        <v>I</v>
      </c>
      <c r="C379" s="18">
        <f t="shared" si="32"/>
        <v>38227.476000000002</v>
      </c>
      <c r="D379" s="29" t="str">
        <f t="shared" si="33"/>
        <v>vis</v>
      </c>
      <c r="E379" s="69">
        <f>VLOOKUP(C379,Active!C$21:E$966,3,FALSE)</f>
        <v>-12399.016199818876</v>
      </c>
      <c r="F379" s="16" t="str">
        <f>LEFT(M379,1)</f>
        <v>V</v>
      </c>
      <c r="G379" s="29" t="str">
        <f t="shared" si="34"/>
        <v>38227.476</v>
      </c>
      <c r="H379" s="18">
        <f t="shared" si="35"/>
        <v>-12399</v>
      </c>
      <c r="I379" s="70" t="s">
        <v>404</v>
      </c>
      <c r="J379" s="71" t="s">
        <v>405</v>
      </c>
      <c r="K379" s="70">
        <v>-12399</v>
      </c>
      <c r="L379" s="70" t="s">
        <v>406</v>
      </c>
      <c r="M379" s="71" t="s">
        <v>191</v>
      </c>
      <c r="N379" s="71"/>
      <c r="O379" s="72" t="s">
        <v>407</v>
      </c>
      <c r="P379" s="72" t="s">
        <v>408</v>
      </c>
    </row>
    <row r="380" spans="1:16" ht="13.5" thickBot="1" x14ac:dyDescent="0.25">
      <c r="A380" s="18" t="str">
        <f t="shared" si="30"/>
        <v> BRNO 6 </v>
      </c>
      <c r="B380" s="16" t="str">
        <f t="shared" si="31"/>
        <v>I</v>
      </c>
      <c r="C380" s="18">
        <f t="shared" si="32"/>
        <v>38227.487000000001</v>
      </c>
      <c r="D380" s="29" t="str">
        <f t="shared" si="33"/>
        <v>vis</v>
      </c>
      <c r="E380" s="69">
        <f>VLOOKUP(C380,Active!C$21:E$966,3,FALSE)</f>
        <v>-12398.995399061581</v>
      </c>
      <c r="F380" s="16" t="str">
        <f>LEFT(M380,1)</f>
        <v>V</v>
      </c>
      <c r="G380" s="29" t="str">
        <f t="shared" si="34"/>
        <v>38227.487</v>
      </c>
      <c r="H380" s="18">
        <f t="shared" si="35"/>
        <v>-12399</v>
      </c>
      <c r="I380" s="70" t="s">
        <v>409</v>
      </c>
      <c r="J380" s="71" t="s">
        <v>410</v>
      </c>
      <c r="K380" s="70">
        <v>-12399</v>
      </c>
      <c r="L380" s="70" t="s">
        <v>411</v>
      </c>
      <c r="M380" s="71" t="s">
        <v>191</v>
      </c>
      <c r="N380" s="71"/>
      <c r="O380" s="72" t="s">
        <v>412</v>
      </c>
      <c r="P380" s="72" t="s">
        <v>408</v>
      </c>
    </row>
    <row r="381" spans="1:16" ht="13.5" thickBot="1" x14ac:dyDescent="0.25">
      <c r="A381" s="18" t="str">
        <f t="shared" si="30"/>
        <v> BRNO 6 </v>
      </c>
      <c r="B381" s="16" t="str">
        <f t="shared" si="31"/>
        <v>I</v>
      </c>
      <c r="C381" s="18">
        <f t="shared" si="32"/>
        <v>38236.470999999998</v>
      </c>
      <c r="D381" s="29" t="str">
        <f t="shared" si="33"/>
        <v>vis</v>
      </c>
      <c r="E381" s="69">
        <f>VLOOKUP(C381,Active!C$21:E$966,3,FALSE)</f>
        <v>-12382.006853282241</v>
      </c>
      <c r="F381" s="16" t="str">
        <f>LEFT(M381,1)</f>
        <v>V</v>
      </c>
      <c r="G381" s="29" t="str">
        <f t="shared" si="34"/>
        <v>38236.471</v>
      </c>
      <c r="H381" s="18">
        <f t="shared" si="35"/>
        <v>-12382</v>
      </c>
      <c r="I381" s="70" t="s">
        <v>413</v>
      </c>
      <c r="J381" s="71" t="s">
        <v>414</v>
      </c>
      <c r="K381" s="70">
        <v>-12382</v>
      </c>
      <c r="L381" s="70" t="s">
        <v>415</v>
      </c>
      <c r="M381" s="71" t="s">
        <v>191</v>
      </c>
      <c r="N381" s="71"/>
      <c r="O381" s="72" t="s">
        <v>416</v>
      </c>
      <c r="P381" s="72" t="s">
        <v>408</v>
      </c>
    </row>
    <row r="382" spans="1:16" ht="13.5" thickBot="1" x14ac:dyDescent="0.25">
      <c r="A382" s="18" t="str">
        <f t="shared" si="30"/>
        <v> BRNO 6 </v>
      </c>
      <c r="B382" s="16" t="str">
        <f t="shared" si="31"/>
        <v>I</v>
      </c>
      <c r="C382" s="18">
        <f t="shared" si="32"/>
        <v>38236.472999999998</v>
      </c>
      <c r="D382" s="29" t="str">
        <f t="shared" si="33"/>
        <v>vis</v>
      </c>
      <c r="E382" s="69">
        <f>VLOOKUP(C382,Active!C$21:E$966,3,FALSE)</f>
        <v>-12382.003071326366</v>
      </c>
      <c r="F382" s="16" t="s">
        <v>183</v>
      </c>
      <c r="G382" s="29" t="str">
        <f t="shared" si="34"/>
        <v>38236.473</v>
      </c>
      <c r="H382" s="18">
        <f t="shared" si="35"/>
        <v>-12382</v>
      </c>
      <c r="I382" s="70" t="s">
        <v>417</v>
      </c>
      <c r="J382" s="71" t="s">
        <v>418</v>
      </c>
      <c r="K382" s="70">
        <v>-12382</v>
      </c>
      <c r="L382" s="70" t="s">
        <v>379</v>
      </c>
      <c r="M382" s="71" t="s">
        <v>191</v>
      </c>
      <c r="N382" s="71"/>
      <c r="O382" s="72" t="s">
        <v>419</v>
      </c>
      <c r="P382" s="72" t="s">
        <v>408</v>
      </c>
    </row>
    <row r="383" spans="1:16" ht="13.5" thickBot="1" x14ac:dyDescent="0.25">
      <c r="A383" s="18" t="str">
        <f t="shared" si="30"/>
        <v> BRNO 6 </v>
      </c>
      <c r="B383" s="16" t="str">
        <f t="shared" si="31"/>
        <v>I</v>
      </c>
      <c r="C383" s="18">
        <f t="shared" si="32"/>
        <v>38236.482000000004</v>
      </c>
      <c r="D383" s="29" t="str">
        <f t="shared" si="33"/>
        <v>vis</v>
      </c>
      <c r="E383" s="69">
        <f>VLOOKUP(C383,Active!C$21:E$966,3,FALSE)</f>
        <v>-12381.98605252493</v>
      </c>
      <c r="F383" s="16" t="s">
        <v>183</v>
      </c>
      <c r="G383" s="29" t="str">
        <f t="shared" si="34"/>
        <v>38236.482</v>
      </c>
      <c r="H383" s="18">
        <f t="shared" si="35"/>
        <v>-12382</v>
      </c>
      <c r="I383" s="70" t="s">
        <v>420</v>
      </c>
      <c r="J383" s="71" t="s">
        <v>421</v>
      </c>
      <c r="K383" s="70">
        <v>-12382</v>
      </c>
      <c r="L383" s="70" t="s">
        <v>363</v>
      </c>
      <c r="M383" s="71" t="s">
        <v>191</v>
      </c>
      <c r="N383" s="71"/>
      <c r="O383" s="72" t="s">
        <v>412</v>
      </c>
      <c r="P383" s="72" t="s">
        <v>408</v>
      </c>
    </row>
    <row r="384" spans="1:16" ht="13.5" thickBot="1" x14ac:dyDescent="0.25">
      <c r="A384" s="18" t="str">
        <f t="shared" si="30"/>
        <v> BRNO 6 </v>
      </c>
      <c r="B384" s="16" t="str">
        <f t="shared" si="31"/>
        <v>I</v>
      </c>
      <c r="C384" s="18">
        <f t="shared" si="32"/>
        <v>38255.500999999997</v>
      </c>
      <c r="D384" s="29" t="str">
        <f t="shared" si="33"/>
        <v>vis</v>
      </c>
      <c r="E384" s="69">
        <f>VLOOKUP(C384,Active!C$21:E$966,3,FALSE)</f>
        <v>-12346.021543155242</v>
      </c>
      <c r="F384" s="16" t="s">
        <v>183</v>
      </c>
      <c r="G384" s="29" t="str">
        <f t="shared" si="34"/>
        <v>38255.501</v>
      </c>
      <c r="H384" s="18">
        <f t="shared" si="35"/>
        <v>-12346</v>
      </c>
      <c r="I384" s="70" t="s">
        <v>422</v>
      </c>
      <c r="J384" s="71" t="s">
        <v>423</v>
      </c>
      <c r="K384" s="70">
        <v>-12346</v>
      </c>
      <c r="L384" s="70" t="s">
        <v>424</v>
      </c>
      <c r="M384" s="71" t="s">
        <v>191</v>
      </c>
      <c r="N384" s="71"/>
      <c r="O384" s="72" t="s">
        <v>419</v>
      </c>
      <c r="P384" s="72" t="s">
        <v>408</v>
      </c>
    </row>
    <row r="385" spans="1:16" ht="13.5" thickBot="1" x14ac:dyDescent="0.25">
      <c r="A385" s="18" t="str">
        <f t="shared" si="30"/>
        <v> BRNO 6 </v>
      </c>
      <c r="B385" s="16" t="str">
        <f t="shared" si="31"/>
        <v>I</v>
      </c>
      <c r="C385" s="18">
        <f t="shared" si="32"/>
        <v>38503.536999999997</v>
      </c>
      <c r="D385" s="29" t="str">
        <f t="shared" si="33"/>
        <v>vis</v>
      </c>
      <c r="E385" s="69">
        <f>VLOOKUP(C385,Active!C$21:E$966,3,FALSE)</f>
        <v>-11876.990939757419</v>
      </c>
      <c r="F385" s="16" t="s">
        <v>183</v>
      </c>
      <c r="G385" s="29" t="str">
        <f t="shared" si="34"/>
        <v>38503.537</v>
      </c>
      <c r="H385" s="18">
        <f t="shared" si="35"/>
        <v>-11877</v>
      </c>
      <c r="I385" s="70" t="s">
        <v>425</v>
      </c>
      <c r="J385" s="71" t="s">
        <v>426</v>
      </c>
      <c r="K385" s="70">
        <v>-11877</v>
      </c>
      <c r="L385" s="70" t="s">
        <v>253</v>
      </c>
      <c r="M385" s="71" t="s">
        <v>191</v>
      </c>
      <c r="N385" s="71"/>
      <c r="O385" s="72" t="s">
        <v>427</v>
      </c>
      <c r="P385" s="72" t="s">
        <v>408</v>
      </c>
    </row>
    <row r="386" spans="1:16" ht="13.5" thickBot="1" x14ac:dyDescent="0.25">
      <c r="A386" s="18" t="str">
        <f t="shared" si="30"/>
        <v> BRNO 6 </v>
      </c>
      <c r="B386" s="16" t="str">
        <f t="shared" si="31"/>
        <v>I</v>
      </c>
      <c r="C386" s="18">
        <f t="shared" si="32"/>
        <v>38503.552000000003</v>
      </c>
      <c r="D386" s="29" t="str">
        <f t="shared" si="33"/>
        <v>vis</v>
      </c>
      <c r="E386" s="69">
        <f>VLOOKUP(C386,Active!C$21:E$966,3,FALSE)</f>
        <v>-11876.962575088362</v>
      </c>
      <c r="F386" s="16" t="s">
        <v>183</v>
      </c>
      <c r="G386" s="29" t="str">
        <f t="shared" si="34"/>
        <v>38503.552</v>
      </c>
      <c r="H386" s="18">
        <f t="shared" si="35"/>
        <v>-11877</v>
      </c>
      <c r="I386" s="70" t="s">
        <v>428</v>
      </c>
      <c r="J386" s="71" t="s">
        <v>429</v>
      </c>
      <c r="K386" s="70">
        <v>-11877</v>
      </c>
      <c r="L386" s="70" t="s">
        <v>289</v>
      </c>
      <c r="M386" s="71" t="s">
        <v>191</v>
      </c>
      <c r="N386" s="71"/>
      <c r="O386" s="72" t="s">
        <v>430</v>
      </c>
      <c r="P386" s="72" t="s">
        <v>408</v>
      </c>
    </row>
    <row r="387" spans="1:16" ht="13.5" thickBot="1" x14ac:dyDescent="0.25">
      <c r="A387" s="18" t="str">
        <f t="shared" si="30"/>
        <v> BRNO 6 </v>
      </c>
      <c r="B387" s="16" t="str">
        <f t="shared" si="31"/>
        <v>I</v>
      </c>
      <c r="C387" s="18">
        <f t="shared" si="32"/>
        <v>38522.561999999998</v>
      </c>
      <c r="D387" s="29" t="str">
        <f t="shared" si="33"/>
        <v>vis</v>
      </c>
      <c r="E387" s="69">
        <f>VLOOKUP(C387,Active!C$21:E$966,3,FALSE)</f>
        <v>-11841.015084520099</v>
      </c>
      <c r="F387" s="16" t="s">
        <v>183</v>
      </c>
      <c r="G387" s="29" t="str">
        <f t="shared" si="34"/>
        <v>38522.562</v>
      </c>
      <c r="H387" s="18">
        <f t="shared" si="35"/>
        <v>-11841</v>
      </c>
      <c r="I387" s="70" t="s">
        <v>431</v>
      </c>
      <c r="J387" s="71" t="s">
        <v>432</v>
      </c>
      <c r="K387" s="70">
        <v>-11841</v>
      </c>
      <c r="L387" s="70" t="s">
        <v>402</v>
      </c>
      <c r="M387" s="71" t="s">
        <v>191</v>
      </c>
      <c r="N387" s="71"/>
      <c r="O387" s="72" t="s">
        <v>427</v>
      </c>
      <c r="P387" s="72" t="s">
        <v>408</v>
      </c>
    </row>
    <row r="388" spans="1:16" ht="13.5" thickBot="1" x14ac:dyDescent="0.25">
      <c r="A388" s="18" t="str">
        <f t="shared" si="30"/>
        <v> BRNO 6 </v>
      </c>
      <c r="B388" s="16" t="str">
        <f t="shared" si="31"/>
        <v>I</v>
      </c>
      <c r="C388" s="18">
        <f t="shared" si="32"/>
        <v>38529.428</v>
      </c>
      <c r="D388" s="29" t="str">
        <f t="shared" si="33"/>
        <v>vis</v>
      </c>
      <c r="E388" s="69">
        <f>VLOOKUP(C388,Active!C$21:E$966,3,FALSE)</f>
        <v>-11828.031630009744</v>
      </c>
      <c r="F388" s="16" t="s">
        <v>183</v>
      </c>
      <c r="G388" s="29" t="str">
        <f t="shared" si="34"/>
        <v>38529.428</v>
      </c>
      <c r="H388" s="18">
        <f t="shared" si="35"/>
        <v>-11828</v>
      </c>
      <c r="I388" s="70" t="s">
        <v>433</v>
      </c>
      <c r="J388" s="71" t="s">
        <v>434</v>
      </c>
      <c r="K388" s="70">
        <v>-11828</v>
      </c>
      <c r="L388" s="70" t="s">
        <v>435</v>
      </c>
      <c r="M388" s="71" t="s">
        <v>191</v>
      </c>
      <c r="N388" s="71"/>
      <c r="O388" s="72" t="s">
        <v>436</v>
      </c>
      <c r="P388" s="72" t="s">
        <v>408</v>
      </c>
    </row>
    <row r="389" spans="1:16" ht="13.5" thickBot="1" x14ac:dyDescent="0.25">
      <c r="A389" s="18" t="str">
        <f t="shared" si="30"/>
        <v> BRNO 6 </v>
      </c>
      <c r="B389" s="16" t="str">
        <f t="shared" si="31"/>
        <v>I</v>
      </c>
      <c r="C389" s="18">
        <f t="shared" si="32"/>
        <v>38593.411999999997</v>
      </c>
      <c r="D389" s="29" t="str">
        <f t="shared" si="33"/>
        <v>vis</v>
      </c>
      <c r="E389" s="69">
        <f>VLOOKUP(C389,Active!C$21:E$966,3,FALSE)</f>
        <v>-11707.039297736183</v>
      </c>
      <c r="F389" s="16" t="s">
        <v>183</v>
      </c>
      <c r="G389" s="29" t="str">
        <f t="shared" si="34"/>
        <v>38593.412</v>
      </c>
      <c r="H389" s="18">
        <f t="shared" si="35"/>
        <v>-11707</v>
      </c>
      <c r="I389" s="70" t="s">
        <v>437</v>
      </c>
      <c r="J389" s="71" t="s">
        <v>438</v>
      </c>
      <c r="K389" s="70">
        <v>-11707</v>
      </c>
      <c r="L389" s="70" t="s">
        <v>439</v>
      </c>
      <c r="M389" s="71" t="s">
        <v>191</v>
      </c>
      <c r="N389" s="71"/>
      <c r="O389" s="72" t="s">
        <v>416</v>
      </c>
      <c r="P389" s="72" t="s">
        <v>408</v>
      </c>
    </row>
    <row r="390" spans="1:16" ht="13.5" thickBot="1" x14ac:dyDescent="0.25">
      <c r="A390" s="18" t="str">
        <f t="shared" si="30"/>
        <v> BRNO 6 </v>
      </c>
      <c r="B390" s="16" t="str">
        <f t="shared" si="31"/>
        <v>I</v>
      </c>
      <c r="C390" s="18">
        <f t="shared" si="32"/>
        <v>38594.480000000003</v>
      </c>
      <c r="D390" s="29" t="str">
        <f t="shared" si="33"/>
        <v>vis</v>
      </c>
      <c r="E390" s="69">
        <f>VLOOKUP(C390,Active!C$21:E$966,3,FALSE)</f>
        <v>-11705.019733300247</v>
      </c>
      <c r="F390" s="16" t="s">
        <v>183</v>
      </c>
      <c r="G390" s="29" t="str">
        <f t="shared" si="34"/>
        <v>38594.480</v>
      </c>
      <c r="H390" s="18">
        <f t="shared" si="35"/>
        <v>-11705</v>
      </c>
      <c r="I390" s="70" t="s">
        <v>440</v>
      </c>
      <c r="J390" s="71" t="s">
        <v>441</v>
      </c>
      <c r="K390" s="70">
        <v>-11705</v>
      </c>
      <c r="L390" s="70" t="s">
        <v>442</v>
      </c>
      <c r="M390" s="71" t="s">
        <v>191</v>
      </c>
      <c r="N390" s="71"/>
      <c r="O390" s="72" t="s">
        <v>419</v>
      </c>
      <c r="P390" s="72" t="s">
        <v>408</v>
      </c>
    </row>
    <row r="391" spans="1:16" ht="13.5" thickBot="1" x14ac:dyDescent="0.25">
      <c r="A391" s="18" t="str">
        <f t="shared" si="30"/>
        <v> BRNO 5 </v>
      </c>
      <c r="B391" s="16" t="str">
        <f t="shared" si="31"/>
        <v>I</v>
      </c>
      <c r="C391" s="18">
        <f t="shared" si="32"/>
        <v>38978.408000000003</v>
      </c>
      <c r="D391" s="29" t="str">
        <f t="shared" si="33"/>
        <v>vis</v>
      </c>
      <c r="E391" s="69">
        <f>VLOOKUP(C391,Active!C$21:E$966,3,FALSE)</f>
        <v>-10979.020356188379</v>
      </c>
      <c r="F391" s="16" t="s">
        <v>183</v>
      </c>
      <c r="G391" s="29" t="str">
        <f t="shared" si="34"/>
        <v>38978.408</v>
      </c>
      <c r="H391" s="18">
        <f t="shared" si="35"/>
        <v>-10979</v>
      </c>
      <c r="I391" s="70" t="s">
        <v>443</v>
      </c>
      <c r="J391" s="71" t="s">
        <v>444</v>
      </c>
      <c r="K391" s="70">
        <v>-10979</v>
      </c>
      <c r="L391" s="70" t="s">
        <v>424</v>
      </c>
      <c r="M391" s="71" t="s">
        <v>191</v>
      </c>
      <c r="N391" s="71"/>
      <c r="O391" s="72" t="s">
        <v>412</v>
      </c>
      <c r="P391" s="72" t="s">
        <v>445</v>
      </c>
    </row>
    <row r="392" spans="1:16" ht="13.5" thickBot="1" x14ac:dyDescent="0.25">
      <c r="A392" s="18" t="str">
        <f t="shared" si="30"/>
        <v> AA 16.157 </v>
      </c>
      <c r="B392" s="16" t="str">
        <f t="shared" si="31"/>
        <v>I</v>
      </c>
      <c r="C392" s="18">
        <f t="shared" si="32"/>
        <v>39058.269999999997</v>
      </c>
      <c r="D392" s="29" t="str">
        <f t="shared" si="33"/>
        <v>vis</v>
      </c>
      <c r="E392" s="69">
        <f>VLOOKUP(C392,Active!C$21:E$966,3,FALSE)</f>
        <v>-10828.003076242912</v>
      </c>
      <c r="F392" s="16" t="s">
        <v>183</v>
      </c>
      <c r="G392" s="29" t="str">
        <f t="shared" si="34"/>
        <v>39058.270</v>
      </c>
      <c r="H392" s="18">
        <f t="shared" si="35"/>
        <v>-10828</v>
      </c>
      <c r="I392" s="70" t="s">
        <v>446</v>
      </c>
      <c r="J392" s="71" t="s">
        <v>447</v>
      </c>
      <c r="K392" s="70">
        <v>-10828</v>
      </c>
      <c r="L392" s="70" t="s">
        <v>379</v>
      </c>
      <c r="M392" s="71" t="s">
        <v>191</v>
      </c>
      <c r="N392" s="71"/>
      <c r="O392" s="72" t="s">
        <v>262</v>
      </c>
      <c r="P392" s="72" t="s">
        <v>448</v>
      </c>
    </row>
    <row r="393" spans="1:16" ht="13.5" thickBot="1" x14ac:dyDescent="0.25">
      <c r="A393" s="18" t="str">
        <f t="shared" si="30"/>
        <v> BRNO 9 </v>
      </c>
      <c r="B393" s="16" t="str">
        <f t="shared" si="31"/>
        <v>I</v>
      </c>
      <c r="C393" s="18">
        <f t="shared" si="32"/>
        <v>40089.453000000001</v>
      </c>
      <c r="D393" s="29" t="str">
        <f t="shared" si="33"/>
        <v>vis</v>
      </c>
      <c r="E393" s="69">
        <f>VLOOKUP(C393,Active!C$21:E$966,3,FALSE)</f>
        <v>-8878.058774998015</v>
      </c>
      <c r="F393" s="16" t="s">
        <v>183</v>
      </c>
      <c r="G393" s="29" t="str">
        <f t="shared" si="34"/>
        <v>40089.453</v>
      </c>
      <c r="H393" s="18">
        <f t="shared" si="35"/>
        <v>-8878</v>
      </c>
      <c r="I393" s="70" t="s">
        <v>449</v>
      </c>
      <c r="J393" s="71" t="s">
        <v>450</v>
      </c>
      <c r="K393" s="70">
        <v>-8878</v>
      </c>
      <c r="L393" s="70" t="s">
        <v>451</v>
      </c>
      <c r="M393" s="71" t="s">
        <v>191</v>
      </c>
      <c r="N393" s="71"/>
      <c r="O393" s="72" t="s">
        <v>452</v>
      </c>
      <c r="P393" s="72" t="s">
        <v>453</v>
      </c>
    </row>
    <row r="394" spans="1:16" ht="13.5" thickBot="1" x14ac:dyDescent="0.25">
      <c r="A394" s="18" t="str">
        <f t="shared" si="30"/>
        <v> ORI 126 </v>
      </c>
      <c r="B394" s="16" t="str">
        <f t="shared" si="31"/>
        <v>I</v>
      </c>
      <c r="C394" s="18">
        <f t="shared" si="32"/>
        <v>41124.377</v>
      </c>
      <c r="D394" s="29" t="str">
        <f t="shared" si="33"/>
        <v>vis</v>
      </c>
      <c r="E394" s="69">
        <f>VLOOKUP(C394,Active!C$21:E$966,3,FALSE)</f>
        <v>-6921.0403252935866</v>
      </c>
      <c r="F394" s="16" t="s">
        <v>183</v>
      </c>
      <c r="G394" s="29" t="str">
        <f t="shared" si="34"/>
        <v>41124.377</v>
      </c>
      <c r="H394" s="18">
        <f t="shared" si="35"/>
        <v>-6921</v>
      </c>
      <c r="I394" s="70" t="s">
        <v>509</v>
      </c>
      <c r="J394" s="71" t="s">
        <v>510</v>
      </c>
      <c r="K394" s="70">
        <v>-6921</v>
      </c>
      <c r="L394" s="70" t="s">
        <v>439</v>
      </c>
      <c r="M394" s="71" t="s">
        <v>191</v>
      </c>
      <c r="N394" s="71"/>
      <c r="O394" s="72" t="s">
        <v>498</v>
      </c>
      <c r="P394" s="72" t="s">
        <v>511</v>
      </c>
    </row>
    <row r="395" spans="1:16" ht="13.5" thickBot="1" x14ac:dyDescent="0.25">
      <c r="A395" s="18" t="str">
        <f t="shared" ref="A395:A431" si="36">P395</f>
        <v> BRNO 21 </v>
      </c>
      <c r="B395" s="16" t="str">
        <f t="shared" ref="B395:B431" si="37">IF(H395=INT(H395),"I","II")</f>
        <v>I</v>
      </c>
      <c r="C395" s="18">
        <f t="shared" ref="C395:C431" si="38">1*G395</f>
        <v>42978.470999999998</v>
      </c>
      <c r="D395" s="29" t="str">
        <f t="shared" ref="D395:D431" si="39">VLOOKUP(F395,I$1:J$5,2,FALSE)</f>
        <v>vis</v>
      </c>
      <c r="E395" s="69">
        <f>VLOOKUP(C395,Active!C$21:E$966,3,FALSE)</f>
        <v>-3414.9894795442547</v>
      </c>
      <c r="F395" s="16" t="s">
        <v>183</v>
      </c>
      <c r="G395" s="29" t="str">
        <f t="shared" ref="G395:G431" si="40">MID(I395,3,LEN(I395)-3)</f>
        <v>42978.471</v>
      </c>
      <c r="H395" s="18">
        <f t="shared" ref="H395:H431" si="41">1*K395</f>
        <v>-3415</v>
      </c>
      <c r="I395" s="70" t="s">
        <v>641</v>
      </c>
      <c r="J395" s="71" t="s">
        <v>642</v>
      </c>
      <c r="K395" s="70">
        <v>-3415</v>
      </c>
      <c r="L395" s="70" t="s">
        <v>383</v>
      </c>
      <c r="M395" s="71" t="s">
        <v>191</v>
      </c>
      <c r="N395" s="71"/>
      <c r="O395" s="72" t="s">
        <v>643</v>
      </c>
      <c r="P395" s="72" t="s">
        <v>644</v>
      </c>
    </row>
    <row r="396" spans="1:16" ht="13.5" thickBot="1" x14ac:dyDescent="0.25">
      <c r="A396" s="18" t="str">
        <f t="shared" si="36"/>
        <v> BRNO 21 </v>
      </c>
      <c r="B396" s="16" t="str">
        <f t="shared" si="37"/>
        <v>I</v>
      </c>
      <c r="C396" s="18">
        <f t="shared" si="38"/>
        <v>43013.366999999998</v>
      </c>
      <c r="D396" s="29" t="str">
        <f t="shared" si="39"/>
        <v>vis</v>
      </c>
      <c r="E396" s="69">
        <f>VLOOKUP(C396,Active!C$21:E$966,3,FALSE)</f>
        <v>-3349.0019134805757</v>
      </c>
      <c r="F396" s="16" t="s">
        <v>183</v>
      </c>
      <c r="G396" s="29" t="str">
        <f t="shared" si="40"/>
        <v>43013.367</v>
      </c>
      <c r="H396" s="18">
        <f t="shared" si="41"/>
        <v>-3349</v>
      </c>
      <c r="I396" s="70" t="s">
        <v>654</v>
      </c>
      <c r="J396" s="71" t="s">
        <v>655</v>
      </c>
      <c r="K396" s="70">
        <v>-3349</v>
      </c>
      <c r="L396" s="70" t="s">
        <v>559</v>
      </c>
      <c r="M396" s="71" t="s">
        <v>191</v>
      </c>
      <c r="N396" s="71"/>
      <c r="O396" s="72" t="s">
        <v>656</v>
      </c>
      <c r="P396" s="72" t="s">
        <v>644</v>
      </c>
    </row>
    <row r="397" spans="1:16" ht="13.5" thickBot="1" x14ac:dyDescent="0.25">
      <c r="A397" s="18" t="str">
        <f t="shared" si="36"/>
        <v> BRNO 21 </v>
      </c>
      <c r="B397" s="16" t="str">
        <f t="shared" si="37"/>
        <v>I</v>
      </c>
      <c r="C397" s="18">
        <f t="shared" si="38"/>
        <v>43076.311000000002</v>
      </c>
      <c r="D397" s="29" t="str">
        <f t="shared" si="39"/>
        <v>vis</v>
      </c>
      <c r="E397" s="69">
        <f>VLOOKUP(C397,Active!C$21:E$966,3,FALSE)</f>
        <v>-3229.9761982607124</v>
      </c>
      <c r="F397" s="16" t="s">
        <v>183</v>
      </c>
      <c r="G397" s="29" t="str">
        <f t="shared" si="40"/>
        <v>43076.311</v>
      </c>
      <c r="H397" s="18">
        <f t="shared" si="41"/>
        <v>-3230</v>
      </c>
      <c r="I397" s="70" t="s">
        <v>670</v>
      </c>
      <c r="J397" s="71" t="s">
        <v>671</v>
      </c>
      <c r="K397" s="70">
        <v>-3230</v>
      </c>
      <c r="L397" s="70" t="s">
        <v>284</v>
      </c>
      <c r="M397" s="71" t="s">
        <v>191</v>
      </c>
      <c r="N397" s="71"/>
      <c r="O397" s="72" t="s">
        <v>643</v>
      </c>
      <c r="P397" s="72" t="s">
        <v>644</v>
      </c>
    </row>
    <row r="398" spans="1:16" ht="13.5" thickBot="1" x14ac:dyDescent="0.25">
      <c r="A398" s="18" t="str">
        <f t="shared" si="36"/>
        <v> BRNO 21 </v>
      </c>
      <c r="B398" s="16" t="str">
        <f t="shared" si="37"/>
        <v>I</v>
      </c>
      <c r="C398" s="18">
        <f t="shared" si="38"/>
        <v>43317.428999999996</v>
      </c>
      <c r="D398" s="29" t="str">
        <f t="shared" si="39"/>
        <v>vis</v>
      </c>
      <c r="E398" s="69">
        <f>VLOOKUP(C398,Active!C$21:E$966,3,FALSE)</f>
        <v>-2774.0273802259358</v>
      </c>
      <c r="F398" s="16" t="s">
        <v>183</v>
      </c>
      <c r="G398" s="29" t="str">
        <f t="shared" si="40"/>
        <v>43317.429</v>
      </c>
      <c r="H398" s="18">
        <f t="shared" si="41"/>
        <v>-2774</v>
      </c>
      <c r="I398" s="70" t="s">
        <v>682</v>
      </c>
      <c r="J398" s="71" t="s">
        <v>683</v>
      </c>
      <c r="K398" s="70">
        <v>-2774</v>
      </c>
      <c r="L398" s="70" t="s">
        <v>634</v>
      </c>
      <c r="M398" s="71" t="s">
        <v>191</v>
      </c>
      <c r="N398" s="71"/>
      <c r="O398" s="72" t="s">
        <v>684</v>
      </c>
      <c r="P398" s="72" t="s">
        <v>644</v>
      </c>
    </row>
    <row r="399" spans="1:16" ht="13.5" thickBot="1" x14ac:dyDescent="0.25">
      <c r="A399" s="18" t="str">
        <f t="shared" si="36"/>
        <v> BRNO 21 </v>
      </c>
      <c r="B399" s="16" t="str">
        <f t="shared" si="37"/>
        <v>I</v>
      </c>
      <c r="C399" s="18">
        <f t="shared" si="38"/>
        <v>43372.423000000003</v>
      </c>
      <c r="D399" s="29" t="str">
        <f t="shared" si="39"/>
        <v>vis</v>
      </c>
      <c r="E399" s="69">
        <f>VLOOKUP(C399,Active!C$21:E$966,3,FALSE)</f>
        <v>-2670.0349395993221</v>
      </c>
      <c r="F399" s="16" t="s">
        <v>183</v>
      </c>
      <c r="G399" s="29" t="str">
        <f t="shared" si="40"/>
        <v>43372.423</v>
      </c>
      <c r="H399" s="18">
        <f t="shared" si="41"/>
        <v>-2670</v>
      </c>
      <c r="I399" s="70" t="s">
        <v>689</v>
      </c>
      <c r="J399" s="71" t="s">
        <v>690</v>
      </c>
      <c r="K399" s="70">
        <v>-2670</v>
      </c>
      <c r="L399" s="70" t="s">
        <v>691</v>
      </c>
      <c r="M399" s="71" t="s">
        <v>191</v>
      </c>
      <c r="N399" s="71"/>
      <c r="O399" s="72" t="s">
        <v>656</v>
      </c>
      <c r="P399" s="72" t="s">
        <v>644</v>
      </c>
    </row>
    <row r="400" spans="1:16" ht="13.5" thickBot="1" x14ac:dyDescent="0.25">
      <c r="A400" s="18" t="str">
        <f t="shared" si="36"/>
        <v> BRNO 21 </v>
      </c>
      <c r="B400" s="16" t="str">
        <f t="shared" si="37"/>
        <v>I</v>
      </c>
      <c r="C400" s="18">
        <f t="shared" si="38"/>
        <v>43372.423999999999</v>
      </c>
      <c r="D400" s="29" t="str">
        <f t="shared" si="39"/>
        <v>vis</v>
      </c>
      <c r="E400" s="69">
        <f>VLOOKUP(C400,Active!C$21:E$966,3,FALSE)</f>
        <v>-2670.0330486213925</v>
      </c>
      <c r="F400" s="16" t="s">
        <v>183</v>
      </c>
      <c r="G400" s="29" t="str">
        <f t="shared" si="40"/>
        <v>43372.424</v>
      </c>
      <c r="H400" s="18">
        <f t="shared" si="41"/>
        <v>-2670</v>
      </c>
      <c r="I400" s="70" t="s">
        <v>692</v>
      </c>
      <c r="J400" s="71" t="s">
        <v>693</v>
      </c>
      <c r="K400" s="70">
        <v>-2670</v>
      </c>
      <c r="L400" s="70" t="s">
        <v>435</v>
      </c>
      <c r="M400" s="71" t="s">
        <v>191</v>
      </c>
      <c r="N400" s="71"/>
      <c r="O400" s="72" t="s">
        <v>684</v>
      </c>
      <c r="P400" s="72" t="s">
        <v>644</v>
      </c>
    </row>
    <row r="401" spans="1:16" ht="13.5" thickBot="1" x14ac:dyDescent="0.25">
      <c r="A401" s="18" t="str">
        <f t="shared" si="36"/>
        <v> BRNO 21 </v>
      </c>
      <c r="B401" s="16" t="str">
        <f t="shared" si="37"/>
        <v>I</v>
      </c>
      <c r="C401" s="18">
        <f t="shared" si="38"/>
        <v>43372.428</v>
      </c>
      <c r="D401" s="29" t="str">
        <f t="shared" si="39"/>
        <v>vis</v>
      </c>
      <c r="E401" s="69">
        <f>VLOOKUP(C401,Active!C$21:E$966,3,FALSE)</f>
        <v>-2670.0254847096462</v>
      </c>
      <c r="F401" s="16" t="s">
        <v>183</v>
      </c>
      <c r="G401" s="29" t="str">
        <f t="shared" si="40"/>
        <v>43372.428</v>
      </c>
      <c r="H401" s="18">
        <f t="shared" si="41"/>
        <v>-2670</v>
      </c>
      <c r="I401" s="70" t="s">
        <v>694</v>
      </c>
      <c r="J401" s="71" t="s">
        <v>695</v>
      </c>
      <c r="K401" s="70">
        <v>-2670</v>
      </c>
      <c r="L401" s="70" t="s">
        <v>490</v>
      </c>
      <c r="M401" s="71" t="s">
        <v>191</v>
      </c>
      <c r="N401" s="71"/>
      <c r="O401" s="72" t="s">
        <v>696</v>
      </c>
      <c r="P401" s="72" t="s">
        <v>644</v>
      </c>
    </row>
    <row r="402" spans="1:16" ht="13.5" thickBot="1" x14ac:dyDescent="0.25">
      <c r="A402" s="18" t="str">
        <f t="shared" si="36"/>
        <v> BBS 45 </v>
      </c>
      <c r="B402" s="16" t="str">
        <f t="shared" si="37"/>
        <v>I</v>
      </c>
      <c r="C402" s="18">
        <f t="shared" si="38"/>
        <v>44124.43</v>
      </c>
      <c r="D402" s="29" t="str">
        <f t="shared" si="39"/>
        <v>vis</v>
      </c>
      <c r="E402" s="69">
        <f>VLOOKUP(C402,Active!C$21:E$966,3,FALSE)</f>
        <v>-1248.0062946873525</v>
      </c>
      <c r="F402" s="16" t="s">
        <v>183</v>
      </c>
      <c r="G402" s="29" t="str">
        <f t="shared" si="40"/>
        <v>44124.430</v>
      </c>
      <c r="H402" s="18">
        <f t="shared" si="41"/>
        <v>-1248</v>
      </c>
      <c r="I402" s="70" t="s">
        <v>761</v>
      </c>
      <c r="J402" s="71" t="s">
        <v>762</v>
      </c>
      <c r="K402" s="70">
        <v>-1248</v>
      </c>
      <c r="L402" s="70" t="s">
        <v>184</v>
      </c>
      <c r="M402" s="71" t="s">
        <v>191</v>
      </c>
      <c r="N402" s="71"/>
      <c r="O402" s="72" t="s">
        <v>593</v>
      </c>
      <c r="P402" s="72" t="s">
        <v>763</v>
      </c>
    </row>
    <row r="403" spans="1:16" ht="13.5" thickBot="1" x14ac:dyDescent="0.25">
      <c r="A403" s="18" t="str">
        <f t="shared" si="36"/>
        <v>BAVM 34 </v>
      </c>
      <c r="B403" s="16" t="str">
        <f t="shared" si="37"/>
        <v>I</v>
      </c>
      <c r="C403" s="18">
        <f t="shared" si="38"/>
        <v>44794.476000000002</v>
      </c>
      <c r="D403" s="29" t="str">
        <f t="shared" si="39"/>
        <v>vis</v>
      </c>
      <c r="E403" s="69">
        <f>VLOOKUP(C403,Active!C$21:E$966,3,FALSE)</f>
        <v>19.035907590939566</v>
      </c>
      <c r="F403" s="16" t="s">
        <v>183</v>
      </c>
      <c r="G403" s="29" t="str">
        <f t="shared" si="40"/>
        <v>44794.476</v>
      </c>
      <c r="H403" s="18">
        <f t="shared" si="41"/>
        <v>19</v>
      </c>
      <c r="I403" s="70" t="s">
        <v>815</v>
      </c>
      <c r="J403" s="71" t="s">
        <v>816</v>
      </c>
      <c r="K403" s="70">
        <v>19</v>
      </c>
      <c r="L403" s="70" t="s">
        <v>302</v>
      </c>
      <c r="M403" s="71" t="s">
        <v>191</v>
      </c>
      <c r="N403" s="71"/>
      <c r="O403" s="72" t="s">
        <v>817</v>
      </c>
      <c r="P403" s="73" t="s">
        <v>818</v>
      </c>
    </row>
    <row r="404" spans="1:16" ht="13.5" thickBot="1" x14ac:dyDescent="0.25">
      <c r="A404" s="18" t="str">
        <f t="shared" si="36"/>
        <v> VSSC 60.21 </v>
      </c>
      <c r="B404" s="16" t="str">
        <f t="shared" si="37"/>
        <v>I</v>
      </c>
      <c r="C404" s="18">
        <f t="shared" si="38"/>
        <v>45198.487999999998</v>
      </c>
      <c r="D404" s="29" t="str">
        <f t="shared" si="39"/>
        <v>vis</v>
      </c>
      <c r="E404" s="69">
        <f>VLOOKUP(C404,Active!C$21:E$966,3,FALSE)</f>
        <v>783.01368557461467</v>
      </c>
      <c r="F404" s="16" t="s">
        <v>183</v>
      </c>
      <c r="G404" s="29" t="str">
        <f t="shared" si="40"/>
        <v>45198.488</v>
      </c>
      <c r="H404" s="18">
        <f t="shared" si="41"/>
        <v>783</v>
      </c>
      <c r="I404" s="70" t="s">
        <v>883</v>
      </c>
      <c r="J404" s="71" t="s">
        <v>884</v>
      </c>
      <c r="K404" s="70">
        <v>783</v>
      </c>
      <c r="L404" s="70" t="s">
        <v>363</v>
      </c>
      <c r="M404" s="71" t="s">
        <v>191</v>
      </c>
      <c r="N404" s="71"/>
      <c r="O404" s="72" t="s">
        <v>881</v>
      </c>
      <c r="P404" s="72" t="s">
        <v>882</v>
      </c>
    </row>
    <row r="405" spans="1:16" ht="13.5" thickBot="1" x14ac:dyDescent="0.25">
      <c r="A405" s="18" t="str">
        <f t="shared" si="36"/>
        <v> BRNO 26 </v>
      </c>
      <c r="B405" s="16" t="str">
        <f t="shared" si="37"/>
        <v>I</v>
      </c>
      <c r="C405" s="18">
        <f t="shared" si="38"/>
        <v>45224.374000000003</v>
      </c>
      <c r="D405" s="29" t="str">
        <f t="shared" si="39"/>
        <v>vis</v>
      </c>
      <c r="E405" s="69">
        <f>VLOOKUP(C405,Active!C$21:E$966,3,FALSE)</f>
        <v>831.96354043261431</v>
      </c>
      <c r="F405" s="16" t="s">
        <v>183</v>
      </c>
      <c r="G405" s="29" t="str">
        <f t="shared" si="40"/>
        <v>45224.374</v>
      </c>
      <c r="H405" s="18">
        <f t="shared" si="41"/>
        <v>832</v>
      </c>
      <c r="I405" s="70" t="s">
        <v>891</v>
      </c>
      <c r="J405" s="71" t="s">
        <v>892</v>
      </c>
      <c r="K405" s="70">
        <v>832</v>
      </c>
      <c r="L405" s="70" t="s">
        <v>893</v>
      </c>
      <c r="M405" s="71" t="s">
        <v>191</v>
      </c>
      <c r="N405" s="71"/>
      <c r="O405" s="72" t="s">
        <v>894</v>
      </c>
      <c r="P405" s="72" t="s">
        <v>809</v>
      </c>
    </row>
    <row r="406" spans="1:16" ht="13.5" thickBot="1" x14ac:dyDescent="0.25">
      <c r="A406" s="18" t="str">
        <f t="shared" si="36"/>
        <v> VSSC 61.18 </v>
      </c>
      <c r="B406" s="16" t="str">
        <f t="shared" si="37"/>
        <v>I</v>
      </c>
      <c r="C406" s="18">
        <f t="shared" si="38"/>
        <v>45813.504000000001</v>
      </c>
      <c r="D406" s="29" t="str">
        <f t="shared" si="39"/>
        <v>vis</v>
      </c>
      <c r="E406" s="69">
        <f>VLOOKUP(C406,Active!C$21:E$966,3,FALSE)</f>
        <v>1945.9953720206015</v>
      </c>
      <c r="F406" s="16" t="s">
        <v>183</v>
      </c>
      <c r="G406" s="29" t="str">
        <f t="shared" si="40"/>
        <v>45813.504</v>
      </c>
      <c r="H406" s="18">
        <f t="shared" si="41"/>
        <v>1946</v>
      </c>
      <c r="I406" s="70" t="s">
        <v>927</v>
      </c>
      <c r="J406" s="71" t="s">
        <v>928</v>
      </c>
      <c r="K406" s="70">
        <v>1946</v>
      </c>
      <c r="L406" s="70" t="s">
        <v>379</v>
      </c>
      <c r="M406" s="71" t="s">
        <v>191</v>
      </c>
      <c r="N406" s="71"/>
      <c r="O406" s="72" t="s">
        <v>881</v>
      </c>
      <c r="P406" s="72" t="s">
        <v>929</v>
      </c>
    </row>
    <row r="407" spans="1:16" ht="13.5" thickBot="1" x14ac:dyDescent="0.25">
      <c r="A407" s="18" t="str">
        <f t="shared" si="36"/>
        <v> VSSC 61.18 </v>
      </c>
      <c r="B407" s="16" t="str">
        <f t="shared" si="37"/>
        <v>I</v>
      </c>
      <c r="C407" s="18">
        <f t="shared" si="38"/>
        <v>45931.438000000002</v>
      </c>
      <c r="D407" s="29" t="str">
        <f t="shared" si="39"/>
        <v>vis</v>
      </c>
      <c r="E407" s="69">
        <f>VLOOKUP(C407,Active!C$21:E$966,3,FALSE)</f>
        <v>2169.0059639553183</v>
      </c>
      <c r="F407" s="16" t="s">
        <v>183</v>
      </c>
      <c r="G407" s="29" t="str">
        <f t="shared" si="40"/>
        <v>45931.438</v>
      </c>
      <c r="H407" s="18">
        <f t="shared" si="41"/>
        <v>2169</v>
      </c>
      <c r="I407" s="70" t="s">
        <v>945</v>
      </c>
      <c r="J407" s="71" t="s">
        <v>946</v>
      </c>
      <c r="K407" s="70">
        <v>2169</v>
      </c>
      <c r="L407" s="70" t="s">
        <v>370</v>
      </c>
      <c r="M407" s="71" t="s">
        <v>191</v>
      </c>
      <c r="N407" s="71"/>
      <c r="O407" s="72" t="s">
        <v>881</v>
      </c>
      <c r="P407" s="72" t="s">
        <v>929</v>
      </c>
    </row>
    <row r="408" spans="1:16" ht="13.5" thickBot="1" x14ac:dyDescent="0.25">
      <c r="A408" s="18" t="str">
        <f t="shared" si="36"/>
        <v> VSSC 64.24 </v>
      </c>
      <c r="B408" s="16" t="str">
        <f t="shared" si="37"/>
        <v>I</v>
      </c>
      <c r="C408" s="18">
        <f t="shared" si="38"/>
        <v>46217.531000000003</v>
      </c>
      <c r="D408" s="29" t="str">
        <f t="shared" si="39"/>
        <v>vis</v>
      </c>
      <c r="E408" s="69">
        <f>VLOOKUP(C408,Active!C$21:E$966,3,FALSE)</f>
        <v>2710.0015146733331</v>
      </c>
      <c r="F408" s="16" t="s">
        <v>183</v>
      </c>
      <c r="G408" s="29" t="str">
        <f t="shared" si="40"/>
        <v>46217.531</v>
      </c>
      <c r="H408" s="18">
        <f t="shared" si="41"/>
        <v>2710</v>
      </c>
      <c r="I408" s="70" t="s">
        <v>949</v>
      </c>
      <c r="J408" s="71" t="s">
        <v>950</v>
      </c>
      <c r="K408" s="70">
        <v>2710</v>
      </c>
      <c r="L408" s="70" t="s">
        <v>573</v>
      </c>
      <c r="M408" s="71" t="s">
        <v>191</v>
      </c>
      <c r="N408" s="71"/>
      <c r="O408" s="72" t="s">
        <v>881</v>
      </c>
      <c r="P408" s="72" t="s">
        <v>951</v>
      </c>
    </row>
    <row r="409" spans="1:16" ht="13.5" thickBot="1" x14ac:dyDescent="0.25">
      <c r="A409" s="18" t="str">
        <f t="shared" si="36"/>
        <v> BRNO 27 </v>
      </c>
      <c r="B409" s="16" t="str">
        <f t="shared" si="37"/>
        <v>I</v>
      </c>
      <c r="C409" s="18">
        <f t="shared" si="38"/>
        <v>46271.463000000003</v>
      </c>
      <c r="D409" s="29" t="str">
        <f t="shared" si="39"/>
        <v>vis</v>
      </c>
      <c r="E409" s="69">
        <f>VLOOKUP(C409,Active!C$21:E$966,3,FALSE)</f>
        <v>2811.9857367316299</v>
      </c>
      <c r="F409" s="16" t="s">
        <v>183</v>
      </c>
      <c r="G409" s="29" t="str">
        <f t="shared" si="40"/>
        <v>46271.463</v>
      </c>
      <c r="H409" s="18">
        <f t="shared" si="41"/>
        <v>2812</v>
      </c>
      <c r="I409" s="70" t="s">
        <v>960</v>
      </c>
      <c r="J409" s="71" t="s">
        <v>961</v>
      </c>
      <c r="K409" s="70">
        <v>2812</v>
      </c>
      <c r="L409" s="70" t="s">
        <v>402</v>
      </c>
      <c r="M409" s="71" t="s">
        <v>191</v>
      </c>
      <c r="N409" s="71"/>
      <c r="O409" s="72" t="s">
        <v>905</v>
      </c>
      <c r="P409" s="72" t="s">
        <v>962</v>
      </c>
    </row>
    <row r="410" spans="1:16" ht="13.5" thickBot="1" x14ac:dyDescent="0.25">
      <c r="A410" s="18" t="str">
        <f t="shared" si="36"/>
        <v> VSSC 73 </v>
      </c>
      <c r="B410" s="16" t="str">
        <f t="shared" si="37"/>
        <v>I</v>
      </c>
      <c r="C410" s="18">
        <f t="shared" si="38"/>
        <v>47800.317000000003</v>
      </c>
      <c r="D410" s="29" t="str">
        <f t="shared" si="39"/>
        <v>vis</v>
      </c>
      <c r="E410" s="69">
        <f>VLOOKUP(C410,Active!C$21:E$966,3,FALSE)</f>
        <v>5703.0149184922393</v>
      </c>
      <c r="F410" s="16" t="s">
        <v>183</v>
      </c>
      <c r="G410" s="29" t="str">
        <f t="shared" si="40"/>
        <v>47800.317</v>
      </c>
      <c r="H410" s="18">
        <f t="shared" si="41"/>
        <v>5703</v>
      </c>
      <c r="I410" s="70" t="s">
        <v>1047</v>
      </c>
      <c r="J410" s="71" t="s">
        <v>1048</v>
      </c>
      <c r="K410" s="70">
        <v>5703</v>
      </c>
      <c r="L410" s="70" t="s">
        <v>373</v>
      </c>
      <c r="M410" s="71" t="s">
        <v>191</v>
      </c>
      <c r="N410" s="71"/>
      <c r="O410" s="72" t="s">
        <v>1049</v>
      </c>
      <c r="P410" s="72" t="s">
        <v>1050</v>
      </c>
    </row>
    <row r="411" spans="1:16" ht="13.5" thickBot="1" x14ac:dyDescent="0.25">
      <c r="A411" s="18" t="str">
        <f t="shared" si="36"/>
        <v> BRNO 32 </v>
      </c>
      <c r="B411" s="16" t="str">
        <f t="shared" si="37"/>
        <v>II</v>
      </c>
      <c r="C411" s="18">
        <f t="shared" si="38"/>
        <v>49926.391000000003</v>
      </c>
      <c r="D411" s="29" t="str">
        <f t="shared" si="39"/>
        <v>vis</v>
      </c>
      <c r="E411" s="69">
        <f>VLOOKUP(C411,Active!C$21:E$966,3,FALSE)</f>
        <v>9723.3739433451738</v>
      </c>
      <c r="F411" s="16" t="s">
        <v>183</v>
      </c>
      <c r="G411" s="29" t="str">
        <f t="shared" si="40"/>
        <v>49926.3910</v>
      </c>
      <c r="H411" s="18">
        <f t="shared" si="41"/>
        <v>9723.5</v>
      </c>
      <c r="I411" s="70" t="s">
        <v>1156</v>
      </c>
      <c r="J411" s="71" t="s">
        <v>1157</v>
      </c>
      <c r="K411" s="70">
        <v>9723.5</v>
      </c>
      <c r="L411" s="70" t="s">
        <v>1158</v>
      </c>
      <c r="M411" s="71" t="s">
        <v>191</v>
      </c>
      <c r="N411" s="71"/>
      <c r="O411" s="72" t="s">
        <v>982</v>
      </c>
      <c r="P411" s="72" t="s">
        <v>1159</v>
      </c>
    </row>
    <row r="412" spans="1:16" ht="13.5" thickBot="1" x14ac:dyDescent="0.25">
      <c r="A412" s="18" t="str">
        <f t="shared" si="36"/>
        <v> BRNO 32 </v>
      </c>
      <c r="B412" s="16" t="str">
        <f t="shared" si="37"/>
        <v>I</v>
      </c>
      <c r="C412" s="18">
        <f t="shared" si="38"/>
        <v>50546.506099999999</v>
      </c>
      <c r="D412" s="29" t="str">
        <f t="shared" si="39"/>
        <v>vis</v>
      </c>
      <c r="E412" s="69">
        <f>VLOOKUP(C412,Active!C$21:E$966,3,FALSE)</f>
        <v>10895.997915385922</v>
      </c>
      <c r="F412" s="16" t="s">
        <v>183</v>
      </c>
      <c r="G412" s="29" t="str">
        <f t="shared" si="40"/>
        <v>50546.5061</v>
      </c>
      <c r="H412" s="18">
        <f t="shared" si="41"/>
        <v>10896</v>
      </c>
      <c r="I412" s="70" t="s">
        <v>1180</v>
      </c>
      <c r="J412" s="71" t="s">
        <v>1181</v>
      </c>
      <c r="K412" s="70">
        <v>10896</v>
      </c>
      <c r="L412" s="70" t="s">
        <v>812</v>
      </c>
      <c r="M412" s="71" t="s">
        <v>191</v>
      </c>
      <c r="N412" s="71"/>
      <c r="O412" s="72" t="s">
        <v>982</v>
      </c>
      <c r="P412" s="72" t="s">
        <v>1159</v>
      </c>
    </row>
    <row r="413" spans="1:16" ht="13.5" thickBot="1" x14ac:dyDescent="0.25">
      <c r="A413" s="18" t="str">
        <f t="shared" si="36"/>
        <v> BRNO 32 </v>
      </c>
      <c r="B413" s="16" t="str">
        <f t="shared" si="37"/>
        <v>I</v>
      </c>
      <c r="C413" s="18">
        <f t="shared" si="38"/>
        <v>50609.434300000001</v>
      </c>
      <c r="D413" s="29" t="str">
        <f t="shared" si="39"/>
        <v>vis</v>
      </c>
      <c r="E413" s="69">
        <f>VLOOKUP(C413,Active!C$21:E$966,3,FALSE)</f>
        <v>11014.993753154391</v>
      </c>
      <c r="F413" s="16" t="s">
        <v>183</v>
      </c>
      <c r="G413" s="29" t="str">
        <f t="shared" si="40"/>
        <v>50609.4343</v>
      </c>
      <c r="H413" s="18">
        <f t="shared" si="41"/>
        <v>11015</v>
      </c>
      <c r="I413" s="70" t="s">
        <v>1185</v>
      </c>
      <c r="J413" s="71" t="s">
        <v>1186</v>
      </c>
      <c r="K413" s="70">
        <v>11015</v>
      </c>
      <c r="L413" s="70" t="s">
        <v>1187</v>
      </c>
      <c r="M413" s="71" t="s">
        <v>191</v>
      </c>
      <c r="N413" s="71"/>
      <c r="O413" s="72" t="s">
        <v>982</v>
      </c>
      <c r="P413" s="72" t="s">
        <v>1159</v>
      </c>
    </row>
    <row r="414" spans="1:16" ht="13.5" thickBot="1" x14ac:dyDescent="0.25">
      <c r="A414" s="18" t="str">
        <f t="shared" si="36"/>
        <v> BRNO 32 </v>
      </c>
      <c r="B414" s="16" t="str">
        <f t="shared" si="37"/>
        <v>I</v>
      </c>
      <c r="C414" s="18">
        <f t="shared" si="38"/>
        <v>50745.348400000003</v>
      </c>
      <c r="D414" s="29" t="str">
        <f t="shared" si="39"/>
        <v>vis</v>
      </c>
      <c r="E414" s="69">
        <f>VLOOKUP(C414,Active!C$21:E$966,3,FALSE)</f>
        <v>11272.004317480831</v>
      </c>
      <c r="F414" s="16" t="s">
        <v>183</v>
      </c>
      <c r="G414" s="29" t="str">
        <f t="shared" si="40"/>
        <v>50745.3484</v>
      </c>
      <c r="H414" s="18">
        <f t="shared" si="41"/>
        <v>11272</v>
      </c>
      <c r="I414" s="70" t="s">
        <v>1197</v>
      </c>
      <c r="J414" s="71" t="s">
        <v>1198</v>
      </c>
      <c r="K414" s="70">
        <v>11272</v>
      </c>
      <c r="L414" s="70" t="s">
        <v>780</v>
      </c>
      <c r="M414" s="71" t="s">
        <v>191</v>
      </c>
      <c r="N414" s="71"/>
      <c r="O414" s="72" t="s">
        <v>982</v>
      </c>
      <c r="P414" s="72" t="s">
        <v>1159</v>
      </c>
    </row>
    <row r="415" spans="1:16" ht="13.5" thickBot="1" x14ac:dyDescent="0.25">
      <c r="A415" s="18" t="str">
        <f t="shared" si="36"/>
        <v> BRNO 32 </v>
      </c>
      <c r="B415" s="16" t="str">
        <f t="shared" si="37"/>
        <v>I</v>
      </c>
      <c r="C415" s="18">
        <f t="shared" si="38"/>
        <v>51129.269200000002</v>
      </c>
      <c r="D415" s="29" t="str">
        <f t="shared" si="39"/>
        <v>vis</v>
      </c>
      <c r="E415" s="69">
        <f>VLOOKUP(C415,Active!C$21:E$966,3,FALSE)</f>
        <v>11997.990079551557</v>
      </c>
      <c r="F415" s="16" t="s">
        <v>183</v>
      </c>
      <c r="G415" s="29" t="str">
        <f t="shared" si="40"/>
        <v>51129.2692</v>
      </c>
      <c r="H415" s="18">
        <f t="shared" si="41"/>
        <v>11998</v>
      </c>
      <c r="I415" s="70" t="s">
        <v>1201</v>
      </c>
      <c r="J415" s="71" t="s">
        <v>1202</v>
      </c>
      <c r="K415" s="70">
        <v>11998</v>
      </c>
      <c r="L415" s="70" t="s">
        <v>1203</v>
      </c>
      <c r="M415" s="71" t="s">
        <v>191</v>
      </c>
      <c r="N415" s="71"/>
      <c r="O415" s="72" t="s">
        <v>982</v>
      </c>
      <c r="P415" s="72" t="s">
        <v>1159</v>
      </c>
    </row>
    <row r="416" spans="1:16" ht="13.5" thickBot="1" x14ac:dyDescent="0.25">
      <c r="A416" s="18" t="str">
        <f t="shared" si="36"/>
        <v> BRNO 32 </v>
      </c>
      <c r="B416" s="16" t="str">
        <f t="shared" si="37"/>
        <v>I</v>
      </c>
      <c r="C416" s="18">
        <f t="shared" si="38"/>
        <v>51130.332399999999</v>
      </c>
      <c r="D416" s="29" t="str">
        <f t="shared" si="39"/>
        <v>vis</v>
      </c>
      <c r="E416" s="69">
        <f>VLOOKUP(C416,Active!C$21:E$966,3,FALSE)</f>
        <v>12000.00056729338</v>
      </c>
      <c r="F416" s="16" t="s">
        <v>183</v>
      </c>
      <c r="G416" s="29" t="str">
        <f t="shared" si="40"/>
        <v>51130.3324</v>
      </c>
      <c r="H416" s="18">
        <f t="shared" si="41"/>
        <v>12000</v>
      </c>
      <c r="I416" s="70" t="s">
        <v>1204</v>
      </c>
      <c r="J416" s="71" t="s">
        <v>1205</v>
      </c>
      <c r="K416" s="70">
        <v>12000</v>
      </c>
      <c r="L416" s="70" t="s">
        <v>1206</v>
      </c>
      <c r="M416" s="71" t="s">
        <v>191</v>
      </c>
      <c r="N416" s="71"/>
      <c r="O416" s="72" t="s">
        <v>982</v>
      </c>
      <c r="P416" s="72" t="s">
        <v>1159</v>
      </c>
    </row>
    <row r="417" spans="1:16" ht="13.5" thickBot="1" x14ac:dyDescent="0.25">
      <c r="A417" s="18" t="str">
        <f t="shared" si="36"/>
        <v> BRNO 32 </v>
      </c>
      <c r="B417" s="16" t="str">
        <f t="shared" si="37"/>
        <v>I</v>
      </c>
      <c r="C417" s="18">
        <f t="shared" si="38"/>
        <v>51138.271000000001</v>
      </c>
      <c r="D417" s="29" t="str">
        <f t="shared" si="39"/>
        <v>vis</v>
      </c>
      <c r="E417" s="69">
        <f>VLOOKUP(C417,Active!C$21:E$966,3,FALSE)</f>
        <v>12015.012284738166</v>
      </c>
      <c r="F417" s="16" t="s">
        <v>183</v>
      </c>
      <c r="G417" s="29" t="str">
        <f t="shared" si="40"/>
        <v>51138.2710</v>
      </c>
      <c r="H417" s="18">
        <f t="shared" si="41"/>
        <v>12015</v>
      </c>
      <c r="I417" s="70" t="s">
        <v>1207</v>
      </c>
      <c r="J417" s="71" t="s">
        <v>1208</v>
      </c>
      <c r="K417" s="70">
        <v>12015</v>
      </c>
      <c r="L417" s="70" t="s">
        <v>1209</v>
      </c>
      <c r="M417" s="71" t="s">
        <v>191</v>
      </c>
      <c r="N417" s="71"/>
      <c r="O417" s="72" t="s">
        <v>982</v>
      </c>
      <c r="P417" s="72" t="s">
        <v>1159</v>
      </c>
    </row>
    <row r="418" spans="1:16" ht="13.5" thickBot="1" x14ac:dyDescent="0.25">
      <c r="A418" s="18" t="str">
        <f t="shared" si="36"/>
        <v> BRNO 32 </v>
      </c>
      <c r="B418" s="16" t="str">
        <f t="shared" si="37"/>
        <v>I</v>
      </c>
      <c r="C418" s="18">
        <f t="shared" si="38"/>
        <v>51389.464</v>
      </c>
      <c r="D418" s="29" t="str">
        <f t="shared" si="39"/>
        <v>vis</v>
      </c>
      <c r="E418" s="69">
        <f>VLOOKUP(C418,Active!C$21:E$966,3,FALSE)</f>
        <v>12490.012705480754</v>
      </c>
      <c r="F418" s="16" t="s">
        <v>183</v>
      </c>
      <c r="G418" s="29" t="str">
        <f t="shared" si="40"/>
        <v>51389.4640</v>
      </c>
      <c r="H418" s="18">
        <f t="shared" si="41"/>
        <v>12490</v>
      </c>
      <c r="I418" s="70" t="s">
        <v>1222</v>
      </c>
      <c r="J418" s="71" t="s">
        <v>1223</v>
      </c>
      <c r="K418" s="70">
        <v>12490</v>
      </c>
      <c r="L418" s="70" t="s">
        <v>1224</v>
      </c>
      <c r="M418" s="71" t="s">
        <v>191</v>
      </c>
      <c r="N418" s="71"/>
      <c r="O418" s="72" t="s">
        <v>1135</v>
      </c>
      <c r="P418" s="72" t="s">
        <v>1159</v>
      </c>
    </row>
    <row r="419" spans="1:16" ht="13.5" thickBot="1" x14ac:dyDescent="0.25">
      <c r="A419" s="18" t="str">
        <f t="shared" si="36"/>
        <v> BRNO 32 </v>
      </c>
      <c r="B419" s="16" t="str">
        <f t="shared" si="37"/>
        <v>I</v>
      </c>
      <c r="C419" s="18">
        <f t="shared" si="38"/>
        <v>51389.466099999998</v>
      </c>
      <c r="D419" s="29" t="str">
        <f t="shared" si="39"/>
        <v>vis</v>
      </c>
      <c r="E419" s="69">
        <f>VLOOKUP(C419,Active!C$21:E$966,3,FALSE)</f>
        <v>12490.016676534417</v>
      </c>
      <c r="F419" s="16" t="s">
        <v>183</v>
      </c>
      <c r="G419" s="29" t="str">
        <f t="shared" si="40"/>
        <v>51389.4661</v>
      </c>
      <c r="H419" s="18">
        <f t="shared" si="41"/>
        <v>12490</v>
      </c>
      <c r="I419" s="70" t="s">
        <v>1225</v>
      </c>
      <c r="J419" s="71" t="s">
        <v>1226</v>
      </c>
      <c r="K419" s="70">
        <v>12490</v>
      </c>
      <c r="L419" s="70" t="s">
        <v>1227</v>
      </c>
      <c r="M419" s="71" t="s">
        <v>191</v>
      </c>
      <c r="N419" s="71"/>
      <c r="O419" s="72" t="s">
        <v>1138</v>
      </c>
      <c r="P419" s="72" t="s">
        <v>1159</v>
      </c>
    </row>
    <row r="420" spans="1:16" ht="13.5" thickBot="1" x14ac:dyDescent="0.25">
      <c r="A420" s="18" t="str">
        <f t="shared" si="36"/>
        <v>IBVS 5040 </v>
      </c>
      <c r="B420" s="16" t="str">
        <f t="shared" si="37"/>
        <v>I</v>
      </c>
      <c r="C420" s="18">
        <f t="shared" si="38"/>
        <v>51698.824999999997</v>
      </c>
      <c r="D420" s="29" t="str">
        <f t="shared" si="39"/>
        <v>vis</v>
      </c>
      <c r="E420" s="69">
        <f>VLOOKUP(C420,Active!C$21:E$966,3,FALSE)</f>
        <v>13075.007530819626</v>
      </c>
      <c r="F420" s="16" t="s">
        <v>183</v>
      </c>
      <c r="G420" s="29" t="str">
        <f t="shared" si="40"/>
        <v>51698.8250</v>
      </c>
      <c r="H420" s="18">
        <f t="shared" si="41"/>
        <v>13075</v>
      </c>
      <c r="I420" s="70" t="s">
        <v>1228</v>
      </c>
      <c r="J420" s="71" t="s">
        <v>1229</v>
      </c>
      <c r="K420" s="70">
        <v>13075</v>
      </c>
      <c r="L420" s="70" t="s">
        <v>1230</v>
      </c>
      <c r="M420" s="71" t="s">
        <v>462</v>
      </c>
      <c r="N420" s="71" t="s">
        <v>463</v>
      </c>
      <c r="O420" s="72" t="s">
        <v>1231</v>
      </c>
      <c r="P420" s="73" t="s">
        <v>1232</v>
      </c>
    </row>
    <row r="421" spans="1:16" ht="13.5" thickBot="1" x14ac:dyDescent="0.25">
      <c r="A421" s="18" t="str">
        <f t="shared" si="36"/>
        <v>OEJV 0074 </v>
      </c>
      <c r="B421" s="16" t="str">
        <f t="shared" si="37"/>
        <v>I</v>
      </c>
      <c r="C421" s="18">
        <f t="shared" si="38"/>
        <v>51766.523999999998</v>
      </c>
      <c r="D421" s="29" t="str">
        <f t="shared" si="39"/>
        <v>vis</v>
      </c>
      <c r="E421" s="69" t="e">
        <f>VLOOKUP(C421,Active!C$21:E$966,3,FALSE)</f>
        <v>#N/A</v>
      </c>
      <c r="F421" s="16" t="s">
        <v>183</v>
      </c>
      <c r="G421" s="29" t="str">
        <f t="shared" si="40"/>
        <v>51766.524</v>
      </c>
      <c r="H421" s="18">
        <f t="shared" si="41"/>
        <v>13203</v>
      </c>
      <c r="I421" s="70" t="s">
        <v>1233</v>
      </c>
      <c r="J421" s="71" t="s">
        <v>1234</v>
      </c>
      <c r="K421" s="70">
        <v>13203</v>
      </c>
      <c r="L421" s="70" t="s">
        <v>284</v>
      </c>
      <c r="M421" s="71" t="s">
        <v>191</v>
      </c>
      <c r="N421" s="71"/>
      <c r="O421" s="72" t="s">
        <v>1235</v>
      </c>
      <c r="P421" s="73" t="s">
        <v>1236</v>
      </c>
    </row>
    <row r="422" spans="1:16" ht="13.5" thickBot="1" x14ac:dyDescent="0.25">
      <c r="A422" s="18" t="str">
        <f t="shared" si="36"/>
        <v>VSB 40 </v>
      </c>
      <c r="B422" s="16" t="str">
        <f t="shared" si="37"/>
        <v>I</v>
      </c>
      <c r="C422" s="18">
        <f t="shared" si="38"/>
        <v>52420.143199999999</v>
      </c>
      <c r="D422" s="29" t="str">
        <f t="shared" si="39"/>
        <v>vis</v>
      </c>
      <c r="E422" s="69">
        <f>VLOOKUP(C422,Active!C$21:E$966,3,FALSE)</f>
        <v>14439.004332041353</v>
      </c>
      <c r="F422" s="16" t="s">
        <v>183</v>
      </c>
      <c r="G422" s="29" t="str">
        <f t="shared" si="40"/>
        <v>52420.1432</v>
      </c>
      <c r="H422" s="18">
        <f t="shared" si="41"/>
        <v>14439</v>
      </c>
      <c r="I422" s="70" t="s">
        <v>1251</v>
      </c>
      <c r="J422" s="71" t="s">
        <v>1252</v>
      </c>
      <c r="K422" s="70" t="s">
        <v>1253</v>
      </c>
      <c r="L422" s="70" t="s">
        <v>780</v>
      </c>
      <c r="M422" s="71" t="s">
        <v>462</v>
      </c>
      <c r="N422" s="71" t="s">
        <v>463</v>
      </c>
      <c r="O422" s="72" t="s">
        <v>1254</v>
      </c>
      <c r="P422" s="73" t="s">
        <v>1255</v>
      </c>
    </row>
    <row r="423" spans="1:16" ht="13.5" thickBot="1" x14ac:dyDescent="0.25">
      <c r="A423" s="18" t="str">
        <f t="shared" si="36"/>
        <v>BAVM 158 </v>
      </c>
      <c r="B423" s="16" t="str">
        <f t="shared" si="37"/>
        <v>I</v>
      </c>
      <c r="C423" s="18">
        <f t="shared" si="38"/>
        <v>52720.517</v>
      </c>
      <c r="D423" s="29" t="str">
        <f t="shared" si="39"/>
        <v>vis</v>
      </c>
      <c r="E423" s="69">
        <f>VLOOKUP(C423,Active!C$21:E$966,3,FALSE)</f>
        <v>15007.004560471491</v>
      </c>
      <c r="F423" s="16" t="s">
        <v>183</v>
      </c>
      <c r="G423" s="29" t="str">
        <f t="shared" si="40"/>
        <v>52720.5170</v>
      </c>
      <c r="H423" s="18">
        <f t="shared" si="41"/>
        <v>15007</v>
      </c>
      <c r="I423" s="70" t="s">
        <v>1260</v>
      </c>
      <c r="J423" s="71" t="s">
        <v>1261</v>
      </c>
      <c r="K423" s="70" t="s">
        <v>1262</v>
      </c>
      <c r="L423" s="70" t="s">
        <v>1263</v>
      </c>
      <c r="M423" s="71" t="s">
        <v>462</v>
      </c>
      <c r="N423" s="71" t="s">
        <v>1219</v>
      </c>
      <c r="O423" s="72" t="s">
        <v>1264</v>
      </c>
      <c r="P423" s="73" t="s">
        <v>1245</v>
      </c>
    </row>
    <row r="424" spans="1:16" ht="13.5" thickBot="1" x14ac:dyDescent="0.25">
      <c r="A424" s="18" t="str">
        <f t="shared" si="36"/>
        <v>IBVS 5676 </v>
      </c>
      <c r="B424" s="16" t="str">
        <f t="shared" si="37"/>
        <v>I</v>
      </c>
      <c r="C424" s="18">
        <f t="shared" si="38"/>
        <v>52722.6325</v>
      </c>
      <c r="D424" s="29" t="str">
        <f t="shared" si="39"/>
        <v>vis</v>
      </c>
      <c r="E424" s="69">
        <f>VLOOKUP(C424,Active!C$21:E$966,3,FALSE)</f>
        <v>15011.004924295645</v>
      </c>
      <c r="F424" s="16" t="s">
        <v>183</v>
      </c>
      <c r="G424" s="29" t="str">
        <f t="shared" si="40"/>
        <v>52722.6325</v>
      </c>
      <c r="H424" s="18">
        <f t="shared" si="41"/>
        <v>15011</v>
      </c>
      <c r="I424" s="70" t="s">
        <v>1265</v>
      </c>
      <c r="J424" s="71" t="s">
        <v>1266</v>
      </c>
      <c r="K424" s="70" t="s">
        <v>1267</v>
      </c>
      <c r="L424" s="70" t="s">
        <v>480</v>
      </c>
      <c r="M424" s="71" t="s">
        <v>462</v>
      </c>
      <c r="N424" s="71" t="s">
        <v>463</v>
      </c>
      <c r="O424" s="72" t="s">
        <v>1268</v>
      </c>
      <c r="P424" s="73" t="s">
        <v>1269</v>
      </c>
    </row>
    <row r="425" spans="1:16" ht="13.5" thickBot="1" x14ac:dyDescent="0.25">
      <c r="A425" s="18" t="str">
        <f t="shared" si="36"/>
        <v>IBVS 5694 </v>
      </c>
      <c r="B425" s="16" t="str">
        <f t="shared" si="37"/>
        <v>I</v>
      </c>
      <c r="C425" s="18">
        <f t="shared" si="38"/>
        <v>53477.2716</v>
      </c>
      <c r="D425" s="29" t="str">
        <f t="shared" si="39"/>
        <v>vis</v>
      </c>
      <c r="E425" s="69">
        <f>VLOOKUP(C425,Active!C$21:E$966,3,FALSE)</f>
        <v>16438.010812233646</v>
      </c>
      <c r="F425" s="16" t="s">
        <v>183</v>
      </c>
      <c r="G425" s="29" t="str">
        <f t="shared" si="40"/>
        <v>53477.2716</v>
      </c>
      <c r="H425" s="18">
        <f t="shared" si="41"/>
        <v>16438</v>
      </c>
      <c r="I425" s="70" t="s">
        <v>1290</v>
      </c>
      <c r="J425" s="71" t="s">
        <v>1291</v>
      </c>
      <c r="K425" s="70" t="s">
        <v>1292</v>
      </c>
      <c r="L425" s="70" t="s">
        <v>1293</v>
      </c>
      <c r="M425" s="71" t="s">
        <v>462</v>
      </c>
      <c r="N425" s="71" t="s">
        <v>463</v>
      </c>
      <c r="O425" s="72" t="s">
        <v>1294</v>
      </c>
      <c r="P425" s="73" t="s">
        <v>1295</v>
      </c>
    </row>
    <row r="426" spans="1:16" ht="13.5" thickBot="1" x14ac:dyDescent="0.25">
      <c r="A426" s="18" t="str">
        <f t="shared" si="36"/>
        <v>VSB 44 </v>
      </c>
      <c r="B426" s="16" t="str">
        <f t="shared" si="37"/>
        <v>I</v>
      </c>
      <c r="C426" s="18">
        <f t="shared" si="38"/>
        <v>53644.909399999997</v>
      </c>
      <c r="D426" s="29" t="str">
        <f t="shared" si="39"/>
        <v>vis</v>
      </c>
      <c r="E426" s="69">
        <f>VLOOKUP(C426,Active!C$21:E$966,3,FALSE)</f>
        <v>16755.010193316561</v>
      </c>
      <c r="F426" s="16" t="s">
        <v>183</v>
      </c>
      <c r="G426" s="29" t="str">
        <f t="shared" si="40"/>
        <v>53644.9094</v>
      </c>
      <c r="H426" s="18">
        <f t="shared" si="41"/>
        <v>16755</v>
      </c>
      <c r="I426" s="70" t="s">
        <v>1313</v>
      </c>
      <c r="J426" s="71" t="s">
        <v>1314</v>
      </c>
      <c r="K426" s="70">
        <v>16755</v>
      </c>
      <c r="L426" s="70" t="s">
        <v>1315</v>
      </c>
      <c r="M426" s="71" t="s">
        <v>462</v>
      </c>
      <c r="N426" s="71" t="s">
        <v>463</v>
      </c>
      <c r="O426" s="72" t="s">
        <v>1316</v>
      </c>
      <c r="P426" s="73" t="s">
        <v>1317</v>
      </c>
    </row>
    <row r="427" spans="1:16" ht="13.5" thickBot="1" x14ac:dyDescent="0.25">
      <c r="A427" s="18" t="str">
        <f t="shared" si="36"/>
        <v>OEJV 0094 </v>
      </c>
      <c r="B427" s="16" t="str">
        <f t="shared" si="37"/>
        <v>II</v>
      </c>
      <c r="C427" s="18">
        <f t="shared" si="38"/>
        <v>54631.435700000002</v>
      </c>
      <c r="D427" s="29" t="str">
        <f t="shared" si="39"/>
        <v>vis</v>
      </c>
      <c r="E427" s="69" t="e">
        <f>VLOOKUP(C427,Active!C$21:E$966,3,FALSE)</f>
        <v>#N/A</v>
      </c>
      <c r="F427" s="16" t="s">
        <v>183</v>
      </c>
      <c r="G427" s="29" t="str">
        <f t="shared" si="40"/>
        <v>54631.4357</v>
      </c>
      <c r="H427" s="18">
        <f t="shared" si="41"/>
        <v>18620.5</v>
      </c>
      <c r="I427" s="70" t="s">
        <v>1358</v>
      </c>
      <c r="J427" s="71" t="s">
        <v>1359</v>
      </c>
      <c r="K427" s="70">
        <v>18620.5</v>
      </c>
      <c r="L427" s="70" t="s">
        <v>1308</v>
      </c>
      <c r="M427" s="71" t="s">
        <v>1283</v>
      </c>
      <c r="N427" s="71" t="s">
        <v>175</v>
      </c>
      <c r="O427" s="72" t="s">
        <v>1360</v>
      </c>
      <c r="P427" s="73" t="s">
        <v>1361</v>
      </c>
    </row>
    <row r="428" spans="1:16" ht="13.5" thickBot="1" x14ac:dyDescent="0.25">
      <c r="A428" s="18" t="str">
        <f t="shared" si="36"/>
        <v>OEJV 0094 </v>
      </c>
      <c r="B428" s="16" t="str">
        <f t="shared" si="37"/>
        <v>II</v>
      </c>
      <c r="C428" s="18">
        <f t="shared" si="38"/>
        <v>54640.423999999999</v>
      </c>
      <c r="D428" s="29" t="str">
        <f t="shared" si="39"/>
        <v>vis</v>
      </c>
      <c r="E428" s="69" t="e">
        <f>VLOOKUP(C428,Active!C$21:E$966,3,FALSE)</f>
        <v>#N/A</v>
      </c>
      <c r="F428" s="16" t="s">
        <v>183</v>
      </c>
      <c r="G428" s="29" t="str">
        <f t="shared" si="40"/>
        <v>54640.4240</v>
      </c>
      <c r="H428" s="18">
        <f t="shared" si="41"/>
        <v>18637.5</v>
      </c>
      <c r="I428" s="70" t="s">
        <v>1362</v>
      </c>
      <c r="J428" s="71" t="s">
        <v>1363</v>
      </c>
      <c r="K428" s="70">
        <v>18637.5</v>
      </c>
      <c r="L428" s="70" t="s">
        <v>485</v>
      </c>
      <c r="M428" s="71" t="s">
        <v>1283</v>
      </c>
      <c r="N428" s="71" t="s">
        <v>1284</v>
      </c>
      <c r="O428" s="72" t="s">
        <v>1285</v>
      </c>
      <c r="P428" s="73" t="s">
        <v>1361</v>
      </c>
    </row>
    <row r="429" spans="1:16" ht="13.5" thickBot="1" x14ac:dyDescent="0.25">
      <c r="A429" s="18" t="str">
        <f t="shared" si="36"/>
        <v>VSB 53 </v>
      </c>
      <c r="B429" s="16" t="str">
        <f t="shared" si="37"/>
        <v>I</v>
      </c>
      <c r="C429" s="18">
        <f t="shared" si="38"/>
        <v>55766.033600000002</v>
      </c>
      <c r="D429" s="29" t="str">
        <f t="shared" si="39"/>
        <v>vis</v>
      </c>
      <c r="E429" s="69">
        <f>VLOOKUP(C429,Active!C$21:E$966,3,FALSE)</f>
        <v>20766.009255580615</v>
      </c>
      <c r="F429" s="16" t="s">
        <v>183</v>
      </c>
      <c r="G429" s="29" t="str">
        <f t="shared" si="40"/>
        <v>55766.0336</v>
      </c>
      <c r="H429" s="18">
        <f t="shared" si="41"/>
        <v>20766</v>
      </c>
      <c r="I429" s="70" t="s">
        <v>1371</v>
      </c>
      <c r="J429" s="71" t="s">
        <v>1372</v>
      </c>
      <c r="K429" s="70">
        <v>20766</v>
      </c>
      <c r="L429" s="70" t="s">
        <v>1373</v>
      </c>
      <c r="M429" s="71" t="s">
        <v>1283</v>
      </c>
      <c r="N429" s="71" t="s">
        <v>1374</v>
      </c>
      <c r="O429" s="72" t="s">
        <v>1375</v>
      </c>
      <c r="P429" s="73" t="s">
        <v>1376</v>
      </c>
    </row>
    <row r="430" spans="1:16" ht="13.5" thickBot="1" x14ac:dyDescent="0.25">
      <c r="A430" s="18" t="str">
        <f t="shared" si="36"/>
        <v>BAVM 225 </v>
      </c>
      <c r="B430" s="16" t="str">
        <f t="shared" si="37"/>
        <v>II</v>
      </c>
      <c r="C430" s="18">
        <f t="shared" si="38"/>
        <v>55850.374000000003</v>
      </c>
      <c r="D430" s="29" t="str">
        <f t="shared" si="39"/>
        <v>vis</v>
      </c>
      <c r="E430" s="69">
        <f>VLOOKUP(C430,Active!C$21:E$966,3,FALSE)</f>
        <v>20925.495091115834</v>
      </c>
      <c r="F430" s="16" t="s">
        <v>183</v>
      </c>
      <c r="G430" s="29" t="str">
        <f t="shared" si="40"/>
        <v>55850.374</v>
      </c>
      <c r="H430" s="18">
        <f t="shared" si="41"/>
        <v>20925.5</v>
      </c>
      <c r="I430" s="70" t="s">
        <v>1381</v>
      </c>
      <c r="J430" s="71" t="s">
        <v>1382</v>
      </c>
      <c r="K430" s="70">
        <v>20925.5</v>
      </c>
      <c r="L430" s="70" t="s">
        <v>184</v>
      </c>
      <c r="M430" s="71" t="s">
        <v>1283</v>
      </c>
      <c r="N430" s="71" t="s">
        <v>1219</v>
      </c>
      <c r="O430" s="72" t="s">
        <v>1383</v>
      </c>
      <c r="P430" s="73" t="s">
        <v>1384</v>
      </c>
    </row>
    <row r="431" spans="1:16" ht="13.5" thickBot="1" x14ac:dyDescent="0.25">
      <c r="A431" s="18" t="str">
        <f t="shared" si="36"/>
        <v>VSB 59 </v>
      </c>
      <c r="B431" s="16" t="str">
        <f t="shared" si="37"/>
        <v>I</v>
      </c>
      <c r="C431" s="18">
        <f t="shared" si="38"/>
        <v>56920.996099999997</v>
      </c>
      <c r="D431" s="29" t="str">
        <f t="shared" si="39"/>
        <v>vis</v>
      </c>
      <c r="E431" s="69">
        <f>VLOOKUP(C431,Active!C$21:E$966,3,FALSE)</f>
        <v>22950.017860286604</v>
      </c>
      <c r="F431" s="16" t="s">
        <v>183</v>
      </c>
      <c r="G431" s="29" t="str">
        <f t="shared" si="40"/>
        <v>56920.9961</v>
      </c>
      <c r="H431" s="18">
        <f t="shared" si="41"/>
        <v>22950</v>
      </c>
      <c r="I431" s="70" t="s">
        <v>1428</v>
      </c>
      <c r="J431" s="71" t="s">
        <v>1429</v>
      </c>
      <c r="K431" s="70">
        <v>22950</v>
      </c>
      <c r="L431" s="70" t="s">
        <v>1430</v>
      </c>
      <c r="M431" s="71" t="s">
        <v>1283</v>
      </c>
      <c r="N431" s="71" t="s">
        <v>175</v>
      </c>
      <c r="O431" s="72" t="s">
        <v>1375</v>
      </c>
      <c r="P431" s="73" t="s">
        <v>1431</v>
      </c>
    </row>
    <row r="432" spans="1:16" x14ac:dyDescent="0.2">
      <c r="B432" s="16"/>
      <c r="F432" s="16"/>
    </row>
    <row r="433" spans="2:6" x14ac:dyDescent="0.2">
      <c r="B433" s="16"/>
      <c r="F433" s="16"/>
    </row>
    <row r="434" spans="2:6" x14ac:dyDescent="0.2">
      <c r="B434" s="16"/>
      <c r="F434" s="16"/>
    </row>
    <row r="435" spans="2:6" x14ac:dyDescent="0.2">
      <c r="B435" s="16"/>
      <c r="F435" s="16"/>
    </row>
    <row r="436" spans="2:6" x14ac:dyDescent="0.2">
      <c r="B436" s="16"/>
      <c r="F436" s="16"/>
    </row>
    <row r="437" spans="2:6" x14ac:dyDescent="0.2">
      <c r="B437" s="16"/>
      <c r="F437" s="16"/>
    </row>
    <row r="438" spans="2:6" x14ac:dyDescent="0.2">
      <c r="B438" s="16"/>
      <c r="F438" s="16"/>
    </row>
    <row r="439" spans="2:6" x14ac:dyDescent="0.2">
      <c r="B439" s="16"/>
      <c r="F439" s="16"/>
    </row>
    <row r="440" spans="2:6" x14ac:dyDescent="0.2">
      <c r="B440" s="16"/>
      <c r="F440" s="16"/>
    </row>
    <row r="441" spans="2:6" x14ac:dyDescent="0.2">
      <c r="B441" s="16"/>
      <c r="F441" s="16"/>
    </row>
    <row r="442" spans="2:6" x14ac:dyDescent="0.2">
      <c r="B442" s="16"/>
      <c r="F442" s="16"/>
    </row>
    <row r="443" spans="2:6" x14ac:dyDescent="0.2">
      <c r="B443" s="16"/>
      <c r="F443" s="16"/>
    </row>
    <row r="444" spans="2:6" x14ac:dyDescent="0.2">
      <c r="B444" s="16"/>
      <c r="F444" s="16"/>
    </row>
    <row r="445" spans="2:6" x14ac:dyDescent="0.2">
      <c r="B445" s="16"/>
      <c r="F445" s="16"/>
    </row>
    <row r="446" spans="2:6" x14ac:dyDescent="0.2">
      <c r="B446" s="16"/>
      <c r="F446" s="16"/>
    </row>
    <row r="447" spans="2:6" x14ac:dyDescent="0.2">
      <c r="B447" s="16"/>
      <c r="F447" s="16"/>
    </row>
    <row r="448" spans="2:6" x14ac:dyDescent="0.2">
      <c r="B448" s="16"/>
      <c r="F448" s="16"/>
    </row>
    <row r="449" spans="2:6" x14ac:dyDescent="0.2">
      <c r="B449" s="16"/>
      <c r="F449" s="16"/>
    </row>
    <row r="450" spans="2:6" x14ac:dyDescent="0.2">
      <c r="B450" s="16"/>
      <c r="F450" s="16"/>
    </row>
    <row r="451" spans="2:6" x14ac:dyDescent="0.2">
      <c r="B451" s="16"/>
      <c r="F451" s="16"/>
    </row>
    <row r="452" spans="2:6" x14ac:dyDescent="0.2">
      <c r="B452" s="16"/>
      <c r="F452" s="16"/>
    </row>
    <row r="453" spans="2:6" x14ac:dyDescent="0.2">
      <c r="B453" s="16"/>
      <c r="F453" s="16"/>
    </row>
    <row r="454" spans="2:6" x14ac:dyDescent="0.2">
      <c r="B454" s="16"/>
      <c r="F454" s="16"/>
    </row>
    <row r="455" spans="2:6" x14ac:dyDescent="0.2">
      <c r="B455" s="16"/>
      <c r="F455" s="16"/>
    </row>
    <row r="456" spans="2:6" x14ac:dyDescent="0.2">
      <c r="B456" s="16"/>
      <c r="F456" s="16"/>
    </row>
    <row r="457" spans="2:6" x14ac:dyDescent="0.2">
      <c r="B457" s="16"/>
      <c r="F457" s="16"/>
    </row>
    <row r="458" spans="2:6" x14ac:dyDescent="0.2">
      <c r="B458" s="16"/>
      <c r="F458" s="16"/>
    </row>
    <row r="459" spans="2:6" x14ac:dyDescent="0.2">
      <c r="B459" s="16"/>
      <c r="F459" s="16"/>
    </row>
    <row r="460" spans="2:6" x14ac:dyDescent="0.2">
      <c r="B460" s="16"/>
      <c r="F460" s="16"/>
    </row>
    <row r="461" spans="2:6" x14ac:dyDescent="0.2">
      <c r="B461" s="16"/>
      <c r="F461" s="16"/>
    </row>
    <row r="462" spans="2:6" x14ac:dyDescent="0.2">
      <c r="B462" s="16"/>
      <c r="F462" s="16"/>
    </row>
    <row r="463" spans="2:6" x14ac:dyDescent="0.2">
      <c r="B463" s="16"/>
      <c r="F463" s="16"/>
    </row>
    <row r="464" spans="2:6" x14ac:dyDescent="0.2">
      <c r="B464" s="16"/>
      <c r="F464" s="16"/>
    </row>
    <row r="465" spans="2:6" x14ac:dyDescent="0.2">
      <c r="B465" s="16"/>
      <c r="F465" s="16"/>
    </row>
    <row r="466" spans="2:6" x14ac:dyDescent="0.2">
      <c r="B466" s="16"/>
      <c r="F466" s="16"/>
    </row>
    <row r="467" spans="2:6" x14ac:dyDescent="0.2">
      <c r="B467" s="16"/>
      <c r="F467" s="16"/>
    </row>
    <row r="468" spans="2:6" x14ac:dyDescent="0.2">
      <c r="B468" s="16"/>
      <c r="F468" s="16"/>
    </row>
    <row r="469" spans="2:6" x14ac:dyDescent="0.2">
      <c r="B469" s="16"/>
      <c r="F469" s="16"/>
    </row>
    <row r="470" spans="2:6" x14ac:dyDescent="0.2">
      <c r="B470" s="16"/>
      <c r="F470" s="16"/>
    </row>
    <row r="471" spans="2:6" x14ac:dyDescent="0.2">
      <c r="B471" s="16"/>
      <c r="F471" s="16"/>
    </row>
    <row r="472" spans="2:6" x14ac:dyDescent="0.2">
      <c r="B472" s="16"/>
      <c r="F472" s="16"/>
    </row>
    <row r="473" spans="2:6" x14ac:dyDescent="0.2">
      <c r="B473" s="16"/>
      <c r="F473" s="16"/>
    </row>
    <row r="474" spans="2:6" x14ac:dyDescent="0.2">
      <c r="B474" s="16"/>
      <c r="F474" s="16"/>
    </row>
    <row r="475" spans="2:6" x14ac:dyDescent="0.2">
      <c r="B475" s="16"/>
      <c r="F475" s="16"/>
    </row>
    <row r="476" spans="2:6" x14ac:dyDescent="0.2">
      <c r="B476" s="16"/>
      <c r="F476" s="16"/>
    </row>
    <row r="477" spans="2:6" x14ac:dyDescent="0.2">
      <c r="B477" s="16"/>
      <c r="F477" s="16"/>
    </row>
    <row r="478" spans="2:6" x14ac:dyDescent="0.2">
      <c r="B478" s="16"/>
      <c r="F478" s="16"/>
    </row>
    <row r="479" spans="2:6" x14ac:dyDescent="0.2">
      <c r="B479" s="16"/>
      <c r="F479" s="16"/>
    </row>
    <row r="480" spans="2:6" x14ac:dyDescent="0.2">
      <c r="B480" s="16"/>
      <c r="F480" s="16"/>
    </row>
    <row r="481" spans="2:6" x14ac:dyDescent="0.2">
      <c r="B481" s="16"/>
      <c r="F481" s="16"/>
    </row>
    <row r="482" spans="2:6" x14ac:dyDescent="0.2">
      <c r="B482" s="16"/>
      <c r="F482" s="16"/>
    </row>
    <row r="483" spans="2:6" x14ac:dyDescent="0.2">
      <c r="B483" s="16"/>
      <c r="F483" s="16"/>
    </row>
    <row r="484" spans="2:6" x14ac:dyDescent="0.2">
      <c r="B484" s="16"/>
      <c r="F484" s="16"/>
    </row>
    <row r="485" spans="2:6" x14ac:dyDescent="0.2">
      <c r="B485" s="16"/>
      <c r="F485" s="16"/>
    </row>
    <row r="486" spans="2:6" x14ac:dyDescent="0.2">
      <c r="B486" s="16"/>
      <c r="F486" s="16"/>
    </row>
    <row r="487" spans="2:6" x14ac:dyDescent="0.2">
      <c r="B487" s="16"/>
      <c r="F487" s="16"/>
    </row>
    <row r="488" spans="2:6" x14ac:dyDescent="0.2">
      <c r="B488" s="16"/>
      <c r="F488" s="16"/>
    </row>
    <row r="489" spans="2:6" x14ac:dyDescent="0.2">
      <c r="B489" s="16"/>
      <c r="F489" s="16"/>
    </row>
    <row r="490" spans="2:6" x14ac:dyDescent="0.2">
      <c r="B490" s="16"/>
      <c r="F490" s="16"/>
    </row>
    <row r="491" spans="2:6" x14ac:dyDescent="0.2">
      <c r="B491" s="16"/>
      <c r="F491" s="16"/>
    </row>
    <row r="492" spans="2:6" x14ac:dyDescent="0.2">
      <c r="B492" s="16"/>
      <c r="F492" s="16"/>
    </row>
    <row r="493" spans="2:6" x14ac:dyDescent="0.2">
      <c r="B493" s="16"/>
      <c r="F493" s="16"/>
    </row>
    <row r="494" spans="2:6" x14ac:dyDescent="0.2">
      <c r="B494" s="16"/>
      <c r="F494" s="16"/>
    </row>
    <row r="495" spans="2:6" x14ac:dyDescent="0.2">
      <c r="B495" s="16"/>
      <c r="F495" s="16"/>
    </row>
    <row r="496" spans="2:6" x14ac:dyDescent="0.2">
      <c r="B496" s="16"/>
      <c r="F496" s="16"/>
    </row>
    <row r="497" spans="2:6" x14ac:dyDescent="0.2">
      <c r="B497" s="16"/>
      <c r="F497" s="16"/>
    </row>
    <row r="498" spans="2:6" x14ac:dyDescent="0.2">
      <c r="B498" s="16"/>
      <c r="F498" s="16"/>
    </row>
    <row r="499" spans="2:6" x14ac:dyDescent="0.2">
      <c r="B499" s="16"/>
      <c r="F499" s="16"/>
    </row>
    <row r="500" spans="2:6" x14ac:dyDescent="0.2">
      <c r="B500" s="16"/>
      <c r="F500" s="16"/>
    </row>
    <row r="501" spans="2:6" x14ac:dyDescent="0.2">
      <c r="B501" s="16"/>
      <c r="F501" s="16"/>
    </row>
    <row r="502" spans="2:6" x14ac:dyDescent="0.2">
      <c r="B502" s="16"/>
      <c r="F502" s="16"/>
    </row>
    <row r="503" spans="2:6" x14ac:dyDescent="0.2">
      <c r="B503" s="16"/>
      <c r="F503" s="16"/>
    </row>
    <row r="504" spans="2:6" x14ac:dyDescent="0.2">
      <c r="B504" s="16"/>
      <c r="F504" s="16"/>
    </row>
    <row r="505" spans="2:6" x14ac:dyDescent="0.2">
      <c r="B505" s="16"/>
      <c r="F505" s="16"/>
    </row>
    <row r="506" spans="2:6" x14ac:dyDescent="0.2">
      <c r="B506" s="16"/>
      <c r="F506" s="16"/>
    </row>
    <row r="507" spans="2:6" x14ac:dyDescent="0.2">
      <c r="B507" s="16"/>
      <c r="F507" s="16"/>
    </row>
    <row r="508" spans="2:6" x14ac:dyDescent="0.2">
      <c r="B508" s="16"/>
      <c r="F508" s="16"/>
    </row>
    <row r="509" spans="2:6" x14ac:dyDescent="0.2">
      <c r="B509" s="16"/>
      <c r="F509" s="16"/>
    </row>
    <row r="510" spans="2:6" x14ac:dyDescent="0.2">
      <c r="B510" s="16"/>
      <c r="F510" s="16"/>
    </row>
    <row r="511" spans="2:6" x14ac:dyDescent="0.2">
      <c r="B511" s="16"/>
      <c r="F511" s="16"/>
    </row>
    <row r="512" spans="2:6" x14ac:dyDescent="0.2">
      <c r="B512" s="16"/>
      <c r="F512" s="16"/>
    </row>
    <row r="513" spans="2:6" x14ac:dyDescent="0.2">
      <c r="B513" s="16"/>
      <c r="F513" s="16"/>
    </row>
    <row r="514" spans="2:6" x14ac:dyDescent="0.2">
      <c r="B514" s="16"/>
      <c r="F514" s="16"/>
    </row>
    <row r="515" spans="2:6" x14ac:dyDescent="0.2">
      <c r="B515" s="16"/>
      <c r="F515" s="16"/>
    </row>
    <row r="516" spans="2:6" x14ac:dyDescent="0.2">
      <c r="B516" s="16"/>
      <c r="F516" s="16"/>
    </row>
    <row r="517" spans="2:6" x14ac:dyDescent="0.2">
      <c r="B517" s="16"/>
      <c r="F517" s="16"/>
    </row>
    <row r="518" spans="2:6" x14ac:dyDescent="0.2">
      <c r="B518" s="16"/>
      <c r="F518" s="16"/>
    </row>
    <row r="519" spans="2:6" x14ac:dyDescent="0.2">
      <c r="B519" s="16"/>
      <c r="F519" s="16"/>
    </row>
    <row r="520" spans="2:6" x14ac:dyDescent="0.2">
      <c r="B520" s="16"/>
      <c r="F520" s="16"/>
    </row>
    <row r="521" spans="2:6" x14ac:dyDescent="0.2">
      <c r="B521" s="16"/>
      <c r="F521" s="16"/>
    </row>
    <row r="522" spans="2:6" x14ac:dyDescent="0.2">
      <c r="B522" s="16"/>
      <c r="F522" s="16"/>
    </row>
    <row r="523" spans="2:6" x14ac:dyDescent="0.2">
      <c r="B523" s="16"/>
      <c r="F523" s="16"/>
    </row>
    <row r="524" spans="2:6" x14ac:dyDescent="0.2">
      <c r="B524" s="16"/>
      <c r="F524" s="16"/>
    </row>
    <row r="525" spans="2:6" x14ac:dyDescent="0.2">
      <c r="B525" s="16"/>
      <c r="F525" s="16"/>
    </row>
    <row r="526" spans="2:6" x14ac:dyDescent="0.2">
      <c r="B526" s="16"/>
      <c r="F526" s="16"/>
    </row>
    <row r="527" spans="2:6" x14ac:dyDescent="0.2">
      <c r="B527" s="16"/>
      <c r="F527" s="16"/>
    </row>
    <row r="528" spans="2:6" x14ac:dyDescent="0.2">
      <c r="B528" s="16"/>
      <c r="F528" s="16"/>
    </row>
    <row r="529" spans="2:6" x14ac:dyDescent="0.2">
      <c r="B529" s="16"/>
      <c r="F529" s="16"/>
    </row>
    <row r="530" spans="2:6" x14ac:dyDescent="0.2">
      <c r="B530" s="16"/>
      <c r="F530" s="16"/>
    </row>
    <row r="531" spans="2:6" x14ac:dyDescent="0.2">
      <c r="B531" s="16"/>
      <c r="F531" s="16"/>
    </row>
    <row r="532" spans="2:6" x14ac:dyDescent="0.2">
      <c r="B532" s="16"/>
      <c r="F532" s="16"/>
    </row>
    <row r="533" spans="2:6" x14ac:dyDescent="0.2">
      <c r="B533" s="16"/>
      <c r="F533" s="16"/>
    </row>
    <row r="534" spans="2:6" x14ac:dyDescent="0.2">
      <c r="B534" s="16"/>
      <c r="F534" s="16"/>
    </row>
    <row r="535" spans="2:6" x14ac:dyDescent="0.2">
      <c r="B535" s="16"/>
      <c r="F535" s="16"/>
    </row>
    <row r="536" spans="2:6" x14ac:dyDescent="0.2">
      <c r="B536" s="16"/>
      <c r="F536" s="16"/>
    </row>
    <row r="537" spans="2:6" x14ac:dyDescent="0.2">
      <c r="B537" s="16"/>
      <c r="F537" s="16"/>
    </row>
    <row r="538" spans="2:6" x14ac:dyDescent="0.2">
      <c r="B538" s="16"/>
      <c r="F538" s="16"/>
    </row>
    <row r="539" spans="2:6" x14ac:dyDescent="0.2">
      <c r="B539" s="16"/>
      <c r="F539" s="16"/>
    </row>
    <row r="540" spans="2:6" x14ac:dyDescent="0.2">
      <c r="B540" s="16"/>
      <c r="F540" s="16"/>
    </row>
    <row r="541" spans="2:6" x14ac:dyDescent="0.2">
      <c r="B541" s="16"/>
      <c r="F541" s="16"/>
    </row>
    <row r="542" spans="2:6" x14ac:dyDescent="0.2">
      <c r="B542" s="16"/>
      <c r="F542" s="16"/>
    </row>
    <row r="543" spans="2:6" x14ac:dyDescent="0.2">
      <c r="B543" s="16"/>
      <c r="F543" s="16"/>
    </row>
    <row r="544" spans="2:6" x14ac:dyDescent="0.2">
      <c r="B544" s="16"/>
      <c r="F544" s="16"/>
    </row>
    <row r="545" spans="2:6" x14ac:dyDescent="0.2">
      <c r="B545" s="16"/>
      <c r="F545" s="16"/>
    </row>
    <row r="546" spans="2:6" x14ac:dyDescent="0.2">
      <c r="B546" s="16"/>
      <c r="F546" s="16"/>
    </row>
    <row r="547" spans="2:6" x14ac:dyDescent="0.2">
      <c r="B547" s="16"/>
      <c r="F547" s="16"/>
    </row>
    <row r="548" spans="2:6" x14ac:dyDescent="0.2">
      <c r="B548" s="16"/>
      <c r="F548" s="16"/>
    </row>
    <row r="549" spans="2:6" x14ac:dyDescent="0.2">
      <c r="B549" s="16"/>
      <c r="F549" s="16"/>
    </row>
    <row r="550" spans="2:6" x14ac:dyDescent="0.2">
      <c r="B550" s="16"/>
      <c r="F550" s="16"/>
    </row>
    <row r="551" spans="2:6" x14ac:dyDescent="0.2">
      <c r="B551" s="16"/>
      <c r="F551" s="16"/>
    </row>
    <row r="552" spans="2:6" x14ac:dyDescent="0.2">
      <c r="B552" s="16"/>
      <c r="F552" s="16"/>
    </row>
    <row r="553" spans="2:6" x14ac:dyDescent="0.2">
      <c r="B553" s="16"/>
      <c r="F553" s="16"/>
    </row>
    <row r="554" spans="2:6" x14ac:dyDescent="0.2">
      <c r="B554" s="16"/>
      <c r="F554" s="16"/>
    </row>
    <row r="555" spans="2:6" x14ac:dyDescent="0.2">
      <c r="B555" s="16"/>
      <c r="F555" s="16"/>
    </row>
    <row r="556" spans="2:6" x14ac:dyDescent="0.2">
      <c r="B556" s="16"/>
      <c r="F556" s="16"/>
    </row>
    <row r="557" spans="2:6" x14ac:dyDescent="0.2">
      <c r="B557" s="16"/>
      <c r="F557" s="16"/>
    </row>
    <row r="558" spans="2:6" x14ac:dyDescent="0.2">
      <c r="B558" s="16"/>
      <c r="F558" s="16"/>
    </row>
    <row r="559" spans="2:6" x14ac:dyDescent="0.2">
      <c r="B559" s="16"/>
      <c r="F559" s="16"/>
    </row>
    <row r="560" spans="2:6" x14ac:dyDescent="0.2">
      <c r="B560" s="16"/>
      <c r="F560" s="16"/>
    </row>
    <row r="561" spans="2:6" x14ac:dyDescent="0.2">
      <c r="B561" s="16"/>
      <c r="F561" s="16"/>
    </row>
    <row r="562" spans="2:6" x14ac:dyDescent="0.2">
      <c r="B562" s="16"/>
      <c r="F562" s="16"/>
    </row>
    <row r="563" spans="2:6" x14ac:dyDescent="0.2">
      <c r="B563" s="16"/>
      <c r="F563" s="16"/>
    </row>
    <row r="564" spans="2:6" x14ac:dyDescent="0.2">
      <c r="B564" s="16"/>
      <c r="F564" s="16"/>
    </row>
    <row r="565" spans="2:6" x14ac:dyDescent="0.2">
      <c r="B565" s="16"/>
      <c r="F565" s="16"/>
    </row>
    <row r="566" spans="2:6" x14ac:dyDescent="0.2">
      <c r="B566" s="16"/>
      <c r="F566" s="16"/>
    </row>
    <row r="567" spans="2:6" x14ac:dyDescent="0.2">
      <c r="B567" s="16"/>
      <c r="F567" s="16"/>
    </row>
    <row r="568" spans="2:6" x14ac:dyDescent="0.2">
      <c r="B568" s="16"/>
      <c r="F568" s="16"/>
    </row>
    <row r="569" spans="2:6" x14ac:dyDescent="0.2">
      <c r="B569" s="16"/>
      <c r="F569" s="16"/>
    </row>
    <row r="570" spans="2:6" x14ac:dyDescent="0.2">
      <c r="B570" s="16"/>
      <c r="F570" s="16"/>
    </row>
    <row r="571" spans="2:6" x14ac:dyDescent="0.2">
      <c r="B571" s="16"/>
      <c r="F571" s="16"/>
    </row>
    <row r="572" spans="2:6" x14ac:dyDescent="0.2">
      <c r="B572" s="16"/>
      <c r="F572" s="16"/>
    </row>
    <row r="573" spans="2:6" x14ac:dyDescent="0.2">
      <c r="B573" s="16"/>
      <c r="F573" s="16"/>
    </row>
    <row r="574" spans="2:6" x14ac:dyDescent="0.2">
      <c r="B574" s="16"/>
      <c r="F574" s="16"/>
    </row>
    <row r="575" spans="2:6" x14ac:dyDescent="0.2">
      <c r="B575" s="16"/>
      <c r="F575" s="16"/>
    </row>
    <row r="576" spans="2:6" x14ac:dyDescent="0.2">
      <c r="B576" s="16"/>
      <c r="F576" s="16"/>
    </row>
    <row r="577" spans="2:6" x14ac:dyDescent="0.2">
      <c r="B577" s="16"/>
      <c r="F577" s="16"/>
    </row>
    <row r="578" spans="2:6" x14ac:dyDescent="0.2">
      <c r="B578" s="16"/>
      <c r="F578" s="16"/>
    </row>
    <row r="579" spans="2:6" x14ac:dyDescent="0.2">
      <c r="B579" s="16"/>
      <c r="F579" s="16"/>
    </row>
    <row r="580" spans="2:6" x14ac:dyDescent="0.2">
      <c r="B580" s="16"/>
      <c r="F580" s="16"/>
    </row>
    <row r="581" spans="2:6" x14ac:dyDescent="0.2">
      <c r="B581" s="16"/>
      <c r="F581" s="16"/>
    </row>
    <row r="582" spans="2:6" x14ac:dyDescent="0.2">
      <c r="B582" s="16"/>
      <c r="F582" s="16"/>
    </row>
    <row r="583" spans="2:6" x14ac:dyDescent="0.2">
      <c r="B583" s="16"/>
      <c r="F583" s="16"/>
    </row>
    <row r="584" spans="2:6" x14ac:dyDescent="0.2">
      <c r="B584" s="16"/>
      <c r="F584" s="16"/>
    </row>
    <row r="585" spans="2:6" x14ac:dyDescent="0.2">
      <c r="B585" s="16"/>
      <c r="F585" s="16"/>
    </row>
    <row r="586" spans="2:6" x14ac:dyDescent="0.2">
      <c r="B586" s="16"/>
      <c r="F586" s="16"/>
    </row>
    <row r="587" spans="2:6" x14ac:dyDescent="0.2">
      <c r="B587" s="16"/>
      <c r="F587" s="16"/>
    </row>
    <row r="588" spans="2:6" x14ac:dyDescent="0.2">
      <c r="B588" s="16"/>
      <c r="F588" s="16"/>
    </row>
    <row r="589" spans="2:6" x14ac:dyDescent="0.2">
      <c r="B589" s="16"/>
      <c r="F589" s="16"/>
    </row>
    <row r="590" spans="2:6" x14ac:dyDescent="0.2">
      <c r="B590" s="16"/>
      <c r="F590" s="16"/>
    </row>
    <row r="591" spans="2:6" x14ac:dyDescent="0.2">
      <c r="B591" s="16"/>
      <c r="F591" s="16"/>
    </row>
    <row r="592" spans="2:6" x14ac:dyDescent="0.2">
      <c r="B592" s="16"/>
      <c r="F592" s="16"/>
    </row>
    <row r="593" spans="2:6" x14ac:dyDescent="0.2">
      <c r="B593" s="16"/>
      <c r="F593" s="16"/>
    </row>
    <row r="594" spans="2:6" x14ac:dyDescent="0.2">
      <c r="B594" s="16"/>
      <c r="F594" s="16"/>
    </row>
    <row r="595" spans="2:6" x14ac:dyDescent="0.2">
      <c r="B595" s="16"/>
      <c r="F595" s="16"/>
    </row>
    <row r="596" spans="2:6" x14ac:dyDescent="0.2">
      <c r="B596" s="16"/>
      <c r="F596" s="16"/>
    </row>
    <row r="597" spans="2:6" x14ac:dyDescent="0.2">
      <c r="B597" s="16"/>
      <c r="F597" s="16"/>
    </row>
    <row r="598" spans="2:6" x14ac:dyDescent="0.2">
      <c r="B598" s="16"/>
      <c r="F598" s="16"/>
    </row>
    <row r="599" spans="2:6" x14ac:dyDescent="0.2">
      <c r="B599" s="16"/>
      <c r="F599" s="16"/>
    </row>
    <row r="600" spans="2:6" x14ac:dyDescent="0.2">
      <c r="B600" s="16"/>
      <c r="F600" s="16"/>
    </row>
    <row r="601" spans="2:6" x14ac:dyDescent="0.2">
      <c r="B601" s="16"/>
      <c r="F601" s="16"/>
    </row>
    <row r="602" spans="2:6" x14ac:dyDescent="0.2">
      <c r="B602" s="16"/>
      <c r="F602" s="16"/>
    </row>
    <row r="603" spans="2:6" x14ac:dyDescent="0.2">
      <c r="B603" s="16"/>
      <c r="F603" s="16"/>
    </row>
    <row r="604" spans="2:6" x14ac:dyDescent="0.2">
      <c r="B604" s="16"/>
      <c r="F604" s="16"/>
    </row>
    <row r="605" spans="2:6" x14ac:dyDescent="0.2">
      <c r="B605" s="16"/>
      <c r="F605" s="16"/>
    </row>
    <row r="606" spans="2:6" x14ac:dyDescent="0.2">
      <c r="B606" s="16"/>
      <c r="F606" s="16"/>
    </row>
    <row r="607" spans="2:6" x14ac:dyDescent="0.2">
      <c r="B607" s="16"/>
      <c r="F607" s="16"/>
    </row>
    <row r="608" spans="2:6" x14ac:dyDescent="0.2">
      <c r="B608" s="16"/>
      <c r="F608" s="16"/>
    </row>
    <row r="609" spans="2:6" x14ac:dyDescent="0.2">
      <c r="B609" s="16"/>
      <c r="F609" s="16"/>
    </row>
    <row r="610" spans="2:6" x14ac:dyDescent="0.2">
      <c r="B610" s="16"/>
      <c r="F610" s="16"/>
    </row>
    <row r="611" spans="2:6" x14ac:dyDescent="0.2">
      <c r="B611" s="16"/>
      <c r="F611" s="16"/>
    </row>
    <row r="612" spans="2:6" x14ac:dyDescent="0.2">
      <c r="B612" s="16"/>
      <c r="F612" s="16"/>
    </row>
    <row r="613" spans="2:6" x14ac:dyDescent="0.2">
      <c r="B613" s="16"/>
      <c r="F613" s="16"/>
    </row>
    <row r="614" spans="2:6" x14ac:dyDescent="0.2">
      <c r="B614" s="16"/>
      <c r="F614" s="16"/>
    </row>
    <row r="615" spans="2:6" x14ac:dyDescent="0.2">
      <c r="B615" s="16"/>
      <c r="F615" s="16"/>
    </row>
    <row r="616" spans="2:6" x14ac:dyDescent="0.2">
      <c r="B616" s="16"/>
      <c r="F616" s="16"/>
    </row>
    <row r="617" spans="2:6" x14ac:dyDescent="0.2">
      <c r="B617" s="16"/>
      <c r="F617" s="16"/>
    </row>
    <row r="618" spans="2:6" x14ac:dyDescent="0.2">
      <c r="B618" s="16"/>
      <c r="F618" s="16"/>
    </row>
    <row r="619" spans="2:6" x14ac:dyDescent="0.2">
      <c r="B619" s="16"/>
      <c r="F619" s="16"/>
    </row>
    <row r="620" spans="2:6" x14ac:dyDescent="0.2">
      <c r="B620" s="16"/>
      <c r="F620" s="16"/>
    </row>
    <row r="621" spans="2:6" x14ac:dyDescent="0.2">
      <c r="B621" s="16"/>
      <c r="F621" s="16"/>
    </row>
    <row r="622" spans="2:6" x14ac:dyDescent="0.2">
      <c r="B622" s="16"/>
      <c r="F622" s="16"/>
    </row>
    <row r="623" spans="2:6" x14ac:dyDescent="0.2">
      <c r="B623" s="16"/>
      <c r="F623" s="16"/>
    </row>
    <row r="624" spans="2:6" x14ac:dyDescent="0.2">
      <c r="B624" s="16"/>
      <c r="F624" s="16"/>
    </row>
    <row r="625" spans="2:6" x14ac:dyDescent="0.2">
      <c r="B625" s="16"/>
      <c r="F625" s="16"/>
    </row>
    <row r="626" spans="2:6" x14ac:dyDescent="0.2">
      <c r="B626" s="16"/>
      <c r="F626" s="16"/>
    </row>
    <row r="627" spans="2:6" x14ac:dyDescent="0.2">
      <c r="B627" s="16"/>
      <c r="F627" s="16"/>
    </row>
    <row r="628" spans="2:6" x14ac:dyDescent="0.2">
      <c r="B628" s="16"/>
      <c r="F628" s="16"/>
    </row>
    <row r="629" spans="2:6" x14ac:dyDescent="0.2">
      <c r="B629" s="16"/>
      <c r="F629" s="16"/>
    </row>
    <row r="630" spans="2:6" x14ac:dyDescent="0.2">
      <c r="B630" s="16"/>
      <c r="F630" s="16"/>
    </row>
    <row r="631" spans="2:6" x14ac:dyDescent="0.2">
      <c r="B631" s="16"/>
      <c r="F631" s="16"/>
    </row>
    <row r="632" spans="2:6" x14ac:dyDescent="0.2">
      <c r="B632" s="16"/>
      <c r="F632" s="16"/>
    </row>
    <row r="633" spans="2:6" x14ac:dyDescent="0.2">
      <c r="B633" s="16"/>
      <c r="F633" s="16"/>
    </row>
    <row r="634" spans="2:6" x14ac:dyDescent="0.2">
      <c r="B634" s="16"/>
      <c r="F634" s="16"/>
    </row>
    <row r="635" spans="2:6" x14ac:dyDescent="0.2">
      <c r="B635" s="16"/>
      <c r="F635" s="16"/>
    </row>
    <row r="636" spans="2:6" x14ac:dyDescent="0.2">
      <c r="B636" s="16"/>
      <c r="F636" s="16"/>
    </row>
    <row r="637" spans="2:6" x14ac:dyDescent="0.2">
      <c r="B637" s="16"/>
      <c r="F637" s="16"/>
    </row>
    <row r="638" spans="2:6" x14ac:dyDescent="0.2">
      <c r="B638" s="16"/>
      <c r="F638" s="16"/>
    </row>
    <row r="639" spans="2:6" x14ac:dyDescent="0.2">
      <c r="B639" s="16"/>
      <c r="F639" s="16"/>
    </row>
    <row r="640" spans="2:6" x14ac:dyDescent="0.2">
      <c r="B640" s="16"/>
      <c r="F640" s="16"/>
    </row>
    <row r="641" spans="2:6" x14ac:dyDescent="0.2">
      <c r="B641" s="16"/>
      <c r="F641" s="16"/>
    </row>
    <row r="642" spans="2:6" x14ac:dyDescent="0.2">
      <c r="B642" s="16"/>
      <c r="F642" s="16"/>
    </row>
    <row r="643" spans="2:6" x14ac:dyDescent="0.2">
      <c r="B643" s="16"/>
      <c r="F643" s="16"/>
    </row>
    <row r="644" spans="2:6" x14ac:dyDescent="0.2">
      <c r="B644" s="16"/>
      <c r="F644" s="16"/>
    </row>
    <row r="645" spans="2:6" x14ac:dyDescent="0.2">
      <c r="B645" s="16"/>
      <c r="F645" s="16"/>
    </row>
    <row r="646" spans="2:6" x14ac:dyDescent="0.2">
      <c r="B646" s="16"/>
      <c r="F646" s="16"/>
    </row>
    <row r="647" spans="2:6" x14ac:dyDescent="0.2">
      <c r="B647" s="16"/>
      <c r="F647" s="16"/>
    </row>
    <row r="648" spans="2:6" x14ac:dyDescent="0.2">
      <c r="B648" s="16"/>
      <c r="F648" s="16"/>
    </row>
    <row r="649" spans="2:6" x14ac:dyDescent="0.2">
      <c r="B649" s="16"/>
      <c r="F649" s="16"/>
    </row>
    <row r="650" spans="2:6" x14ac:dyDescent="0.2">
      <c r="B650" s="16"/>
      <c r="F650" s="16"/>
    </row>
    <row r="651" spans="2:6" x14ac:dyDescent="0.2">
      <c r="B651" s="16"/>
      <c r="F651" s="16"/>
    </row>
    <row r="652" spans="2:6" x14ac:dyDescent="0.2">
      <c r="B652" s="16"/>
      <c r="F652" s="16"/>
    </row>
    <row r="653" spans="2:6" x14ac:dyDescent="0.2">
      <c r="B653" s="16"/>
      <c r="F653" s="16"/>
    </row>
    <row r="654" spans="2:6" x14ac:dyDescent="0.2">
      <c r="B654" s="16"/>
      <c r="F654" s="16"/>
    </row>
    <row r="655" spans="2:6" x14ac:dyDescent="0.2">
      <c r="B655" s="16"/>
      <c r="F655" s="16"/>
    </row>
    <row r="656" spans="2:6" x14ac:dyDescent="0.2">
      <c r="B656" s="16"/>
      <c r="F656" s="16"/>
    </row>
    <row r="657" spans="2:6" x14ac:dyDescent="0.2">
      <c r="B657" s="16"/>
      <c r="F657" s="16"/>
    </row>
    <row r="658" spans="2:6" x14ac:dyDescent="0.2">
      <c r="B658" s="16"/>
      <c r="F658" s="16"/>
    </row>
    <row r="659" spans="2:6" x14ac:dyDescent="0.2">
      <c r="B659" s="16"/>
      <c r="F659" s="16"/>
    </row>
    <row r="660" spans="2:6" x14ac:dyDescent="0.2">
      <c r="B660" s="16"/>
      <c r="F660" s="16"/>
    </row>
    <row r="661" spans="2:6" x14ac:dyDescent="0.2">
      <c r="B661" s="16"/>
      <c r="F661" s="16"/>
    </row>
    <row r="662" spans="2:6" x14ac:dyDescent="0.2">
      <c r="B662" s="16"/>
      <c r="F662" s="16"/>
    </row>
    <row r="663" spans="2:6" x14ac:dyDescent="0.2">
      <c r="B663" s="16"/>
      <c r="F663" s="16"/>
    </row>
    <row r="664" spans="2:6" x14ac:dyDescent="0.2">
      <c r="B664" s="16"/>
      <c r="F664" s="16"/>
    </row>
    <row r="665" spans="2:6" x14ac:dyDescent="0.2">
      <c r="B665" s="16"/>
      <c r="F665" s="16"/>
    </row>
    <row r="666" spans="2:6" x14ac:dyDescent="0.2">
      <c r="B666" s="16"/>
      <c r="F666" s="16"/>
    </row>
    <row r="667" spans="2:6" x14ac:dyDescent="0.2">
      <c r="B667" s="16"/>
      <c r="F667" s="16"/>
    </row>
    <row r="668" spans="2:6" x14ac:dyDescent="0.2">
      <c r="B668" s="16"/>
      <c r="F668" s="16"/>
    </row>
    <row r="669" spans="2:6" x14ac:dyDescent="0.2">
      <c r="B669" s="16"/>
      <c r="F669" s="16"/>
    </row>
    <row r="670" spans="2:6" x14ac:dyDescent="0.2">
      <c r="B670" s="16"/>
      <c r="F670" s="16"/>
    </row>
    <row r="671" spans="2:6" x14ac:dyDescent="0.2">
      <c r="B671" s="16"/>
      <c r="F671" s="16"/>
    </row>
    <row r="672" spans="2:6" x14ac:dyDescent="0.2">
      <c r="B672" s="16"/>
      <c r="F672" s="16"/>
    </row>
    <row r="673" spans="2:6" x14ac:dyDescent="0.2">
      <c r="B673" s="16"/>
      <c r="F673" s="16"/>
    </row>
    <row r="674" spans="2:6" x14ac:dyDescent="0.2">
      <c r="B674" s="16"/>
      <c r="F674" s="16"/>
    </row>
    <row r="675" spans="2:6" x14ac:dyDescent="0.2">
      <c r="B675" s="16"/>
      <c r="F675" s="16"/>
    </row>
    <row r="676" spans="2:6" x14ac:dyDescent="0.2">
      <c r="B676" s="16"/>
      <c r="F676" s="16"/>
    </row>
    <row r="677" spans="2:6" x14ac:dyDescent="0.2">
      <c r="B677" s="16"/>
      <c r="F677" s="16"/>
    </row>
    <row r="678" spans="2:6" x14ac:dyDescent="0.2">
      <c r="B678" s="16"/>
      <c r="F678" s="16"/>
    </row>
    <row r="679" spans="2:6" x14ac:dyDescent="0.2">
      <c r="B679" s="16"/>
      <c r="F679" s="16"/>
    </row>
    <row r="680" spans="2:6" x14ac:dyDescent="0.2">
      <c r="B680" s="16"/>
      <c r="F680" s="16"/>
    </row>
    <row r="681" spans="2:6" x14ac:dyDescent="0.2">
      <c r="B681" s="16"/>
      <c r="F681" s="16"/>
    </row>
    <row r="682" spans="2:6" x14ac:dyDescent="0.2">
      <c r="B682" s="16"/>
      <c r="F682" s="16"/>
    </row>
    <row r="683" spans="2:6" x14ac:dyDescent="0.2">
      <c r="B683" s="16"/>
      <c r="F683" s="16"/>
    </row>
    <row r="684" spans="2:6" x14ac:dyDescent="0.2">
      <c r="B684" s="16"/>
      <c r="F684" s="16"/>
    </row>
    <row r="685" spans="2:6" x14ac:dyDescent="0.2">
      <c r="B685" s="16"/>
      <c r="F685" s="16"/>
    </row>
    <row r="686" spans="2:6" x14ac:dyDescent="0.2">
      <c r="B686" s="16"/>
      <c r="F686" s="16"/>
    </row>
    <row r="687" spans="2:6" x14ac:dyDescent="0.2">
      <c r="B687" s="16"/>
      <c r="F687" s="16"/>
    </row>
    <row r="688" spans="2:6" x14ac:dyDescent="0.2">
      <c r="B688" s="16"/>
      <c r="F688" s="16"/>
    </row>
    <row r="689" spans="2:6" x14ac:dyDescent="0.2">
      <c r="B689" s="16"/>
      <c r="F689" s="16"/>
    </row>
    <row r="690" spans="2:6" x14ac:dyDescent="0.2">
      <c r="B690" s="16"/>
      <c r="F690" s="16"/>
    </row>
    <row r="691" spans="2:6" x14ac:dyDescent="0.2">
      <c r="B691" s="16"/>
      <c r="F691" s="16"/>
    </row>
    <row r="692" spans="2:6" x14ac:dyDescent="0.2">
      <c r="B692" s="16"/>
      <c r="F692" s="16"/>
    </row>
    <row r="693" spans="2:6" x14ac:dyDescent="0.2">
      <c r="B693" s="16"/>
      <c r="F693" s="16"/>
    </row>
    <row r="694" spans="2:6" x14ac:dyDescent="0.2">
      <c r="B694" s="16"/>
      <c r="F694" s="16"/>
    </row>
    <row r="695" spans="2:6" x14ac:dyDescent="0.2">
      <c r="B695" s="16"/>
      <c r="F695" s="16"/>
    </row>
    <row r="696" spans="2:6" x14ac:dyDescent="0.2">
      <c r="B696" s="16"/>
      <c r="F696" s="16"/>
    </row>
    <row r="697" spans="2:6" x14ac:dyDescent="0.2">
      <c r="B697" s="16"/>
      <c r="F697" s="16"/>
    </row>
    <row r="698" spans="2:6" x14ac:dyDescent="0.2">
      <c r="B698" s="16"/>
      <c r="F698" s="16"/>
    </row>
    <row r="699" spans="2:6" x14ac:dyDescent="0.2">
      <c r="B699" s="16"/>
      <c r="F699" s="16"/>
    </row>
    <row r="700" spans="2:6" x14ac:dyDescent="0.2">
      <c r="B700" s="16"/>
      <c r="F700" s="16"/>
    </row>
    <row r="701" spans="2:6" x14ac:dyDescent="0.2">
      <c r="B701" s="16"/>
      <c r="F701" s="16"/>
    </row>
    <row r="702" spans="2:6" x14ac:dyDescent="0.2">
      <c r="B702" s="16"/>
      <c r="F702" s="16"/>
    </row>
    <row r="703" spans="2:6" x14ac:dyDescent="0.2">
      <c r="B703" s="16"/>
      <c r="F703" s="16"/>
    </row>
    <row r="704" spans="2:6" x14ac:dyDescent="0.2">
      <c r="B704" s="16"/>
      <c r="F704" s="16"/>
    </row>
    <row r="705" spans="2:6" x14ac:dyDescent="0.2">
      <c r="B705" s="16"/>
      <c r="F705" s="16"/>
    </row>
    <row r="706" spans="2:6" x14ac:dyDescent="0.2">
      <c r="B706" s="16"/>
      <c r="F706" s="16"/>
    </row>
    <row r="707" spans="2:6" x14ac:dyDescent="0.2">
      <c r="B707" s="16"/>
      <c r="F707" s="16"/>
    </row>
    <row r="708" spans="2:6" x14ac:dyDescent="0.2">
      <c r="B708" s="16"/>
      <c r="F708" s="16"/>
    </row>
    <row r="709" spans="2:6" x14ac:dyDescent="0.2">
      <c r="B709" s="16"/>
      <c r="F709" s="16"/>
    </row>
    <row r="710" spans="2:6" x14ac:dyDescent="0.2">
      <c r="B710" s="16"/>
      <c r="F710" s="16"/>
    </row>
    <row r="711" spans="2:6" x14ac:dyDescent="0.2">
      <c r="B711" s="16"/>
      <c r="F711" s="16"/>
    </row>
    <row r="712" spans="2:6" x14ac:dyDescent="0.2">
      <c r="B712" s="16"/>
      <c r="F712" s="16"/>
    </row>
    <row r="713" spans="2:6" x14ac:dyDescent="0.2">
      <c r="B713" s="16"/>
      <c r="F713" s="16"/>
    </row>
    <row r="714" spans="2:6" x14ac:dyDescent="0.2">
      <c r="B714" s="16"/>
      <c r="F714" s="16"/>
    </row>
    <row r="715" spans="2:6" x14ac:dyDescent="0.2">
      <c r="B715" s="16"/>
      <c r="F715" s="16"/>
    </row>
    <row r="716" spans="2:6" x14ac:dyDescent="0.2">
      <c r="B716" s="16"/>
      <c r="F716" s="16"/>
    </row>
    <row r="717" spans="2:6" x14ac:dyDescent="0.2">
      <c r="B717" s="16"/>
      <c r="F717" s="16"/>
    </row>
    <row r="718" spans="2:6" x14ac:dyDescent="0.2">
      <c r="B718" s="16"/>
      <c r="F718" s="16"/>
    </row>
    <row r="719" spans="2:6" x14ac:dyDescent="0.2">
      <c r="B719" s="16"/>
      <c r="F719" s="16"/>
    </row>
    <row r="720" spans="2:6" x14ac:dyDescent="0.2">
      <c r="B720" s="16"/>
      <c r="F720" s="16"/>
    </row>
    <row r="721" spans="2:6" x14ac:dyDescent="0.2">
      <c r="B721" s="16"/>
      <c r="F721" s="16"/>
    </row>
    <row r="722" spans="2:6" x14ac:dyDescent="0.2">
      <c r="B722" s="16"/>
      <c r="F722" s="16"/>
    </row>
    <row r="723" spans="2:6" x14ac:dyDescent="0.2">
      <c r="B723" s="16"/>
      <c r="F723" s="16"/>
    </row>
    <row r="724" spans="2:6" x14ac:dyDescent="0.2">
      <c r="B724" s="16"/>
      <c r="F724" s="16"/>
    </row>
    <row r="725" spans="2:6" x14ac:dyDescent="0.2">
      <c r="B725" s="16"/>
      <c r="F725" s="16"/>
    </row>
    <row r="726" spans="2:6" x14ac:dyDescent="0.2">
      <c r="B726" s="16"/>
      <c r="F726" s="16"/>
    </row>
    <row r="727" spans="2:6" x14ac:dyDescent="0.2">
      <c r="B727" s="16"/>
      <c r="F727" s="16"/>
    </row>
    <row r="728" spans="2:6" x14ac:dyDescent="0.2">
      <c r="B728" s="16"/>
      <c r="F728" s="16"/>
    </row>
    <row r="729" spans="2:6" x14ac:dyDescent="0.2">
      <c r="B729" s="16"/>
      <c r="F729" s="16"/>
    </row>
    <row r="730" spans="2:6" x14ac:dyDescent="0.2">
      <c r="B730" s="16"/>
      <c r="F730" s="16"/>
    </row>
    <row r="731" spans="2:6" x14ac:dyDescent="0.2">
      <c r="B731" s="16"/>
      <c r="F731" s="16"/>
    </row>
    <row r="732" spans="2:6" x14ac:dyDescent="0.2">
      <c r="B732" s="16"/>
      <c r="F732" s="16"/>
    </row>
    <row r="733" spans="2:6" x14ac:dyDescent="0.2">
      <c r="B733" s="16"/>
      <c r="F733" s="16"/>
    </row>
    <row r="734" spans="2:6" x14ac:dyDescent="0.2">
      <c r="B734" s="16"/>
      <c r="F734" s="16"/>
    </row>
    <row r="735" spans="2:6" x14ac:dyDescent="0.2">
      <c r="B735" s="16"/>
      <c r="F735" s="16"/>
    </row>
    <row r="736" spans="2:6" x14ac:dyDescent="0.2">
      <c r="B736" s="16"/>
      <c r="F736" s="16"/>
    </row>
    <row r="737" spans="2:6" x14ac:dyDescent="0.2">
      <c r="B737" s="16"/>
      <c r="F737" s="16"/>
    </row>
    <row r="738" spans="2:6" x14ac:dyDescent="0.2">
      <c r="B738" s="16"/>
      <c r="F738" s="16"/>
    </row>
    <row r="739" spans="2:6" x14ac:dyDescent="0.2">
      <c r="B739" s="16"/>
      <c r="F739" s="16"/>
    </row>
    <row r="740" spans="2:6" x14ac:dyDescent="0.2">
      <c r="B740" s="16"/>
      <c r="F740" s="16"/>
    </row>
    <row r="741" spans="2:6" x14ac:dyDescent="0.2">
      <c r="B741" s="16"/>
      <c r="F741" s="16"/>
    </row>
    <row r="742" spans="2:6" x14ac:dyDescent="0.2">
      <c r="B742" s="16"/>
      <c r="F742" s="16"/>
    </row>
    <row r="743" spans="2:6" x14ac:dyDescent="0.2">
      <c r="B743" s="16"/>
      <c r="F743" s="16"/>
    </row>
    <row r="744" spans="2:6" x14ac:dyDescent="0.2">
      <c r="B744" s="16"/>
      <c r="F744" s="16"/>
    </row>
    <row r="745" spans="2:6" x14ac:dyDescent="0.2">
      <c r="B745" s="16"/>
      <c r="F745" s="16"/>
    </row>
    <row r="746" spans="2:6" x14ac:dyDescent="0.2">
      <c r="B746" s="16"/>
      <c r="F746" s="16"/>
    </row>
    <row r="747" spans="2:6" x14ac:dyDescent="0.2">
      <c r="B747" s="16"/>
      <c r="F747" s="16"/>
    </row>
    <row r="748" spans="2:6" x14ac:dyDescent="0.2">
      <c r="B748" s="16"/>
      <c r="F748" s="16"/>
    </row>
    <row r="749" spans="2:6" x14ac:dyDescent="0.2">
      <c r="B749" s="16"/>
      <c r="F749" s="16"/>
    </row>
    <row r="750" spans="2:6" x14ac:dyDescent="0.2">
      <c r="B750" s="16"/>
      <c r="F750" s="16"/>
    </row>
    <row r="751" spans="2:6" x14ac:dyDescent="0.2">
      <c r="B751" s="16"/>
      <c r="F751" s="16"/>
    </row>
    <row r="752" spans="2:6" x14ac:dyDescent="0.2">
      <c r="B752" s="16"/>
      <c r="F752" s="16"/>
    </row>
    <row r="753" spans="2:6" x14ac:dyDescent="0.2">
      <c r="B753" s="16"/>
      <c r="F753" s="16"/>
    </row>
    <row r="754" spans="2:6" x14ac:dyDescent="0.2">
      <c r="B754" s="16"/>
      <c r="F754" s="16"/>
    </row>
    <row r="755" spans="2:6" x14ac:dyDescent="0.2">
      <c r="B755" s="16"/>
      <c r="F755" s="16"/>
    </row>
    <row r="756" spans="2:6" x14ac:dyDescent="0.2">
      <c r="B756" s="16"/>
      <c r="F756" s="16"/>
    </row>
    <row r="757" spans="2:6" x14ac:dyDescent="0.2">
      <c r="B757" s="16"/>
      <c r="F757" s="16"/>
    </row>
    <row r="758" spans="2:6" x14ac:dyDescent="0.2">
      <c r="B758" s="16"/>
      <c r="F758" s="16"/>
    </row>
    <row r="759" spans="2:6" x14ac:dyDescent="0.2">
      <c r="B759" s="16"/>
      <c r="F759" s="16"/>
    </row>
    <row r="760" spans="2:6" x14ac:dyDescent="0.2">
      <c r="B760" s="16"/>
      <c r="F760" s="16"/>
    </row>
    <row r="761" spans="2:6" x14ac:dyDescent="0.2">
      <c r="B761" s="16"/>
      <c r="F761" s="16"/>
    </row>
    <row r="762" spans="2:6" x14ac:dyDescent="0.2">
      <c r="B762" s="16"/>
      <c r="F762" s="16"/>
    </row>
    <row r="763" spans="2:6" x14ac:dyDescent="0.2">
      <c r="B763" s="16"/>
      <c r="F763" s="16"/>
    </row>
    <row r="764" spans="2:6" x14ac:dyDescent="0.2">
      <c r="B764" s="16"/>
      <c r="F764" s="16"/>
    </row>
    <row r="765" spans="2:6" x14ac:dyDescent="0.2">
      <c r="B765" s="16"/>
      <c r="F765" s="16"/>
    </row>
    <row r="766" spans="2:6" x14ac:dyDescent="0.2">
      <c r="B766" s="16"/>
      <c r="F766" s="16"/>
    </row>
    <row r="767" spans="2:6" x14ac:dyDescent="0.2">
      <c r="B767" s="16"/>
      <c r="F767" s="16"/>
    </row>
    <row r="768" spans="2:6" x14ac:dyDescent="0.2">
      <c r="B768" s="16"/>
      <c r="F768" s="16"/>
    </row>
    <row r="769" spans="2:6" x14ac:dyDescent="0.2">
      <c r="B769" s="16"/>
      <c r="F769" s="16"/>
    </row>
    <row r="770" spans="2:6" x14ac:dyDescent="0.2">
      <c r="B770" s="16"/>
      <c r="F770" s="16"/>
    </row>
    <row r="771" spans="2:6" x14ac:dyDescent="0.2">
      <c r="B771" s="16"/>
      <c r="F771" s="16"/>
    </row>
    <row r="772" spans="2:6" x14ac:dyDescent="0.2">
      <c r="B772" s="16"/>
      <c r="F772" s="16"/>
    </row>
    <row r="773" spans="2:6" x14ac:dyDescent="0.2">
      <c r="B773" s="16"/>
      <c r="F773" s="16"/>
    </row>
    <row r="774" spans="2:6" x14ac:dyDescent="0.2">
      <c r="B774" s="16"/>
      <c r="F774" s="16"/>
    </row>
    <row r="775" spans="2:6" x14ac:dyDescent="0.2">
      <c r="B775" s="16"/>
      <c r="F775" s="16"/>
    </row>
    <row r="776" spans="2:6" x14ac:dyDescent="0.2">
      <c r="B776" s="16"/>
      <c r="F776" s="16"/>
    </row>
    <row r="777" spans="2:6" x14ac:dyDescent="0.2">
      <c r="B777" s="16"/>
      <c r="F777" s="16"/>
    </row>
    <row r="778" spans="2:6" x14ac:dyDescent="0.2">
      <c r="B778" s="16"/>
      <c r="F778" s="16"/>
    </row>
    <row r="779" spans="2:6" x14ac:dyDescent="0.2">
      <c r="B779" s="16"/>
      <c r="F779" s="16"/>
    </row>
    <row r="780" spans="2:6" x14ac:dyDescent="0.2">
      <c r="B780" s="16"/>
      <c r="F780" s="16"/>
    </row>
    <row r="781" spans="2:6" x14ac:dyDescent="0.2">
      <c r="B781" s="16"/>
      <c r="F781" s="16"/>
    </row>
    <row r="782" spans="2:6" x14ac:dyDescent="0.2">
      <c r="B782" s="16"/>
      <c r="F782" s="16"/>
    </row>
    <row r="783" spans="2:6" x14ac:dyDescent="0.2">
      <c r="B783" s="16"/>
      <c r="F783" s="16"/>
    </row>
    <row r="784" spans="2:6" x14ac:dyDescent="0.2">
      <c r="B784" s="16"/>
      <c r="F784" s="16"/>
    </row>
    <row r="785" spans="2:6" x14ac:dyDescent="0.2">
      <c r="B785" s="16"/>
      <c r="F785" s="16"/>
    </row>
    <row r="786" spans="2:6" x14ac:dyDescent="0.2">
      <c r="B786" s="16"/>
      <c r="F786" s="16"/>
    </row>
    <row r="787" spans="2:6" x14ac:dyDescent="0.2">
      <c r="B787" s="16"/>
      <c r="F787" s="16"/>
    </row>
    <row r="788" spans="2:6" x14ac:dyDescent="0.2">
      <c r="B788" s="16"/>
      <c r="F788" s="16"/>
    </row>
    <row r="789" spans="2:6" x14ac:dyDescent="0.2">
      <c r="B789" s="16"/>
      <c r="F789" s="16"/>
    </row>
    <row r="790" spans="2:6" x14ac:dyDescent="0.2">
      <c r="B790" s="16"/>
      <c r="F790" s="16"/>
    </row>
    <row r="791" spans="2:6" x14ac:dyDescent="0.2">
      <c r="B791" s="16"/>
      <c r="F791" s="16"/>
    </row>
    <row r="792" spans="2:6" x14ac:dyDescent="0.2">
      <c r="B792" s="16"/>
      <c r="F792" s="16"/>
    </row>
    <row r="793" spans="2:6" x14ac:dyDescent="0.2">
      <c r="B793" s="16"/>
      <c r="F793" s="16"/>
    </row>
    <row r="794" spans="2:6" x14ac:dyDescent="0.2">
      <c r="B794" s="16"/>
      <c r="F794" s="16"/>
    </row>
    <row r="795" spans="2:6" x14ac:dyDescent="0.2">
      <c r="B795" s="16"/>
      <c r="F795" s="16"/>
    </row>
    <row r="796" spans="2:6" x14ac:dyDescent="0.2">
      <c r="B796" s="16"/>
      <c r="F796" s="16"/>
    </row>
    <row r="797" spans="2:6" x14ac:dyDescent="0.2">
      <c r="B797" s="16"/>
      <c r="F797" s="16"/>
    </row>
    <row r="798" spans="2:6" x14ac:dyDescent="0.2">
      <c r="B798" s="16"/>
      <c r="F798" s="16"/>
    </row>
    <row r="799" spans="2:6" x14ac:dyDescent="0.2">
      <c r="B799" s="16"/>
      <c r="F799" s="16"/>
    </row>
    <row r="800" spans="2:6" x14ac:dyDescent="0.2">
      <c r="B800" s="16"/>
      <c r="F800" s="16"/>
    </row>
    <row r="801" spans="2:6" x14ac:dyDescent="0.2">
      <c r="B801" s="16"/>
      <c r="F801" s="16"/>
    </row>
    <row r="802" spans="2:6" x14ac:dyDescent="0.2">
      <c r="B802" s="16"/>
      <c r="F802" s="16"/>
    </row>
    <row r="803" spans="2:6" x14ac:dyDescent="0.2">
      <c r="B803" s="16"/>
      <c r="F803" s="16"/>
    </row>
    <row r="804" spans="2:6" x14ac:dyDescent="0.2">
      <c r="B804" s="16"/>
      <c r="F804" s="16"/>
    </row>
    <row r="805" spans="2:6" x14ac:dyDescent="0.2">
      <c r="B805" s="16"/>
      <c r="F805" s="16"/>
    </row>
    <row r="806" spans="2:6" x14ac:dyDescent="0.2">
      <c r="B806" s="16"/>
      <c r="F806" s="16"/>
    </row>
    <row r="807" spans="2:6" x14ac:dyDescent="0.2">
      <c r="B807" s="16"/>
      <c r="F807" s="16"/>
    </row>
    <row r="808" spans="2:6" x14ac:dyDescent="0.2">
      <c r="B808" s="16"/>
      <c r="F808" s="16"/>
    </row>
    <row r="809" spans="2:6" x14ac:dyDescent="0.2">
      <c r="B809" s="16"/>
      <c r="F809" s="16"/>
    </row>
    <row r="810" spans="2:6" x14ac:dyDescent="0.2">
      <c r="B810" s="16"/>
      <c r="F810" s="16"/>
    </row>
    <row r="811" spans="2:6" x14ac:dyDescent="0.2">
      <c r="B811" s="16"/>
      <c r="F811" s="16"/>
    </row>
    <row r="812" spans="2:6" x14ac:dyDescent="0.2">
      <c r="B812" s="16"/>
      <c r="F812" s="16"/>
    </row>
    <row r="813" spans="2:6" x14ac:dyDescent="0.2">
      <c r="B813" s="16"/>
      <c r="F813" s="16"/>
    </row>
    <row r="814" spans="2:6" x14ac:dyDescent="0.2">
      <c r="B814" s="16"/>
      <c r="F814" s="16"/>
    </row>
    <row r="815" spans="2:6" x14ac:dyDescent="0.2">
      <c r="B815" s="16"/>
      <c r="F815" s="16"/>
    </row>
    <row r="816" spans="2:6" x14ac:dyDescent="0.2">
      <c r="B816" s="16"/>
      <c r="F816" s="16"/>
    </row>
    <row r="817" spans="2:6" x14ac:dyDescent="0.2">
      <c r="B817" s="16"/>
      <c r="F817" s="16"/>
    </row>
    <row r="818" spans="2:6" x14ac:dyDescent="0.2">
      <c r="B818" s="16"/>
      <c r="F818" s="16"/>
    </row>
    <row r="819" spans="2:6" x14ac:dyDescent="0.2">
      <c r="B819" s="16"/>
      <c r="F819" s="16"/>
    </row>
    <row r="820" spans="2:6" x14ac:dyDescent="0.2">
      <c r="B820" s="16"/>
      <c r="F820" s="16"/>
    </row>
    <row r="821" spans="2:6" x14ac:dyDescent="0.2">
      <c r="B821" s="16"/>
      <c r="F821" s="16"/>
    </row>
    <row r="822" spans="2:6" x14ac:dyDescent="0.2">
      <c r="B822" s="16"/>
      <c r="F822" s="16"/>
    </row>
    <row r="823" spans="2:6" x14ac:dyDescent="0.2">
      <c r="B823" s="16"/>
      <c r="F823" s="16"/>
    </row>
    <row r="824" spans="2:6" x14ac:dyDescent="0.2">
      <c r="B824" s="16"/>
      <c r="F824" s="16"/>
    </row>
    <row r="825" spans="2:6" x14ac:dyDescent="0.2">
      <c r="B825" s="16"/>
      <c r="F825" s="16"/>
    </row>
    <row r="826" spans="2:6" x14ac:dyDescent="0.2">
      <c r="B826" s="16"/>
      <c r="F826" s="16"/>
    </row>
    <row r="827" spans="2:6" x14ac:dyDescent="0.2">
      <c r="B827" s="16"/>
      <c r="F827" s="16"/>
    </row>
    <row r="828" spans="2:6" x14ac:dyDescent="0.2">
      <c r="B828" s="16"/>
      <c r="F828" s="16"/>
    </row>
    <row r="829" spans="2:6" x14ac:dyDescent="0.2">
      <c r="B829" s="16"/>
      <c r="F829" s="16"/>
    </row>
    <row r="830" spans="2:6" x14ac:dyDescent="0.2">
      <c r="B830" s="16"/>
      <c r="F830" s="16"/>
    </row>
    <row r="831" spans="2:6" x14ac:dyDescent="0.2">
      <c r="B831" s="16"/>
      <c r="F831" s="16"/>
    </row>
    <row r="832" spans="2:6" x14ac:dyDescent="0.2">
      <c r="B832" s="16"/>
      <c r="F832" s="16"/>
    </row>
    <row r="833" spans="2:6" x14ac:dyDescent="0.2">
      <c r="B833" s="16"/>
      <c r="F833" s="16"/>
    </row>
    <row r="834" spans="2:6" x14ac:dyDescent="0.2">
      <c r="B834" s="16"/>
      <c r="F834" s="16"/>
    </row>
    <row r="835" spans="2:6" x14ac:dyDescent="0.2">
      <c r="B835" s="16"/>
      <c r="F835" s="16"/>
    </row>
    <row r="836" spans="2:6" x14ac:dyDescent="0.2">
      <c r="B836" s="16"/>
      <c r="F836" s="16"/>
    </row>
    <row r="837" spans="2:6" x14ac:dyDescent="0.2">
      <c r="B837" s="16"/>
      <c r="F837" s="16"/>
    </row>
    <row r="838" spans="2:6" x14ac:dyDescent="0.2">
      <c r="B838" s="16"/>
      <c r="F838" s="16"/>
    </row>
    <row r="839" spans="2:6" x14ac:dyDescent="0.2">
      <c r="B839" s="16"/>
      <c r="F839" s="16"/>
    </row>
    <row r="840" spans="2:6" x14ac:dyDescent="0.2">
      <c r="B840" s="16"/>
      <c r="F840" s="16"/>
    </row>
    <row r="841" spans="2:6" x14ac:dyDescent="0.2">
      <c r="B841" s="16"/>
      <c r="F841" s="16"/>
    </row>
    <row r="842" spans="2:6" x14ac:dyDescent="0.2">
      <c r="B842" s="16"/>
      <c r="F842" s="16"/>
    </row>
    <row r="843" spans="2:6" x14ac:dyDescent="0.2">
      <c r="B843" s="16"/>
      <c r="F843" s="16"/>
    </row>
    <row r="844" spans="2:6" x14ac:dyDescent="0.2">
      <c r="B844" s="16"/>
      <c r="F844" s="16"/>
    </row>
    <row r="845" spans="2:6" x14ac:dyDescent="0.2">
      <c r="B845" s="16"/>
      <c r="F845" s="16"/>
    </row>
    <row r="846" spans="2:6" x14ac:dyDescent="0.2">
      <c r="B846" s="16"/>
      <c r="F846" s="16"/>
    </row>
    <row r="847" spans="2:6" x14ac:dyDescent="0.2">
      <c r="B847" s="16"/>
      <c r="F847" s="16"/>
    </row>
    <row r="848" spans="2:6" x14ac:dyDescent="0.2">
      <c r="B848" s="16"/>
      <c r="F848" s="16"/>
    </row>
    <row r="849" spans="2:6" x14ac:dyDescent="0.2">
      <c r="B849" s="16"/>
      <c r="F849" s="16"/>
    </row>
    <row r="850" spans="2:6" x14ac:dyDescent="0.2">
      <c r="B850" s="16"/>
      <c r="F850" s="16"/>
    </row>
    <row r="851" spans="2:6" x14ac:dyDescent="0.2">
      <c r="B851" s="16"/>
      <c r="F851" s="16"/>
    </row>
    <row r="852" spans="2:6" x14ac:dyDescent="0.2">
      <c r="B852" s="16"/>
      <c r="F852" s="16"/>
    </row>
    <row r="853" spans="2:6" x14ac:dyDescent="0.2">
      <c r="B853" s="16"/>
      <c r="F853" s="16"/>
    </row>
    <row r="854" spans="2:6" x14ac:dyDescent="0.2">
      <c r="B854" s="16"/>
      <c r="F854" s="16"/>
    </row>
    <row r="855" spans="2:6" x14ac:dyDescent="0.2">
      <c r="B855" s="16"/>
      <c r="F855" s="16"/>
    </row>
    <row r="856" spans="2:6" x14ac:dyDescent="0.2">
      <c r="B856" s="16"/>
      <c r="F856" s="16"/>
    </row>
    <row r="857" spans="2:6" x14ac:dyDescent="0.2">
      <c r="B857" s="16"/>
      <c r="F857" s="16"/>
    </row>
    <row r="858" spans="2:6" x14ac:dyDescent="0.2">
      <c r="B858" s="16"/>
      <c r="F858" s="16"/>
    </row>
    <row r="859" spans="2:6" x14ac:dyDescent="0.2">
      <c r="B859" s="16"/>
      <c r="F859" s="16"/>
    </row>
    <row r="860" spans="2:6" x14ac:dyDescent="0.2">
      <c r="B860" s="16"/>
      <c r="F860" s="16"/>
    </row>
    <row r="861" spans="2:6" x14ac:dyDescent="0.2">
      <c r="B861" s="16"/>
      <c r="F861" s="16"/>
    </row>
    <row r="862" spans="2:6" x14ac:dyDescent="0.2">
      <c r="B862" s="16"/>
      <c r="F862" s="16"/>
    </row>
    <row r="863" spans="2:6" x14ac:dyDescent="0.2">
      <c r="B863" s="16"/>
      <c r="F863" s="16"/>
    </row>
    <row r="864" spans="2:6" x14ac:dyDescent="0.2">
      <c r="B864" s="16"/>
      <c r="F864" s="16"/>
    </row>
    <row r="865" spans="2:6" x14ac:dyDescent="0.2">
      <c r="B865" s="16"/>
      <c r="F865" s="16"/>
    </row>
    <row r="866" spans="2:6" x14ac:dyDescent="0.2">
      <c r="B866" s="16"/>
      <c r="F866" s="16"/>
    </row>
    <row r="867" spans="2:6" x14ac:dyDescent="0.2">
      <c r="B867" s="16"/>
      <c r="F867" s="16"/>
    </row>
    <row r="868" spans="2:6" x14ac:dyDescent="0.2">
      <c r="B868" s="16"/>
      <c r="F868" s="16"/>
    </row>
    <row r="869" spans="2:6" x14ac:dyDescent="0.2">
      <c r="B869" s="16"/>
      <c r="F869" s="16"/>
    </row>
    <row r="870" spans="2:6" x14ac:dyDescent="0.2">
      <c r="B870" s="16"/>
      <c r="F870" s="16"/>
    </row>
    <row r="871" spans="2:6" x14ac:dyDescent="0.2">
      <c r="B871" s="16"/>
      <c r="F871" s="16"/>
    </row>
    <row r="872" spans="2:6" x14ac:dyDescent="0.2">
      <c r="B872" s="16"/>
      <c r="F872" s="16"/>
    </row>
    <row r="873" spans="2:6" x14ac:dyDescent="0.2">
      <c r="B873" s="16"/>
      <c r="F873" s="16"/>
    </row>
    <row r="874" spans="2:6" x14ac:dyDescent="0.2">
      <c r="B874" s="16"/>
      <c r="F874" s="16"/>
    </row>
    <row r="875" spans="2:6" x14ac:dyDescent="0.2">
      <c r="B875" s="16"/>
      <c r="F875" s="16"/>
    </row>
    <row r="876" spans="2:6" x14ac:dyDescent="0.2">
      <c r="B876" s="16"/>
      <c r="F876" s="16"/>
    </row>
    <row r="877" spans="2:6" x14ac:dyDescent="0.2">
      <c r="B877" s="16"/>
      <c r="F877" s="16"/>
    </row>
    <row r="878" spans="2:6" x14ac:dyDescent="0.2">
      <c r="B878" s="16"/>
      <c r="F878" s="16"/>
    </row>
    <row r="879" spans="2:6" x14ac:dyDescent="0.2">
      <c r="B879" s="16"/>
      <c r="F879" s="16"/>
    </row>
    <row r="880" spans="2:6" x14ac:dyDescent="0.2">
      <c r="B880" s="16"/>
      <c r="F880" s="16"/>
    </row>
    <row r="881" spans="2:6" x14ac:dyDescent="0.2">
      <c r="B881" s="16"/>
      <c r="F881" s="16"/>
    </row>
    <row r="882" spans="2:6" x14ac:dyDescent="0.2">
      <c r="B882" s="16"/>
      <c r="F882" s="16"/>
    </row>
    <row r="883" spans="2:6" x14ac:dyDescent="0.2">
      <c r="B883" s="16"/>
      <c r="F883" s="16"/>
    </row>
    <row r="884" spans="2:6" x14ac:dyDescent="0.2">
      <c r="B884" s="16"/>
      <c r="F884" s="16"/>
    </row>
    <row r="885" spans="2:6" x14ac:dyDescent="0.2">
      <c r="B885" s="16"/>
      <c r="F885" s="16"/>
    </row>
    <row r="886" spans="2:6" x14ac:dyDescent="0.2">
      <c r="B886" s="16"/>
      <c r="F886" s="16"/>
    </row>
    <row r="887" spans="2:6" x14ac:dyDescent="0.2">
      <c r="B887" s="16"/>
      <c r="F887" s="16"/>
    </row>
    <row r="888" spans="2:6" x14ac:dyDescent="0.2">
      <c r="B888" s="16"/>
      <c r="F888" s="16"/>
    </row>
    <row r="889" spans="2:6" x14ac:dyDescent="0.2">
      <c r="B889" s="16"/>
      <c r="F889" s="16"/>
    </row>
    <row r="890" spans="2:6" x14ac:dyDescent="0.2">
      <c r="B890" s="16"/>
      <c r="F890" s="16"/>
    </row>
    <row r="891" spans="2:6" x14ac:dyDescent="0.2">
      <c r="B891" s="16"/>
      <c r="F891" s="16"/>
    </row>
    <row r="892" spans="2:6" x14ac:dyDescent="0.2">
      <c r="B892" s="16"/>
      <c r="F892" s="16"/>
    </row>
    <row r="893" spans="2:6" x14ac:dyDescent="0.2">
      <c r="B893" s="16"/>
      <c r="F893" s="16"/>
    </row>
    <row r="894" spans="2:6" x14ac:dyDescent="0.2">
      <c r="B894" s="16"/>
      <c r="F894" s="16"/>
    </row>
    <row r="895" spans="2:6" x14ac:dyDescent="0.2">
      <c r="B895" s="16"/>
      <c r="F895" s="16"/>
    </row>
    <row r="896" spans="2:6" x14ac:dyDescent="0.2">
      <c r="B896" s="16"/>
      <c r="F896" s="16"/>
    </row>
    <row r="897" spans="2:6" x14ac:dyDescent="0.2">
      <c r="B897" s="16"/>
      <c r="F897" s="16"/>
    </row>
    <row r="898" spans="2:6" x14ac:dyDescent="0.2">
      <c r="B898" s="16"/>
      <c r="F898" s="16"/>
    </row>
    <row r="899" spans="2:6" x14ac:dyDescent="0.2">
      <c r="B899" s="16"/>
      <c r="F899" s="16"/>
    </row>
    <row r="900" spans="2:6" x14ac:dyDescent="0.2">
      <c r="B900" s="16"/>
      <c r="F900" s="16"/>
    </row>
    <row r="901" spans="2:6" x14ac:dyDescent="0.2">
      <c r="B901" s="16"/>
      <c r="F901" s="16"/>
    </row>
    <row r="902" spans="2:6" x14ac:dyDescent="0.2">
      <c r="B902" s="16"/>
      <c r="F902" s="16"/>
    </row>
    <row r="903" spans="2:6" x14ac:dyDescent="0.2">
      <c r="B903" s="16"/>
      <c r="F903" s="16"/>
    </row>
    <row r="904" spans="2:6" x14ac:dyDescent="0.2">
      <c r="B904" s="16"/>
      <c r="F904" s="16"/>
    </row>
    <row r="905" spans="2:6" x14ac:dyDescent="0.2">
      <c r="B905" s="16"/>
      <c r="F905" s="16"/>
    </row>
    <row r="906" spans="2:6" x14ac:dyDescent="0.2">
      <c r="B906" s="16"/>
      <c r="F906" s="16"/>
    </row>
    <row r="907" spans="2:6" x14ac:dyDescent="0.2">
      <c r="B907" s="16"/>
      <c r="F907" s="16"/>
    </row>
    <row r="908" spans="2:6" x14ac:dyDescent="0.2">
      <c r="B908" s="16"/>
      <c r="F908" s="16"/>
    </row>
    <row r="909" spans="2:6" x14ac:dyDescent="0.2">
      <c r="B909" s="16"/>
      <c r="F909" s="16"/>
    </row>
    <row r="910" spans="2:6" x14ac:dyDescent="0.2">
      <c r="B910" s="16"/>
      <c r="F910" s="16"/>
    </row>
    <row r="911" spans="2:6" x14ac:dyDescent="0.2">
      <c r="B911" s="16"/>
      <c r="F911" s="16"/>
    </row>
    <row r="912" spans="2:6" x14ac:dyDescent="0.2">
      <c r="B912" s="16"/>
      <c r="F912" s="16"/>
    </row>
    <row r="913" spans="2:6" x14ac:dyDescent="0.2">
      <c r="B913" s="16"/>
      <c r="F913" s="16"/>
    </row>
    <row r="914" spans="2:6" x14ac:dyDescent="0.2">
      <c r="B914" s="16"/>
      <c r="F914" s="16"/>
    </row>
    <row r="915" spans="2:6" x14ac:dyDescent="0.2">
      <c r="B915" s="16"/>
      <c r="F915" s="16"/>
    </row>
    <row r="916" spans="2:6" x14ac:dyDescent="0.2">
      <c r="B916" s="16"/>
      <c r="F916" s="16"/>
    </row>
    <row r="917" spans="2:6" x14ac:dyDescent="0.2">
      <c r="B917" s="16"/>
      <c r="F917" s="16"/>
    </row>
    <row r="918" spans="2:6" x14ac:dyDescent="0.2">
      <c r="B918" s="16"/>
      <c r="F918" s="16"/>
    </row>
    <row r="919" spans="2:6" x14ac:dyDescent="0.2">
      <c r="B919" s="16"/>
      <c r="F919" s="16"/>
    </row>
    <row r="920" spans="2:6" x14ac:dyDescent="0.2">
      <c r="B920" s="16"/>
      <c r="F920" s="16"/>
    </row>
    <row r="921" spans="2:6" x14ac:dyDescent="0.2">
      <c r="B921" s="16"/>
      <c r="F921" s="16"/>
    </row>
    <row r="922" spans="2:6" x14ac:dyDescent="0.2">
      <c r="B922" s="16"/>
      <c r="F922" s="16"/>
    </row>
    <row r="923" spans="2:6" x14ac:dyDescent="0.2">
      <c r="B923" s="16"/>
      <c r="F923" s="16"/>
    </row>
    <row r="924" spans="2:6" x14ac:dyDescent="0.2">
      <c r="B924" s="16"/>
      <c r="F924" s="16"/>
    </row>
    <row r="925" spans="2:6" x14ac:dyDescent="0.2">
      <c r="B925" s="16"/>
      <c r="F925" s="16"/>
    </row>
    <row r="926" spans="2:6" x14ac:dyDescent="0.2">
      <c r="B926" s="16"/>
      <c r="F926" s="16"/>
    </row>
    <row r="927" spans="2:6" x14ac:dyDescent="0.2">
      <c r="B927" s="16"/>
      <c r="F927" s="16"/>
    </row>
    <row r="928" spans="2:6" x14ac:dyDescent="0.2">
      <c r="B928" s="16"/>
      <c r="F928" s="16"/>
    </row>
    <row r="929" spans="2:6" x14ac:dyDescent="0.2">
      <c r="B929" s="16"/>
      <c r="F929" s="16"/>
    </row>
    <row r="930" spans="2:6" x14ac:dyDescent="0.2">
      <c r="B930" s="16"/>
      <c r="F930" s="16"/>
    </row>
    <row r="931" spans="2:6" x14ac:dyDescent="0.2">
      <c r="B931" s="16"/>
      <c r="F931" s="16"/>
    </row>
    <row r="932" spans="2:6" x14ac:dyDescent="0.2">
      <c r="B932" s="16"/>
      <c r="F932" s="16"/>
    </row>
    <row r="933" spans="2:6" x14ac:dyDescent="0.2">
      <c r="B933" s="16"/>
      <c r="F933" s="16"/>
    </row>
    <row r="934" spans="2:6" x14ac:dyDescent="0.2">
      <c r="B934" s="16"/>
      <c r="F934" s="16"/>
    </row>
    <row r="935" spans="2:6" x14ac:dyDescent="0.2">
      <c r="B935" s="16"/>
      <c r="F935" s="16"/>
    </row>
    <row r="936" spans="2:6" x14ac:dyDescent="0.2">
      <c r="B936" s="16"/>
      <c r="F936" s="16"/>
    </row>
    <row r="937" spans="2:6" x14ac:dyDescent="0.2">
      <c r="B937" s="16"/>
      <c r="F937" s="16"/>
    </row>
    <row r="938" spans="2:6" x14ac:dyDescent="0.2">
      <c r="B938" s="16"/>
      <c r="F938" s="16"/>
    </row>
    <row r="939" spans="2:6" x14ac:dyDescent="0.2">
      <c r="B939" s="16"/>
      <c r="F939" s="16"/>
    </row>
    <row r="940" spans="2:6" x14ac:dyDescent="0.2">
      <c r="B940" s="16"/>
      <c r="F940" s="16"/>
    </row>
    <row r="941" spans="2:6" x14ac:dyDescent="0.2">
      <c r="B941" s="16"/>
      <c r="F941" s="16"/>
    </row>
    <row r="942" spans="2:6" x14ac:dyDescent="0.2">
      <c r="B942" s="16"/>
      <c r="F942" s="16"/>
    </row>
    <row r="943" spans="2:6" x14ac:dyDescent="0.2">
      <c r="B943" s="16"/>
      <c r="F943" s="16"/>
    </row>
    <row r="944" spans="2:6" x14ac:dyDescent="0.2">
      <c r="B944" s="16"/>
      <c r="F944" s="16"/>
    </row>
    <row r="945" spans="2:6" x14ac:dyDescent="0.2">
      <c r="B945" s="16"/>
      <c r="F945" s="16"/>
    </row>
    <row r="946" spans="2:6" x14ac:dyDescent="0.2">
      <c r="B946" s="16"/>
      <c r="F946" s="16"/>
    </row>
    <row r="947" spans="2:6" x14ac:dyDescent="0.2">
      <c r="B947" s="16"/>
      <c r="F947" s="16"/>
    </row>
    <row r="948" spans="2:6" x14ac:dyDescent="0.2">
      <c r="B948" s="16"/>
      <c r="F948" s="16"/>
    </row>
    <row r="949" spans="2:6" x14ac:dyDescent="0.2">
      <c r="B949" s="16"/>
      <c r="F949" s="16"/>
    </row>
    <row r="950" spans="2:6" x14ac:dyDescent="0.2">
      <c r="B950" s="16"/>
      <c r="F950" s="16"/>
    </row>
    <row r="951" spans="2:6" x14ac:dyDescent="0.2">
      <c r="B951" s="16"/>
      <c r="F951" s="16"/>
    </row>
    <row r="952" spans="2:6" x14ac:dyDescent="0.2">
      <c r="B952" s="16"/>
      <c r="F952" s="16"/>
    </row>
    <row r="953" spans="2:6" x14ac:dyDescent="0.2">
      <c r="B953" s="16"/>
      <c r="F953" s="16"/>
    </row>
    <row r="954" spans="2:6" x14ac:dyDescent="0.2">
      <c r="B954" s="16"/>
      <c r="F954" s="16"/>
    </row>
    <row r="955" spans="2:6" x14ac:dyDescent="0.2">
      <c r="B955" s="16"/>
      <c r="F955" s="16"/>
    </row>
    <row r="956" spans="2:6" x14ac:dyDescent="0.2">
      <c r="B956" s="16"/>
      <c r="F956" s="16"/>
    </row>
    <row r="957" spans="2:6" x14ac:dyDescent="0.2">
      <c r="B957" s="16"/>
      <c r="F957" s="16"/>
    </row>
    <row r="958" spans="2:6" x14ac:dyDescent="0.2">
      <c r="B958" s="16"/>
      <c r="F958" s="16"/>
    </row>
    <row r="959" spans="2:6" x14ac:dyDescent="0.2">
      <c r="B959" s="16"/>
      <c r="F959" s="16"/>
    </row>
    <row r="960" spans="2:6" x14ac:dyDescent="0.2">
      <c r="B960" s="16"/>
      <c r="F960" s="16"/>
    </row>
    <row r="961" spans="2:6" x14ac:dyDescent="0.2">
      <c r="B961" s="16"/>
      <c r="F961" s="16"/>
    </row>
    <row r="962" spans="2:6" x14ac:dyDescent="0.2">
      <c r="B962" s="16"/>
      <c r="F962" s="16"/>
    </row>
    <row r="963" spans="2:6" x14ac:dyDescent="0.2">
      <c r="B963" s="16"/>
      <c r="F963" s="16"/>
    </row>
    <row r="964" spans="2:6" x14ac:dyDescent="0.2">
      <c r="B964" s="16"/>
      <c r="F964" s="16"/>
    </row>
    <row r="965" spans="2:6" x14ac:dyDescent="0.2">
      <c r="B965" s="16"/>
      <c r="F965" s="16"/>
    </row>
    <row r="966" spans="2:6" x14ac:dyDescent="0.2">
      <c r="B966" s="16"/>
      <c r="F966" s="16"/>
    </row>
    <row r="967" spans="2:6" x14ac:dyDescent="0.2">
      <c r="B967" s="16"/>
      <c r="F967" s="16"/>
    </row>
    <row r="968" spans="2:6" x14ac:dyDescent="0.2">
      <c r="B968" s="16"/>
      <c r="F968" s="16"/>
    </row>
    <row r="969" spans="2:6" x14ac:dyDescent="0.2">
      <c r="B969" s="16"/>
      <c r="F969" s="16"/>
    </row>
    <row r="970" spans="2:6" x14ac:dyDescent="0.2">
      <c r="B970" s="16"/>
      <c r="F970" s="16"/>
    </row>
    <row r="971" spans="2:6" x14ac:dyDescent="0.2">
      <c r="B971" s="16"/>
      <c r="F971" s="16"/>
    </row>
    <row r="972" spans="2:6" x14ac:dyDescent="0.2">
      <c r="B972" s="16"/>
      <c r="F972" s="16"/>
    </row>
    <row r="973" spans="2:6" x14ac:dyDescent="0.2">
      <c r="B973" s="16"/>
      <c r="F973" s="16"/>
    </row>
    <row r="974" spans="2:6" x14ac:dyDescent="0.2">
      <c r="B974" s="16"/>
      <c r="F974" s="16"/>
    </row>
    <row r="975" spans="2:6" x14ac:dyDescent="0.2">
      <c r="B975" s="16"/>
      <c r="F975" s="16"/>
    </row>
    <row r="976" spans="2:6" x14ac:dyDescent="0.2">
      <c r="B976" s="16"/>
      <c r="F976" s="16"/>
    </row>
    <row r="977" spans="2:6" x14ac:dyDescent="0.2">
      <c r="B977" s="16"/>
      <c r="F977" s="16"/>
    </row>
    <row r="978" spans="2:6" x14ac:dyDescent="0.2">
      <c r="B978" s="16"/>
      <c r="F978" s="16"/>
    </row>
    <row r="979" spans="2:6" x14ac:dyDescent="0.2">
      <c r="B979" s="16"/>
      <c r="F979" s="16"/>
    </row>
    <row r="980" spans="2:6" x14ac:dyDescent="0.2">
      <c r="B980" s="16"/>
      <c r="F980" s="16"/>
    </row>
    <row r="981" spans="2:6" x14ac:dyDescent="0.2">
      <c r="B981" s="16"/>
      <c r="F981" s="16"/>
    </row>
    <row r="982" spans="2:6" x14ac:dyDescent="0.2">
      <c r="B982" s="16"/>
      <c r="F982" s="16"/>
    </row>
    <row r="983" spans="2:6" x14ac:dyDescent="0.2">
      <c r="B983" s="16"/>
      <c r="F983" s="16"/>
    </row>
    <row r="984" spans="2:6" x14ac:dyDescent="0.2">
      <c r="B984" s="16"/>
      <c r="F984" s="16"/>
    </row>
    <row r="985" spans="2:6" x14ac:dyDescent="0.2">
      <c r="B985" s="16"/>
      <c r="F985" s="16"/>
    </row>
    <row r="986" spans="2:6" x14ac:dyDescent="0.2">
      <c r="B986" s="16"/>
      <c r="F986" s="16"/>
    </row>
    <row r="987" spans="2:6" x14ac:dyDescent="0.2">
      <c r="B987" s="16"/>
      <c r="F987" s="16"/>
    </row>
    <row r="988" spans="2:6" x14ac:dyDescent="0.2">
      <c r="B988" s="16"/>
      <c r="F988" s="16"/>
    </row>
    <row r="989" spans="2:6" x14ac:dyDescent="0.2">
      <c r="B989" s="16"/>
      <c r="F989" s="16"/>
    </row>
    <row r="990" spans="2:6" x14ac:dyDescent="0.2">
      <c r="B990" s="16"/>
      <c r="F990" s="16"/>
    </row>
    <row r="991" spans="2:6" x14ac:dyDescent="0.2">
      <c r="B991" s="16"/>
      <c r="F991" s="16"/>
    </row>
    <row r="992" spans="2:6" x14ac:dyDescent="0.2">
      <c r="B992" s="16"/>
      <c r="F992" s="16"/>
    </row>
    <row r="993" spans="2:6" x14ac:dyDescent="0.2">
      <c r="B993" s="16"/>
      <c r="F993" s="16"/>
    </row>
    <row r="994" spans="2:6" x14ac:dyDescent="0.2">
      <c r="B994" s="16"/>
      <c r="F994" s="16"/>
    </row>
    <row r="995" spans="2:6" x14ac:dyDescent="0.2">
      <c r="B995" s="16"/>
      <c r="F995" s="16"/>
    </row>
    <row r="996" spans="2:6" x14ac:dyDescent="0.2">
      <c r="B996" s="16"/>
      <c r="F996" s="16"/>
    </row>
    <row r="997" spans="2:6" x14ac:dyDescent="0.2">
      <c r="B997" s="16"/>
      <c r="F997" s="16"/>
    </row>
    <row r="998" spans="2:6" x14ac:dyDescent="0.2">
      <c r="B998" s="16"/>
      <c r="F998" s="16"/>
    </row>
    <row r="999" spans="2:6" x14ac:dyDescent="0.2">
      <c r="B999" s="16"/>
      <c r="F999" s="16"/>
    </row>
    <row r="1000" spans="2:6" x14ac:dyDescent="0.2">
      <c r="B1000" s="16"/>
      <c r="F1000" s="16"/>
    </row>
    <row r="1001" spans="2:6" x14ac:dyDescent="0.2">
      <c r="B1001" s="16"/>
      <c r="F1001" s="16"/>
    </row>
    <row r="1002" spans="2:6" x14ac:dyDescent="0.2">
      <c r="B1002" s="16"/>
      <c r="F1002" s="16"/>
    </row>
    <row r="1003" spans="2:6" x14ac:dyDescent="0.2">
      <c r="B1003" s="16"/>
      <c r="F1003" s="16"/>
    </row>
    <row r="1004" spans="2:6" x14ac:dyDescent="0.2">
      <c r="B1004" s="16"/>
      <c r="F1004" s="16"/>
    </row>
    <row r="1005" spans="2:6" x14ac:dyDescent="0.2">
      <c r="B1005" s="16"/>
      <c r="F1005" s="16"/>
    </row>
    <row r="1006" spans="2:6" x14ac:dyDescent="0.2">
      <c r="B1006" s="16"/>
      <c r="F1006" s="16"/>
    </row>
    <row r="1007" spans="2:6" x14ac:dyDescent="0.2">
      <c r="B1007" s="16"/>
      <c r="F1007" s="16"/>
    </row>
    <row r="1008" spans="2:6" x14ac:dyDescent="0.2">
      <c r="B1008" s="16"/>
      <c r="F1008" s="16"/>
    </row>
    <row r="1009" spans="2:6" x14ac:dyDescent="0.2">
      <c r="B1009" s="16"/>
      <c r="F1009" s="16"/>
    </row>
    <row r="1010" spans="2:6" x14ac:dyDescent="0.2">
      <c r="B1010" s="16"/>
      <c r="F1010" s="16"/>
    </row>
    <row r="1011" spans="2:6" x14ac:dyDescent="0.2">
      <c r="B1011" s="16"/>
      <c r="F1011" s="16"/>
    </row>
    <row r="1012" spans="2:6" x14ac:dyDescent="0.2">
      <c r="B1012" s="16"/>
      <c r="F1012" s="16"/>
    </row>
    <row r="1013" spans="2:6" x14ac:dyDescent="0.2">
      <c r="B1013" s="16"/>
      <c r="F1013" s="16"/>
    </row>
    <row r="1014" spans="2:6" x14ac:dyDescent="0.2">
      <c r="B1014" s="16"/>
      <c r="F1014" s="16"/>
    </row>
    <row r="1015" spans="2:6" x14ac:dyDescent="0.2">
      <c r="B1015" s="16"/>
      <c r="F1015" s="16"/>
    </row>
    <row r="1016" spans="2:6" x14ac:dyDescent="0.2">
      <c r="B1016" s="16"/>
      <c r="F1016" s="16"/>
    </row>
    <row r="1017" spans="2:6" x14ac:dyDescent="0.2">
      <c r="B1017" s="16"/>
      <c r="F1017" s="16"/>
    </row>
    <row r="1018" spans="2:6" x14ac:dyDescent="0.2">
      <c r="B1018" s="16"/>
      <c r="F1018" s="16"/>
    </row>
    <row r="1019" spans="2:6" x14ac:dyDescent="0.2">
      <c r="B1019" s="16"/>
      <c r="F1019" s="16"/>
    </row>
    <row r="1020" spans="2:6" x14ac:dyDescent="0.2">
      <c r="B1020" s="16"/>
      <c r="F1020" s="16"/>
    </row>
    <row r="1021" spans="2:6" x14ac:dyDescent="0.2">
      <c r="B1021" s="16"/>
      <c r="F1021" s="16"/>
    </row>
    <row r="1022" spans="2:6" x14ac:dyDescent="0.2">
      <c r="B1022" s="16"/>
      <c r="F1022" s="16"/>
    </row>
    <row r="1023" spans="2:6" x14ac:dyDescent="0.2">
      <c r="B1023" s="16"/>
      <c r="F1023" s="16"/>
    </row>
    <row r="1024" spans="2:6" x14ac:dyDescent="0.2">
      <c r="B1024" s="16"/>
      <c r="F1024" s="16"/>
    </row>
    <row r="1025" spans="2:6" x14ac:dyDescent="0.2">
      <c r="B1025" s="16"/>
      <c r="F1025" s="16"/>
    </row>
    <row r="1026" spans="2:6" x14ac:dyDescent="0.2">
      <c r="B1026" s="16"/>
      <c r="F1026" s="16"/>
    </row>
    <row r="1027" spans="2:6" x14ac:dyDescent="0.2">
      <c r="B1027" s="16"/>
      <c r="F1027" s="16"/>
    </row>
    <row r="1028" spans="2:6" x14ac:dyDescent="0.2">
      <c r="B1028" s="16"/>
      <c r="F1028" s="16"/>
    </row>
    <row r="1029" spans="2:6" x14ac:dyDescent="0.2">
      <c r="B1029" s="16"/>
      <c r="F1029" s="16"/>
    </row>
    <row r="1030" spans="2:6" x14ac:dyDescent="0.2">
      <c r="B1030" s="16"/>
      <c r="F1030" s="16"/>
    </row>
    <row r="1031" spans="2:6" x14ac:dyDescent="0.2">
      <c r="B1031" s="16"/>
      <c r="F1031" s="16"/>
    </row>
    <row r="1032" spans="2:6" x14ac:dyDescent="0.2">
      <c r="B1032" s="16"/>
      <c r="F1032" s="16"/>
    </row>
    <row r="1033" spans="2:6" x14ac:dyDescent="0.2">
      <c r="B1033" s="16"/>
      <c r="F1033" s="16"/>
    </row>
    <row r="1034" spans="2:6" x14ac:dyDescent="0.2">
      <c r="B1034" s="16"/>
      <c r="F1034" s="16"/>
    </row>
    <row r="1035" spans="2:6" x14ac:dyDescent="0.2">
      <c r="B1035" s="16"/>
      <c r="F1035" s="16"/>
    </row>
    <row r="1036" spans="2:6" x14ac:dyDescent="0.2">
      <c r="B1036" s="16"/>
      <c r="F1036" s="16"/>
    </row>
    <row r="1037" spans="2:6" x14ac:dyDescent="0.2">
      <c r="B1037" s="16"/>
      <c r="F1037" s="16"/>
    </row>
    <row r="1038" spans="2:6" x14ac:dyDescent="0.2">
      <c r="B1038" s="16"/>
      <c r="F1038" s="16"/>
    </row>
    <row r="1039" spans="2:6" x14ac:dyDescent="0.2">
      <c r="B1039" s="16"/>
      <c r="F1039" s="16"/>
    </row>
    <row r="1040" spans="2:6" x14ac:dyDescent="0.2">
      <c r="B1040" s="16"/>
      <c r="F1040" s="16"/>
    </row>
    <row r="1041" spans="2:6" x14ac:dyDescent="0.2">
      <c r="B1041" s="16"/>
      <c r="F1041" s="16"/>
    </row>
    <row r="1042" spans="2:6" x14ac:dyDescent="0.2">
      <c r="B1042" s="16"/>
      <c r="F1042" s="16"/>
    </row>
    <row r="1043" spans="2:6" x14ac:dyDescent="0.2">
      <c r="B1043" s="16"/>
      <c r="F1043" s="16"/>
    </row>
    <row r="1044" spans="2:6" x14ac:dyDescent="0.2">
      <c r="B1044" s="16"/>
      <c r="F1044" s="16"/>
    </row>
    <row r="1045" spans="2:6" x14ac:dyDescent="0.2">
      <c r="B1045" s="16"/>
      <c r="F1045" s="16"/>
    </row>
    <row r="1046" spans="2:6" x14ac:dyDescent="0.2">
      <c r="B1046" s="16"/>
      <c r="F1046" s="16"/>
    </row>
    <row r="1047" spans="2:6" x14ac:dyDescent="0.2">
      <c r="B1047" s="16"/>
      <c r="F1047" s="16"/>
    </row>
    <row r="1048" spans="2:6" x14ac:dyDescent="0.2">
      <c r="B1048" s="16"/>
      <c r="F1048" s="16"/>
    </row>
    <row r="1049" spans="2:6" x14ac:dyDescent="0.2">
      <c r="B1049" s="16"/>
      <c r="F1049" s="16"/>
    </row>
    <row r="1050" spans="2:6" x14ac:dyDescent="0.2">
      <c r="B1050" s="16"/>
      <c r="F1050" s="16"/>
    </row>
    <row r="1051" spans="2:6" x14ac:dyDescent="0.2">
      <c r="B1051" s="16"/>
      <c r="F1051" s="16"/>
    </row>
    <row r="1052" spans="2:6" x14ac:dyDescent="0.2">
      <c r="B1052" s="16"/>
      <c r="F1052" s="16"/>
    </row>
    <row r="1053" spans="2:6" x14ac:dyDescent="0.2">
      <c r="B1053" s="16"/>
      <c r="F1053" s="16"/>
    </row>
    <row r="1054" spans="2:6" x14ac:dyDescent="0.2">
      <c r="B1054" s="16"/>
      <c r="F1054" s="16"/>
    </row>
    <row r="1055" spans="2:6" x14ac:dyDescent="0.2">
      <c r="B1055" s="16"/>
      <c r="F1055" s="16"/>
    </row>
    <row r="1056" spans="2:6" x14ac:dyDescent="0.2">
      <c r="B1056" s="16"/>
      <c r="F1056" s="16"/>
    </row>
    <row r="1057" spans="2:6" x14ac:dyDescent="0.2">
      <c r="B1057" s="16"/>
      <c r="F1057" s="16"/>
    </row>
    <row r="1058" spans="2:6" x14ac:dyDescent="0.2">
      <c r="B1058" s="16"/>
      <c r="F1058" s="16"/>
    </row>
    <row r="1059" spans="2:6" x14ac:dyDescent="0.2">
      <c r="B1059" s="16"/>
      <c r="F1059" s="16"/>
    </row>
    <row r="1060" spans="2:6" x14ac:dyDescent="0.2">
      <c r="B1060" s="16"/>
      <c r="F1060" s="16"/>
    </row>
    <row r="1061" spans="2:6" x14ac:dyDescent="0.2">
      <c r="B1061" s="16"/>
      <c r="F1061" s="16"/>
    </row>
    <row r="1062" spans="2:6" x14ac:dyDescent="0.2">
      <c r="B1062" s="16"/>
      <c r="F1062" s="16"/>
    </row>
    <row r="1063" spans="2:6" x14ac:dyDescent="0.2">
      <c r="B1063" s="16"/>
      <c r="F1063" s="16"/>
    </row>
    <row r="1064" spans="2:6" x14ac:dyDescent="0.2">
      <c r="B1064" s="16"/>
      <c r="F1064" s="16"/>
    </row>
    <row r="1065" spans="2:6" x14ac:dyDescent="0.2">
      <c r="B1065" s="16"/>
      <c r="F1065" s="16"/>
    </row>
    <row r="1066" spans="2:6" x14ac:dyDescent="0.2">
      <c r="B1066" s="16"/>
      <c r="F1066" s="16"/>
    </row>
    <row r="1067" spans="2:6" x14ac:dyDescent="0.2">
      <c r="B1067" s="16"/>
      <c r="F1067" s="16"/>
    </row>
    <row r="1068" spans="2:6" x14ac:dyDescent="0.2">
      <c r="B1068" s="16"/>
      <c r="F1068" s="16"/>
    </row>
    <row r="1069" spans="2:6" x14ac:dyDescent="0.2">
      <c r="B1069" s="16"/>
      <c r="F1069" s="16"/>
    </row>
    <row r="1070" spans="2:6" x14ac:dyDescent="0.2">
      <c r="B1070" s="16"/>
      <c r="F1070" s="16"/>
    </row>
    <row r="1071" spans="2:6" x14ac:dyDescent="0.2">
      <c r="B1071" s="16"/>
      <c r="F1071" s="16"/>
    </row>
    <row r="1072" spans="2:6" x14ac:dyDescent="0.2">
      <c r="B1072" s="16"/>
      <c r="F1072" s="16"/>
    </row>
    <row r="1073" spans="2:6" x14ac:dyDescent="0.2">
      <c r="B1073" s="16"/>
      <c r="F1073" s="16"/>
    </row>
    <row r="1074" spans="2:6" x14ac:dyDescent="0.2">
      <c r="B1074" s="16"/>
      <c r="F1074" s="16"/>
    </row>
    <row r="1075" spans="2:6" x14ac:dyDescent="0.2">
      <c r="B1075" s="16"/>
      <c r="F1075" s="16"/>
    </row>
    <row r="1076" spans="2:6" x14ac:dyDescent="0.2">
      <c r="B1076" s="16"/>
      <c r="F1076" s="16"/>
    </row>
    <row r="1077" spans="2:6" x14ac:dyDescent="0.2">
      <c r="B1077" s="16"/>
      <c r="F1077" s="16"/>
    </row>
    <row r="1078" spans="2:6" x14ac:dyDescent="0.2">
      <c r="B1078" s="16"/>
      <c r="F1078" s="16"/>
    </row>
    <row r="1079" spans="2:6" x14ac:dyDescent="0.2">
      <c r="B1079" s="16"/>
      <c r="F1079" s="16"/>
    </row>
    <row r="1080" spans="2:6" x14ac:dyDescent="0.2">
      <c r="B1080" s="16"/>
      <c r="F1080" s="16"/>
    </row>
    <row r="1081" spans="2:6" x14ac:dyDescent="0.2">
      <c r="B1081" s="16"/>
      <c r="F1081" s="16"/>
    </row>
    <row r="1082" spans="2:6" x14ac:dyDescent="0.2">
      <c r="B1082" s="16"/>
      <c r="F1082" s="16"/>
    </row>
    <row r="1083" spans="2:6" x14ac:dyDescent="0.2">
      <c r="B1083" s="16"/>
      <c r="F1083" s="16"/>
    </row>
    <row r="1084" spans="2:6" x14ac:dyDescent="0.2">
      <c r="B1084" s="16"/>
      <c r="F1084" s="16"/>
    </row>
    <row r="1085" spans="2:6" x14ac:dyDescent="0.2">
      <c r="B1085" s="16"/>
      <c r="F1085" s="16"/>
    </row>
    <row r="1086" spans="2:6" x14ac:dyDescent="0.2">
      <c r="B1086" s="16"/>
      <c r="F1086" s="16"/>
    </row>
    <row r="1087" spans="2:6" x14ac:dyDescent="0.2">
      <c r="B1087" s="16"/>
      <c r="F1087" s="16"/>
    </row>
    <row r="1088" spans="2:6" x14ac:dyDescent="0.2">
      <c r="B1088" s="16"/>
      <c r="F1088" s="16"/>
    </row>
    <row r="1089" spans="2:6" x14ac:dyDescent="0.2">
      <c r="B1089" s="16"/>
      <c r="F1089" s="16"/>
    </row>
    <row r="1090" spans="2:6" x14ac:dyDescent="0.2">
      <c r="B1090" s="16"/>
      <c r="F1090" s="16"/>
    </row>
    <row r="1091" spans="2:6" x14ac:dyDescent="0.2">
      <c r="B1091" s="16"/>
      <c r="F1091" s="16"/>
    </row>
    <row r="1092" spans="2:6" x14ac:dyDescent="0.2">
      <c r="B1092" s="16"/>
      <c r="F1092" s="16"/>
    </row>
    <row r="1093" spans="2:6" x14ac:dyDescent="0.2">
      <c r="B1093" s="16"/>
      <c r="F1093" s="16"/>
    </row>
    <row r="1094" spans="2:6" x14ac:dyDescent="0.2">
      <c r="B1094" s="16"/>
      <c r="F1094" s="16"/>
    </row>
    <row r="1095" spans="2:6" x14ac:dyDescent="0.2">
      <c r="B1095" s="16"/>
      <c r="F1095" s="16"/>
    </row>
    <row r="1096" spans="2:6" x14ac:dyDescent="0.2">
      <c r="B1096" s="16"/>
      <c r="F1096" s="16"/>
    </row>
    <row r="1097" spans="2:6" x14ac:dyDescent="0.2">
      <c r="B1097" s="16"/>
      <c r="F1097" s="16"/>
    </row>
    <row r="1098" spans="2:6" x14ac:dyDescent="0.2">
      <c r="B1098" s="16"/>
      <c r="F1098" s="16"/>
    </row>
    <row r="1099" spans="2:6" x14ac:dyDescent="0.2">
      <c r="B1099" s="16"/>
      <c r="F1099" s="16"/>
    </row>
    <row r="1100" spans="2:6" x14ac:dyDescent="0.2">
      <c r="B1100" s="16"/>
      <c r="F1100" s="16"/>
    </row>
    <row r="1101" spans="2:6" x14ac:dyDescent="0.2">
      <c r="B1101" s="16"/>
      <c r="F1101" s="16"/>
    </row>
    <row r="1102" spans="2:6" x14ac:dyDescent="0.2">
      <c r="B1102" s="16"/>
      <c r="F1102" s="16"/>
    </row>
    <row r="1103" spans="2:6" x14ac:dyDescent="0.2">
      <c r="B1103" s="16"/>
      <c r="F1103" s="16"/>
    </row>
    <row r="1104" spans="2:6" x14ac:dyDescent="0.2">
      <c r="B1104" s="16"/>
      <c r="F1104" s="16"/>
    </row>
    <row r="1105" spans="2:6" x14ac:dyDescent="0.2">
      <c r="B1105" s="16"/>
      <c r="F1105" s="16"/>
    </row>
    <row r="1106" spans="2:6" x14ac:dyDescent="0.2">
      <c r="B1106" s="16"/>
      <c r="F1106" s="16"/>
    </row>
    <row r="1107" spans="2:6" x14ac:dyDescent="0.2">
      <c r="B1107" s="16"/>
      <c r="F1107" s="16"/>
    </row>
    <row r="1108" spans="2:6" x14ac:dyDescent="0.2">
      <c r="B1108" s="16"/>
      <c r="F1108" s="16"/>
    </row>
    <row r="1109" spans="2:6" x14ac:dyDescent="0.2">
      <c r="B1109" s="16"/>
      <c r="F1109" s="16"/>
    </row>
    <row r="1110" spans="2:6" x14ac:dyDescent="0.2">
      <c r="B1110" s="16"/>
      <c r="F1110" s="16"/>
    </row>
    <row r="1111" spans="2:6" x14ac:dyDescent="0.2">
      <c r="B1111" s="16"/>
      <c r="F1111" s="16"/>
    </row>
    <row r="1112" spans="2:6" x14ac:dyDescent="0.2">
      <c r="B1112" s="16"/>
      <c r="F1112" s="16"/>
    </row>
    <row r="1113" spans="2:6" x14ac:dyDescent="0.2">
      <c r="B1113" s="16"/>
      <c r="F1113" s="16"/>
    </row>
    <row r="1114" spans="2:6" x14ac:dyDescent="0.2">
      <c r="B1114" s="16"/>
      <c r="F1114" s="16"/>
    </row>
    <row r="1115" spans="2:6" x14ac:dyDescent="0.2">
      <c r="B1115" s="16"/>
      <c r="F1115" s="16"/>
    </row>
    <row r="1116" spans="2:6" x14ac:dyDescent="0.2">
      <c r="B1116" s="16"/>
      <c r="F1116" s="16"/>
    </row>
    <row r="1117" spans="2:6" x14ac:dyDescent="0.2">
      <c r="B1117" s="16"/>
      <c r="F1117" s="16"/>
    </row>
    <row r="1118" spans="2:6" x14ac:dyDescent="0.2">
      <c r="B1118" s="16"/>
      <c r="F1118" s="16"/>
    </row>
    <row r="1119" spans="2:6" x14ac:dyDescent="0.2">
      <c r="B1119" s="16"/>
      <c r="F1119" s="16"/>
    </row>
    <row r="1120" spans="2:6" x14ac:dyDescent="0.2">
      <c r="B1120" s="16"/>
      <c r="F1120" s="16"/>
    </row>
    <row r="1121" spans="2:6" x14ac:dyDescent="0.2">
      <c r="B1121" s="16"/>
      <c r="F1121" s="16"/>
    </row>
    <row r="1122" spans="2:6" x14ac:dyDescent="0.2">
      <c r="B1122" s="16"/>
      <c r="F1122" s="16"/>
    </row>
    <row r="1123" spans="2:6" x14ac:dyDescent="0.2">
      <c r="B1123" s="16"/>
      <c r="F1123" s="16"/>
    </row>
    <row r="1124" spans="2:6" x14ac:dyDescent="0.2">
      <c r="B1124" s="16"/>
      <c r="F1124" s="16"/>
    </row>
    <row r="1125" spans="2:6" x14ac:dyDescent="0.2">
      <c r="B1125" s="16"/>
      <c r="F1125" s="16"/>
    </row>
    <row r="1126" spans="2:6" x14ac:dyDescent="0.2">
      <c r="B1126" s="16"/>
      <c r="F1126" s="16"/>
    </row>
    <row r="1127" spans="2:6" x14ac:dyDescent="0.2">
      <c r="B1127" s="16"/>
      <c r="F1127" s="16"/>
    </row>
    <row r="1128" spans="2:6" x14ac:dyDescent="0.2">
      <c r="B1128" s="16"/>
      <c r="F1128" s="16"/>
    </row>
    <row r="1129" spans="2:6" x14ac:dyDescent="0.2">
      <c r="B1129" s="16"/>
      <c r="F1129" s="16"/>
    </row>
    <row r="1130" spans="2:6" x14ac:dyDescent="0.2">
      <c r="B1130" s="16"/>
      <c r="F1130" s="16"/>
    </row>
    <row r="1131" spans="2:6" x14ac:dyDescent="0.2">
      <c r="B1131" s="16"/>
      <c r="F1131" s="16"/>
    </row>
    <row r="1132" spans="2:6" x14ac:dyDescent="0.2">
      <c r="B1132" s="16"/>
      <c r="F1132" s="16"/>
    </row>
    <row r="1133" spans="2:6" x14ac:dyDescent="0.2">
      <c r="B1133" s="16"/>
      <c r="F1133" s="16"/>
    </row>
    <row r="1134" spans="2:6" x14ac:dyDescent="0.2">
      <c r="B1134" s="16"/>
      <c r="F1134" s="16"/>
    </row>
    <row r="1135" spans="2:6" x14ac:dyDescent="0.2">
      <c r="B1135" s="16"/>
      <c r="F1135" s="16"/>
    </row>
    <row r="1136" spans="2:6" x14ac:dyDescent="0.2">
      <c r="B1136" s="16"/>
      <c r="F1136" s="16"/>
    </row>
    <row r="1137" spans="2:6" x14ac:dyDescent="0.2">
      <c r="B1137" s="16"/>
      <c r="F1137" s="16"/>
    </row>
    <row r="1138" spans="2:6" x14ac:dyDescent="0.2">
      <c r="B1138" s="16"/>
      <c r="F1138" s="16"/>
    </row>
    <row r="1139" spans="2:6" x14ac:dyDescent="0.2">
      <c r="B1139" s="16"/>
      <c r="F1139" s="16"/>
    </row>
  </sheetData>
  <phoneticPr fontId="8" type="noConversion"/>
  <hyperlinks>
    <hyperlink ref="P13" r:id="rId1" display="http://www.konkoly.hu/cgi-bin/IBVS?456" xr:uid="{00000000-0004-0000-0100-000000000000}"/>
    <hyperlink ref="P19" r:id="rId2" display="http://www.konkoly.hu/cgi-bin/IBVS?530" xr:uid="{00000000-0004-0000-0100-000001000000}"/>
    <hyperlink ref="P21" r:id="rId3" display="http://www.konkoly.hu/cgi-bin/IBVS?530" xr:uid="{00000000-0004-0000-0100-000002000000}"/>
    <hyperlink ref="P27" r:id="rId4" display="http://www.konkoly.hu/cgi-bin/IBVS?647" xr:uid="{00000000-0004-0000-0100-000003000000}"/>
    <hyperlink ref="P29" r:id="rId5" display="http://www.konkoly.hu/cgi-bin/IBVS?647" xr:uid="{00000000-0004-0000-0100-000004000000}"/>
    <hyperlink ref="P30" r:id="rId6" display="http://www.konkoly.hu/cgi-bin/IBVS?584" xr:uid="{00000000-0004-0000-0100-000005000000}"/>
    <hyperlink ref="P31" r:id="rId7" display="http://www.konkoly.hu/cgi-bin/IBVS?584" xr:uid="{00000000-0004-0000-0100-000006000000}"/>
    <hyperlink ref="P34" r:id="rId8" display="http://www.konkoly.hu/cgi-bin/IBVS?779" xr:uid="{00000000-0004-0000-0100-000007000000}"/>
    <hyperlink ref="P42" r:id="rId9" display="http://www.konkoly.hu/cgi-bin/IBVS?954" xr:uid="{00000000-0004-0000-0100-000008000000}"/>
    <hyperlink ref="P43" r:id="rId10" display="http://www.konkoly.hu/cgi-bin/IBVS?954" xr:uid="{00000000-0004-0000-0100-000009000000}"/>
    <hyperlink ref="P44" r:id="rId11" display="http://www.konkoly.hu/cgi-bin/IBVS?954" xr:uid="{00000000-0004-0000-0100-00000A000000}"/>
    <hyperlink ref="P45" r:id="rId12" display="http://www.konkoly.hu/cgi-bin/IBVS?954" xr:uid="{00000000-0004-0000-0100-00000B000000}"/>
    <hyperlink ref="P46" r:id="rId13" display="http://www.konkoly.hu/cgi-bin/IBVS?954" xr:uid="{00000000-0004-0000-0100-00000C000000}"/>
    <hyperlink ref="P54" r:id="rId14" display="http://www.konkoly.hu/cgi-bin/IBVS?1249" xr:uid="{00000000-0004-0000-0100-00000D000000}"/>
    <hyperlink ref="P61" r:id="rId15" display="http://www.konkoly.hu/cgi-bin/IBVS?1249" xr:uid="{00000000-0004-0000-0100-00000E000000}"/>
    <hyperlink ref="P71" r:id="rId16" display="http://www.konkoly.hu/cgi-bin/IBVS?1249" xr:uid="{00000000-0004-0000-0100-00000F000000}"/>
    <hyperlink ref="P72" r:id="rId17" display="http://www.konkoly.hu/cgi-bin/IBVS?1249" xr:uid="{00000000-0004-0000-0100-000010000000}"/>
    <hyperlink ref="P74" r:id="rId18" display="http://www.konkoly.hu/cgi-bin/IBVS?1249" xr:uid="{00000000-0004-0000-0100-000011000000}"/>
    <hyperlink ref="P79" r:id="rId19" display="http://www.konkoly.hu/cgi-bin/IBVS?1249" xr:uid="{00000000-0004-0000-0100-000012000000}"/>
    <hyperlink ref="P116" r:id="rId20" display="http://www.konkoly.hu/cgi-bin/IBVS?1908" xr:uid="{00000000-0004-0000-0100-000013000000}"/>
    <hyperlink ref="P117" r:id="rId21" display="http://www.konkoly.hu/cgi-bin/IBVS?1908" xr:uid="{00000000-0004-0000-0100-000014000000}"/>
    <hyperlink ref="P130" r:id="rId22" display="http://www.konkoly.hu/cgi-bin/IBVS?2159" xr:uid="{00000000-0004-0000-0100-000015000000}"/>
    <hyperlink ref="P403" r:id="rId23" display="http://www.bav-astro.de/sfs/BAVM_link.php?BAVMnr=34" xr:uid="{00000000-0004-0000-0100-000016000000}"/>
    <hyperlink ref="P161" r:id="rId24" display="http://www.bav-astro.de/sfs/BAVM_link.php?BAVMnr=38" xr:uid="{00000000-0004-0000-0100-000017000000}"/>
    <hyperlink ref="P203" r:id="rId25" display="http://www.konkoly.hu/cgi-bin/IBVS?4263" xr:uid="{00000000-0004-0000-0100-000018000000}"/>
    <hyperlink ref="P267" r:id="rId26" display="http://www.konkoly.hu/cgi-bin/IBVS?5027" xr:uid="{00000000-0004-0000-0100-000019000000}"/>
    <hyperlink ref="P268" r:id="rId27" display="http://www.konkoly.hu/cgi-bin/IBVS?5027" xr:uid="{00000000-0004-0000-0100-00001A000000}"/>
    <hyperlink ref="P269" r:id="rId28" display="http://www.bav-astro.de/sfs/BAVM_link.php?BAVMnr=133" xr:uid="{00000000-0004-0000-0100-00001B000000}"/>
    <hyperlink ref="P420" r:id="rId29" display="http://www.konkoly.hu/cgi-bin/IBVS?5040" xr:uid="{00000000-0004-0000-0100-00001C000000}"/>
    <hyperlink ref="P421" r:id="rId30" display="http://var.astro.cz/oejv/issues/oejv0074.pdf" xr:uid="{00000000-0004-0000-0100-00001D000000}"/>
    <hyperlink ref="P270" r:id="rId31" display="http://www.bav-astro.de/sfs/BAVM_link.php?BAVMnr=152" xr:uid="{00000000-0004-0000-0100-00001E000000}"/>
    <hyperlink ref="P271" r:id="rId32" display="http://www.bav-astro.de/sfs/BAVM_link.php?BAVMnr=158" xr:uid="{00000000-0004-0000-0100-00001F000000}"/>
    <hyperlink ref="P272" r:id="rId33" display="http://www.bav-astro.de/sfs/BAVM_link.php?BAVMnr=158" xr:uid="{00000000-0004-0000-0100-000020000000}"/>
    <hyperlink ref="P422" r:id="rId34" display="http://vsolj.cetus-net.org/no40.pdf" xr:uid="{00000000-0004-0000-0100-000021000000}"/>
    <hyperlink ref="P273" r:id="rId35" display="http://www.bav-astro.de/sfs/BAVM_link.php?BAVMnr=158" xr:uid="{00000000-0004-0000-0100-000022000000}"/>
    <hyperlink ref="P423" r:id="rId36" display="http://www.bav-astro.de/sfs/BAVM_link.php?BAVMnr=158" xr:uid="{00000000-0004-0000-0100-000023000000}"/>
    <hyperlink ref="P424" r:id="rId37" display="http://www.konkoly.hu/cgi-bin/IBVS?5676" xr:uid="{00000000-0004-0000-0100-000024000000}"/>
    <hyperlink ref="P274" r:id="rId38" display="http://www.konkoly.hu/cgi-bin/IBVS?5493" xr:uid="{00000000-0004-0000-0100-000025000000}"/>
    <hyperlink ref="P275" r:id="rId39" display="http://www.konkoly.hu/cgi-bin/IBVS?5603" xr:uid="{00000000-0004-0000-0100-000026000000}"/>
    <hyperlink ref="P276" r:id="rId40" display="http://var.astro.cz/oejv/issues/oejv0074.pdf" xr:uid="{00000000-0004-0000-0100-000027000000}"/>
    <hyperlink ref="P277" r:id="rId41" display="http://var.astro.cz/oejv/issues/oejv0003.pdf" xr:uid="{00000000-0004-0000-0100-000028000000}"/>
    <hyperlink ref="P425" r:id="rId42" display="http://www.konkoly.hu/cgi-bin/IBVS?5694" xr:uid="{00000000-0004-0000-0100-000029000000}"/>
    <hyperlink ref="P278" r:id="rId43" display="http://var.astro.cz/oejv/issues/oejv0074.pdf" xr:uid="{00000000-0004-0000-0100-00002A000000}"/>
    <hyperlink ref="P279" r:id="rId44" display="http://var.astro.cz/oejv/issues/oejv0074.pdf" xr:uid="{00000000-0004-0000-0100-00002B000000}"/>
    <hyperlink ref="P280" r:id="rId45" display="http://www.bav-astro.de/sfs/BAVM_link.php?BAVMnr=178" xr:uid="{00000000-0004-0000-0100-00002C000000}"/>
    <hyperlink ref="P281" r:id="rId46" display="http://var.astro.cz/oejv/issues/oejv0074.pdf" xr:uid="{00000000-0004-0000-0100-00002D000000}"/>
    <hyperlink ref="P426" r:id="rId47" display="http://vsolj.cetus-net.org/no44.pdf" xr:uid="{00000000-0004-0000-0100-00002E000000}"/>
    <hyperlink ref="P282" r:id="rId48" display="http://var.astro.cz/oejv/issues/oejv0074.pdf" xr:uid="{00000000-0004-0000-0100-00002F000000}"/>
    <hyperlink ref="P283" r:id="rId49" display="http://var.astro.cz/oejv/issues/oejv0074.pdf" xr:uid="{00000000-0004-0000-0100-000030000000}"/>
    <hyperlink ref="P284" r:id="rId50" display="http://www.bav-astro.de/sfs/BAVM_link.php?BAVMnr=178" xr:uid="{00000000-0004-0000-0100-000031000000}"/>
    <hyperlink ref="P285" r:id="rId51" display="http://var.astro.cz/oejv/issues/oejv0074.pdf" xr:uid="{00000000-0004-0000-0100-000032000000}"/>
    <hyperlink ref="P286" r:id="rId52" display="http://var.astro.cz/oejv/issues/oejv0074.pdf" xr:uid="{00000000-0004-0000-0100-000033000000}"/>
    <hyperlink ref="P287" r:id="rId53" display="http://var.astro.cz/oejv/issues/oejv0074.pdf" xr:uid="{00000000-0004-0000-0100-000034000000}"/>
    <hyperlink ref="P288" r:id="rId54" display="http://www.konkoly.hu/cgi-bin/IBVS?5746" xr:uid="{00000000-0004-0000-0100-000035000000}"/>
    <hyperlink ref="P289" r:id="rId55" display="http://var.astro.cz/oejv/issues/oejv0074.pdf" xr:uid="{00000000-0004-0000-0100-000036000000}"/>
    <hyperlink ref="P290" r:id="rId56" display="http://var.astro.cz/oejv/issues/oejv0074.pdf" xr:uid="{00000000-0004-0000-0100-000037000000}"/>
    <hyperlink ref="P291" r:id="rId57" display="http://var.astro.cz/oejv/issues/oejv0074.pdf" xr:uid="{00000000-0004-0000-0100-000038000000}"/>
    <hyperlink ref="P292" r:id="rId58" display="http://www.konkoly.hu/cgi-bin/IBVS?5875" xr:uid="{00000000-0004-0000-0100-000039000000}"/>
    <hyperlink ref="P293" r:id="rId59" display="http://www.konkoly.hu/cgi-bin/IBVS?5870" xr:uid="{00000000-0004-0000-0100-00003A000000}"/>
    <hyperlink ref="P427" r:id="rId60" display="http://var.astro.cz/oejv/issues/oejv0094.pdf" xr:uid="{00000000-0004-0000-0100-00003B000000}"/>
    <hyperlink ref="P428" r:id="rId61" display="http://var.astro.cz/oejv/issues/oejv0094.pdf" xr:uid="{00000000-0004-0000-0100-00003C000000}"/>
    <hyperlink ref="P294" r:id="rId62" display="http://var.astro.cz/oejv/issues/oejv0094.pdf" xr:uid="{00000000-0004-0000-0100-00003D000000}"/>
    <hyperlink ref="P295" r:id="rId63" display="http://www.konkoly.hu/cgi-bin/IBVS?5893" xr:uid="{00000000-0004-0000-0100-00003E000000}"/>
    <hyperlink ref="P429" r:id="rId64" display="http://vsolj.cetus-net.org/vsoljno53.pdf" xr:uid="{00000000-0004-0000-0100-00003F000000}"/>
    <hyperlink ref="P296" r:id="rId65" display="http://var.astro.cz/oejv/issues/oejv0160.pdf" xr:uid="{00000000-0004-0000-0100-000040000000}"/>
    <hyperlink ref="P430" r:id="rId66" display="http://www.bav-astro.de/sfs/BAVM_link.php?BAVMnr=225" xr:uid="{00000000-0004-0000-0100-000041000000}"/>
    <hyperlink ref="P297" r:id="rId67" display="http://www.konkoly.hu/cgi-bin/IBVS?6029" xr:uid="{00000000-0004-0000-0100-000042000000}"/>
    <hyperlink ref="P298" r:id="rId68" display="http://www.konkoly.hu/cgi-bin/IBVS?6114" xr:uid="{00000000-0004-0000-0100-000043000000}"/>
    <hyperlink ref="P299" r:id="rId69" display="http://www.bav-astro.de/sfs/BAVM_link.php?BAVMnr=228" xr:uid="{00000000-0004-0000-0100-000044000000}"/>
    <hyperlink ref="P300" r:id="rId70" display="http://www.konkoly.hu/cgi-bin/IBVS?6114" xr:uid="{00000000-0004-0000-0100-000045000000}"/>
    <hyperlink ref="P301" r:id="rId71" display="http://www.bav-astro.de/sfs/BAVM_link.php?BAVMnr=228" xr:uid="{00000000-0004-0000-0100-000046000000}"/>
    <hyperlink ref="P302" r:id="rId72" display="http://www.bav-astro.de/sfs/BAVM_link.php?BAVMnr=231" xr:uid="{00000000-0004-0000-0100-000047000000}"/>
    <hyperlink ref="P303" r:id="rId73" display="http://www.bav-astro.de/sfs/BAVM_link.php?BAVMnr=238" xr:uid="{00000000-0004-0000-0100-000048000000}"/>
    <hyperlink ref="P304" r:id="rId74" display="http://www.konkoly.hu/cgi-bin/IBVS?6114" xr:uid="{00000000-0004-0000-0100-000049000000}"/>
    <hyperlink ref="P305" r:id="rId75" display="http://www.bav-astro.de/sfs/BAVM_link.php?BAVMnr=238" xr:uid="{00000000-0004-0000-0100-00004A000000}"/>
    <hyperlink ref="P306" r:id="rId76" display="http://www.konkoly.hu/cgi-bin/IBVS?6114" xr:uid="{00000000-0004-0000-0100-00004B000000}"/>
    <hyperlink ref="P307" r:id="rId77" display="http://www.konkoly.hu/cgi-bin/IBVS?6114" xr:uid="{00000000-0004-0000-0100-00004C000000}"/>
    <hyperlink ref="P308" r:id="rId78" display="http://www.bav-astro.de/sfs/BAVM_link.php?BAVMnr=238" xr:uid="{00000000-0004-0000-0100-00004D000000}"/>
    <hyperlink ref="P309" r:id="rId79" display="http://www.bav-astro.de/sfs/BAVM_link.php?BAVMnr=238" xr:uid="{00000000-0004-0000-0100-00004E000000}"/>
    <hyperlink ref="P431" r:id="rId80" display="http://vsolj.cetus-net.org/vsoljno59.pdf" xr:uid="{00000000-0004-0000-0100-00004F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2023-08-22T05:37:46Z</dcterms:modified>
</cp:coreProperties>
</file>