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<sst xmlns="http://schemas.openxmlformats.org/spreadsheetml/2006/main" count="43" uniqueCount="42">
  <si>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</si>
  <si>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</si>
  <si>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</si>
  <si>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</si>
  <si>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</si>
  <si>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</si>
  <si>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</si>
  <si>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</si>
  <si>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</si>
  <si>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</si>
  <si>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</si>
  <si>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</si>
  <si>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</si>
  <si>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</si>
  <si>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</si>
  <si>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</si>
  <si>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</si>
  <si>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</si>
  <si>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</si>
  <si>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</si>
  <si>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</si>
  <si>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</si>
  <si>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</si>
  <si>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</si>
  <si>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</si>
  <si>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</si>
  <si>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</si>
  <si>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</si>
  <si>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</si>
  <si>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</si>
  <si>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</si>
  <si>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</si>
  <si>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</si>
  <si>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</si>
  <si>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</si>
  <si>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</si>
  <si>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</si>
  <si>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</si>
  <si>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 xml:space="preserve">EA/RS </t>
  </si>
  <si>
    <t>IBVS 5699 Eph.</t>
  </si>
  <si>
    <t>IBVS 5699</t>
  </si>
  <si>
    <t>V466 Lyr / G2627-0926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</si>
</sst>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0" xfId="0" applyFont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V466 Lyr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65707794"/>
        <c:axId val="54499235"/>
      </c:scatterChart>
      <c:valAx>
        <c:axId val="65707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99235"/>
        <c:crosses val="autoZero"/>
        <c:crossBetween val="midCat"/>
        <c:dispUnits/>
      </c:valAx>
      <c:valAx>
        <c:axId val="54499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0779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075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209550</xdr:colOff>
      <xdr:row>0</xdr:row>
      <xdr:rowOff>0</xdr:rowOff>
    </xdr:from>
    <xdr:to>
      <xdr:col>18</xdr:col>
      <xdr:colOff>152400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524827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7" sqref="E7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8.71093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41</v>
      </c>
    </row>
    <row r="2" spans="1:4" ht="12.75">
      <c r="A2" t="s">
        <v>23</v>
      </c>
      <c r="B2" s="12" t="s">
        <v>38</v>
      </c>
      <c r="C2" s="3"/>
      <c r="D2" s="3"/>
    </row>
    <row r="3" ht="13.5" thickBot="1"/>
    <row r="4" spans="1:4" ht="14.25" thickBot="1" thickTop="1">
      <c r="A4" s="29" t="s">
        <v>39</v>
      </c>
      <c r="C4" s="8">
        <v>51390.77</v>
      </c>
      <c r="D4" s="9">
        <v>7.18</v>
      </c>
    </row>
    <row r="6" ht="12.75">
      <c r="A6" s="5" t="s">
        <v>0</v>
      </c>
    </row>
    <row r="7" spans="1:3" ht="12.75">
      <c r="A7" t="s">
        <v>1</v>
      </c>
      <c r="C7">
        <f>+C4</f>
        <v>51390.77</v>
      </c>
    </row>
    <row r="8" spans="1:3" ht="12.75">
      <c r="A8" t="s">
        <v>2</v>
      </c>
      <c r="C8">
        <f>+D4</f>
        <v>7.18</v>
      </c>
    </row>
    <row r="9" spans="1:5" ht="12.75">
      <c r="A9" s="11" t="s">
        <v>30</v>
      </c>
      <c r="B9" s="12"/>
      <c r="C9" s="13">
        <v>-9.5</v>
      </c>
      <c r="D9" s="12" t="s">
        <v>31</v>
      </c>
      <c r="E9" s="12"/>
    </row>
    <row r="10" spans="1:5" ht="13.5" thickBot="1">
      <c r="A10" s="12"/>
      <c r="B10" s="12"/>
      <c r="C10" s="4" t="s">
        <v>19</v>
      </c>
      <c r="D10" s="4" t="s">
        <v>20</v>
      </c>
      <c r="E10" s="12"/>
    </row>
    <row r="11" spans="1:7" ht="12.75">
      <c r="A11" s="12" t="s">
        <v>14</v>
      </c>
      <c r="B11" s="12"/>
      <c r="C11" s="24" t="e">
        <f ca="1">INTERCEPT(INDIRECT($G$11):G992,INDIRECT($F$11):F992)</f>
        <v>#DIV/0!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15</v>
      </c>
      <c r="B12" s="12"/>
      <c r="C12" s="24" t="e">
        <f ca="1">SLOPE(INDIRECT($G$11):G992,INDIRECT($F$11):F992)</f>
        <v>#DIV/0!</v>
      </c>
      <c r="D12" s="3"/>
      <c r="E12" s="12"/>
    </row>
    <row r="13" spans="1:5" ht="12.75">
      <c r="A13" s="12" t="s">
        <v>18</v>
      </c>
      <c r="B13" s="12"/>
      <c r="C13" s="3" t="s">
        <v>12</v>
      </c>
      <c r="D13" s="3"/>
      <c r="E13" s="12"/>
    </row>
    <row r="14" spans="1:5" ht="12.75">
      <c r="A14" s="12"/>
      <c r="B14" s="12"/>
      <c r="C14" s="12"/>
      <c r="D14" s="12"/>
      <c r="E14" s="12"/>
    </row>
    <row r="15" spans="1:5" ht="12.75">
      <c r="A15" s="14" t="s">
        <v>16</v>
      </c>
      <c r="B15" s="12"/>
      <c r="C15" s="15" t="e">
        <f>(C7+C11)+(C8+C12)*INT(MAX(F21:F3533))</f>
        <v>#DIV/0!</v>
      </c>
      <c r="D15" s="16" t="s">
        <v>32</v>
      </c>
      <c r="E15" s="17">
        <f ca="1">TODAY()+15018.5-B9/24</f>
        <v>59903.5</v>
      </c>
    </row>
    <row r="16" spans="1:5" ht="12.75">
      <c r="A16" s="18" t="s">
        <v>3</v>
      </c>
      <c r="B16" s="12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2"/>
      <c r="C17" s="12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2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4" t="s">
        <v>5</v>
      </c>
      <c r="B20" s="4" t="s">
        <v>6</v>
      </c>
      <c r="C20" s="4" t="s">
        <v>7</v>
      </c>
      <c r="D20" s="4" t="s">
        <v>11</v>
      </c>
      <c r="E20" s="4" t="s">
        <v>8</v>
      </c>
      <c r="F20" s="4" t="s">
        <v>9</v>
      </c>
      <c r="G20" s="4" t="s">
        <v>10</v>
      </c>
      <c r="H20" s="7" t="s">
        <v>28</v>
      </c>
      <c r="I20" s="7" t="s">
        <v>37</v>
      </c>
      <c r="J20" s="7" t="s">
        <v>17</v>
      </c>
      <c r="K20" s="7" t="s">
        <v>24</v>
      </c>
      <c r="L20" s="7" t="s">
        <v>25</v>
      </c>
      <c r="M20" s="7" t="s">
        <v>26</v>
      </c>
      <c r="N20" s="7" t="s">
        <v>27</v>
      </c>
      <c r="O20" s="7" t="s">
        <v>22</v>
      </c>
      <c r="P20" s="6" t="s">
        <v>21</v>
      </c>
      <c r="Q20" s="4" t="s">
        <v>13</v>
      </c>
    </row>
    <row r="21" spans="1:17" ht="12.75">
      <c r="A21" s="30" t="s">
        <v>40</v>
      </c>
      <c r="C21" s="10">
        <f>+C4</f>
        <v>51390.77</v>
      </c>
      <c r="D21" s="10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36372.27</v>
      </c>
    </row>
    <row r="22" spans="3:18" ht="12.75">
      <c r="C22" s="10"/>
      <c r="D22" s="10"/>
      <c r="Q22" s="2"/>
      <c r="R22">
        <f>IF(ABS(C22-C21)&lt;0.00001,1,"")</f>
      </c>
    </row>
    <row r="23" spans="3:17" ht="12.75">
      <c r="C23" s="10"/>
      <c r="D23" s="10"/>
      <c r="Q23" s="2"/>
    </row>
    <row r="24" spans="3:17" ht="12.75">
      <c r="C24" s="10"/>
      <c r="D24" s="10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2022-11-20T03:29:12Z</dcterms:modified>
  <cp:category/>
  <cp:version/>
  <cp:contentType/>
  <cp:contentStatus/>
</cp:coreProperties>
</file>