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<sst xmlns="http://schemas.openxmlformats.org/spreadsheetml/2006/main" count="49" uniqueCount="47">
  <si>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</si>
  <si>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</si>
  <si>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</si>
  <si>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</si>
  <si>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</si>
  <si>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</si>
  <si>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</si>
  <si>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</si>
  <si>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</si>
  <si>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</si>
  <si>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</si>
  <si>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</si>
  <si>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</si>
  <si>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</si>
  <si>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</si>
  <si>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</si>
  <si>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</si>
  <si>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</si>
  <si>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</si>
  <si>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</si>
  <si>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</si>
  <si>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</si>
  <si>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</si>
  <si>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</si>
  <si>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</si>
  <si>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</si>
  <si>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</si>
  <si>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</si>
  <si>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</si>
  <si>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</si>
  <si>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</si>
  <si>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</si>
  <si>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</si>
  <si>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</si>
  <si>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</si>
  <si>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</si>
  <si>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</si>
  <si>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</si>
  <si>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</si>
  <si>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</si>
  <si>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EA/K:</t>
  </si>
  <si>
    <t>EI Mon / GSC 4812-0516</t>
  </si>
  <si>
    <t>IBVS 5894</t>
  </si>
  <si>
    <t>I</t>
  </si>
  <si>
    <t>Add cycle</t>
  </si>
  <si>
    <t>Old Cycle</t>
  </si>
  <si>
    <t>IBVS 5960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</si>
</sst>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5622950"/>
        <c:axId val="29279959"/>
      </c:scatterChart>
      <c:val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crossBetween val="midCat"/>
        <c:dispUnits/>
      </c:val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25328.31</v>
      </c>
      <c r="D4" s="9">
        <v>0.910743</v>
      </c>
    </row>
    <row r="6" ht="12.75">
      <c r="A6" s="5" t="s">
        <v>1</v>
      </c>
    </row>
    <row r="7" spans="1:3" ht="12.75">
      <c r="A7" t="s">
        <v>2</v>
      </c>
      <c r="C7">
        <f>+C4</f>
        <v>25328.31</v>
      </c>
    </row>
    <row r="8" spans="1:3" ht="12.75">
      <c r="A8" t="s">
        <v>3</v>
      </c>
      <c r="C8">
        <f>+D4</f>
        <v>0.910743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0.047169793421133616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-1.8965517339328754E-06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59903.70999224537</v>
      </c>
    </row>
    <row r="15" spans="1:5" ht="12.75">
      <c r="A15" s="14" t="s">
        <v>18</v>
      </c>
      <c r="B15" s="12"/>
      <c r="C15" s="15">
        <f>(C7+C11)+(C8+C12)*INT(MAX(F21:F3533))</f>
        <v>55544.9255</v>
      </c>
      <c r="D15" s="16" t="s">
        <v>45</v>
      </c>
      <c r="E15" s="17">
        <f>ROUND(2*(E14-$C$7)/$C$8,0)/2+E13</f>
        <v>37965</v>
      </c>
    </row>
    <row r="16" spans="1:5" ht="12.75">
      <c r="A16" s="18" t="s">
        <v>4</v>
      </c>
      <c r="B16" s="12"/>
      <c r="C16" s="19">
        <f>+C8+C12</f>
        <v>0.9107411034482661</v>
      </c>
      <c r="D16" s="16" t="s">
        <v>35</v>
      </c>
      <c r="E16" s="26">
        <f>ROUND(2*(E14-$C$15)/$C$16,0)/2+E13</f>
        <v>4787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36</v>
      </c>
      <c r="E17" s="20">
        <f>+$C$15+$C$16*E16-15018.5-$C$9/24</f>
        <v>44886.538995540184</v>
      </c>
    </row>
    <row r="18" spans="1:5" ht="14.25" thickBot="1" thickTop="1">
      <c r="A18" s="18" t="s">
        <v>5</v>
      </c>
      <c r="B18" s="12"/>
      <c r="C18" s="21">
        <f>+C15</f>
        <v>55544.9255</v>
      </c>
      <c r="D18" s="22">
        <f>+C16</f>
        <v>0.9107411034482661</v>
      </c>
      <c r="E18" s="23" t="s">
        <v>37</v>
      </c>
    </row>
    <row r="19" spans="1:5" ht="13.5" thickTop="1">
      <c r="A19" s="27" t="s">
        <v>38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25328.31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0.047169793421133616</v>
      </c>
      <c r="Q21" s="2">
        <f>+C21-15018.5</f>
        <v>10309.810000000001</v>
      </c>
    </row>
    <row r="22" spans="1:17" ht="12.75">
      <c r="A22" s="31" t="s">
        <v>42</v>
      </c>
      <c r="B22" s="32" t="s">
        <v>43</v>
      </c>
      <c r="C22" s="31">
        <v>54884.6382</v>
      </c>
      <c r="D22" s="31">
        <v>0.0004</v>
      </c>
      <c r="E22">
        <f>+(C22-C$7)/C$8</f>
        <v>32452.98421179191</v>
      </c>
      <c r="F22">
        <f>ROUND(2*E22,0)/2</f>
        <v>32453</v>
      </c>
      <c r="G22">
        <f>+C22-(C$7+F22*C$8)</f>
        <v>-0.01437900000018999</v>
      </c>
      <c r="H22">
        <f>+G22</f>
        <v>-0.01437900000018999</v>
      </c>
      <c r="O22">
        <f>+C$11+C$12*$F22</f>
        <v>-0.01437900000018999</v>
      </c>
      <c r="Q22" s="2">
        <f>+C22-15018.5</f>
        <v>39866.1382</v>
      </c>
    </row>
    <row r="23" spans="1:17" ht="12.75">
      <c r="A23" s="33" t="s">
        <v>46</v>
      </c>
      <c r="B23" s="30" t="s">
        <v>43</v>
      </c>
      <c r="C23" s="29">
        <v>55544.9255</v>
      </c>
      <c r="D23" s="29">
        <v>0.001</v>
      </c>
      <c r="E23">
        <f>+(C23-C$7)/C$8</f>
        <v>33177.98270203559</v>
      </c>
      <c r="F23">
        <f>ROUND(2*E23,0)/2</f>
        <v>33178</v>
      </c>
      <c r="G23">
        <f>+C23-(C$7+F23*C$8)</f>
        <v>-0.015754000007291324</v>
      </c>
      <c r="H23">
        <f>+G23</f>
        <v>-0.015754000007291324</v>
      </c>
      <c r="O23">
        <f>+C$11+C$12*$F23</f>
        <v>-0.015754000007291324</v>
      </c>
      <c r="Q23" s="2">
        <f>+C23-15018.5</f>
        <v>40526.4255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2022-11-20T04:02:23Z</dcterms:modified>
  <cp:category/>
  <cp:version/>
  <cp:contentType/>
  <cp:contentStatus/>
</cp:coreProperties>
</file>