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<sst xmlns="http://schemas.openxmlformats.org/spreadsheetml/2006/main" count="56" uniqueCount="48">
  <si>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</si>
  <si>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</si>
  <si>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</si>
  <si>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</si>
  <si>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</si>
  <si>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</si>
  <si>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</si>
  <si>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</si>
  <si>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</si>
  <si>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</si>
  <si>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</si>
  <si>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</si>
  <si>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</si>
  <si>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</si>
  <si>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</si>
  <si>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</si>
  <si>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</si>
  <si>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</si>
  <si>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</si>
  <si>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</si>
  <si>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</si>
  <si>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</si>
  <si>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</si>
  <si>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</si>
  <si>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</si>
  <si>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</si>
  <si>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</si>
  <si>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</si>
  <si>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</si>
  <si>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</si>
  <si>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</si>
  <si>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</si>
  <si>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</si>
  <si>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</si>
  <si>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</si>
  <si>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</si>
  <si>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</si>
  <si>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</si>
  <si>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</si>
  <si>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</si>
  <si>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</si>
  <si>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</si>
  <si>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</si>
  <si>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EA</t>
  </si>
  <si>
    <t>V2373 Oph / GSC 0418-1447</t>
  </si>
  <si>
    <t>IBVS 6007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</si>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</sst>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V2373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0.00234</c:v>
                  </c:pt>
                  <c:pt idx="2">
                    <c:v>0.00138</c:v>
                  </c:pt>
                  <c:pt idx="3">
                    <c:v>0.00245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720821"/>
        <c:axId val="36592922"/>
      </c:scatterChart>
      <c:valAx>
        <c:axId val="1772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2922"/>
        <c:crosses val="autoZero"/>
        <c:crossBetween val="midCat"/>
        <c:dispUnits/>
      </c:valAx>
      <c:valAx>
        <c:axId val="3659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08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4" ht="12.75">
      <c r="A2" t="s">
        <v>24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48500.937</v>
      </c>
      <c r="D7" s="30" t="s">
        <v>42</v>
      </c>
    </row>
    <row r="8" spans="1:4" ht="12.75">
      <c r="A8" t="s">
        <v>3</v>
      </c>
      <c r="C8" s="8">
        <v>1.08628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0.00011076766622584305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2.9871941925730865E-06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59904.742887037035</v>
      </c>
    </row>
    <row r="15" spans="1:5" ht="12.75">
      <c r="A15" s="12" t="s">
        <v>17</v>
      </c>
      <c r="B15" s="10"/>
      <c r="C15" s="13">
        <f>(C7+C11)+(C8+C12)*INT(MAX(F21:F3533))</f>
        <v>55697.56190092919</v>
      </c>
      <c r="D15" s="14" t="s">
        <v>39</v>
      </c>
      <c r="E15" s="15">
        <f>ROUND(2*(E14-$C$7)/$C$8,0)/2+E13</f>
        <v>10499</v>
      </c>
    </row>
    <row r="16" spans="1:5" ht="12.75">
      <c r="A16" s="16" t="s">
        <v>4</v>
      </c>
      <c r="B16" s="10"/>
      <c r="C16" s="17">
        <f>+C8+C12</f>
        <v>1.0862829871941926</v>
      </c>
      <c r="D16" s="14" t="s">
        <v>40</v>
      </c>
      <c r="E16" s="24">
        <f>ROUND(2*(E14-$C$15)/$C$16,0)/2+E13</f>
        <v>3874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44887.71802665283</v>
      </c>
    </row>
    <row r="18" spans="1:5" ht="14.25" thickBot="1" thickTop="1">
      <c r="A18" s="16" t="s">
        <v>5</v>
      </c>
      <c r="B18" s="10"/>
      <c r="C18" s="19">
        <f>+C15</f>
        <v>55697.56190092919</v>
      </c>
      <c r="D18" s="20">
        <f>+C16</f>
        <v>1.0862829871941926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v>48500.937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0.00011076766622584305</v>
      </c>
      <c r="Q21" s="2">
        <f>+C21-15018.5</f>
        <v>33482.437</v>
      </c>
    </row>
    <row r="22" spans="1:17" ht="12.75">
      <c r="A22" s="31" t="s">
        <v>45</v>
      </c>
      <c r="B22" s="32" t="s">
        <v>46</v>
      </c>
      <c r="C22" s="31">
        <v>55461.30082</v>
      </c>
      <c r="D22" s="31">
        <v>0.00234</v>
      </c>
      <c r="E22">
        <f>+(C22-C$7)/C$8</f>
        <v>6407.522756563684</v>
      </c>
      <c r="F22">
        <f>ROUND(2*E22,0)/2</f>
        <v>6407.5</v>
      </c>
      <c r="G22">
        <f>+C22-(C$7+F22*C$8)</f>
        <v>0.02472000000125263</v>
      </c>
      <c r="I22">
        <f>+G22</f>
        <v>0.02472000000125263</v>
      </c>
      <c r="O22">
        <f>+C$11+C$12*$F22</f>
        <v>0.019251214455137895</v>
      </c>
      <c r="Q22" s="2">
        <f>+C22-15018.5</f>
        <v>40442.80082</v>
      </c>
    </row>
    <row r="23" spans="1:17" ht="12.75">
      <c r="A23" s="31" t="s">
        <v>45</v>
      </c>
      <c r="B23" s="32" t="s">
        <v>46</v>
      </c>
      <c r="C23" s="31">
        <v>55641.60948</v>
      </c>
      <c r="D23" s="31">
        <v>0.00138</v>
      </c>
      <c r="E23">
        <f>+(C23-C$7)/C$8</f>
        <v>6573.510034245316</v>
      </c>
      <c r="F23">
        <f>ROUND(2*E23,0)/2</f>
        <v>6573.5</v>
      </c>
      <c r="G23">
        <f>+C23-(C$7+F23*C$8)</f>
        <v>0.010900000001129229</v>
      </c>
      <c r="I23">
        <f>+G23</f>
        <v>0.010900000001129229</v>
      </c>
      <c r="O23">
        <f>+C$11+C$12*$F23</f>
        <v>0.019747088691105027</v>
      </c>
      <c r="Q23" s="2">
        <f>+C23-15018.5</f>
        <v>40623.10948</v>
      </c>
    </row>
    <row r="24" spans="1:17" ht="12.75">
      <c r="A24" s="31" t="s">
        <v>45</v>
      </c>
      <c r="B24" s="32" t="s">
        <v>47</v>
      </c>
      <c r="C24" s="31">
        <v>55697.56539</v>
      </c>
      <c r="D24" s="31">
        <v>0.00245</v>
      </c>
      <c r="E24">
        <f>+(C24-C$7)/C$8</f>
        <v>6625.0215322016475</v>
      </c>
      <c r="F24">
        <f>ROUND(2*E24,0)/2</f>
        <v>6625</v>
      </c>
      <c r="G24">
        <f>+C24-(C$7+F24*C$8)</f>
        <v>0.023390000002109446</v>
      </c>
      <c r="I24">
        <f>+G24</f>
        <v>0.023390000002109446</v>
      </c>
      <c r="O24">
        <f>+C$11+C$12*$F24</f>
        <v>0.01990092919202254</v>
      </c>
      <c r="Q24" s="2">
        <f>+C24-15018.5</f>
        <v>40679.06539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2022-11-21T04:49:45Z</dcterms:modified>
  <cp:category/>
  <cp:version/>
  <cp:contentType/>
  <cp:contentStatus/>
</cp:coreProperties>
</file>