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<sst xmlns="http://schemas.openxmlformats.org/spreadsheetml/2006/main" count="54" uniqueCount="51">
  <si>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</si>
  <si>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</si>
  <si>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</si>
  <si>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</si>
  <si>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</si>
  <si>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</si>
  <si>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</si>
  <si>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</si>
  <si>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</si>
  <si>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</si>
  <si>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</si>
  <si>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</si>
  <si>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</si>
  <si>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</si>
  <si>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</si>
  <si>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</si>
  <si>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</si>
  <si>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</si>
  <si>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</si>
  <si>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</si>
  <si>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</si>
  <si>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</si>
  <si>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</si>
  <si>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</si>
  <si>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</si>
  <si>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</si>
  <si>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</si>
  <si>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</si>
  <si>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</si>
  <si>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</si>
  <si>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</si>
  <si>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</si>
  <si>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</si>
  <si>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</si>
  <si>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</si>
  <si>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</si>
  <si>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</si>
  <si>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</si>
  <si>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</si>
  <si>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</si>
  <si>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</si>
  <si>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</si>
  <si>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</si>
  <si>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G1031-1526</t>
  </si>
  <si>
    <t>GSC 1031-1526</t>
  </si>
  <si>
    <t>G1031-1526_Oph.xls</t>
  </si>
  <si>
    <t>EC</t>
  </si>
  <si>
    <t>Oph</t>
  </si>
  <si>
    <t>VSX</t>
  </si>
  <si>
    <t>IBVS 5945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</si>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</sst>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1031-1526 -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53877.757999999914</v>
      </c>
      <c r="D7" s="30" t="s">
        <v>48</v>
      </c>
    </row>
    <row r="8" spans="1:4" ht="12.75">
      <c r="A8" t="s">
        <v>3</v>
      </c>
      <c r="C8" s="8">
        <v>0.547312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1.879003592473766E-06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59904.75489699074</v>
      </c>
    </row>
    <row r="15" spans="1:5" ht="12.75">
      <c r="A15" s="12" t="s">
        <v>17</v>
      </c>
      <c r="B15" s="10"/>
      <c r="C15" s="13">
        <f>(C7+C11)+(C8+C12)*INT(MAX(F21:F3533))</f>
        <v>55338.538743060504</v>
      </c>
      <c r="D15" s="14" t="s">
        <v>39</v>
      </c>
      <c r="E15" s="15">
        <f>ROUND(2*(E14-$C$7)/$C$8,0)/2+E13</f>
        <v>11013</v>
      </c>
    </row>
    <row r="16" spans="1:5" ht="12.75">
      <c r="A16" s="16" t="s">
        <v>4</v>
      </c>
      <c r="B16" s="10"/>
      <c r="C16" s="17">
        <f>+C8+C12</f>
        <v>0.5473138790035925</v>
      </c>
      <c r="D16" s="14" t="s">
        <v>40</v>
      </c>
      <c r="E16" s="24">
        <f>ROUND(2*(E14-$C$15)/$C$16,0)/2+E13</f>
        <v>8344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44887.221582799815</v>
      </c>
    </row>
    <row r="18" spans="1:5" ht="14.25" thickBot="1" thickTop="1">
      <c r="A18" s="16" t="s">
        <v>5</v>
      </c>
      <c r="B18" s="10"/>
      <c r="C18" s="19">
        <f>+C15</f>
        <v>55338.538743060504</v>
      </c>
      <c r="D18" s="20">
        <f>+C16</f>
        <v>0.5473138790035925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53877.757999999914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38859.257999999914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55338.8124</v>
      </c>
      <c r="D22" s="33">
        <v>0.0001</v>
      </c>
      <c r="E22">
        <f>+(C22-C$7)/C$8</f>
        <v>2669.5091647909935</v>
      </c>
      <c r="F22">
        <f>ROUND(2*E22,0)/2</f>
        <v>2669.5</v>
      </c>
      <c r="G22">
        <f>+C22-(C$7+F22*C$8)</f>
        <v>0.005016000090108719</v>
      </c>
      <c r="I22">
        <f>+G22</f>
        <v>0.005016000090108719</v>
      </c>
      <c r="O22">
        <f>+C$11+C$12*$F22</f>
        <v>0.005016000090108719</v>
      </c>
      <c r="Q22" s="2">
        <f>+C22-15018.5</f>
        <v>40320.3124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2022-11-21T05:07:03Z</dcterms:modified>
  <cp:category/>
  <cp:version/>
  <cp:contentType/>
  <cp:contentStatus/>
</cp:coreProperties>
</file>