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<sst xmlns="http://schemas.openxmlformats.org/spreadsheetml/2006/main" count="56" uniqueCount="52">
  <si>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</si>
  <si>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</si>
  <si>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</si>
  <si>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</si>
  <si>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</si>
  <si>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</si>
  <si>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</si>
  <si>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</si>
  <si>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</si>
  <si>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</si>
  <si>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</si>
  <si>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</si>
  <si>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</si>
  <si>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</si>
  <si>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</si>
  <si>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</si>
  <si>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</si>
  <si>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</si>
  <si>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</si>
  <si>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</si>
  <si>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</si>
  <si>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</si>
  <si>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</si>
  <si>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</si>
  <si>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</si>
  <si>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</si>
  <si>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</si>
  <si>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</si>
  <si>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</si>
  <si>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</si>
  <si>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</si>
  <si>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</si>
  <si>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</si>
  <si>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</si>
  <si>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</si>
  <si>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</si>
  <si>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</si>
  <si>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</si>
  <si>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</si>
  <si>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</si>
  <si>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</si>
  <si>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</si>
  <si>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</si>
  <si>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G0730-2307</t>
  </si>
  <si>
    <t>GSC 0730-2307</t>
  </si>
  <si>
    <t>G0730-2307_Ori.xls</t>
  </si>
  <si>
    <t>ESDEC</t>
  </si>
  <si>
    <t>Ori</t>
  </si>
  <si>
    <t>VSX</t>
  </si>
  <si>
    <t>IBVS 5960</t>
  </si>
  <si>
    <t>I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</si>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</sst>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0730-2307 -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0324259"/>
        <c:axId val="6047420"/>
      </c:scatterChart>
      <c:valAx>
        <c:axId val="6032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420"/>
        <c:crosses val="autoZero"/>
        <c:crossBetween val="midCat"/>
        <c:dispUnits/>
      </c:valAx>
      <c:valAx>
        <c:axId val="6047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53831.48300000001</v>
      </c>
      <c r="D7" s="30" t="s">
        <v>48</v>
      </c>
    </row>
    <row r="8" spans="1:4" ht="12.75">
      <c r="A8" t="s">
        <v>3</v>
      </c>
      <c r="C8" s="8">
        <v>0.479712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0.0007124785436516956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-7.2862809463021995E-06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59904.80292233796</v>
      </c>
    </row>
    <row r="15" spans="1:5" ht="12.75">
      <c r="A15" s="12" t="s">
        <v>17</v>
      </c>
      <c r="B15" s="10"/>
      <c r="C15" s="13">
        <f>(C7+C11)+(C8+C12)*INT(MAX(F21:F3533))</f>
        <v>56256.870745042084</v>
      </c>
      <c r="D15" s="14" t="s">
        <v>39</v>
      </c>
      <c r="E15" s="15">
        <f>ROUND(2*(E14-$C$7)/$C$8,0)/2+E13</f>
        <v>12661.5</v>
      </c>
    </row>
    <row r="16" spans="1:5" ht="12.75">
      <c r="A16" s="16" t="s">
        <v>4</v>
      </c>
      <c r="B16" s="10"/>
      <c r="C16" s="17">
        <f>+C8+C12</f>
        <v>0.4797047137190537</v>
      </c>
      <c r="D16" s="14" t="s">
        <v>40</v>
      </c>
      <c r="E16" s="24">
        <f>ROUND(2*(E14-$C$15)/$C$16,0)/2+E13</f>
        <v>7605.5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44887.16077856568</v>
      </c>
    </row>
    <row r="18" spans="1:5" ht="14.25" thickBot="1" thickTop="1">
      <c r="A18" s="16" t="s">
        <v>5</v>
      </c>
      <c r="B18" s="10"/>
      <c r="C18" s="19">
        <f>+C15</f>
        <v>56256.870745042084</v>
      </c>
      <c r="D18" s="20">
        <f>+C16</f>
        <v>0.4797047137190537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0.0020942412266490443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53831.48300000001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0.0007124785436516956</v>
      </c>
      <c r="Q21" s="2">
        <f>+C21-15018.5</f>
        <v>38812.98300000001</v>
      </c>
      <c r="S21">
        <f>+(O21-G21)^2</f>
        <v>5.076256751640411E-07</v>
      </c>
    </row>
    <row r="22" spans="1:19" ht="12.75">
      <c r="A22" s="33" t="s">
        <v>49</v>
      </c>
      <c r="B22" s="34" t="s">
        <v>50</v>
      </c>
      <c r="C22" s="33">
        <v>55523.8843</v>
      </c>
      <c r="D22" s="33">
        <v>0.0011</v>
      </c>
      <c r="E22">
        <f>+(C22-C$7)/C$8</f>
        <v>3527.952813354659</v>
      </c>
      <c r="F22">
        <f>ROUND(2*E22,0)/2</f>
        <v>3528</v>
      </c>
      <c r="G22">
        <f>+C22-(C$7+F22*C$8)</f>
        <v>-0.02263600000878796</v>
      </c>
      <c r="I22">
        <f>+G22</f>
        <v>-0.02263600000878796</v>
      </c>
      <c r="O22">
        <f>+C$11+C$12*$F22</f>
        <v>-0.024993520634902466</v>
      </c>
      <c r="Q22" s="2">
        <f>+C22-15018.5</f>
        <v>40505.3843</v>
      </c>
      <c r="S22">
        <f>+(O22-G22)^2</f>
        <v>5.557903502555332E-06</v>
      </c>
    </row>
    <row r="23" spans="1:19" ht="12.75">
      <c r="A23" s="35" t="s">
        <v>51</v>
      </c>
      <c r="B23" s="36" t="s">
        <v>50</v>
      </c>
      <c r="C23" s="37">
        <v>56256.8691</v>
      </c>
      <c r="D23" s="37">
        <v>0.0002</v>
      </c>
      <c r="E23">
        <f>+(C23-C$7)/C$8</f>
        <v>5055.9212610899785</v>
      </c>
      <c r="F23">
        <f>ROUND(2*E23,0)/2</f>
        <v>5056</v>
      </c>
      <c r="G23">
        <f>+C23-(C$7+F23*C$8)</f>
        <v>-0.03777200000331504</v>
      </c>
      <c r="I23">
        <f>+G23</f>
        <v>-0.03777200000331504</v>
      </c>
      <c r="O23">
        <f>+C$11+C$12*$F23</f>
        <v>-0.03612695792085222</v>
      </c>
      <c r="Q23" s="2">
        <f>+C23-15018.5</f>
        <v>41238.3691</v>
      </c>
      <c r="S23">
        <f>+(O23-G23)^2</f>
        <v>2.7061634530736134E-06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2022-11-21T06:16:12Z</dcterms:modified>
  <cp:category/>
  <cp:version/>
  <cp:contentType/>
  <cp:contentStatus/>
</cp:coreProperties>
</file>