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CA7A14E3-5515-4C33-8169-F7AAEA965F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62" i="1" l="1"/>
  <c r="F62" i="1" s="1"/>
  <c r="G62" i="1" s="1"/>
  <c r="U62" i="1" s="1"/>
  <c r="Q62" i="1"/>
  <c r="E52" i="1"/>
  <c r="F52" i="1" s="1"/>
  <c r="G52" i="1" s="1"/>
  <c r="K52" i="1" s="1"/>
  <c r="Q52" i="1"/>
  <c r="E58" i="1"/>
  <c r="F58" i="1" s="1"/>
  <c r="G58" i="1" s="1"/>
  <c r="K58" i="1" s="1"/>
  <c r="Q58" i="1"/>
  <c r="E59" i="1"/>
  <c r="F59" i="1" s="1"/>
  <c r="G59" i="1" s="1"/>
  <c r="K59" i="1" s="1"/>
  <c r="Q59" i="1"/>
  <c r="E61" i="1"/>
  <c r="F61" i="1" s="1"/>
  <c r="G61" i="1" s="1"/>
  <c r="K61" i="1" s="1"/>
  <c r="Q61" i="1"/>
  <c r="E63" i="1"/>
  <c r="F63" i="1" s="1"/>
  <c r="G63" i="1" s="1"/>
  <c r="K63" i="1" s="1"/>
  <c r="Q63" i="1"/>
  <c r="Q60" i="1"/>
  <c r="E60" i="1"/>
  <c r="F60" i="1"/>
  <c r="G60" i="1"/>
  <c r="K60" i="1" s="1"/>
  <c r="Q56" i="1"/>
  <c r="E43" i="1"/>
  <c r="F43" i="1" s="1"/>
  <c r="G43" i="1" s="1"/>
  <c r="K43" i="1" s="1"/>
  <c r="E44" i="1"/>
  <c r="F44" i="1" s="1"/>
  <c r="G44" i="1" s="1"/>
  <c r="K44" i="1" s="1"/>
  <c r="E45" i="1"/>
  <c r="F45" i="1" s="1"/>
  <c r="G45" i="1" s="1"/>
  <c r="K45" i="1" s="1"/>
  <c r="E46" i="1"/>
  <c r="F46" i="1"/>
  <c r="G46" i="1" s="1"/>
  <c r="K46" i="1" s="1"/>
  <c r="E47" i="1"/>
  <c r="F47" i="1" s="1"/>
  <c r="G47" i="1" s="1"/>
  <c r="K47" i="1" s="1"/>
  <c r="E48" i="1"/>
  <c r="F48" i="1"/>
  <c r="G48" i="1" s="1"/>
  <c r="K48" i="1" s="1"/>
  <c r="E49" i="1"/>
  <c r="F49" i="1" s="1"/>
  <c r="G49" i="1" s="1"/>
  <c r="K49" i="1" s="1"/>
  <c r="E50" i="1"/>
  <c r="F50" i="1"/>
  <c r="G50" i="1" s="1"/>
  <c r="K50" i="1" s="1"/>
  <c r="E53" i="1"/>
  <c r="F53" i="1" s="1"/>
  <c r="G53" i="1" s="1"/>
  <c r="K53" i="1" s="1"/>
  <c r="E54" i="1"/>
  <c r="F54" i="1"/>
  <c r="G54" i="1" s="1"/>
  <c r="K54" i="1" s="1"/>
  <c r="E55" i="1"/>
  <c r="F55" i="1" s="1"/>
  <c r="G55" i="1" s="1"/>
  <c r="K55" i="1" s="1"/>
  <c r="E56" i="1"/>
  <c r="F56" i="1" s="1"/>
  <c r="G56" i="1" s="1"/>
  <c r="K56" i="1" s="1"/>
  <c r="E28" i="1"/>
  <c r="F28" i="1" s="1"/>
  <c r="G28" i="1" s="1"/>
  <c r="K28" i="1" s="1"/>
  <c r="E29" i="1"/>
  <c r="F29" i="1" s="1"/>
  <c r="G29" i="1" s="1"/>
  <c r="K29" i="1" s="1"/>
  <c r="E30" i="1"/>
  <c r="F30" i="1" s="1"/>
  <c r="G30" i="1" s="1"/>
  <c r="K30" i="1" s="1"/>
  <c r="E31" i="1"/>
  <c r="F31" i="1" s="1"/>
  <c r="G31" i="1" s="1"/>
  <c r="K31" i="1" s="1"/>
  <c r="E32" i="1"/>
  <c r="F32" i="1" s="1"/>
  <c r="G32" i="1" s="1"/>
  <c r="K32" i="1" s="1"/>
  <c r="E33" i="1"/>
  <c r="F33" i="1" s="1"/>
  <c r="G33" i="1" s="1"/>
  <c r="K33" i="1" s="1"/>
  <c r="E34" i="1"/>
  <c r="F34" i="1" s="1"/>
  <c r="G34" i="1" s="1"/>
  <c r="K34" i="1" s="1"/>
  <c r="E35" i="1"/>
  <c r="F35" i="1" s="1"/>
  <c r="G35" i="1" s="1"/>
  <c r="K35" i="1" s="1"/>
  <c r="E36" i="1"/>
  <c r="F36" i="1" s="1"/>
  <c r="G36" i="1" s="1"/>
  <c r="K36" i="1" s="1"/>
  <c r="E37" i="1"/>
  <c r="F37" i="1" s="1"/>
  <c r="G37" i="1" s="1"/>
  <c r="K37" i="1" s="1"/>
  <c r="E38" i="1"/>
  <c r="F38" i="1" s="1"/>
  <c r="G38" i="1" s="1"/>
  <c r="I38" i="1" s="1"/>
  <c r="E39" i="1"/>
  <c r="F39" i="1" s="1"/>
  <c r="G39" i="1" s="1"/>
  <c r="I39" i="1" s="1"/>
  <c r="E40" i="1"/>
  <c r="F40" i="1" s="1"/>
  <c r="G40" i="1" s="1"/>
  <c r="K40" i="1" s="1"/>
  <c r="E41" i="1"/>
  <c r="F41" i="1" s="1"/>
  <c r="G41" i="1" s="1"/>
  <c r="K41" i="1" s="1"/>
  <c r="E42" i="1"/>
  <c r="F42" i="1" s="1"/>
  <c r="G42" i="1" s="1"/>
  <c r="K42" i="1" s="1"/>
  <c r="E51" i="1"/>
  <c r="F51" i="1" s="1"/>
  <c r="G51" i="1" s="1"/>
  <c r="K51" i="1" s="1"/>
  <c r="E57" i="1"/>
  <c r="F57" i="1" s="1"/>
  <c r="G57" i="1" s="1"/>
  <c r="I57" i="1" s="1"/>
  <c r="Q55" i="1"/>
  <c r="Q54" i="1"/>
  <c r="Q53" i="1"/>
  <c r="Q50" i="1"/>
  <c r="Q49" i="1"/>
  <c r="Q48" i="1"/>
  <c r="Q47" i="1"/>
  <c r="Q46" i="1"/>
  <c r="Q45" i="1"/>
  <c r="Q44" i="1"/>
  <c r="Q43" i="1"/>
  <c r="E25" i="1"/>
  <c r="F25" i="1" s="1"/>
  <c r="G25" i="1" s="1"/>
  <c r="K25" i="1" s="1"/>
  <c r="E26" i="1"/>
  <c r="F26" i="1"/>
  <c r="G26" i="1" s="1"/>
  <c r="K26" i="1" s="1"/>
  <c r="E27" i="1"/>
  <c r="F27" i="1" s="1"/>
  <c r="G27" i="1" s="1"/>
  <c r="K27" i="1" s="1"/>
  <c r="Q38" i="1"/>
  <c r="Q57" i="1"/>
  <c r="Q39" i="1"/>
  <c r="Q37" i="1"/>
  <c r="Q36" i="1"/>
  <c r="Q40" i="1"/>
  <c r="Q41" i="1"/>
  <c r="Q42" i="1"/>
  <c r="D9" i="1"/>
  <c r="C9" i="1"/>
  <c r="Q51" i="1"/>
  <c r="C21" i="1"/>
  <c r="E21" i="1"/>
  <c r="F21" i="1" s="1"/>
  <c r="G21" i="1" s="1"/>
  <c r="I21" i="1" s="1"/>
  <c r="E22" i="1"/>
  <c r="F22" i="1" s="1"/>
  <c r="G22" i="1" s="1"/>
  <c r="K22" i="1" s="1"/>
  <c r="E23" i="1"/>
  <c r="F23" i="1" s="1"/>
  <c r="G23" i="1" s="1"/>
  <c r="K23" i="1" s="1"/>
  <c r="E24" i="1"/>
  <c r="F24" i="1" s="1"/>
  <c r="G24" i="1" s="1"/>
  <c r="J24" i="1" s="1"/>
  <c r="Q25" i="1"/>
  <c r="Q26" i="1"/>
  <c r="Q28" i="1"/>
  <c r="Q29" i="1"/>
  <c r="Q27" i="1"/>
  <c r="Q30" i="1"/>
  <c r="Q31" i="1"/>
  <c r="Q32" i="1"/>
  <c r="Q33" i="1"/>
  <c r="Q34" i="1"/>
  <c r="Q35" i="1"/>
  <c r="Q24" i="1"/>
  <c r="Q22" i="1"/>
  <c r="Q23" i="1"/>
  <c r="A21" i="1"/>
  <c r="F16" i="1"/>
  <c r="C17" i="1"/>
  <c r="Q21" i="1"/>
  <c r="C12" i="1"/>
  <c r="C11" i="1"/>
  <c r="O62" i="1" l="1"/>
  <c r="O59" i="1"/>
  <c r="O58" i="1"/>
  <c r="O52" i="1"/>
  <c r="O63" i="1"/>
  <c r="O61" i="1"/>
  <c r="C16" i="1"/>
  <c r="D18" i="1" s="1"/>
  <c r="O60" i="1"/>
  <c r="O43" i="1"/>
  <c r="O28" i="1"/>
  <c r="C15" i="1"/>
  <c r="O21" i="1"/>
  <c r="O34" i="1"/>
  <c r="O57" i="1"/>
  <c r="O44" i="1"/>
  <c r="O33" i="1"/>
  <c r="O23" i="1"/>
  <c r="O55" i="1"/>
  <c r="O49" i="1"/>
  <c r="O45" i="1"/>
  <c r="O35" i="1"/>
  <c r="O42" i="1"/>
  <c r="O50" i="1"/>
  <c r="O53" i="1"/>
  <c r="O41" i="1"/>
  <c r="O40" i="1"/>
  <c r="O46" i="1"/>
  <c r="O27" i="1"/>
  <c r="O29" i="1"/>
  <c r="O48" i="1"/>
  <c r="O24" i="1"/>
  <c r="O31" i="1"/>
  <c r="O54" i="1"/>
  <c r="O22" i="1"/>
  <c r="O26" i="1"/>
  <c r="O47" i="1"/>
  <c r="O39" i="1"/>
  <c r="O36" i="1"/>
  <c r="O25" i="1"/>
  <c r="O37" i="1"/>
  <c r="O38" i="1"/>
  <c r="O30" i="1"/>
  <c r="O51" i="1"/>
  <c r="O56" i="1"/>
  <c r="O32" i="1"/>
  <c r="F17" i="1"/>
  <c r="F18" i="1" l="1"/>
  <c r="F19" i="1" s="1"/>
  <c r="C18" i="1"/>
</calcChain>
</file>

<file path=xl/sharedStrings.xml><?xml version="1.0" encoding="utf-8"?>
<sst xmlns="http://schemas.openxmlformats.org/spreadsheetml/2006/main" count="148" uniqueCount="67">
  <si>
    <t>VSB-66</t>
  </si>
  <si>
    <t>IBVS 6244</t>
  </si>
  <si>
    <t>OEJV 0191</t>
  </si>
  <si>
    <t>V</t>
  </si>
  <si>
    <t>VSB-64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</si>
  <si>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</si>
  <si>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</si>
  <si>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</si>
  <si>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</si>
  <si>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</si>
  <si>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</si>
  <si>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</si>
  <si>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</si>
  <si>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</si>
  <si>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</si>
  <si>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</si>
  <si>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</si>
  <si>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</si>
  <si>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</si>
  <si>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</si>
  <si>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</si>
  <si>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</si>
  <si>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</si>
  <si>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</si>
  <si>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</si>
  <si>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</si>
  <si>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</si>
  <si>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</si>
  <si>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</si>
  <si>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</si>
  <si>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</si>
  <si>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</si>
  <si>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</si>
  <si>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</si>
  <si>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</si>
  <si>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</si>
  <si>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</si>
  <si>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</si>
  <si>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</si>
  <si>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</si>
  <si>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</si>
  <si>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</si>
  <si>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</si>
  <si>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V0481 Peg</t>
  </si>
  <si>
    <t>V0481 Peg / GSC 2203-1663</t>
  </si>
  <si>
    <t>EW</t>
  </si>
  <si>
    <t>VSX</t>
  </si>
  <si>
    <t>IBVS 5960</t>
  </si>
  <si>
    <t>II</t>
  </si>
  <si>
    <t>IBVS 6011</t>
  </si>
  <si>
    <t>I</t>
  </si>
  <si>
    <t>IBVS 6149</t>
  </si>
  <si>
    <t>G2203-1663</t>
  </si>
  <si>
    <t>IBVS 6196</t>
  </si>
  <si>
    <t>OEJV 0179</t>
  </si>
  <si>
    <t>pg</t>
  </si>
  <si>
    <t>vis</t>
  </si>
  <si>
    <t>PE</t>
  </si>
  <si>
    <t>CCD</t>
  </si>
  <si>
    <t>B</t>
  </si>
  <si>
    <t>IBVS 6234</t>
  </si>
  <si>
    <t>RHN 2021</t>
  </si>
  <si>
    <t>IBVS, 63, 6262</t>
  </si>
  <si>
    <t>JBAV, 55</t>
  </si>
  <si>
    <t>JBAV, 60</t>
  </si>
  <si>
    <t>JBAV, 63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</si>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</sst>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"/>
    <numFmt numFmtId="166" formatCode="0.000"/>
    <numFmt numFmtId="167" formatCode="0.00000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50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16" fillId="0" borderId="0"/>
    <xf numFmtId="0" fontId="27" fillId="0" borderId="0"/>
    <xf numFmtId="0" fontId="6" fillId="0" borderId="0"/>
    <xf numFmtId="0" fontId="27" fillId="0" borderId="0"/>
    <xf numFmtId="0" fontId="16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64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41" applyFont="1" applyAlignment="1">
      <alignment vertical="center" wrapText="1"/>
    </xf>
    <xf numFmtId="0" fontId="5" fillId="0" borderId="0" xfId="41" applyFont="1" applyAlignment="1">
      <alignment horizontal="center" vertical="center" wrapText="1"/>
    </xf>
    <xf numFmtId="0" fontId="5" fillId="0" borderId="0" xfId="41" applyFont="1" applyAlignment="1">
      <alignment horizontal="left" vertical="center" wrapText="1"/>
    </xf>
    <xf numFmtId="0" fontId="5" fillId="0" borderId="0" xfId="42" applyFont="1" applyAlignment="1">
      <alignment vertical="center"/>
    </xf>
    <xf numFmtId="0" fontId="5" fillId="0" borderId="0" xfId="42" applyFont="1" applyAlignment="1">
      <alignment horizontal="center" vertical="center"/>
    </xf>
    <xf numFmtId="0" fontId="5" fillId="0" borderId="0" xfId="42" applyFont="1" applyAlignment="1">
      <alignment horizontal="left" vertical="center"/>
    </xf>
    <xf numFmtId="0" fontId="32" fillId="0" borderId="0" xfId="43" applyFont="1" applyAlignment="1">
      <alignment vertical="center"/>
    </xf>
    <xf numFmtId="0" fontId="32" fillId="0" borderId="0" xfId="43" applyFont="1" applyAlignment="1">
      <alignment horizontal="center" vertical="center"/>
    </xf>
    <xf numFmtId="165" fontId="32" fillId="0" borderId="0" xfId="43" applyNumberFormat="1" applyFont="1" applyAlignment="1">
      <alignment horizontal="left" vertical="center"/>
    </xf>
    <xf numFmtId="0" fontId="32" fillId="0" borderId="0" xfId="43" applyFont="1" applyAlignment="1">
      <alignment horizontal="left" vertical="center"/>
    </xf>
    <xf numFmtId="0" fontId="5" fillId="0" borderId="0" xfId="44" applyFont="1" applyAlignment="1">
      <alignment vertical="center"/>
    </xf>
    <xf numFmtId="0" fontId="5" fillId="0" borderId="0" xfId="44" applyFont="1" applyAlignment="1">
      <alignment horizontal="center" vertical="center" wrapText="1"/>
    </xf>
    <xf numFmtId="0" fontId="5" fillId="0" borderId="0" xfId="44" applyFont="1" applyAlignment="1">
      <alignment horizontal="left" vertical="center" wrapText="1"/>
    </xf>
    <xf numFmtId="0" fontId="10" fillId="0" borderId="0" xfId="44" applyFont="1" applyAlignment="1">
      <alignment vertical="center"/>
    </xf>
    <xf numFmtId="0" fontId="10" fillId="0" borderId="0" xfId="44" applyFont="1" applyAlignment="1">
      <alignment horizontal="center" vertical="center"/>
    </xf>
    <xf numFmtId="0" fontId="10" fillId="0" borderId="0" xfId="44" applyFont="1" applyAlignment="1">
      <alignment horizontal="left" vertical="center"/>
    </xf>
    <xf numFmtId="166" fontId="32" fillId="0" borderId="0" xfId="43" applyNumberFormat="1" applyFont="1" applyAlignment="1">
      <alignment horizontal="left" vertical="center"/>
    </xf>
    <xf numFmtId="0" fontId="33" fillId="0" borderId="0" xfId="44" applyFont="1" applyAlignment="1">
      <alignment horizontal="left" vertical="center"/>
    </xf>
    <xf numFmtId="0" fontId="33" fillId="0" borderId="0" xfId="44" applyFont="1" applyAlignment="1">
      <alignment horizontal="center" vertical="center"/>
    </xf>
    <xf numFmtId="0" fontId="31" fillId="0" borderId="0" xfId="42" applyFont="1" applyAlignment="1">
      <alignment vertical="center"/>
    </xf>
    <xf numFmtId="0" fontId="31" fillId="0" borderId="0" xfId="44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165" fontId="3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67" fontId="34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rmal_A_2" xfId="43" xr:uid="{00000000-0005-0000-0000-00002B000000}"/>
    <cellStyle name="Normal_A_A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V0481 Peg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3814.5</c:v>
                </c:pt>
                <c:pt idx="2">
                  <c:v>4710</c:v>
                </c:pt>
                <c:pt idx="3">
                  <c:v>7181</c:v>
                </c:pt>
                <c:pt idx="4">
                  <c:v>8008</c:v>
                </c:pt>
                <c:pt idx="5">
                  <c:v>8012.5</c:v>
                </c:pt>
                <c:pt idx="6">
                  <c:v>8013</c:v>
                </c:pt>
                <c:pt idx="7">
                  <c:v>8041</c:v>
                </c:pt>
                <c:pt idx="8">
                  <c:v>8133.5</c:v>
                </c:pt>
                <c:pt idx="9">
                  <c:v>8377</c:v>
                </c:pt>
                <c:pt idx="10">
                  <c:v>8377</c:v>
                </c:pt>
                <c:pt idx="11">
                  <c:v>8377</c:v>
                </c:pt>
                <c:pt idx="12">
                  <c:v>8377</c:v>
                </c:pt>
                <c:pt idx="13">
                  <c:v>8835</c:v>
                </c:pt>
                <c:pt idx="14">
                  <c:v>8958</c:v>
                </c:pt>
                <c:pt idx="15">
                  <c:v>9602</c:v>
                </c:pt>
                <c:pt idx="16">
                  <c:v>9709.5</c:v>
                </c:pt>
                <c:pt idx="17">
                  <c:v>9894</c:v>
                </c:pt>
                <c:pt idx="18">
                  <c:v>9922.5</c:v>
                </c:pt>
                <c:pt idx="19">
                  <c:v>9957</c:v>
                </c:pt>
                <c:pt idx="20">
                  <c:v>9957</c:v>
                </c:pt>
                <c:pt idx="21">
                  <c:v>9976</c:v>
                </c:pt>
                <c:pt idx="22">
                  <c:v>10576</c:v>
                </c:pt>
                <c:pt idx="23">
                  <c:v>10576</c:v>
                </c:pt>
                <c:pt idx="24">
                  <c:v>10578</c:v>
                </c:pt>
                <c:pt idx="25">
                  <c:v>10578</c:v>
                </c:pt>
                <c:pt idx="26">
                  <c:v>10578</c:v>
                </c:pt>
                <c:pt idx="27">
                  <c:v>10587.5</c:v>
                </c:pt>
                <c:pt idx="28">
                  <c:v>10587.5</c:v>
                </c:pt>
                <c:pt idx="29">
                  <c:v>10587.5</c:v>
                </c:pt>
                <c:pt idx="30">
                  <c:v>10672</c:v>
                </c:pt>
                <c:pt idx="31">
                  <c:v>10672</c:v>
                </c:pt>
                <c:pt idx="32">
                  <c:v>10772</c:v>
                </c:pt>
                <c:pt idx="33">
                  <c:v>10772</c:v>
                </c:pt>
                <c:pt idx="34">
                  <c:v>10772</c:v>
                </c:pt>
                <c:pt idx="35">
                  <c:v>10772</c:v>
                </c:pt>
                <c:pt idx="36">
                  <c:v>10785</c:v>
                </c:pt>
                <c:pt idx="37">
                  <c:v>12391.5</c:v>
                </c:pt>
                <c:pt idx="38">
                  <c:v>12420</c:v>
                </c:pt>
                <c:pt idx="39">
                  <c:v>13129.5</c:v>
                </c:pt>
                <c:pt idx="40">
                  <c:v>13171</c:v>
                </c:pt>
                <c:pt idx="41">
                  <c:v>13389.5</c:v>
                </c:pt>
                <c:pt idx="42">
                  <c:v>13446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B2-4BE0-A222-937A99E0B9F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3814.5</c:v>
                </c:pt>
                <c:pt idx="2">
                  <c:v>4710</c:v>
                </c:pt>
                <c:pt idx="3">
                  <c:v>7181</c:v>
                </c:pt>
                <c:pt idx="4">
                  <c:v>8008</c:v>
                </c:pt>
                <c:pt idx="5">
                  <c:v>8012.5</c:v>
                </c:pt>
                <c:pt idx="6">
                  <c:v>8013</c:v>
                </c:pt>
                <c:pt idx="7">
                  <c:v>8041</c:v>
                </c:pt>
                <c:pt idx="8">
                  <c:v>8133.5</c:v>
                </c:pt>
                <c:pt idx="9">
                  <c:v>8377</c:v>
                </c:pt>
                <c:pt idx="10">
                  <c:v>8377</c:v>
                </c:pt>
                <c:pt idx="11">
                  <c:v>8377</c:v>
                </c:pt>
                <c:pt idx="12">
                  <c:v>8377</c:v>
                </c:pt>
                <c:pt idx="13">
                  <c:v>8835</c:v>
                </c:pt>
                <c:pt idx="14">
                  <c:v>8958</c:v>
                </c:pt>
                <c:pt idx="15">
                  <c:v>9602</c:v>
                </c:pt>
                <c:pt idx="16">
                  <c:v>9709.5</c:v>
                </c:pt>
                <c:pt idx="17">
                  <c:v>9894</c:v>
                </c:pt>
                <c:pt idx="18">
                  <c:v>9922.5</c:v>
                </c:pt>
                <c:pt idx="19">
                  <c:v>9957</c:v>
                </c:pt>
                <c:pt idx="20">
                  <c:v>9957</c:v>
                </c:pt>
                <c:pt idx="21">
                  <c:v>9976</c:v>
                </c:pt>
                <c:pt idx="22">
                  <c:v>10576</c:v>
                </c:pt>
                <c:pt idx="23">
                  <c:v>10576</c:v>
                </c:pt>
                <c:pt idx="24">
                  <c:v>10578</c:v>
                </c:pt>
                <c:pt idx="25">
                  <c:v>10578</c:v>
                </c:pt>
                <c:pt idx="26">
                  <c:v>10578</c:v>
                </c:pt>
                <c:pt idx="27">
                  <c:v>10587.5</c:v>
                </c:pt>
                <c:pt idx="28">
                  <c:v>10587.5</c:v>
                </c:pt>
                <c:pt idx="29">
                  <c:v>10587.5</c:v>
                </c:pt>
                <c:pt idx="30">
                  <c:v>10672</c:v>
                </c:pt>
                <c:pt idx="31">
                  <c:v>10672</c:v>
                </c:pt>
                <c:pt idx="32">
                  <c:v>10772</c:v>
                </c:pt>
                <c:pt idx="33">
                  <c:v>10772</c:v>
                </c:pt>
                <c:pt idx="34">
                  <c:v>10772</c:v>
                </c:pt>
                <c:pt idx="35">
                  <c:v>10772</c:v>
                </c:pt>
                <c:pt idx="36">
                  <c:v>10785</c:v>
                </c:pt>
                <c:pt idx="37">
                  <c:v>12391.5</c:v>
                </c:pt>
                <c:pt idx="38">
                  <c:v>12420</c:v>
                </c:pt>
                <c:pt idx="39">
                  <c:v>13129.5</c:v>
                </c:pt>
                <c:pt idx="40">
                  <c:v>13171</c:v>
                </c:pt>
                <c:pt idx="41">
                  <c:v>13389.5</c:v>
                </c:pt>
                <c:pt idx="42">
                  <c:v>13446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17">
                  <c:v>-4.5600000157719478E-4</c:v>
                </c:pt>
                <c:pt idx="18">
                  <c:v>-1.3999999646330252E-4</c:v>
                </c:pt>
                <c:pt idx="36">
                  <c:v>2.1600000036414713E-3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B2-4BE0-A222-937A99E0B9F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3814.5</c:v>
                </c:pt>
                <c:pt idx="2">
                  <c:v>4710</c:v>
                </c:pt>
                <c:pt idx="3">
                  <c:v>7181</c:v>
                </c:pt>
                <c:pt idx="4">
                  <c:v>8008</c:v>
                </c:pt>
                <c:pt idx="5">
                  <c:v>8012.5</c:v>
                </c:pt>
                <c:pt idx="6">
                  <c:v>8013</c:v>
                </c:pt>
                <c:pt idx="7">
                  <c:v>8041</c:v>
                </c:pt>
                <c:pt idx="8">
                  <c:v>8133.5</c:v>
                </c:pt>
                <c:pt idx="9">
                  <c:v>8377</c:v>
                </c:pt>
                <c:pt idx="10">
                  <c:v>8377</c:v>
                </c:pt>
                <c:pt idx="11">
                  <c:v>8377</c:v>
                </c:pt>
                <c:pt idx="12">
                  <c:v>8377</c:v>
                </c:pt>
                <c:pt idx="13">
                  <c:v>8835</c:v>
                </c:pt>
                <c:pt idx="14">
                  <c:v>8958</c:v>
                </c:pt>
                <c:pt idx="15">
                  <c:v>9602</c:v>
                </c:pt>
                <c:pt idx="16">
                  <c:v>9709.5</c:v>
                </c:pt>
                <c:pt idx="17">
                  <c:v>9894</c:v>
                </c:pt>
                <c:pt idx="18">
                  <c:v>9922.5</c:v>
                </c:pt>
                <c:pt idx="19">
                  <c:v>9957</c:v>
                </c:pt>
                <c:pt idx="20">
                  <c:v>9957</c:v>
                </c:pt>
                <c:pt idx="21">
                  <c:v>9976</c:v>
                </c:pt>
                <c:pt idx="22">
                  <c:v>10576</c:v>
                </c:pt>
                <c:pt idx="23">
                  <c:v>10576</c:v>
                </c:pt>
                <c:pt idx="24">
                  <c:v>10578</c:v>
                </c:pt>
                <c:pt idx="25">
                  <c:v>10578</c:v>
                </c:pt>
                <c:pt idx="26">
                  <c:v>10578</c:v>
                </c:pt>
                <c:pt idx="27">
                  <c:v>10587.5</c:v>
                </c:pt>
                <c:pt idx="28">
                  <c:v>10587.5</c:v>
                </c:pt>
                <c:pt idx="29">
                  <c:v>10587.5</c:v>
                </c:pt>
                <c:pt idx="30">
                  <c:v>10672</c:v>
                </c:pt>
                <c:pt idx="31">
                  <c:v>10672</c:v>
                </c:pt>
                <c:pt idx="32">
                  <c:v>10772</c:v>
                </c:pt>
                <c:pt idx="33">
                  <c:v>10772</c:v>
                </c:pt>
                <c:pt idx="34">
                  <c:v>10772</c:v>
                </c:pt>
                <c:pt idx="35">
                  <c:v>10772</c:v>
                </c:pt>
                <c:pt idx="36">
                  <c:v>10785</c:v>
                </c:pt>
                <c:pt idx="37">
                  <c:v>12391.5</c:v>
                </c:pt>
                <c:pt idx="38">
                  <c:v>12420</c:v>
                </c:pt>
                <c:pt idx="39">
                  <c:v>13129.5</c:v>
                </c:pt>
                <c:pt idx="40">
                  <c:v>13171</c:v>
                </c:pt>
                <c:pt idx="41">
                  <c:v>13389.5</c:v>
                </c:pt>
                <c:pt idx="42">
                  <c:v>13446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3">
                  <c:v>-9.4399999943561852E-4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B2-4BE0-A222-937A99E0B9F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3814.5</c:v>
                </c:pt>
                <c:pt idx="2">
                  <c:v>4710</c:v>
                </c:pt>
                <c:pt idx="3">
                  <c:v>7181</c:v>
                </c:pt>
                <c:pt idx="4">
                  <c:v>8008</c:v>
                </c:pt>
                <c:pt idx="5">
                  <c:v>8012.5</c:v>
                </c:pt>
                <c:pt idx="6">
                  <c:v>8013</c:v>
                </c:pt>
                <c:pt idx="7">
                  <c:v>8041</c:v>
                </c:pt>
                <c:pt idx="8">
                  <c:v>8133.5</c:v>
                </c:pt>
                <c:pt idx="9">
                  <c:v>8377</c:v>
                </c:pt>
                <c:pt idx="10">
                  <c:v>8377</c:v>
                </c:pt>
                <c:pt idx="11">
                  <c:v>8377</c:v>
                </c:pt>
                <c:pt idx="12">
                  <c:v>8377</c:v>
                </c:pt>
                <c:pt idx="13">
                  <c:v>8835</c:v>
                </c:pt>
                <c:pt idx="14">
                  <c:v>8958</c:v>
                </c:pt>
                <c:pt idx="15">
                  <c:v>9602</c:v>
                </c:pt>
                <c:pt idx="16">
                  <c:v>9709.5</c:v>
                </c:pt>
                <c:pt idx="17">
                  <c:v>9894</c:v>
                </c:pt>
                <c:pt idx="18">
                  <c:v>9922.5</c:v>
                </c:pt>
                <c:pt idx="19">
                  <c:v>9957</c:v>
                </c:pt>
                <c:pt idx="20">
                  <c:v>9957</c:v>
                </c:pt>
                <c:pt idx="21">
                  <c:v>9976</c:v>
                </c:pt>
                <c:pt idx="22">
                  <c:v>10576</c:v>
                </c:pt>
                <c:pt idx="23">
                  <c:v>10576</c:v>
                </c:pt>
                <c:pt idx="24">
                  <c:v>10578</c:v>
                </c:pt>
                <c:pt idx="25">
                  <c:v>10578</c:v>
                </c:pt>
                <c:pt idx="26">
                  <c:v>10578</c:v>
                </c:pt>
                <c:pt idx="27">
                  <c:v>10587.5</c:v>
                </c:pt>
                <c:pt idx="28">
                  <c:v>10587.5</c:v>
                </c:pt>
                <c:pt idx="29">
                  <c:v>10587.5</c:v>
                </c:pt>
                <c:pt idx="30">
                  <c:v>10672</c:v>
                </c:pt>
                <c:pt idx="31">
                  <c:v>10672</c:v>
                </c:pt>
                <c:pt idx="32">
                  <c:v>10772</c:v>
                </c:pt>
                <c:pt idx="33">
                  <c:v>10772</c:v>
                </c:pt>
                <c:pt idx="34">
                  <c:v>10772</c:v>
                </c:pt>
                <c:pt idx="35">
                  <c:v>10772</c:v>
                </c:pt>
                <c:pt idx="36">
                  <c:v>10785</c:v>
                </c:pt>
                <c:pt idx="37">
                  <c:v>12391.5</c:v>
                </c:pt>
                <c:pt idx="38">
                  <c:v>12420</c:v>
                </c:pt>
                <c:pt idx="39">
                  <c:v>13129.5</c:v>
                </c:pt>
                <c:pt idx="40">
                  <c:v>13171</c:v>
                </c:pt>
                <c:pt idx="41">
                  <c:v>13389.5</c:v>
                </c:pt>
                <c:pt idx="42">
                  <c:v>13446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-4.8000001697801054E-5</c:v>
                </c:pt>
                <c:pt idx="2">
                  <c:v>-3.2399999981862493E-3</c:v>
                </c:pt>
                <c:pt idx="4">
                  <c:v>-2.9920000015408732E-3</c:v>
                </c:pt>
                <c:pt idx="5">
                  <c:v>-2.1999999953550287E-3</c:v>
                </c:pt>
                <c:pt idx="6">
                  <c:v>-3.5119999956805259E-3</c:v>
                </c:pt>
                <c:pt idx="7">
                  <c:v>-3.7840000004507601E-3</c:v>
                </c:pt>
                <c:pt idx="8">
                  <c:v>-1.5039999998407438E-3</c:v>
                </c:pt>
                <c:pt idx="9">
                  <c:v>-2.69799999659881E-3</c:v>
                </c:pt>
                <c:pt idx="10">
                  <c:v>-2.3179999989224598E-3</c:v>
                </c:pt>
                <c:pt idx="11">
                  <c:v>-2.0979999972041696E-3</c:v>
                </c:pt>
                <c:pt idx="12">
                  <c:v>-2.0379999987198971E-3</c:v>
                </c:pt>
                <c:pt idx="13">
                  <c:v>-6.3000000227475539E-4</c:v>
                </c:pt>
                <c:pt idx="14">
                  <c:v>-3.3919999987119809E-3</c:v>
                </c:pt>
                <c:pt idx="15">
                  <c:v>-5.4800000361865386E-4</c:v>
                </c:pt>
                <c:pt idx="16">
                  <c:v>1.720000000204891E-4</c:v>
                </c:pt>
                <c:pt idx="19">
                  <c:v>-5.6799999583745375E-4</c:v>
                </c:pt>
                <c:pt idx="20">
                  <c:v>-4.6799999836366624E-4</c:v>
                </c:pt>
                <c:pt idx="21">
                  <c:v>-4.4240000061108731E-3</c:v>
                </c:pt>
                <c:pt idx="22">
                  <c:v>1.8760001039481722E-3</c:v>
                </c:pt>
                <c:pt idx="23">
                  <c:v>1.9759999340749346E-3</c:v>
                </c:pt>
                <c:pt idx="24">
                  <c:v>4.9280000021099113E-3</c:v>
                </c:pt>
                <c:pt idx="25">
                  <c:v>6.5280000781058334E-3</c:v>
                </c:pt>
                <c:pt idx="26">
                  <c:v>1.2328000004345085E-2</c:v>
                </c:pt>
                <c:pt idx="27">
                  <c:v>1.1999999696854502E-3</c:v>
                </c:pt>
                <c:pt idx="28">
                  <c:v>1.9000001775566489E-3</c:v>
                </c:pt>
                <c:pt idx="29">
                  <c:v>3.3000001276377589E-3</c:v>
                </c:pt>
                <c:pt idx="30">
                  <c:v>8.7199999688891694E-4</c:v>
                </c:pt>
                <c:pt idx="31">
                  <c:v>8.7199999688891694E-4</c:v>
                </c:pt>
                <c:pt idx="32">
                  <c:v>1.6720002022339031E-3</c:v>
                </c:pt>
                <c:pt idx="33">
                  <c:v>1.6720002022339031E-3</c:v>
                </c:pt>
                <c:pt idx="34">
                  <c:v>1.6720002022339031E-3</c:v>
                </c:pt>
                <c:pt idx="35">
                  <c:v>1.7720000323606655E-3</c:v>
                </c:pt>
                <c:pt idx="37">
                  <c:v>7.6040000058128498E-3</c:v>
                </c:pt>
                <c:pt idx="38">
                  <c:v>8.5200000030454248E-3</c:v>
                </c:pt>
                <c:pt idx="39">
                  <c:v>1.4691999997012317E-2</c:v>
                </c:pt>
                <c:pt idx="40">
                  <c:v>1.4896000000589993E-2</c:v>
                </c:pt>
                <c:pt idx="42">
                  <c:v>1.829600000201026E-2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B2-4BE0-A222-937A99E0B9F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3814.5</c:v>
                </c:pt>
                <c:pt idx="2">
                  <c:v>4710</c:v>
                </c:pt>
                <c:pt idx="3">
                  <c:v>7181</c:v>
                </c:pt>
                <c:pt idx="4">
                  <c:v>8008</c:v>
                </c:pt>
                <c:pt idx="5">
                  <c:v>8012.5</c:v>
                </c:pt>
                <c:pt idx="6">
                  <c:v>8013</c:v>
                </c:pt>
                <c:pt idx="7">
                  <c:v>8041</c:v>
                </c:pt>
                <c:pt idx="8">
                  <c:v>8133.5</c:v>
                </c:pt>
                <c:pt idx="9">
                  <c:v>8377</c:v>
                </c:pt>
                <c:pt idx="10">
                  <c:v>8377</c:v>
                </c:pt>
                <c:pt idx="11">
                  <c:v>8377</c:v>
                </c:pt>
                <c:pt idx="12">
                  <c:v>8377</c:v>
                </c:pt>
                <c:pt idx="13">
                  <c:v>8835</c:v>
                </c:pt>
                <c:pt idx="14">
                  <c:v>8958</c:v>
                </c:pt>
                <c:pt idx="15">
                  <c:v>9602</c:v>
                </c:pt>
                <c:pt idx="16">
                  <c:v>9709.5</c:v>
                </c:pt>
                <c:pt idx="17">
                  <c:v>9894</c:v>
                </c:pt>
                <c:pt idx="18">
                  <c:v>9922.5</c:v>
                </c:pt>
                <c:pt idx="19">
                  <c:v>9957</c:v>
                </c:pt>
                <c:pt idx="20">
                  <c:v>9957</c:v>
                </c:pt>
                <c:pt idx="21">
                  <c:v>9976</c:v>
                </c:pt>
                <c:pt idx="22">
                  <c:v>10576</c:v>
                </c:pt>
                <c:pt idx="23">
                  <c:v>10576</c:v>
                </c:pt>
                <c:pt idx="24">
                  <c:v>10578</c:v>
                </c:pt>
                <c:pt idx="25">
                  <c:v>10578</c:v>
                </c:pt>
                <c:pt idx="26">
                  <c:v>10578</c:v>
                </c:pt>
                <c:pt idx="27">
                  <c:v>10587.5</c:v>
                </c:pt>
                <c:pt idx="28">
                  <c:v>10587.5</c:v>
                </c:pt>
                <c:pt idx="29">
                  <c:v>10587.5</c:v>
                </c:pt>
                <c:pt idx="30">
                  <c:v>10672</c:v>
                </c:pt>
                <c:pt idx="31">
                  <c:v>10672</c:v>
                </c:pt>
                <c:pt idx="32">
                  <c:v>10772</c:v>
                </c:pt>
                <c:pt idx="33">
                  <c:v>10772</c:v>
                </c:pt>
                <c:pt idx="34">
                  <c:v>10772</c:v>
                </c:pt>
                <c:pt idx="35">
                  <c:v>10772</c:v>
                </c:pt>
                <c:pt idx="36">
                  <c:v>10785</c:v>
                </c:pt>
                <c:pt idx="37">
                  <c:v>12391.5</c:v>
                </c:pt>
                <c:pt idx="38">
                  <c:v>12420</c:v>
                </c:pt>
                <c:pt idx="39">
                  <c:v>13129.5</c:v>
                </c:pt>
                <c:pt idx="40">
                  <c:v>13171</c:v>
                </c:pt>
                <c:pt idx="41">
                  <c:v>13389.5</c:v>
                </c:pt>
                <c:pt idx="42">
                  <c:v>13446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EB2-4BE0-A222-937A99E0B9F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3814.5</c:v>
                </c:pt>
                <c:pt idx="2">
                  <c:v>4710</c:v>
                </c:pt>
                <c:pt idx="3">
                  <c:v>7181</c:v>
                </c:pt>
                <c:pt idx="4">
                  <c:v>8008</c:v>
                </c:pt>
                <c:pt idx="5">
                  <c:v>8012.5</c:v>
                </c:pt>
                <c:pt idx="6">
                  <c:v>8013</c:v>
                </c:pt>
                <c:pt idx="7">
                  <c:v>8041</c:v>
                </c:pt>
                <c:pt idx="8">
                  <c:v>8133.5</c:v>
                </c:pt>
                <c:pt idx="9">
                  <c:v>8377</c:v>
                </c:pt>
                <c:pt idx="10">
                  <c:v>8377</c:v>
                </c:pt>
                <c:pt idx="11">
                  <c:v>8377</c:v>
                </c:pt>
                <c:pt idx="12">
                  <c:v>8377</c:v>
                </c:pt>
                <c:pt idx="13">
                  <c:v>8835</c:v>
                </c:pt>
                <c:pt idx="14">
                  <c:v>8958</c:v>
                </c:pt>
                <c:pt idx="15">
                  <c:v>9602</c:v>
                </c:pt>
                <c:pt idx="16">
                  <c:v>9709.5</c:v>
                </c:pt>
                <c:pt idx="17">
                  <c:v>9894</c:v>
                </c:pt>
                <c:pt idx="18">
                  <c:v>9922.5</c:v>
                </c:pt>
                <c:pt idx="19">
                  <c:v>9957</c:v>
                </c:pt>
                <c:pt idx="20">
                  <c:v>9957</c:v>
                </c:pt>
                <c:pt idx="21">
                  <c:v>9976</c:v>
                </c:pt>
                <c:pt idx="22">
                  <c:v>10576</c:v>
                </c:pt>
                <c:pt idx="23">
                  <c:v>10576</c:v>
                </c:pt>
                <c:pt idx="24">
                  <c:v>10578</c:v>
                </c:pt>
                <c:pt idx="25">
                  <c:v>10578</c:v>
                </c:pt>
                <c:pt idx="26">
                  <c:v>10578</c:v>
                </c:pt>
                <c:pt idx="27">
                  <c:v>10587.5</c:v>
                </c:pt>
                <c:pt idx="28">
                  <c:v>10587.5</c:v>
                </c:pt>
                <c:pt idx="29">
                  <c:v>10587.5</c:v>
                </c:pt>
                <c:pt idx="30">
                  <c:v>10672</c:v>
                </c:pt>
                <c:pt idx="31">
                  <c:v>10672</c:v>
                </c:pt>
                <c:pt idx="32">
                  <c:v>10772</c:v>
                </c:pt>
                <c:pt idx="33">
                  <c:v>10772</c:v>
                </c:pt>
                <c:pt idx="34">
                  <c:v>10772</c:v>
                </c:pt>
                <c:pt idx="35">
                  <c:v>10772</c:v>
                </c:pt>
                <c:pt idx="36">
                  <c:v>10785</c:v>
                </c:pt>
                <c:pt idx="37">
                  <c:v>12391.5</c:v>
                </c:pt>
                <c:pt idx="38">
                  <c:v>12420</c:v>
                </c:pt>
                <c:pt idx="39">
                  <c:v>13129.5</c:v>
                </c:pt>
                <c:pt idx="40">
                  <c:v>13171</c:v>
                </c:pt>
                <c:pt idx="41">
                  <c:v>13389.5</c:v>
                </c:pt>
                <c:pt idx="42">
                  <c:v>13446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B2-4BE0-A222-937A99E0B9F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6.9999999999999999E-4</c:v>
                  </c:pt>
                  <c:pt idx="3">
                    <c:v>2.0999999999999999E-3</c:v>
                  </c:pt>
                  <c:pt idx="4">
                    <c:v>2.7000000000000001E-3</c:v>
                  </c:pt>
                  <c:pt idx="5">
                    <c:v>3.7000000000000002E-3</c:v>
                  </c:pt>
                  <c:pt idx="6">
                    <c:v>6.1999999999999998E-3</c:v>
                  </c:pt>
                  <c:pt idx="7">
                    <c:v>5.4000000000000003E-3</c:v>
                  </c:pt>
                  <c:pt idx="8">
                    <c:v>5.5999999999999999E-3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1E-4</c:v>
                  </c:pt>
                  <c:pt idx="14">
                    <c:v>5.9999999999999995E-4</c:v>
                  </c:pt>
                  <c:pt idx="15">
                    <c:v>0</c:v>
                  </c:pt>
                  <c:pt idx="16">
                    <c:v>6.9999999999999999E-4</c:v>
                  </c:pt>
                  <c:pt idx="17">
                    <c:v>5.0000000000000001E-3</c:v>
                  </c:pt>
                  <c:pt idx="18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1E-3</c:v>
                  </c:pt>
                  <c:pt idx="31">
                    <c:v>1E-3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5.0000000000000001E-3</c:v>
                  </c:pt>
                  <c:pt idx="37">
                    <c:v>5.0000000000000001E-3</c:v>
                  </c:pt>
                  <c:pt idx="38">
                    <c:v>1E-3</c:v>
                  </c:pt>
                  <c:pt idx="39">
                    <c:v>4.0000000000000002E-4</c:v>
                  </c:pt>
                  <c:pt idx="40">
                    <c:v>1.1999999999999999E-3</c:v>
                  </c:pt>
                  <c:pt idx="41">
                    <c:v>5.0000000000000001E-4</c:v>
                  </c:pt>
                  <c:pt idx="4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3814.5</c:v>
                </c:pt>
                <c:pt idx="2">
                  <c:v>4710</c:v>
                </c:pt>
                <c:pt idx="3">
                  <c:v>7181</c:v>
                </c:pt>
                <c:pt idx="4">
                  <c:v>8008</c:v>
                </c:pt>
                <c:pt idx="5">
                  <c:v>8012.5</c:v>
                </c:pt>
                <c:pt idx="6">
                  <c:v>8013</c:v>
                </c:pt>
                <c:pt idx="7">
                  <c:v>8041</c:v>
                </c:pt>
                <c:pt idx="8">
                  <c:v>8133.5</c:v>
                </c:pt>
                <c:pt idx="9">
                  <c:v>8377</c:v>
                </c:pt>
                <c:pt idx="10">
                  <c:v>8377</c:v>
                </c:pt>
                <c:pt idx="11">
                  <c:v>8377</c:v>
                </c:pt>
                <c:pt idx="12">
                  <c:v>8377</c:v>
                </c:pt>
                <c:pt idx="13">
                  <c:v>8835</c:v>
                </c:pt>
                <c:pt idx="14">
                  <c:v>8958</c:v>
                </c:pt>
                <c:pt idx="15">
                  <c:v>9602</c:v>
                </c:pt>
                <c:pt idx="16">
                  <c:v>9709.5</c:v>
                </c:pt>
                <c:pt idx="17">
                  <c:v>9894</c:v>
                </c:pt>
                <c:pt idx="18">
                  <c:v>9922.5</c:v>
                </c:pt>
                <c:pt idx="19">
                  <c:v>9957</c:v>
                </c:pt>
                <c:pt idx="20">
                  <c:v>9957</c:v>
                </c:pt>
                <c:pt idx="21">
                  <c:v>9976</c:v>
                </c:pt>
                <c:pt idx="22">
                  <c:v>10576</c:v>
                </c:pt>
                <c:pt idx="23">
                  <c:v>10576</c:v>
                </c:pt>
                <c:pt idx="24">
                  <c:v>10578</c:v>
                </c:pt>
                <c:pt idx="25">
                  <c:v>10578</c:v>
                </c:pt>
                <c:pt idx="26">
                  <c:v>10578</c:v>
                </c:pt>
                <c:pt idx="27">
                  <c:v>10587.5</c:v>
                </c:pt>
                <c:pt idx="28">
                  <c:v>10587.5</c:v>
                </c:pt>
                <c:pt idx="29">
                  <c:v>10587.5</c:v>
                </c:pt>
                <c:pt idx="30">
                  <c:v>10672</c:v>
                </c:pt>
                <c:pt idx="31">
                  <c:v>10672</c:v>
                </c:pt>
                <c:pt idx="32">
                  <c:v>10772</c:v>
                </c:pt>
                <c:pt idx="33">
                  <c:v>10772</c:v>
                </c:pt>
                <c:pt idx="34">
                  <c:v>10772</c:v>
                </c:pt>
                <c:pt idx="35">
                  <c:v>10772</c:v>
                </c:pt>
                <c:pt idx="36">
                  <c:v>10785</c:v>
                </c:pt>
                <c:pt idx="37">
                  <c:v>12391.5</c:v>
                </c:pt>
                <c:pt idx="38">
                  <c:v>12420</c:v>
                </c:pt>
                <c:pt idx="39">
                  <c:v>13129.5</c:v>
                </c:pt>
                <c:pt idx="40">
                  <c:v>13171</c:v>
                </c:pt>
                <c:pt idx="41">
                  <c:v>13389.5</c:v>
                </c:pt>
                <c:pt idx="42">
                  <c:v>13446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EB2-4BE0-A222-937A99E0B9F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3814.5</c:v>
                </c:pt>
                <c:pt idx="2">
                  <c:v>4710</c:v>
                </c:pt>
                <c:pt idx="3">
                  <c:v>7181</c:v>
                </c:pt>
                <c:pt idx="4">
                  <c:v>8008</c:v>
                </c:pt>
                <c:pt idx="5">
                  <c:v>8012.5</c:v>
                </c:pt>
                <c:pt idx="6">
                  <c:v>8013</c:v>
                </c:pt>
                <c:pt idx="7">
                  <c:v>8041</c:v>
                </c:pt>
                <c:pt idx="8">
                  <c:v>8133.5</c:v>
                </c:pt>
                <c:pt idx="9">
                  <c:v>8377</c:v>
                </c:pt>
                <c:pt idx="10">
                  <c:v>8377</c:v>
                </c:pt>
                <c:pt idx="11">
                  <c:v>8377</c:v>
                </c:pt>
                <c:pt idx="12">
                  <c:v>8377</c:v>
                </c:pt>
                <c:pt idx="13">
                  <c:v>8835</c:v>
                </c:pt>
                <c:pt idx="14">
                  <c:v>8958</c:v>
                </c:pt>
                <c:pt idx="15">
                  <c:v>9602</c:v>
                </c:pt>
                <c:pt idx="16">
                  <c:v>9709.5</c:v>
                </c:pt>
                <c:pt idx="17">
                  <c:v>9894</c:v>
                </c:pt>
                <c:pt idx="18">
                  <c:v>9922.5</c:v>
                </c:pt>
                <c:pt idx="19">
                  <c:v>9957</c:v>
                </c:pt>
                <c:pt idx="20">
                  <c:v>9957</c:v>
                </c:pt>
                <c:pt idx="21">
                  <c:v>9976</c:v>
                </c:pt>
                <c:pt idx="22">
                  <c:v>10576</c:v>
                </c:pt>
                <c:pt idx="23">
                  <c:v>10576</c:v>
                </c:pt>
                <c:pt idx="24">
                  <c:v>10578</c:v>
                </c:pt>
                <c:pt idx="25">
                  <c:v>10578</c:v>
                </c:pt>
                <c:pt idx="26">
                  <c:v>10578</c:v>
                </c:pt>
                <c:pt idx="27">
                  <c:v>10587.5</c:v>
                </c:pt>
                <c:pt idx="28">
                  <c:v>10587.5</c:v>
                </c:pt>
                <c:pt idx="29">
                  <c:v>10587.5</c:v>
                </c:pt>
                <c:pt idx="30">
                  <c:v>10672</c:v>
                </c:pt>
                <c:pt idx="31">
                  <c:v>10672</c:v>
                </c:pt>
                <c:pt idx="32">
                  <c:v>10772</c:v>
                </c:pt>
                <c:pt idx="33">
                  <c:v>10772</c:v>
                </c:pt>
                <c:pt idx="34">
                  <c:v>10772</c:v>
                </c:pt>
                <c:pt idx="35">
                  <c:v>10772</c:v>
                </c:pt>
                <c:pt idx="36">
                  <c:v>10785</c:v>
                </c:pt>
                <c:pt idx="37">
                  <c:v>12391.5</c:v>
                </c:pt>
                <c:pt idx="38">
                  <c:v>12420</c:v>
                </c:pt>
                <c:pt idx="39">
                  <c:v>13129.5</c:v>
                </c:pt>
                <c:pt idx="40">
                  <c:v>13171</c:v>
                </c:pt>
                <c:pt idx="41">
                  <c:v>13389.5</c:v>
                </c:pt>
                <c:pt idx="42">
                  <c:v>13446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-2.1402709319816884E-2</c:v>
                </c:pt>
                <c:pt idx="1">
                  <c:v>-1.2198505065822828E-2</c:v>
                </c:pt>
                <c:pt idx="2">
                  <c:v>-1.0037706819800629E-2</c:v>
                </c:pt>
                <c:pt idx="3">
                  <c:v>-4.0753031727644995E-3</c:v>
                </c:pt>
                <c:pt idx="4">
                  <c:v>-2.0797921180907321E-3</c:v>
                </c:pt>
                <c:pt idx="5">
                  <c:v>-2.0689338354474042E-3</c:v>
                </c:pt>
                <c:pt idx="6">
                  <c:v>-2.0677273595981482E-3</c:v>
                </c:pt>
                <c:pt idx="7">
                  <c:v>-2.0001647120396621E-3</c:v>
                </c:pt>
                <c:pt idx="8">
                  <c:v>-1.7769666799268176E-3</c:v>
                </c:pt>
                <c:pt idx="9">
                  <c:v>-1.1894129413378661E-3</c:v>
                </c:pt>
                <c:pt idx="10">
                  <c:v>-1.1894129413378661E-3</c:v>
                </c:pt>
                <c:pt idx="11">
                  <c:v>-1.1894129413378661E-3</c:v>
                </c:pt>
                <c:pt idx="12">
                  <c:v>-1.1894129413378661E-3</c:v>
                </c:pt>
                <c:pt idx="13">
                  <c:v>-8.4281063416964674E-5</c:v>
                </c:pt>
                <c:pt idx="14">
                  <c:v>2.1251199550065616E-4</c:v>
                </c:pt>
                <c:pt idx="15">
                  <c:v>1.7664528893457654E-3</c:v>
                </c:pt>
                <c:pt idx="16">
                  <c:v>2.0258451969363718E-3</c:v>
                </c:pt>
                <c:pt idx="17">
                  <c:v>2.4710347853128048E-3</c:v>
                </c:pt>
                <c:pt idx="18">
                  <c:v>2.5398039087205469E-3</c:v>
                </c:pt>
                <c:pt idx="19">
                  <c:v>2.6230507423193918E-3</c:v>
                </c:pt>
                <c:pt idx="20">
                  <c:v>2.6230507423193918E-3</c:v>
                </c:pt>
                <c:pt idx="21">
                  <c:v>2.6688968245912187E-3</c:v>
                </c:pt>
                <c:pt idx="22">
                  <c:v>4.1166678437015679E-3</c:v>
                </c:pt>
                <c:pt idx="23">
                  <c:v>4.1166678437015679E-3</c:v>
                </c:pt>
                <c:pt idx="24">
                  <c:v>4.1214937470986021E-3</c:v>
                </c:pt>
                <c:pt idx="25">
                  <c:v>4.1214937470986021E-3</c:v>
                </c:pt>
                <c:pt idx="26">
                  <c:v>4.1214937470986021E-3</c:v>
                </c:pt>
                <c:pt idx="27">
                  <c:v>4.1444167882345173E-3</c:v>
                </c:pt>
                <c:pt idx="28">
                  <c:v>4.1444167882345173E-3</c:v>
                </c:pt>
                <c:pt idx="29">
                  <c:v>4.1444167882345173E-3</c:v>
                </c:pt>
                <c:pt idx="30">
                  <c:v>4.3483112067592249E-3</c:v>
                </c:pt>
                <c:pt idx="31">
                  <c:v>4.3483112067592249E-3</c:v>
                </c:pt>
                <c:pt idx="32">
                  <c:v>4.5896063766109503E-3</c:v>
                </c:pt>
                <c:pt idx="33">
                  <c:v>4.5896063766109503E-3</c:v>
                </c:pt>
                <c:pt idx="34">
                  <c:v>4.5896063766109503E-3</c:v>
                </c:pt>
                <c:pt idx="35">
                  <c:v>4.5896063766109503E-3</c:v>
                </c:pt>
                <c:pt idx="36">
                  <c:v>4.6209747486916745E-3</c:v>
                </c:pt>
                <c:pt idx="37">
                  <c:v>8.4973816523596403E-3</c:v>
                </c:pt>
                <c:pt idx="38">
                  <c:v>8.5661507757673824E-3</c:v>
                </c:pt>
                <c:pt idx="39">
                  <c:v>1.0278140005865372E-2</c:v>
                </c:pt>
                <c:pt idx="40">
                  <c:v>1.0378277501353835E-2</c:v>
                </c:pt>
                <c:pt idx="41">
                  <c:v>1.0905507447479857E-2</c:v>
                </c:pt>
                <c:pt idx="42">
                  <c:v>1.1041839218446082E-2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EB2-4BE0-A222-937A99E0B9F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3814.5</c:v>
                </c:pt>
                <c:pt idx="2">
                  <c:v>4710</c:v>
                </c:pt>
                <c:pt idx="3">
                  <c:v>7181</c:v>
                </c:pt>
                <c:pt idx="4">
                  <c:v>8008</c:v>
                </c:pt>
                <c:pt idx="5">
                  <c:v>8012.5</c:v>
                </c:pt>
                <c:pt idx="6">
                  <c:v>8013</c:v>
                </c:pt>
                <c:pt idx="7">
                  <c:v>8041</c:v>
                </c:pt>
                <c:pt idx="8">
                  <c:v>8133.5</c:v>
                </c:pt>
                <c:pt idx="9">
                  <c:v>8377</c:v>
                </c:pt>
                <c:pt idx="10">
                  <c:v>8377</c:v>
                </c:pt>
                <c:pt idx="11">
                  <c:v>8377</c:v>
                </c:pt>
                <c:pt idx="12">
                  <c:v>8377</c:v>
                </c:pt>
                <c:pt idx="13">
                  <c:v>8835</c:v>
                </c:pt>
                <c:pt idx="14">
                  <c:v>8958</c:v>
                </c:pt>
                <c:pt idx="15">
                  <c:v>9602</c:v>
                </c:pt>
                <c:pt idx="16">
                  <c:v>9709.5</c:v>
                </c:pt>
                <c:pt idx="17">
                  <c:v>9894</c:v>
                </c:pt>
                <c:pt idx="18">
                  <c:v>9922.5</c:v>
                </c:pt>
                <c:pt idx="19">
                  <c:v>9957</c:v>
                </c:pt>
                <c:pt idx="20">
                  <c:v>9957</c:v>
                </c:pt>
                <c:pt idx="21">
                  <c:v>9976</c:v>
                </c:pt>
                <c:pt idx="22">
                  <c:v>10576</c:v>
                </c:pt>
                <c:pt idx="23">
                  <c:v>10576</c:v>
                </c:pt>
                <c:pt idx="24">
                  <c:v>10578</c:v>
                </c:pt>
                <c:pt idx="25">
                  <c:v>10578</c:v>
                </c:pt>
                <c:pt idx="26">
                  <c:v>10578</c:v>
                </c:pt>
                <c:pt idx="27">
                  <c:v>10587.5</c:v>
                </c:pt>
                <c:pt idx="28">
                  <c:v>10587.5</c:v>
                </c:pt>
                <c:pt idx="29">
                  <c:v>10587.5</c:v>
                </c:pt>
                <c:pt idx="30">
                  <c:v>10672</c:v>
                </c:pt>
                <c:pt idx="31">
                  <c:v>10672</c:v>
                </c:pt>
                <c:pt idx="32">
                  <c:v>10772</c:v>
                </c:pt>
                <c:pt idx="33">
                  <c:v>10772</c:v>
                </c:pt>
                <c:pt idx="34">
                  <c:v>10772</c:v>
                </c:pt>
                <c:pt idx="35">
                  <c:v>10772</c:v>
                </c:pt>
                <c:pt idx="36">
                  <c:v>10785</c:v>
                </c:pt>
                <c:pt idx="37">
                  <c:v>12391.5</c:v>
                </c:pt>
                <c:pt idx="38">
                  <c:v>12420</c:v>
                </c:pt>
                <c:pt idx="39">
                  <c:v>13129.5</c:v>
                </c:pt>
                <c:pt idx="40">
                  <c:v>13171</c:v>
                </c:pt>
                <c:pt idx="41">
                  <c:v>13389.5</c:v>
                </c:pt>
                <c:pt idx="42">
                  <c:v>13446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41">
                  <c:v>2.9252000000269618E-2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EB2-4BE0-A222-937A99E0B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386264"/>
        <c:axId val="1"/>
      </c:scatterChart>
      <c:valAx>
        <c:axId val="682386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3862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54135338345865"/>
          <c:y val="0.92397937099967764"/>
          <c:w val="0.71428571428571441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161925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E89D0B17-2BFA-6127-9221-A4E554A33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vsolj.cetus-net.org/bulletin.html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5" Type="http://schemas.openxmlformats.org/officeDocument/2006/relationships/hyperlink" Target="https://www.aavso.org/ejaavso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45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44</v>
      </c>
    </row>
    <row r="2" spans="1:6" s="10" customFormat="1" ht="12.95" customHeight="1" x14ac:dyDescent="0.2">
      <c r="A2" s="10" t="s">
        <v>28</v>
      </c>
      <c r="B2" s="10" t="s">
        <v>45</v>
      </c>
      <c r="C2" s="11"/>
      <c r="D2" s="11"/>
      <c r="E2" s="3" t="s">
        <v>43</v>
      </c>
      <c r="F2" s="10" t="s">
        <v>52</v>
      </c>
    </row>
    <row r="3" spans="1:6" s="10" customFormat="1" ht="12.95" customHeight="1" thickBot="1" x14ac:dyDescent="0.25"/>
    <row r="4" spans="1:6" s="10" customFormat="1" ht="12.95" customHeight="1" thickTop="1" thickBot="1" x14ac:dyDescent="0.25">
      <c r="A4" s="12" t="s">
        <v>5</v>
      </c>
      <c r="C4" s="13" t="s">
        <v>42</v>
      </c>
      <c r="D4" s="14" t="s">
        <v>42</v>
      </c>
    </row>
    <row r="5" spans="1:6" s="10" customFormat="1" ht="12.95" customHeight="1" thickTop="1" x14ac:dyDescent="0.2">
      <c r="A5" s="15" t="s">
        <v>33</v>
      </c>
      <c r="C5" s="16">
        <v>-9.5</v>
      </c>
      <c r="D5" s="10" t="s">
        <v>34</v>
      </c>
    </row>
    <row r="6" spans="1:6" s="10" customFormat="1" ht="12.95" customHeight="1" x14ac:dyDescent="0.2">
      <c r="A6" s="12" t="s">
        <v>6</v>
      </c>
    </row>
    <row r="7" spans="1:6" s="10" customFormat="1" ht="12.95" customHeight="1" x14ac:dyDescent="0.2">
      <c r="A7" s="10" t="s">
        <v>7</v>
      </c>
      <c r="C7" s="17">
        <v>53866.911</v>
      </c>
      <c r="D7" s="18" t="s">
        <v>46</v>
      </c>
    </row>
    <row r="8" spans="1:6" s="10" customFormat="1" ht="12.95" customHeight="1" x14ac:dyDescent="0.2">
      <c r="A8" s="10" t="s">
        <v>8</v>
      </c>
      <c r="C8" s="17">
        <v>0.42202400000000001</v>
      </c>
      <c r="D8" s="18" t="s">
        <v>46</v>
      </c>
    </row>
    <row r="9" spans="1:6" s="10" customFormat="1" ht="12.95" customHeight="1" x14ac:dyDescent="0.2">
      <c r="A9" s="19" t="s">
        <v>37</v>
      </c>
      <c r="B9" s="20">
        <v>22</v>
      </c>
      <c r="C9" s="21" t="str">
        <f>"F"&amp;B9</f>
        <v>F22</v>
      </c>
      <c r="D9" s="22" t="str">
        <f>"G"&amp;B9</f>
        <v>G22</v>
      </c>
    </row>
    <row r="10" spans="1:6" s="10" customFormat="1" ht="12.95" customHeight="1" thickBot="1" x14ac:dyDescent="0.25">
      <c r="C10" s="23" t="s">
        <v>24</v>
      </c>
      <c r="D10" s="23" t="s">
        <v>25</v>
      </c>
    </row>
    <row r="11" spans="1:6" s="10" customFormat="1" ht="12.95" customHeight="1" x14ac:dyDescent="0.2">
      <c r="A11" s="10" t="s">
        <v>20</v>
      </c>
      <c r="C11" s="22">
        <f ca="1">INTERCEPT(INDIRECT($D$9):G992,INDIRECT($C$9):F992)</f>
        <v>-2.1402709319816884E-2</v>
      </c>
      <c r="D11" s="11"/>
    </row>
    <row r="12" spans="1:6" s="10" customFormat="1" ht="12.95" customHeight="1" x14ac:dyDescent="0.2">
      <c r="A12" s="10" t="s">
        <v>21</v>
      </c>
      <c r="C12" s="22">
        <f ca="1">SLOPE(INDIRECT($D$9):G992,INDIRECT($C$9):F992)</f>
        <v>2.4129516985172516E-6</v>
      </c>
      <c r="D12" s="11"/>
    </row>
    <row r="13" spans="1:6" s="10" customFormat="1" ht="12.95" customHeight="1" x14ac:dyDescent="0.2">
      <c r="A13" s="10" t="s">
        <v>23</v>
      </c>
      <c r="C13" s="11" t="s">
        <v>18</v>
      </c>
    </row>
    <row r="14" spans="1:6" s="10" customFormat="1" ht="12.95" customHeight="1" x14ac:dyDescent="0.2"/>
    <row r="15" spans="1:6" s="10" customFormat="1" ht="12.95" customHeight="1" x14ac:dyDescent="0.2">
      <c r="A15" s="24" t="s">
        <v>22</v>
      </c>
      <c r="C15" s="25">
        <f ca="1">(C7+C11)+(C8+C12)*INT(MAX(F21:F3533))</f>
        <v>59541.456745839219</v>
      </c>
      <c r="E15" s="26" t="s">
        <v>39</v>
      </c>
      <c r="F15" s="16">
        <v>1</v>
      </c>
    </row>
    <row r="16" spans="1:6" s="10" customFormat="1" ht="12.95" customHeight="1" x14ac:dyDescent="0.2">
      <c r="A16" s="12" t="s">
        <v>9</v>
      </c>
      <c r="C16" s="27">
        <f ca="1">+C8+C12</f>
        <v>0.42202641295169852</v>
      </c>
      <c r="E16" s="26" t="s">
        <v>35</v>
      </c>
      <c r="F16" s="28">
        <f ca="1">NOW()+15018.5+$C$5/24</f>
        <v>60312.763428819439</v>
      </c>
    </row>
    <row r="17" spans="1:21" s="10" customFormat="1" ht="12.95" customHeight="1" thickBot="1" x14ac:dyDescent="0.25">
      <c r="A17" s="26" t="s">
        <v>32</v>
      </c>
      <c r="C17" s="10">
        <f>COUNT(C21:C2191)</f>
        <v>43</v>
      </c>
      <c r="E17" s="26" t="s">
        <v>40</v>
      </c>
      <c r="F17" s="28">
        <f ca="1">ROUND(2*(F16-$C$7)/$C$8,0)/2+F15</f>
        <v>15274.5</v>
      </c>
    </row>
    <row r="18" spans="1:21" s="10" customFormat="1" ht="12.95" customHeight="1" thickTop="1" thickBot="1" x14ac:dyDescent="0.25">
      <c r="A18" s="12" t="s">
        <v>10</v>
      </c>
      <c r="C18" s="29">
        <f ca="1">+C15</f>
        <v>59541.456745839219</v>
      </c>
      <c r="D18" s="30">
        <f ca="1">+C16</f>
        <v>0.42202641295169852</v>
      </c>
      <c r="E18" s="26" t="s">
        <v>41</v>
      </c>
      <c r="F18" s="22">
        <f ca="1">ROUND(2*(F16-$C$15)/$C$16,0)/2+F15</f>
        <v>1828.5</v>
      </c>
    </row>
    <row r="19" spans="1:21" s="10" customFormat="1" ht="12.95" customHeight="1" thickTop="1" x14ac:dyDescent="0.2">
      <c r="E19" s="26" t="s">
        <v>36</v>
      </c>
      <c r="F19" s="31">
        <f ca="1">+$C$15+$C$16*F18-15018.5-$C$5/24</f>
        <v>45295.027875254738</v>
      </c>
    </row>
    <row r="20" spans="1:21" s="10" customFormat="1" ht="12.95" customHeight="1" thickBot="1" x14ac:dyDescent="0.25">
      <c r="A20" s="23" t="s">
        <v>11</v>
      </c>
      <c r="B20" s="23" t="s">
        <v>12</v>
      </c>
      <c r="C20" s="23" t="s">
        <v>13</v>
      </c>
      <c r="D20" s="23" t="s">
        <v>17</v>
      </c>
      <c r="E20" s="23" t="s">
        <v>14</v>
      </c>
      <c r="F20" s="23" t="s">
        <v>15</v>
      </c>
      <c r="G20" s="23" t="s">
        <v>16</v>
      </c>
      <c r="H20" s="32" t="s">
        <v>55</v>
      </c>
      <c r="I20" s="32" t="s">
        <v>56</v>
      </c>
      <c r="J20" s="32" t="s">
        <v>57</v>
      </c>
      <c r="K20" s="32" t="s">
        <v>58</v>
      </c>
      <c r="L20" s="32" t="s">
        <v>29</v>
      </c>
      <c r="M20" s="32" t="s">
        <v>30</v>
      </c>
      <c r="N20" s="32" t="s">
        <v>31</v>
      </c>
      <c r="O20" s="32" t="s">
        <v>27</v>
      </c>
      <c r="P20" s="33" t="s">
        <v>26</v>
      </c>
      <c r="Q20" s="23" t="s">
        <v>19</v>
      </c>
      <c r="U20" s="34" t="s">
        <v>38</v>
      </c>
    </row>
    <row r="21" spans="1:21" s="10" customFormat="1" ht="12.95" customHeight="1" x14ac:dyDescent="0.2">
      <c r="A21" s="10" t="str">
        <f>D7</f>
        <v>VSX</v>
      </c>
      <c r="C21" s="17">
        <f>C$7</f>
        <v>53866.911</v>
      </c>
      <c r="D21" s="17" t="s">
        <v>18</v>
      </c>
      <c r="E21" s="10">
        <f t="shared" ref="E21:E63" si="0">+(C21-C$7)/C$8</f>
        <v>0</v>
      </c>
      <c r="F21" s="10">
        <f t="shared" ref="F21:F63" si="1">ROUND(2*E21,0)/2</f>
        <v>0</v>
      </c>
      <c r="G21" s="10">
        <f t="shared" ref="G21:G63" si="2">+C21-(C$7+F21*C$8)</f>
        <v>0</v>
      </c>
      <c r="I21" s="10">
        <f>+G21</f>
        <v>0</v>
      </c>
      <c r="O21" s="10">
        <f t="shared" ref="O21:O63" ca="1" si="3">+C$11+C$12*$F21</f>
        <v>-2.1402709319816884E-2</v>
      </c>
      <c r="Q21" s="35">
        <f t="shared" ref="Q21:Q63" si="4">+C21-15018.5</f>
        <v>38848.411</v>
      </c>
    </row>
    <row r="22" spans="1:21" s="10" customFormat="1" ht="12.95" customHeight="1" x14ac:dyDescent="0.2">
      <c r="A22" s="4" t="s">
        <v>47</v>
      </c>
      <c r="B22" s="5" t="s">
        <v>48</v>
      </c>
      <c r="C22" s="4">
        <v>55476.7215</v>
      </c>
      <c r="D22" s="4">
        <v>4.0000000000000002E-4</v>
      </c>
      <c r="E22" s="3">
        <f t="shared" si="0"/>
        <v>3814.4998862623916</v>
      </c>
      <c r="F22" s="10">
        <f t="shared" si="1"/>
        <v>3814.5</v>
      </c>
      <c r="G22" s="10">
        <f t="shared" si="2"/>
        <v>-4.8000001697801054E-5</v>
      </c>
      <c r="K22" s="10">
        <f>+G22</f>
        <v>-4.8000001697801054E-5</v>
      </c>
      <c r="O22" s="10">
        <f t="shared" ca="1" si="3"/>
        <v>-1.2198505065822828E-2</v>
      </c>
      <c r="Q22" s="35">
        <f t="shared" si="4"/>
        <v>40458.2215</v>
      </c>
    </row>
    <row r="23" spans="1:21" s="10" customFormat="1" ht="12.95" customHeight="1" x14ac:dyDescent="0.2">
      <c r="A23" s="4" t="s">
        <v>49</v>
      </c>
      <c r="B23" s="5" t="s">
        <v>50</v>
      </c>
      <c r="C23" s="4">
        <v>55854.640800000001</v>
      </c>
      <c r="D23" s="4">
        <v>6.9999999999999999E-4</v>
      </c>
      <c r="E23" s="3">
        <f t="shared" si="0"/>
        <v>4709.9923227115069</v>
      </c>
      <c r="F23" s="10">
        <f t="shared" si="1"/>
        <v>4710</v>
      </c>
      <c r="G23" s="10">
        <f t="shared" si="2"/>
        <v>-3.2399999981862493E-3</v>
      </c>
      <c r="K23" s="10">
        <f>+G23</f>
        <v>-3.2399999981862493E-3</v>
      </c>
      <c r="O23" s="10">
        <f t="shared" ca="1" si="3"/>
        <v>-1.0037706819800629E-2</v>
      </c>
      <c r="Q23" s="35">
        <f t="shared" si="4"/>
        <v>40836.140800000001</v>
      </c>
    </row>
    <row r="24" spans="1:21" s="10" customFormat="1" ht="12.95" customHeight="1" x14ac:dyDescent="0.2">
      <c r="A24" s="36" t="s">
        <v>51</v>
      </c>
      <c r="B24" s="37" t="s">
        <v>50</v>
      </c>
      <c r="C24" s="36">
        <v>56897.464399999997</v>
      </c>
      <c r="D24" s="36">
        <v>2.0999999999999999E-3</v>
      </c>
      <c r="E24" s="3">
        <f t="shared" si="0"/>
        <v>7180.9977631603815</v>
      </c>
      <c r="F24" s="10">
        <f t="shared" si="1"/>
        <v>7181</v>
      </c>
      <c r="G24" s="10">
        <f t="shared" si="2"/>
        <v>-9.4399999943561852E-4</v>
      </c>
      <c r="J24" s="10">
        <f>+G24</f>
        <v>-9.4399999943561852E-4</v>
      </c>
      <c r="O24" s="10">
        <f t="shared" ca="1" si="3"/>
        <v>-4.0753031727644995E-3</v>
      </c>
      <c r="Q24" s="35">
        <f t="shared" si="4"/>
        <v>41878.964399999997</v>
      </c>
    </row>
    <row r="25" spans="1:21" s="10" customFormat="1" ht="12.95" customHeight="1" x14ac:dyDescent="0.2">
      <c r="A25" s="38" t="s">
        <v>53</v>
      </c>
      <c r="B25" s="39" t="s">
        <v>50</v>
      </c>
      <c r="C25" s="40">
        <v>57246.476199999997</v>
      </c>
      <c r="D25" s="40">
        <v>2.7000000000000001E-3</v>
      </c>
      <c r="E25" s="3">
        <f t="shared" si="0"/>
        <v>8007.9929103558025</v>
      </c>
      <c r="F25" s="10">
        <f t="shared" si="1"/>
        <v>8008</v>
      </c>
      <c r="G25" s="10">
        <f t="shared" si="2"/>
        <v>-2.9920000015408732E-3</v>
      </c>
      <c r="K25" s="10">
        <f t="shared" ref="K25:K37" si="5">+G25</f>
        <v>-2.9920000015408732E-3</v>
      </c>
      <c r="O25" s="10">
        <f t="shared" ca="1" si="3"/>
        <v>-2.0797921180907321E-3</v>
      </c>
      <c r="Q25" s="35">
        <f t="shared" si="4"/>
        <v>42227.976199999997</v>
      </c>
    </row>
    <row r="26" spans="1:21" s="10" customFormat="1" ht="12.95" customHeight="1" x14ac:dyDescent="0.2">
      <c r="A26" s="38" t="s">
        <v>53</v>
      </c>
      <c r="B26" s="39" t="s">
        <v>50</v>
      </c>
      <c r="C26" s="40">
        <v>57248.376100000001</v>
      </c>
      <c r="D26" s="40">
        <v>3.7000000000000002E-3</v>
      </c>
      <c r="E26" s="3">
        <f t="shared" si="0"/>
        <v>8012.4947870263331</v>
      </c>
      <c r="F26" s="10">
        <f t="shared" si="1"/>
        <v>8012.5</v>
      </c>
      <c r="G26" s="10">
        <f t="shared" si="2"/>
        <v>-2.1999999953550287E-3</v>
      </c>
      <c r="K26" s="10">
        <f t="shared" si="5"/>
        <v>-2.1999999953550287E-3</v>
      </c>
      <c r="O26" s="10">
        <f t="shared" ca="1" si="3"/>
        <v>-2.0689338354474042E-3</v>
      </c>
      <c r="Q26" s="35">
        <f t="shared" si="4"/>
        <v>42229.876100000001</v>
      </c>
    </row>
    <row r="27" spans="1:21" s="10" customFormat="1" ht="12.95" customHeight="1" x14ac:dyDescent="0.2">
      <c r="A27" s="38" t="s">
        <v>53</v>
      </c>
      <c r="B27" s="39" t="s">
        <v>50</v>
      </c>
      <c r="C27" s="40">
        <v>57248.585800000001</v>
      </c>
      <c r="D27" s="40">
        <v>6.1999999999999998E-3</v>
      </c>
      <c r="E27" s="3">
        <f t="shared" si="0"/>
        <v>8012.9916781983975</v>
      </c>
      <c r="F27" s="10">
        <f t="shared" si="1"/>
        <v>8013</v>
      </c>
      <c r="G27" s="10">
        <f t="shared" si="2"/>
        <v>-3.5119999956805259E-3</v>
      </c>
      <c r="K27" s="10">
        <f t="shared" si="5"/>
        <v>-3.5119999956805259E-3</v>
      </c>
      <c r="O27" s="10">
        <f t="shared" ca="1" si="3"/>
        <v>-2.0677273595981482E-3</v>
      </c>
      <c r="Q27" s="35">
        <f t="shared" si="4"/>
        <v>42230.085800000001</v>
      </c>
    </row>
    <row r="28" spans="1:21" s="10" customFormat="1" ht="12.95" customHeight="1" x14ac:dyDescent="0.2">
      <c r="A28" s="38" t="s">
        <v>53</v>
      </c>
      <c r="B28" s="39" t="s">
        <v>50</v>
      </c>
      <c r="C28" s="40">
        <v>57260.402199999997</v>
      </c>
      <c r="D28" s="40">
        <v>5.4000000000000003E-3</v>
      </c>
      <c r="E28" s="3">
        <f t="shared" si="0"/>
        <v>8040.9910336852799</v>
      </c>
      <c r="F28" s="10">
        <f t="shared" si="1"/>
        <v>8041</v>
      </c>
      <c r="G28" s="10">
        <f t="shared" si="2"/>
        <v>-3.7840000004507601E-3</v>
      </c>
      <c r="K28" s="10">
        <f t="shared" si="5"/>
        <v>-3.7840000004507601E-3</v>
      </c>
      <c r="O28" s="10">
        <f t="shared" ca="1" si="3"/>
        <v>-2.0001647120396621E-3</v>
      </c>
      <c r="Q28" s="35">
        <f t="shared" si="4"/>
        <v>42241.902199999997</v>
      </c>
    </row>
    <row r="29" spans="1:21" s="10" customFormat="1" ht="12.95" customHeight="1" x14ac:dyDescent="0.2">
      <c r="A29" s="38" t="s">
        <v>53</v>
      </c>
      <c r="B29" s="39" t="s">
        <v>50</v>
      </c>
      <c r="C29" s="40">
        <v>57299.441700000003</v>
      </c>
      <c r="D29" s="40">
        <v>5.5999999999999999E-3</v>
      </c>
      <c r="E29" s="3">
        <f t="shared" si="0"/>
        <v>8133.4964362216433</v>
      </c>
      <c r="F29" s="10">
        <f t="shared" si="1"/>
        <v>8133.5</v>
      </c>
      <c r="G29" s="10">
        <f t="shared" si="2"/>
        <v>-1.5039999998407438E-3</v>
      </c>
      <c r="K29" s="10">
        <f t="shared" si="5"/>
        <v>-1.5039999998407438E-3</v>
      </c>
      <c r="O29" s="10">
        <f t="shared" ca="1" si="3"/>
        <v>-1.7769666799268176E-3</v>
      </c>
      <c r="Q29" s="35">
        <f t="shared" si="4"/>
        <v>42280.941700000003</v>
      </c>
    </row>
    <row r="30" spans="1:21" s="10" customFormat="1" ht="12.95" customHeight="1" x14ac:dyDescent="0.2">
      <c r="A30" s="41" t="s">
        <v>54</v>
      </c>
      <c r="B30" s="42" t="s">
        <v>50</v>
      </c>
      <c r="C30" s="43">
        <v>57402.203350000003</v>
      </c>
      <c r="D30" s="43">
        <v>2.0000000000000001E-4</v>
      </c>
      <c r="E30" s="3">
        <f t="shared" si="0"/>
        <v>8376.9936069986616</v>
      </c>
      <c r="F30" s="10">
        <f t="shared" si="1"/>
        <v>8377</v>
      </c>
      <c r="G30" s="10">
        <f t="shared" si="2"/>
        <v>-2.69799999659881E-3</v>
      </c>
      <c r="K30" s="10">
        <f t="shared" si="5"/>
        <v>-2.69799999659881E-3</v>
      </c>
      <c r="O30" s="10">
        <f t="shared" ca="1" si="3"/>
        <v>-1.1894129413378661E-3</v>
      </c>
      <c r="Q30" s="35">
        <f t="shared" si="4"/>
        <v>42383.703350000003</v>
      </c>
    </row>
    <row r="31" spans="1:21" s="10" customFormat="1" ht="12.95" customHeight="1" x14ac:dyDescent="0.2">
      <c r="A31" s="41" t="s">
        <v>54</v>
      </c>
      <c r="B31" s="42" t="s">
        <v>50</v>
      </c>
      <c r="C31" s="43">
        <v>57402.203730000001</v>
      </c>
      <c r="D31" s="43">
        <v>2.0000000000000001E-4</v>
      </c>
      <c r="E31" s="3">
        <f t="shared" si="0"/>
        <v>8376.9945074213811</v>
      </c>
      <c r="F31" s="10">
        <f t="shared" si="1"/>
        <v>8377</v>
      </c>
      <c r="G31" s="10">
        <f t="shared" si="2"/>
        <v>-2.3179999989224598E-3</v>
      </c>
      <c r="K31" s="10">
        <f t="shared" si="5"/>
        <v>-2.3179999989224598E-3</v>
      </c>
      <c r="O31" s="10">
        <f t="shared" ca="1" si="3"/>
        <v>-1.1894129413378661E-3</v>
      </c>
      <c r="Q31" s="35">
        <f t="shared" si="4"/>
        <v>42383.703730000001</v>
      </c>
    </row>
    <row r="32" spans="1:21" s="10" customFormat="1" ht="12.95" customHeight="1" x14ac:dyDescent="0.2">
      <c r="A32" s="41" t="s">
        <v>54</v>
      </c>
      <c r="B32" s="42" t="s">
        <v>50</v>
      </c>
      <c r="C32" s="43">
        <v>57402.203950000003</v>
      </c>
      <c r="D32" s="43">
        <v>2.0000000000000001E-4</v>
      </c>
      <c r="E32" s="3">
        <f t="shared" si="0"/>
        <v>8376.995028718753</v>
      </c>
      <c r="F32" s="10">
        <f t="shared" si="1"/>
        <v>8377</v>
      </c>
      <c r="G32" s="10">
        <f t="shared" si="2"/>
        <v>-2.0979999972041696E-3</v>
      </c>
      <c r="K32" s="10">
        <f t="shared" si="5"/>
        <v>-2.0979999972041696E-3</v>
      </c>
      <c r="O32" s="10">
        <f t="shared" ca="1" si="3"/>
        <v>-1.1894129413378661E-3</v>
      </c>
      <c r="Q32" s="35">
        <f t="shared" si="4"/>
        <v>42383.703950000003</v>
      </c>
    </row>
    <row r="33" spans="1:17" s="10" customFormat="1" ht="12.95" customHeight="1" x14ac:dyDescent="0.2">
      <c r="A33" s="41" t="s">
        <v>54</v>
      </c>
      <c r="B33" s="42" t="s">
        <v>50</v>
      </c>
      <c r="C33" s="43">
        <v>57402.204010000001</v>
      </c>
      <c r="D33" s="43">
        <v>2.0000000000000001E-4</v>
      </c>
      <c r="E33" s="3">
        <f t="shared" si="0"/>
        <v>8376.9951708907574</v>
      </c>
      <c r="F33" s="10">
        <f t="shared" si="1"/>
        <v>8377</v>
      </c>
      <c r="G33" s="10">
        <f t="shared" si="2"/>
        <v>-2.0379999987198971E-3</v>
      </c>
      <c r="K33" s="10">
        <f t="shared" si="5"/>
        <v>-2.0379999987198971E-3</v>
      </c>
      <c r="O33" s="10">
        <f t="shared" ca="1" si="3"/>
        <v>-1.1894129413378661E-3</v>
      </c>
      <c r="Q33" s="35">
        <f t="shared" si="4"/>
        <v>42383.704010000001</v>
      </c>
    </row>
    <row r="34" spans="1:17" s="10" customFormat="1" ht="12.95" customHeight="1" x14ac:dyDescent="0.2">
      <c r="A34" s="41" t="s">
        <v>54</v>
      </c>
      <c r="B34" s="42" t="s">
        <v>50</v>
      </c>
      <c r="C34" s="43">
        <v>57595.492409999999</v>
      </c>
      <c r="D34" s="43">
        <v>1E-4</v>
      </c>
      <c r="E34" s="3">
        <f t="shared" si="0"/>
        <v>8834.9985071939009</v>
      </c>
      <c r="F34" s="10">
        <f t="shared" si="1"/>
        <v>8835</v>
      </c>
      <c r="G34" s="10">
        <f t="shared" si="2"/>
        <v>-6.3000000227475539E-4</v>
      </c>
      <c r="K34" s="10">
        <f t="shared" si="5"/>
        <v>-6.3000000227475539E-4</v>
      </c>
      <c r="O34" s="10">
        <f t="shared" ca="1" si="3"/>
        <v>-8.4281063416964674E-5</v>
      </c>
      <c r="Q34" s="35">
        <f t="shared" si="4"/>
        <v>42576.992409999999</v>
      </c>
    </row>
    <row r="35" spans="1:17" s="10" customFormat="1" ht="12.95" customHeight="1" x14ac:dyDescent="0.2">
      <c r="A35" s="41" t="s">
        <v>54</v>
      </c>
      <c r="B35" s="42" t="s">
        <v>50</v>
      </c>
      <c r="C35" s="43">
        <v>57647.3986</v>
      </c>
      <c r="D35" s="43">
        <v>5.9999999999999995E-4</v>
      </c>
      <c r="E35" s="3">
        <f t="shared" si="0"/>
        <v>8957.9919625424154</v>
      </c>
      <c r="F35" s="10">
        <f t="shared" si="1"/>
        <v>8958</v>
      </c>
      <c r="G35" s="10">
        <f t="shared" si="2"/>
        <v>-3.3919999987119809E-3</v>
      </c>
      <c r="K35" s="10">
        <f t="shared" si="5"/>
        <v>-3.3919999987119809E-3</v>
      </c>
      <c r="O35" s="10">
        <f t="shared" ca="1" si="3"/>
        <v>2.1251199550065616E-4</v>
      </c>
      <c r="Q35" s="35">
        <f t="shared" si="4"/>
        <v>42628.8986</v>
      </c>
    </row>
    <row r="36" spans="1:17" s="10" customFormat="1" ht="12.95" customHeight="1" x14ac:dyDescent="0.2">
      <c r="A36" s="44" t="s">
        <v>4</v>
      </c>
      <c r="B36" s="45" t="s">
        <v>50</v>
      </c>
      <c r="C36" s="46">
        <v>57919.1849</v>
      </c>
      <c r="D36" s="47" t="s">
        <v>3</v>
      </c>
      <c r="E36" s="3">
        <f t="shared" si="0"/>
        <v>9601.9987014956496</v>
      </c>
      <c r="F36" s="10">
        <f t="shared" si="1"/>
        <v>9602</v>
      </c>
      <c r="G36" s="10">
        <f t="shared" si="2"/>
        <v>-5.4800000361865386E-4</v>
      </c>
      <c r="K36" s="10">
        <f t="shared" si="5"/>
        <v>-5.4800000361865386E-4</v>
      </c>
      <c r="O36" s="10">
        <f t="shared" ca="1" si="3"/>
        <v>1.7664528893457654E-3</v>
      </c>
      <c r="Q36" s="35">
        <f t="shared" si="4"/>
        <v>42900.6849</v>
      </c>
    </row>
    <row r="37" spans="1:17" s="10" customFormat="1" ht="12.95" customHeight="1" x14ac:dyDescent="0.2">
      <c r="A37" s="48" t="s">
        <v>1</v>
      </c>
      <c r="B37" s="49" t="s">
        <v>50</v>
      </c>
      <c r="C37" s="50">
        <v>57964.553200000002</v>
      </c>
      <c r="D37" s="50">
        <v>6.9999999999999999E-4</v>
      </c>
      <c r="E37" s="3">
        <f t="shared" si="0"/>
        <v>9709.5004075597644</v>
      </c>
      <c r="F37" s="10">
        <f t="shared" si="1"/>
        <v>9709.5</v>
      </c>
      <c r="G37" s="10">
        <f t="shared" si="2"/>
        <v>1.720000000204891E-4</v>
      </c>
      <c r="K37" s="10">
        <f t="shared" si="5"/>
        <v>1.720000000204891E-4</v>
      </c>
      <c r="O37" s="10">
        <f t="shared" ca="1" si="3"/>
        <v>2.0258451969363718E-3</v>
      </c>
      <c r="Q37" s="35">
        <f t="shared" si="4"/>
        <v>42946.053200000002</v>
      </c>
    </row>
    <row r="38" spans="1:17" s="10" customFormat="1" ht="12.95" customHeight="1" x14ac:dyDescent="0.2">
      <c r="A38" s="51" t="s">
        <v>2</v>
      </c>
      <c r="B38" s="52" t="s">
        <v>50</v>
      </c>
      <c r="C38" s="53">
        <v>58042.415999999997</v>
      </c>
      <c r="D38" s="53">
        <v>5.0000000000000001E-3</v>
      </c>
      <c r="E38" s="3">
        <f t="shared" si="0"/>
        <v>9893.9989194927239</v>
      </c>
      <c r="F38" s="10">
        <f t="shared" si="1"/>
        <v>9894</v>
      </c>
      <c r="G38" s="10">
        <f t="shared" si="2"/>
        <v>-4.5600000157719478E-4</v>
      </c>
      <c r="I38" s="10">
        <f>+G38</f>
        <v>-4.5600000157719478E-4</v>
      </c>
      <c r="O38" s="10">
        <f t="shared" ca="1" si="3"/>
        <v>2.4710347853128048E-3</v>
      </c>
      <c r="Q38" s="35">
        <f t="shared" si="4"/>
        <v>43023.915999999997</v>
      </c>
    </row>
    <row r="39" spans="1:17" s="10" customFormat="1" ht="12.95" customHeight="1" x14ac:dyDescent="0.2">
      <c r="A39" s="51" t="s">
        <v>2</v>
      </c>
      <c r="B39" s="52" t="s">
        <v>48</v>
      </c>
      <c r="C39" s="53">
        <v>58054.444000000003</v>
      </c>
      <c r="D39" s="53">
        <v>3.0000000000000001E-3</v>
      </c>
      <c r="E39" s="3">
        <f t="shared" si="0"/>
        <v>9922.4996682653182</v>
      </c>
      <c r="F39" s="10">
        <f t="shared" si="1"/>
        <v>9922.5</v>
      </c>
      <c r="G39" s="10">
        <f t="shared" si="2"/>
        <v>-1.3999999646330252E-4</v>
      </c>
      <c r="I39" s="10">
        <f>+G39</f>
        <v>-1.3999999646330252E-4</v>
      </c>
      <c r="O39" s="10">
        <f t="shared" ca="1" si="3"/>
        <v>2.5398039087205469E-3</v>
      </c>
      <c r="Q39" s="35">
        <f t="shared" si="4"/>
        <v>43035.944000000003</v>
      </c>
    </row>
    <row r="40" spans="1:17" s="10" customFormat="1" ht="12.95" customHeight="1" x14ac:dyDescent="0.2">
      <c r="A40" s="44" t="s">
        <v>4</v>
      </c>
      <c r="B40" s="45" t="s">
        <v>50</v>
      </c>
      <c r="C40" s="46">
        <v>58069.003400000001</v>
      </c>
      <c r="D40" s="47" t="s">
        <v>59</v>
      </c>
      <c r="E40" s="3">
        <f t="shared" si="0"/>
        <v>9956.9986541049821</v>
      </c>
      <c r="F40" s="10">
        <f t="shared" si="1"/>
        <v>9957</v>
      </c>
      <c r="G40" s="10">
        <f t="shared" si="2"/>
        <v>-5.6799999583745375E-4</v>
      </c>
      <c r="K40" s="10">
        <f t="shared" ref="K40:K56" si="6">+G40</f>
        <v>-5.6799999583745375E-4</v>
      </c>
      <c r="O40" s="10">
        <f t="shared" ca="1" si="3"/>
        <v>2.6230507423193918E-3</v>
      </c>
      <c r="Q40" s="35">
        <f t="shared" si="4"/>
        <v>43050.503400000001</v>
      </c>
    </row>
    <row r="41" spans="1:17" s="10" customFormat="1" ht="12.95" customHeight="1" x14ac:dyDescent="0.2">
      <c r="A41" s="44" t="s">
        <v>4</v>
      </c>
      <c r="B41" s="45" t="s">
        <v>50</v>
      </c>
      <c r="C41" s="46">
        <v>58069.003499999999</v>
      </c>
      <c r="D41" s="47" t="s">
        <v>3</v>
      </c>
      <c r="E41" s="3">
        <f t="shared" si="0"/>
        <v>9956.9988910583252</v>
      </c>
      <c r="F41" s="10">
        <f t="shared" si="1"/>
        <v>9957</v>
      </c>
      <c r="G41" s="10">
        <f t="shared" si="2"/>
        <v>-4.6799999836366624E-4</v>
      </c>
      <c r="K41" s="10">
        <f t="shared" si="6"/>
        <v>-4.6799999836366624E-4</v>
      </c>
      <c r="O41" s="10">
        <f t="shared" ca="1" si="3"/>
        <v>2.6230507423193918E-3</v>
      </c>
      <c r="Q41" s="35">
        <f t="shared" si="4"/>
        <v>43050.503499999999</v>
      </c>
    </row>
    <row r="42" spans="1:17" s="10" customFormat="1" ht="12.95" customHeight="1" x14ac:dyDescent="0.2">
      <c r="A42" s="44" t="s">
        <v>4</v>
      </c>
      <c r="B42" s="45" t="s">
        <v>50</v>
      </c>
      <c r="C42" s="54">
        <v>58077.017999999996</v>
      </c>
      <c r="D42" s="47" t="s">
        <v>59</v>
      </c>
      <c r="E42" s="3">
        <f t="shared" si="0"/>
        <v>9975.9895171838471</v>
      </c>
      <c r="F42" s="10">
        <f t="shared" si="1"/>
        <v>9976</v>
      </c>
      <c r="G42" s="10">
        <f t="shared" si="2"/>
        <v>-4.4240000061108731E-3</v>
      </c>
      <c r="K42" s="10">
        <f t="shared" si="6"/>
        <v>-4.4240000061108731E-3</v>
      </c>
      <c r="O42" s="10">
        <f t="shared" ca="1" si="3"/>
        <v>2.6688968245912187E-3</v>
      </c>
      <c r="Q42" s="35">
        <f t="shared" si="4"/>
        <v>43058.517999999996</v>
      </c>
    </row>
    <row r="43" spans="1:17" s="10" customFormat="1" ht="12.95" customHeight="1" x14ac:dyDescent="0.2">
      <c r="A43" s="55" t="s">
        <v>0</v>
      </c>
      <c r="B43" s="56" t="s">
        <v>50</v>
      </c>
      <c r="C43" s="55">
        <v>58330.238700000104</v>
      </c>
      <c r="D43" s="55" t="s">
        <v>18</v>
      </c>
      <c r="E43" s="3">
        <f t="shared" si="0"/>
        <v>10576.004445245066</v>
      </c>
      <c r="F43" s="10">
        <f t="shared" si="1"/>
        <v>10576</v>
      </c>
      <c r="G43" s="10">
        <f t="shared" si="2"/>
        <v>1.8760001039481722E-3</v>
      </c>
      <c r="K43" s="10">
        <f t="shared" si="6"/>
        <v>1.8760001039481722E-3</v>
      </c>
      <c r="O43" s="10">
        <f t="shared" ca="1" si="3"/>
        <v>4.1166678437015679E-3</v>
      </c>
      <c r="Q43" s="35">
        <f t="shared" si="4"/>
        <v>43311.738700000104</v>
      </c>
    </row>
    <row r="44" spans="1:17" s="10" customFormat="1" ht="12.95" customHeight="1" x14ac:dyDescent="0.2">
      <c r="A44" s="55" t="s">
        <v>0</v>
      </c>
      <c r="B44" s="56" t="s">
        <v>50</v>
      </c>
      <c r="C44" s="55">
        <v>58330.238799999934</v>
      </c>
      <c r="D44" s="55" t="s">
        <v>18</v>
      </c>
      <c r="E44" s="3">
        <f t="shared" si="0"/>
        <v>10576.00468219801</v>
      </c>
      <c r="F44" s="10">
        <f t="shared" si="1"/>
        <v>10576</v>
      </c>
      <c r="G44" s="10">
        <f t="shared" si="2"/>
        <v>1.9759999340749346E-3</v>
      </c>
      <c r="K44" s="10">
        <f t="shared" si="6"/>
        <v>1.9759999340749346E-3</v>
      </c>
      <c r="O44" s="10">
        <f t="shared" ca="1" si="3"/>
        <v>4.1166678437015679E-3</v>
      </c>
      <c r="Q44" s="35">
        <f t="shared" si="4"/>
        <v>43311.738799999934</v>
      </c>
    </row>
    <row r="45" spans="1:17" s="10" customFormat="1" ht="12.95" customHeight="1" x14ac:dyDescent="0.2">
      <c r="A45" s="55" t="s">
        <v>0</v>
      </c>
      <c r="B45" s="56" t="s">
        <v>50</v>
      </c>
      <c r="C45" s="55">
        <v>58331.085800000001</v>
      </c>
      <c r="D45" s="55" t="s">
        <v>18</v>
      </c>
      <c r="E45" s="3">
        <f t="shared" si="0"/>
        <v>10578.011677061022</v>
      </c>
      <c r="F45" s="10">
        <f t="shared" si="1"/>
        <v>10578</v>
      </c>
      <c r="G45" s="10">
        <f t="shared" si="2"/>
        <v>4.9280000021099113E-3</v>
      </c>
      <c r="K45" s="10">
        <f t="shared" si="6"/>
        <v>4.9280000021099113E-3</v>
      </c>
      <c r="O45" s="10">
        <f t="shared" ca="1" si="3"/>
        <v>4.1214937470986021E-3</v>
      </c>
      <c r="Q45" s="35">
        <f t="shared" si="4"/>
        <v>43312.585800000001</v>
      </c>
    </row>
    <row r="46" spans="1:17" s="10" customFormat="1" ht="12.95" customHeight="1" x14ac:dyDescent="0.2">
      <c r="A46" s="55" t="s">
        <v>0</v>
      </c>
      <c r="B46" s="56" t="s">
        <v>50</v>
      </c>
      <c r="C46" s="55">
        <v>58331.087400000077</v>
      </c>
      <c r="D46" s="55" t="s">
        <v>18</v>
      </c>
      <c r="E46" s="3">
        <f t="shared" si="0"/>
        <v>10578.015468314779</v>
      </c>
      <c r="F46" s="10">
        <f t="shared" si="1"/>
        <v>10578</v>
      </c>
      <c r="G46" s="10">
        <f t="shared" si="2"/>
        <v>6.5280000781058334E-3</v>
      </c>
      <c r="K46" s="10">
        <f t="shared" si="6"/>
        <v>6.5280000781058334E-3</v>
      </c>
      <c r="O46" s="10">
        <f t="shared" ca="1" si="3"/>
        <v>4.1214937470986021E-3</v>
      </c>
      <c r="Q46" s="35">
        <f t="shared" si="4"/>
        <v>43312.587400000077</v>
      </c>
    </row>
    <row r="47" spans="1:17" s="10" customFormat="1" ht="12.95" customHeight="1" x14ac:dyDescent="0.2">
      <c r="A47" s="55" t="s">
        <v>0</v>
      </c>
      <c r="B47" s="56" t="s">
        <v>50</v>
      </c>
      <c r="C47" s="55">
        <v>58331.093200000003</v>
      </c>
      <c r="D47" s="55" t="s">
        <v>18</v>
      </c>
      <c r="E47" s="3">
        <f t="shared" si="0"/>
        <v>10578.029211608826</v>
      </c>
      <c r="F47" s="10">
        <f t="shared" si="1"/>
        <v>10578</v>
      </c>
      <c r="G47" s="10">
        <f t="shared" si="2"/>
        <v>1.2328000004345085E-2</v>
      </c>
      <c r="K47" s="10">
        <f t="shared" si="6"/>
        <v>1.2328000004345085E-2</v>
      </c>
      <c r="O47" s="10">
        <f t="shared" ca="1" si="3"/>
        <v>4.1214937470986021E-3</v>
      </c>
      <c r="Q47" s="35">
        <f t="shared" si="4"/>
        <v>43312.593200000003</v>
      </c>
    </row>
    <row r="48" spans="1:17" s="10" customFormat="1" ht="12.95" customHeight="1" x14ac:dyDescent="0.2">
      <c r="A48" s="55" t="s">
        <v>0</v>
      </c>
      <c r="B48" s="56" t="s">
        <v>48</v>
      </c>
      <c r="C48" s="55">
        <v>58335.091299999971</v>
      </c>
      <c r="D48" s="55" t="s">
        <v>18</v>
      </c>
      <c r="E48" s="3">
        <f t="shared" si="0"/>
        <v>10587.502843440114</v>
      </c>
      <c r="F48" s="10">
        <f t="shared" si="1"/>
        <v>10587.5</v>
      </c>
      <c r="G48" s="10">
        <f t="shared" si="2"/>
        <v>1.1999999696854502E-3</v>
      </c>
      <c r="K48" s="10">
        <f t="shared" si="6"/>
        <v>1.1999999696854502E-3</v>
      </c>
      <c r="O48" s="10">
        <f t="shared" ca="1" si="3"/>
        <v>4.1444167882345173E-3</v>
      </c>
      <c r="Q48" s="35">
        <f t="shared" si="4"/>
        <v>43316.591299999971</v>
      </c>
    </row>
    <row r="49" spans="1:21" s="10" customFormat="1" ht="12.95" customHeight="1" x14ac:dyDescent="0.2">
      <c r="A49" s="55" t="s">
        <v>0</v>
      </c>
      <c r="B49" s="56" t="s">
        <v>48</v>
      </c>
      <c r="C49" s="55">
        <v>58335.092000000179</v>
      </c>
      <c r="D49" s="55" t="s">
        <v>18</v>
      </c>
      <c r="E49" s="3">
        <f t="shared" si="0"/>
        <v>10587.504502114047</v>
      </c>
      <c r="F49" s="10">
        <f t="shared" si="1"/>
        <v>10587.5</v>
      </c>
      <c r="G49" s="10">
        <f t="shared" si="2"/>
        <v>1.9000001775566489E-3</v>
      </c>
      <c r="K49" s="10">
        <f t="shared" si="6"/>
        <v>1.9000001775566489E-3</v>
      </c>
      <c r="O49" s="10">
        <f t="shared" ca="1" si="3"/>
        <v>4.1444167882345173E-3</v>
      </c>
      <c r="Q49" s="35">
        <f t="shared" si="4"/>
        <v>43316.592000000179</v>
      </c>
    </row>
    <row r="50" spans="1:21" s="10" customFormat="1" ht="12.95" customHeight="1" x14ac:dyDescent="0.2">
      <c r="A50" s="55" t="s">
        <v>0</v>
      </c>
      <c r="B50" s="56" t="s">
        <v>48</v>
      </c>
      <c r="C50" s="55">
        <v>58335.093400000129</v>
      </c>
      <c r="D50" s="55" t="s">
        <v>18</v>
      </c>
      <c r="E50" s="3">
        <f t="shared" si="0"/>
        <v>10587.50781946081</v>
      </c>
      <c r="F50" s="10">
        <f t="shared" si="1"/>
        <v>10587.5</v>
      </c>
      <c r="G50" s="10">
        <f t="shared" si="2"/>
        <v>3.3000001276377589E-3</v>
      </c>
      <c r="K50" s="10">
        <f t="shared" si="6"/>
        <v>3.3000001276377589E-3</v>
      </c>
      <c r="O50" s="10">
        <f t="shared" ca="1" si="3"/>
        <v>4.1444167882345173E-3</v>
      </c>
      <c r="Q50" s="35">
        <f t="shared" si="4"/>
        <v>43316.593400000129</v>
      </c>
    </row>
    <row r="51" spans="1:21" s="10" customFormat="1" ht="12.95" customHeight="1" x14ac:dyDescent="0.2">
      <c r="A51" s="57" t="s">
        <v>60</v>
      </c>
      <c r="C51" s="17">
        <v>58370.752</v>
      </c>
      <c r="D51" s="17">
        <v>1E-3</v>
      </c>
      <c r="E51" s="3">
        <f t="shared" si="0"/>
        <v>10672.002066233201</v>
      </c>
      <c r="F51" s="10">
        <f t="shared" si="1"/>
        <v>10672</v>
      </c>
      <c r="G51" s="10">
        <f t="shared" si="2"/>
        <v>8.7199999688891694E-4</v>
      </c>
      <c r="K51" s="10">
        <f t="shared" si="6"/>
        <v>8.7199999688891694E-4</v>
      </c>
      <c r="O51" s="10">
        <f t="shared" ca="1" si="3"/>
        <v>4.3483112067592249E-3</v>
      </c>
      <c r="Q51" s="35">
        <f t="shared" si="4"/>
        <v>43352.252</v>
      </c>
    </row>
    <row r="52" spans="1:21" s="10" customFormat="1" ht="12.95" customHeight="1" x14ac:dyDescent="0.2">
      <c r="A52" s="7" t="s">
        <v>62</v>
      </c>
      <c r="B52" s="8" t="s">
        <v>50</v>
      </c>
      <c r="C52" s="62">
        <v>58370.752</v>
      </c>
      <c r="D52" s="63">
        <v>1E-3</v>
      </c>
      <c r="E52" s="3">
        <f t="shared" si="0"/>
        <v>10672.002066233201</v>
      </c>
      <c r="F52" s="10">
        <f t="shared" si="1"/>
        <v>10672</v>
      </c>
      <c r="G52" s="10">
        <f t="shared" si="2"/>
        <v>8.7199999688891694E-4</v>
      </c>
      <c r="K52" s="10">
        <f t="shared" si="6"/>
        <v>8.7199999688891694E-4</v>
      </c>
      <c r="O52" s="10">
        <f t="shared" ca="1" si="3"/>
        <v>4.3483112067592249E-3</v>
      </c>
      <c r="Q52" s="35">
        <f t="shared" si="4"/>
        <v>43352.252</v>
      </c>
    </row>
    <row r="53" spans="1:21" s="10" customFormat="1" ht="12.95" customHeight="1" x14ac:dyDescent="0.2">
      <c r="A53" s="55" t="s">
        <v>0</v>
      </c>
      <c r="B53" s="56" t="s">
        <v>50</v>
      </c>
      <c r="C53" s="55">
        <v>58412.9552000002</v>
      </c>
      <c r="D53" s="55" t="s">
        <v>18</v>
      </c>
      <c r="E53" s="3">
        <f t="shared" si="0"/>
        <v>10772.003961860464</v>
      </c>
      <c r="F53" s="10">
        <f t="shared" si="1"/>
        <v>10772</v>
      </c>
      <c r="G53" s="10">
        <f t="shared" si="2"/>
        <v>1.6720002022339031E-3</v>
      </c>
      <c r="K53" s="10">
        <f t="shared" si="6"/>
        <v>1.6720002022339031E-3</v>
      </c>
      <c r="O53" s="10">
        <f t="shared" ca="1" si="3"/>
        <v>4.5896063766109503E-3</v>
      </c>
      <c r="Q53" s="35">
        <f t="shared" si="4"/>
        <v>43394.4552000002</v>
      </c>
    </row>
    <row r="54" spans="1:21" s="10" customFormat="1" ht="12.95" customHeight="1" x14ac:dyDescent="0.2">
      <c r="A54" s="55" t="s">
        <v>0</v>
      </c>
      <c r="B54" s="56" t="s">
        <v>50</v>
      </c>
      <c r="C54" s="55">
        <v>58412.9552000002</v>
      </c>
      <c r="D54" s="55" t="s">
        <v>18</v>
      </c>
      <c r="E54" s="3">
        <f t="shared" si="0"/>
        <v>10772.003961860464</v>
      </c>
      <c r="F54" s="10">
        <f t="shared" si="1"/>
        <v>10772</v>
      </c>
      <c r="G54" s="10">
        <f t="shared" si="2"/>
        <v>1.6720002022339031E-3</v>
      </c>
      <c r="K54" s="10">
        <f t="shared" si="6"/>
        <v>1.6720002022339031E-3</v>
      </c>
      <c r="O54" s="10">
        <f t="shared" ca="1" si="3"/>
        <v>4.5896063766109503E-3</v>
      </c>
      <c r="Q54" s="35">
        <f t="shared" si="4"/>
        <v>43394.4552000002</v>
      </c>
    </row>
    <row r="55" spans="1:21" s="10" customFormat="1" ht="12.95" customHeight="1" x14ac:dyDescent="0.2">
      <c r="A55" s="55" t="s">
        <v>0</v>
      </c>
      <c r="B55" s="56" t="s">
        <v>50</v>
      </c>
      <c r="C55" s="55">
        <v>58412.9552000002</v>
      </c>
      <c r="D55" s="55" t="s">
        <v>18</v>
      </c>
      <c r="E55" s="3">
        <f t="shared" si="0"/>
        <v>10772.003961860464</v>
      </c>
      <c r="F55" s="10">
        <f t="shared" si="1"/>
        <v>10772</v>
      </c>
      <c r="G55" s="10">
        <f t="shared" si="2"/>
        <v>1.6720002022339031E-3</v>
      </c>
      <c r="K55" s="10">
        <f t="shared" si="6"/>
        <v>1.6720002022339031E-3</v>
      </c>
      <c r="O55" s="10">
        <f t="shared" ca="1" si="3"/>
        <v>4.5896063766109503E-3</v>
      </c>
      <c r="Q55" s="35">
        <f t="shared" si="4"/>
        <v>43394.4552000002</v>
      </c>
    </row>
    <row r="56" spans="1:21" s="10" customFormat="1" ht="12.95" customHeight="1" x14ac:dyDescent="0.2">
      <c r="A56" s="55" t="s">
        <v>0</v>
      </c>
      <c r="B56" s="56" t="s">
        <v>50</v>
      </c>
      <c r="C56" s="55">
        <v>58412.955300000031</v>
      </c>
      <c r="D56" s="55" t="s">
        <v>18</v>
      </c>
      <c r="E56" s="3">
        <f t="shared" si="0"/>
        <v>10772.004198813409</v>
      </c>
      <c r="F56" s="10">
        <f t="shared" si="1"/>
        <v>10772</v>
      </c>
      <c r="G56" s="10">
        <f t="shared" si="2"/>
        <v>1.7720000323606655E-3</v>
      </c>
      <c r="K56" s="10">
        <f t="shared" si="6"/>
        <v>1.7720000323606655E-3</v>
      </c>
      <c r="O56" s="10">
        <f t="shared" ca="1" si="3"/>
        <v>4.5896063766109503E-3</v>
      </c>
      <c r="Q56" s="35">
        <f t="shared" si="4"/>
        <v>43394.455300000031</v>
      </c>
    </row>
    <row r="57" spans="1:21" s="10" customFormat="1" ht="12.95" customHeight="1" x14ac:dyDescent="0.2">
      <c r="A57" s="51" t="s">
        <v>2</v>
      </c>
      <c r="B57" s="52" t="s">
        <v>50</v>
      </c>
      <c r="C57" s="53">
        <v>58418.442000000003</v>
      </c>
      <c r="D57" s="53">
        <v>5.0000000000000001E-3</v>
      </c>
      <c r="E57" s="3">
        <f t="shared" si="0"/>
        <v>10785.005118192337</v>
      </c>
      <c r="F57" s="10">
        <f t="shared" si="1"/>
        <v>10785</v>
      </c>
      <c r="G57" s="10">
        <f t="shared" si="2"/>
        <v>2.1600000036414713E-3</v>
      </c>
      <c r="I57" s="10">
        <f>+G57</f>
        <v>2.1600000036414713E-3</v>
      </c>
      <c r="O57" s="10">
        <f t="shared" ca="1" si="3"/>
        <v>4.6209747486916745E-3</v>
      </c>
      <c r="Q57" s="35">
        <f t="shared" si="4"/>
        <v>43399.942000000003</v>
      </c>
    </row>
    <row r="58" spans="1:21" s="10" customFormat="1" ht="12.95" customHeight="1" x14ac:dyDescent="0.2">
      <c r="A58" s="7" t="s">
        <v>63</v>
      </c>
      <c r="B58" s="8" t="s">
        <v>48</v>
      </c>
      <c r="C58" s="62">
        <v>59096.429000000004</v>
      </c>
      <c r="D58" s="63">
        <v>5.0000000000000001E-3</v>
      </c>
      <c r="E58" s="3">
        <f t="shared" si="0"/>
        <v>12391.518017932638</v>
      </c>
      <c r="F58" s="10">
        <f t="shared" si="1"/>
        <v>12391.5</v>
      </c>
      <c r="G58" s="10">
        <f t="shared" si="2"/>
        <v>7.6040000058128498E-3</v>
      </c>
      <c r="K58" s="10">
        <f>+G58</f>
        <v>7.6040000058128498E-3</v>
      </c>
      <c r="O58" s="10">
        <f t="shared" ca="1" si="3"/>
        <v>8.4973816523596403E-3</v>
      </c>
      <c r="Q58" s="35">
        <f t="shared" si="4"/>
        <v>44077.929000000004</v>
      </c>
    </row>
    <row r="59" spans="1:21" s="10" customFormat="1" ht="12.95" customHeight="1" x14ac:dyDescent="0.2">
      <c r="A59" s="7" t="s">
        <v>64</v>
      </c>
      <c r="B59" s="8" t="s">
        <v>50</v>
      </c>
      <c r="C59" s="62">
        <v>59108.457600000002</v>
      </c>
      <c r="D59" s="63">
        <v>1E-3</v>
      </c>
      <c r="E59" s="3">
        <f t="shared" si="0"/>
        <v>12420.020188425306</v>
      </c>
      <c r="F59" s="10">
        <f t="shared" si="1"/>
        <v>12420</v>
      </c>
      <c r="G59" s="10">
        <f t="shared" si="2"/>
        <v>8.5200000030454248E-3</v>
      </c>
      <c r="K59" s="10">
        <f>+G59</f>
        <v>8.5200000030454248E-3</v>
      </c>
      <c r="O59" s="10">
        <f t="shared" ca="1" si="3"/>
        <v>8.5661507757673824E-3</v>
      </c>
      <c r="Q59" s="35">
        <f t="shared" si="4"/>
        <v>44089.957600000002</v>
      </c>
    </row>
    <row r="60" spans="1:21" s="10" customFormat="1" ht="12.95" customHeight="1" x14ac:dyDescent="0.2">
      <c r="A60" s="58" t="s">
        <v>61</v>
      </c>
      <c r="C60" s="6">
        <v>59407.889799999997</v>
      </c>
      <c r="D60" s="4">
        <v>4.0000000000000002E-4</v>
      </c>
      <c r="E60" s="3">
        <f t="shared" si="0"/>
        <v>13129.534813185974</v>
      </c>
      <c r="F60" s="10">
        <f t="shared" si="1"/>
        <v>13129.5</v>
      </c>
      <c r="G60" s="10">
        <f t="shared" si="2"/>
        <v>1.4691999997012317E-2</v>
      </c>
      <c r="K60" s="10">
        <f>+G60</f>
        <v>1.4691999997012317E-2</v>
      </c>
      <c r="O60" s="10">
        <f t="shared" ca="1" si="3"/>
        <v>1.0278140005865372E-2</v>
      </c>
      <c r="Q60" s="35">
        <f t="shared" si="4"/>
        <v>44389.389799999997</v>
      </c>
    </row>
    <row r="61" spans="1:21" s="10" customFormat="1" ht="12.95" customHeight="1" x14ac:dyDescent="0.2">
      <c r="A61" s="7" t="s">
        <v>64</v>
      </c>
      <c r="B61" s="8" t="s">
        <v>50</v>
      </c>
      <c r="C61" s="62">
        <v>59425.404000000002</v>
      </c>
      <c r="D61" s="63">
        <v>1.1999999999999999E-3</v>
      </c>
      <c r="E61" s="3">
        <f t="shared" si="0"/>
        <v>13171.035296570815</v>
      </c>
      <c r="F61" s="10">
        <f t="shared" si="1"/>
        <v>13171</v>
      </c>
      <c r="G61" s="10">
        <f t="shared" si="2"/>
        <v>1.4896000000589993E-2</v>
      </c>
      <c r="K61" s="10">
        <f>+G61</f>
        <v>1.4896000000589993E-2</v>
      </c>
      <c r="O61" s="10">
        <f t="shared" ca="1" si="3"/>
        <v>1.0378277501353835E-2</v>
      </c>
      <c r="Q61" s="35">
        <f t="shared" si="4"/>
        <v>44406.904000000002</v>
      </c>
    </row>
    <row r="62" spans="1:21" s="10" customFormat="1" ht="12.95" customHeight="1" x14ac:dyDescent="0.2">
      <c r="A62" s="9" t="s">
        <v>66</v>
      </c>
      <c r="B62" s="59" t="s">
        <v>48</v>
      </c>
      <c r="C62" s="60">
        <v>59517.630599999997</v>
      </c>
      <c r="D62" s="61">
        <v>5.0000000000000001E-4</v>
      </c>
      <c r="E62" s="3">
        <f t="shared" si="0"/>
        <v>13389.569313593531</v>
      </c>
      <c r="F62" s="10">
        <f t="shared" si="1"/>
        <v>13389.5</v>
      </c>
      <c r="G62" s="10">
        <f t="shared" si="2"/>
        <v>2.9252000000269618E-2</v>
      </c>
      <c r="O62" s="10">
        <f t="shared" ca="1" si="3"/>
        <v>1.0905507447479857E-2</v>
      </c>
      <c r="Q62" s="35">
        <f t="shared" si="4"/>
        <v>44499.130599999997</v>
      </c>
      <c r="U62" s="10">
        <f>+G62</f>
        <v>2.9252000000269618E-2</v>
      </c>
    </row>
    <row r="63" spans="1:21" s="10" customFormat="1" ht="12.95" customHeight="1" x14ac:dyDescent="0.2">
      <c r="A63" s="7" t="s">
        <v>65</v>
      </c>
      <c r="B63" s="8" t="s">
        <v>48</v>
      </c>
      <c r="C63" s="62">
        <v>59541.464</v>
      </c>
      <c r="D63" s="63">
        <v>5.0000000000000001E-3</v>
      </c>
      <c r="E63" s="3">
        <f t="shared" si="0"/>
        <v>13446.043352984663</v>
      </c>
      <c r="F63" s="10">
        <f t="shared" si="1"/>
        <v>13446</v>
      </c>
      <c r="G63" s="10">
        <f t="shared" si="2"/>
        <v>1.829600000201026E-2</v>
      </c>
      <c r="K63" s="10">
        <f>+G63</f>
        <v>1.829600000201026E-2</v>
      </c>
      <c r="O63" s="10">
        <f t="shared" ca="1" si="3"/>
        <v>1.1041839218446082E-2</v>
      </c>
      <c r="Q63" s="35">
        <f t="shared" si="4"/>
        <v>44522.964</v>
      </c>
    </row>
    <row r="64" spans="1:21" s="10" customFormat="1" ht="12.95" customHeight="1" x14ac:dyDescent="0.2">
      <c r="C64" s="17"/>
      <c r="D64" s="17"/>
    </row>
    <row r="65" spans="3:4" s="10" customFormat="1" ht="12.95" customHeight="1" x14ac:dyDescent="0.2">
      <c r="C65" s="17"/>
      <c r="D65" s="17"/>
    </row>
    <row r="66" spans="3:4" s="10" customFormat="1" ht="12.95" customHeight="1" x14ac:dyDescent="0.2">
      <c r="C66" s="17"/>
      <c r="D66" s="17"/>
    </row>
    <row r="67" spans="3:4" s="10" customFormat="1" ht="12.95" customHeight="1" x14ac:dyDescent="0.2">
      <c r="C67" s="17"/>
      <c r="D67" s="17"/>
    </row>
    <row r="68" spans="3:4" s="10" customFormat="1" ht="12.95" customHeight="1" x14ac:dyDescent="0.2">
      <c r="C68" s="17"/>
      <c r="D68" s="17"/>
    </row>
    <row r="69" spans="3:4" s="10" customFormat="1" ht="12.95" customHeight="1" x14ac:dyDescent="0.2">
      <c r="C69" s="17"/>
      <c r="D69" s="17"/>
    </row>
    <row r="70" spans="3:4" s="10" customFormat="1" ht="12.95" customHeight="1" x14ac:dyDescent="0.2">
      <c r="C70" s="17"/>
      <c r="D70" s="17"/>
    </row>
    <row r="71" spans="3:4" s="10" customFormat="1" ht="12.95" customHeight="1" x14ac:dyDescent="0.2">
      <c r="C71" s="17"/>
      <c r="D71" s="17"/>
    </row>
    <row r="72" spans="3:4" s="10" customFormat="1" ht="12.95" customHeight="1" x14ac:dyDescent="0.2">
      <c r="C72" s="17"/>
      <c r="D72" s="17"/>
    </row>
    <row r="73" spans="3:4" s="10" customFormat="1" ht="12.95" customHeight="1" x14ac:dyDescent="0.2">
      <c r="C73" s="17"/>
      <c r="D73" s="17"/>
    </row>
    <row r="74" spans="3:4" s="10" customFormat="1" ht="12.95" customHeight="1" x14ac:dyDescent="0.2">
      <c r="C74" s="17"/>
      <c r="D74" s="17"/>
    </row>
    <row r="75" spans="3:4" s="10" customFormat="1" ht="12.95" customHeight="1" x14ac:dyDescent="0.2">
      <c r="C75" s="17"/>
      <c r="D75" s="17"/>
    </row>
    <row r="76" spans="3:4" s="10" customFormat="1" ht="12.95" customHeight="1" x14ac:dyDescent="0.2">
      <c r="C76" s="17"/>
      <c r="D76" s="17"/>
    </row>
    <row r="77" spans="3:4" s="10" customFormat="1" ht="12.95" customHeight="1" x14ac:dyDescent="0.2">
      <c r="C77" s="17"/>
      <c r="D77" s="17"/>
    </row>
    <row r="78" spans="3:4" s="10" customFormat="1" ht="12.95" customHeight="1" x14ac:dyDescent="0.2">
      <c r="C78" s="17"/>
      <c r="D78" s="17"/>
    </row>
    <row r="79" spans="3:4" s="10" customFormat="1" ht="12.95" customHeight="1" x14ac:dyDescent="0.2">
      <c r="C79" s="17"/>
      <c r="D79" s="17"/>
    </row>
    <row r="80" spans="3:4" s="10" customFormat="1" ht="12.95" customHeight="1" x14ac:dyDescent="0.2">
      <c r="C80" s="17"/>
      <c r="D80" s="17"/>
    </row>
    <row r="81" spans="3:4" s="10" customFormat="1" ht="12.95" customHeight="1" x14ac:dyDescent="0.2">
      <c r="C81" s="17"/>
      <c r="D81" s="17"/>
    </row>
    <row r="82" spans="3:4" s="10" customFormat="1" ht="12.95" customHeight="1" x14ac:dyDescent="0.2">
      <c r="C82" s="17"/>
      <c r="D82" s="17"/>
    </row>
    <row r="83" spans="3:4" s="10" customFormat="1" ht="12.95" customHeight="1" x14ac:dyDescent="0.2">
      <c r="C83" s="17"/>
      <c r="D83" s="17"/>
    </row>
    <row r="84" spans="3:4" s="10" customFormat="1" ht="12.95" customHeight="1" x14ac:dyDescent="0.2">
      <c r="C84" s="17"/>
      <c r="D84" s="17"/>
    </row>
    <row r="85" spans="3:4" s="10" customFormat="1" ht="12.95" customHeight="1" x14ac:dyDescent="0.2">
      <c r="C85" s="17"/>
      <c r="D85" s="17"/>
    </row>
    <row r="86" spans="3:4" s="10" customFormat="1" ht="12.95" customHeight="1" x14ac:dyDescent="0.2">
      <c r="C86" s="17"/>
      <c r="D86" s="17"/>
    </row>
    <row r="87" spans="3:4" s="10" customFormat="1" ht="12.95" customHeight="1" x14ac:dyDescent="0.2">
      <c r="C87" s="17"/>
      <c r="D87" s="17"/>
    </row>
    <row r="88" spans="3:4" s="10" customFormat="1" ht="12.95" customHeight="1" x14ac:dyDescent="0.2">
      <c r="C88" s="17"/>
      <c r="D88" s="17"/>
    </row>
    <row r="89" spans="3:4" s="10" customFormat="1" ht="12.95" customHeight="1" x14ac:dyDescent="0.2">
      <c r="C89" s="17"/>
      <c r="D89" s="17"/>
    </row>
    <row r="90" spans="3:4" s="10" customFormat="1" ht="12.95" customHeight="1" x14ac:dyDescent="0.2">
      <c r="C90" s="17"/>
      <c r="D90" s="17"/>
    </row>
    <row r="91" spans="3:4" s="10" customFormat="1" ht="12.95" customHeight="1" x14ac:dyDescent="0.2">
      <c r="C91" s="17"/>
      <c r="D91" s="17"/>
    </row>
    <row r="92" spans="3:4" s="10" customFormat="1" ht="12.95" customHeight="1" x14ac:dyDescent="0.2">
      <c r="C92" s="17"/>
      <c r="D92" s="17"/>
    </row>
    <row r="93" spans="3:4" s="10" customFormat="1" ht="12.95" customHeight="1" x14ac:dyDescent="0.2">
      <c r="C93" s="17"/>
      <c r="D93" s="17"/>
    </row>
    <row r="94" spans="3:4" s="10" customFormat="1" ht="12.95" customHeight="1" x14ac:dyDescent="0.2">
      <c r="C94" s="17"/>
      <c r="D94" s="17"/>
    </row>
    <row r="95" spans="3:4" s="10" customFormat="1" ht="12.95" customHeight="1" x14ac:dyDescent="0.2">
      <c r="C95" s="17"/>
      <c r="D95" s="17"/>
    </row>
    <row r="96" spans="3:4" s="10" customFormat="1" ht="12.95" customHeight="1" x14ac:dyDescent="0.2">
      <c r="C96" s="17"/>
      <c r="D96" s="17"/>
    </row>
    <row r="97" spans="3:4" s="10" customFormat="1" ht="12.95" customHeight="1" x14ac:dyDescent="0.2">
      <c r="C97" s="17"/>
      <c r="D97" s="17"/>
    </row>
    <row r="98" spans="3:4" s="10" customFormat="1" ht="12.95" customHeight="1" x14ac:dyDescent="0.2">
      <c r="C98" s="17"/>
      <c r="D98" s="17"/>
    </row>
    <row r="99" spans="3:4" s="10" customFormat="1" ht="12.95" customHeight="1" x14ac:dyDescent="0.2">
      <c r="C99" s="17"/>
      <c r="D99" s="17"/>
    </row>
    <row r="100" spans="3:4" s="10" customFormat="1" ht="12.95" customHeight="1" x14ac:dyDescent="0.2">
      <c r="C100" s="17"/>
      <c r="D100" s="17"/>
    </row>
    <row r="101" spans="3:4" s="10" customFormat="1" ht="12.95" customHeight="1" x14ac:dyDescent="0.2">
      <c r="C101" s="17"/>
      <c r="D101" s="17"/>
    </row>
    <row r="102" spans="3:4" s="10" customFormat="1" ht="12.95" customHeight="1" x14ac:dyDescent="0.2">
      <c r="C102" s="17"/>
      <c r="D102" s="17"/>
    </row>
    <row r="103" spans="3:4" s="10" customFormat="1" ht="12.95" customHeight="1" x14ac:dyDescent="0.2">
      <c r="C103" s="17"/>
      <c r="D103" s="17"/>
    </row>
    <row r="104" spans="3:4" s="10" customFormat="1" ht="12.95" customHeight="1" x14ac:dyDescent="0.2">
      <c r="C104" s="17"/>
      <c r="D104" s="17"/>
    </row>
    <row r="105" spans="3:4" s="10" customFormat="1" ht="12.95" customHeight="1" x14ac:dyDescent="0.2">
      <c r="C105" s="17"/>
      <c r="D105" s="17"/>
    </row>
    <row r="106" spans="3:4" s="10" customFormat="1" ht="12.95" customHeight="1" x14ac:dyDescent="0.2">
      <c r="C106" s="17"/>
      <c r="D106" s="17"/>
    </row>
    <row r="107" spans="3:4" s="10" customFormat="1" ht="12.95" customHeight="1" x14ac:dyDescent="0.2">
      <c r="C107" s="17"/>
      <c r="D107" s="17"/>
    </row>
    <row r="108" spans="3:4" s="10" customFormat="1" ht="12.95" customHeight="1" x14ac:dyDescent="0.2">
      <c r="C108" s="17"/>
      <c r="D108" s="17"/>
    </row>
    <row r="109" spans="3:4" s="10" customFormat="1" ht="12.95" customHeight="1" x14ac:dyDescent="0.2">
      <c r="C109" s="17"/>
      <c r="D109" s="17"/>
    </row>
    <row r="110" spans="3:4" s="10" customFormat="1" ht="12.95" customHeight="1" x14ac:dyDescent="0.2">
      <c r="C110" s="17"/>
      <c r="D110" s="17"/>
    </row>
    <row r="111" spans="3:4" s="10" customFormat="1" ht="12.95" customHeight="1" x14ac:dyDescent="0.2">
      <c r="C111" s="17"/>
      <c r="D111" s="17"/>
    </row>
    <row r="112" spans="3:4" s="10" customFormat="1" ht="12.95" customHeight="1" x14ac:dyDescent="0.2">
      <c r="C112" s="17"/>
      <c r="D112" s="17"/>
    </row>
    <row r="113" spans="3:4" s="10" customFormat="1" ht="12.95" customHeight="1" x14ac:dyDescent="0.2">
      <c r="C113" s="17"/>
      <c r="D113" s="17"/>
    </row>
    <row r="114" spans="3:4" s="10" customFormat="1" ht="12.95" customHeight="1" x14ac:dyDescent="0.2">
      <c r="C114" s="17"/>
      <c r="D114" s="17"/>
    </row>
    <row r="115" spans="3:4" s="10" customFormat="1" ht="12.95" customHeight="1" x14ac:dyDescent="0.2">
      <c r="C115" s="17"/>
      <c r="D115" s="17"/>
    </row>
    <row r="116" spans="3:4" s="10" customFormat="1" ht="12.95" customHeight="1" x14ac:dyDescent="0.2">
      <c r="C116" s="17"/>
      <c r="D116" s="17"/>
    </row>
    <row r="117" spans="3:4" s="10" customFormat="1" ht="12.95" customHeight="1" x14ac:dyDescent="0.2">
      <c r="C117" s="17"/>
      <c r="D117" s="17"/>
    </row>
    <row r="118" spans="3:4" s="10" customFormat="1" ht="12.95" customHeight="1" x14ac:dyDescent="0.2">
      <c r="C118" s="17"/>
      <c r="D118" s="17"/>
    </row>
    <row r="119" spans="3:4" s="10" customFormat="1" ht="12.95" customHeight="1" x14ac:dyDescent="0.2">
      <c r="C119" s="17"/>
      <c r="D119" s="17"/>
    </row>
    <row r="120" spans="3:4" s="10" customFormat="1" ht="12.95" customHeight="1" x14ac:dyDescent="0.2">
      <c r="C120" s="17"/>
      <c r="D120" s="17"/>
    </row>
    <row r="121" spans="3:4" s="10" customFormat="1" ht="12.95" customHeight="1" x14ac:dyDescent="0.2">
      <c r="C121" s="17"/>
      <c r="D121" s="17"/>
    </row>
    <row r="122" spans="3:4" s="10" customFormat="1" ht="12.95" customHeight="1" x14ac:dyDescent="0.2">
      <c r="C122" s="17"/>
      <c r="D122" s="17"/>
    </row>
    <row r="123" spans="3:4" s="10" customFormat="1" ht="12.95" customHeight="1" x14ac:dyDescent="0.2">
      <c r="C123" s="17"/>
      <c r="D123" s="17"/>
    </row>
    <row r="124" spans="3:4" s="10" customFormat="1" ht="12.95" customHeight="1" x14ac:dyDescent="0.2">
      <c r="C124" s="17"/>
      <c r="D124" s="17"/>
    </row>
    <row r="125" spans="3:4" s="10" customFormat="1" ht="12.95" customHeight="1" x14ac:dyDescent="0.2">
      <c r="C125" s="17"/>
      <c r="D125" s="17"/>
    </row>
    <row r="126" spans="3:4" s="10" customFormat="1" ht="12.95" customHeight="1" x14ac:dyDescent="0.2">
      <c r="C126" s="17"/>
      <c r="D126" s="17"/>
    </row>
    <row r="127" spans="3:4" s="10" customFormat="1" ht="12.95" customHeight="1" x14ac:dyDescent="0.2">
      <c r="C127" s="17"/>
      <c r="D127" s="17"/>
    </row>
    <row r="128" spans="3:4" s="10" customFormat="1" ht="12.95" customHeight="1" x14ac:dyDescent="0.2">
      <c r="C128" s="17"/>
      <c r="D128" s="17"/>
    </row>
    <row r="129" spans="3:4" s="10" customFormat="1" ht="12.95" customHeight="1" x14ac:dyDescent="0.2">
      <c r="C129" s="17"/>
      <c r="D129" s="17"/>
    </row>
    <row r="130" spans="3:4" s="10" customFormat="1" ht="12.95" customHeight="1" x14ac:dyDescent="0.2">
      <c r="C130" s="17"/>
      <c r="D130" s="17"/>
    </row>
    <row r="131" spans="3:4" s="10" customFormat="1" ht="12.95" customHeight="1" x14ac:dyDescent="0.2">
      <c r="C131" s="17"/>
      <c r="D131" s="17"/>
    </row>
    <row r="132" spans="3:4" s="10" customFormat="1" ht="12.95" customHeight="1" x14ac:dyDescent="0.2">
      <c r="C132" s="17"/>
      <c r="D132" s="17"/>
    </row>
    <row r="133" spans="3:4" s="10" customFormat="1" ht="12.95" customHeight="1" x14ac:dyDescent="0.2">
      <c r="C133" s="17"/>
      <c r="D133" s="17"/>
    </row>
    <row r="134" spans="3:4" s="10" customFormat="1" ht="12.95" customHeight="1" x14ac:dyDescent="0.2">
      <c r="C134" s="17"/>
      <c r="D134" s="17"/>
    </row>
    <row r="135" spans="3:4" s="10" customFormat="1" ht="12.95" customHeight="1" x14ac:dyDescent="0.2">
      <c r="C135" s="17"/>
      <c r="D135" s="17"/>
    </row>
    <row r="136" spans="3:4" s="10" customFormat="1" ht="12.95" customHeight="1" x14ac:dyDescent="0.2">
      <c r="C136" s="17"/>
      <c r="D136" s="17"/>
    </row>
    <row r="137" spans="3:4" s="10" customFormat="1" ht="12.95" customHeight="1" x14ac:dyDescent="0.2">
      <c r="C137" s="17"/>
      <c r="D137" s="17"/>
    </row>
    <row r="138" spans="3:4" s="10" customFormat="1" ht="12.95" customHeight="1" x14ac:dyDescent="0.2">
      <c r="C138" s="17"/>
      <c r="D138" s="17"/>
    </row>
    <row r="139" spans="3:4" s="10" customFormat="1" ht="12.95" customHeight="1" x14ac:dyDescent="0.2">
      <c r="C139" s="17"/>
      <c r="D139" s="17"/>
    </row>
    <row r="140" spans="3:4" s="10" customFormat="1" ht="12.95" customHeight="1" x14ac:dyDescent="0.2">
      <c r="C140" s="17"/>
      <c r="D140" s="17"/>
    </row>
    <row r="141" spans="3:4" s="10" customFormat="1" ht="12.95" customHeight="1" x14ac:dyDescent="0.2">
      <c r="C141" s="17"/>
      <c r="D141" s="17"/>
    </row>
    <row r="142" spans="3:4" s="10" customFormat="1" ht="12.95" customHeight="1" x14ac:dyDescent="0.2">
      <c r="C142" s="17"/>
      <c r="D142" s="17"/>
    </row>
    <row r="143" spans="3:4" s="10" customFormat="1" ht="12.95" customHeight="1" x14ac:dyDescent="0.2">
      <c r="C143" s="17"/>
      <c r="D143" s="17"/>
    </row>
    <row r="144" spans="3:4" s="10" customFormat="1" ht="12.95" customHeight="1" x14ac:dyDescent="0.2">
      <c r="C144" s="17"/>
      <c r="D144" s="17"/>
    </row>
    <row r="145" spans="3:4" s="10" customFormat="1" ht="12.95" customHeight="1" x14ac:dyDescent="0.2">
      <c r="C145" s="17"/>
      <c r="D145" s="17"/>
    </row>
    <row r="146" spans="3:4" s="10" customFormat="1" ht="12.95" customHeight="1" x14ac:dyDescent="0.2">
      <c r="C146" s="17"/>
      <c r="D146" s="17"/>
    </row>
    <row r="147" spans="3:4" s="10" customFormat="1" ht="12.95" customHeight="1" x14ac:dyDescent="0.2">
      <c r="C147" s="17"/>
      <c r="D147" s="17"/>
    </row>
    <row r="148" spans="3:4" s="10" customFormat="1" ht="12.95" customHeight="1" x14ac:dyDescent="0.2">
      <c r="C148" s="17"/>
      <c r="D148" s="17"/>
    </row>
    <row r="149" spans="3:4" s="10" customFormat="1" ht="12.95" customHeight="1" x14ac:dyDescent="0.2">
      <c r="C149" s="17"/>
      <c r="D149" s="17"/>
    </row>
    <row r="150" spans="3:4" s="10" customFormat="1" ht="12.95" customHeight="1" x14ac:dyDescent="0.2">
      <c r="C150" s="17"/>
      <c r="D150" s="17"/>
    </row>
    <row r="151" spans="3:4" s="10" customFormat="1" ht="12.95" customHeight="1" x14ac:dyDescent="0.2">
      <c r="C151" s="17"/>
      <c r="D151" s="17"/>
    </row>
    <row r="152" spans="3:4" s="10" customFormat="1" ht="12.95" customHeight="1" x14ac:dyDescent="0.2">
      <c r="C152" s="17"/>
      <c r="D152" s="17"/>
    </row>
    <row r="153" spans="3:4" s="10" customFormat="1" ht="12.95" customHeight="1" x14ac:dyDescent="0.2">
      <c r="C153" s="17"/>
      <c r="D153" s="17"/>
    </row>
    <row r="154" spans="3:4" s="10" customFormat="1" ht="12.95" customHeight="1" x14ac:dyDescent="0.2">
      <c r="C154" s="17"/>
      <c r="D154" s="17"/>
    </row>
    <row r="155" spans="3:4" s="10" customFormat="1" ht="12.95" customHeight="1" x14ac:dyDescent="0.2">
      <c r="C155" s="17"/>
      <c r="D155" s="17"/>
    </row>
    <row r="156" spans="3:4" s="10" customFormat="1" ht="12.95" customHeight="1" x14ac:dyDescent="0.2">
      <c r="C156" s="17"/>
      <c r="D156" s="17"/>
    </row>
    <row r="157" spans="3:4" s="10" customFormat="1" ht="12.95" customHeight="1" x14ac:dyDescent="0.2">
      <c r="C157" s="17"/>
      <c r="D157" s="17"/>
    </row>
    <row r="158" spans="3:4" s="10" customFormat="1" ht="12.95" customHeight="1" x14ac:dyDescent="0.2">
      <c r="C158" s="17"/>
      <c r="D158" s="17"/>
    </row>
    <row r="159" spans="3:4" s="10" customFormat="1" ht="12.95" customHeight="1" x14ac:dyDescent="0.2">
      <c r="C159" s="17"/>
      <c r="D159" s="17"/>
    </row>
    <row r="160" spans="3:4" s="10" customFormat="1" ht="12.95" customHeight="1" x14ac:dyDescent="0.2">
      <c r="C160" s="17"/>
      <c r="D160" s="17"/>
    </row>
    <row r="161" spans="3:4" s="10" customFormat="1" ht="12.95" customHeight="1" x14ac:dyDescent="0.2">
      <c r="C161" s="17"/>
      <c r="D161" s="17"/>
    </row>
    <row r="162" spans="3:4" s="10" customFormat="1" ht="12.95" customHeight="1" x14ac:dyDescent="0.2">
      <c r="C162" s="17"/>
      <c r="D162" s="17"/>
    </row>
    <row r="163" spans="3:4" s="10" customFormat="1" ht="12.95" customHeight="1" x14ac:dyDescent="0.2">
      <c r="C163" s="17"/>
      <c r="D163" s="17"/>
    </row>
    <row r="164" spans="3:4" s="10" customFormat="1" ht="12.95" customHeight="1" x14ac:dyDescent="0.2">
      <c r="C164" s="17"/>
      <c r="D164" s="17"/>
    </row>
    <row r="165" spans="3:4" s="10" customFormat="1" ht="12.95" customHeight="1" x14ac:dyDescent="0.2">
      <c r="C165" s="17"/>
      <c r="D165" s="17"/>
    </row>
    <row r="166" spans="3:4" s="10" customFormat="1" ht="12.95" customHeight="1" x14ac:dyDescent="0.2">
      <c r="C166" s="17"/>
      <c r="D166" s="17"/>
    </row>
    <row r="167" spans="3:4" s="10" customFormat="1" ht="12.95" customHeight="1" x14ac:dyDescent="0.2">
      <c r="C167" s="17"/>
      <c r="D167" s="17"/>
    </row>
    <row r="168" spans="3:4" s="10" customFormat="1" ht="12.95" customHeight="1" x14ac:dyDescent="0.2">
      <c r="C168" s="17"/>
      <c r="D168" s="17"/>
    </row>
    <row r="169" spans="3:4" s="10" customFormat="1" ht="12.95" customHeight="1" x14ac:dyDescent="0.2">
      <c r="C169" s="17"/>
      <c r="D169" s="17"/>
    </row>
    <row r="170" spans="3:4" s="10" customFormat="1" ht="12.95" customHeight="1" x14ac:dyDescent="0.2">
      <c r="C170" s="17"/>
      <c r="D170" s="17"/>
    </row>
    <row r="171" spans="3:4" s="10" customFormat="1" ht="12.95" customHeight="1" x14ac:dyDescent="0.2">
      <c r="C171" s="17"/>
      <c r="D171" s="17"/>
    </row>
    <row r="172" spans="3:4" s="10" customFormat="1" ht="12.95" customHeight="1" x14ac:dyDescent="0.2">
      <c r="C172" s="17"/>
      <c r="D172" s="17"/>
    </row>
    <row r="173" spans="3:4" s="10" customFormat="1" ht="12.95" customHeight="1" x14ac:dyDescent="0.2">
      <c r="C173" s="17"/>
      <c r="D173" s="17"/>
    </row>
    <row r="174" spans="3:4" s="10" customFormat="1" ht="12.95" customHeight="1" x14ac:dyDescent="0.2">
      <c r="C174" s="17"/>
      <c r="D174" s="17"/>
    </row>
    <row r="175" spans="3:4" s="10" customFormat="1" ht="12.95" customHeight="1" x14ac:dyDescent="0.2">
      <c r="C175" s="17"/>
      <c r="D175" s="17"/>
    </row>
    <row r="176" spans="3:4" s="10" customFormat="1" ht="12.95" customHeight="1" x14ac:dyDescent="0.2">
      <c r="C176" s="17"/>
      <c r="D176" s="17"/>
    </row>
    <row r="177" spans="3:4" s="10" customFormat="1" ht="12.95" customHeight="1" x14ac:dyDescent="0.2">
      <c r="C177" s="17"/>
      <c r="D177" s="17"/>
    </row>
    <row r="178" spans="3:4" s="10" customFormat="1" ht="12.95" customHeight="1" x14ac:dyDescent="0.2">
      <c r="C178" s="17"/>
      <c r="D178" s="17"/>
    </row>
    <row r="179" spans="3:4" s="10" customFormat="1" ht="12.95" customHeight="1" x14ac:dyDescent="0.2">
      <c r="C179" s="17"/>
      <c r="D179" s="17"/>
    </row>
    <row r="180" spans="3:4" s="10" customFormat="1" ht="12.95" customHeight="1" x14ac:dyDescent="0.2">
      <c r="C180" s="17"/>
      <c r="D180" s="17"/>
    </row>
    <row r="181" spans="3:4" s="10" customFormat="1" ht="12.95" customHeight="1" x14ac:dyDescent="0.2">
      <c r="C181" s="17"/>
      <c r="D181" s="17"/>
    </row>
    <row r="182" spans="3:4" s="10" customFormat="1" ht="12.95" customHeight="1" x14ac:dyDescent="0.2">
      <c r="C182" s="17"/>
      <c r="D182" s="17"/>
    </row>
    <row r="183" spans="3:4" s="10" customFormat="1" ht="12.95" customHeight="1" x14ac:dyDescent="0.2">
      <c r="C183" s="17"/>
      <c r="D183" s="17"/>
    </row>
    <row r="184" spans="3:4" s="10" customFormat="1" ht="12.95" customHeight="1" x14ac:dyDescent="0.2">
      <c r="C184" s="17"/>
      <c r="D184" s="17"/>
    </row>
    <row r="185" spans="3:4" s="10" customFormat="1" ht="12.95" customHeight="1" x14ac:dyDescent="0.2">
      <c r="C185" s="17"/>
      <c r="D185" s="17"/>
    </row>
    <row r="186" spans="3:4" s="10" customFormat="1" ht="12.95" customHeight="1" x14ac:dyDescent="0.2">
      <c r="C186" s="17"/>
      <c r="D186" s="17"/>
    </row>
    <row r="187" spans="3:4" s="10" customFormat="1" ht="12.95" customHeight="1" x14ac:dyDescent="0.2">
      <c r="C187" s="17"/>
      <c r="D187" s="17"/>
    </row>
    <row r="188" spans="3:4" s="10" customFormat="1" ht="12.95" customHeight="1" x14ac:dyDescent="0.2">
      <c r="C188" s="17"/>
      <c r="D188" s="17"/>
    </row>
    <row r="189" spans="3:4" s="10" customFormat="1" ht="12.95" customHeight="1" x14ac:dyDescent="0.2">
      <c r="C189" s="17"/>
      <c r="D189" s="17"/>
    </row>
    <row r="190" spans="3:4" s="10" customFormat="1" ht="12.95" customHeight="1" x14ac:dyDescent="0.2">
      <c r="C190" s="17"/>
      <c r="D190" s="17"/>
    </row>
    <row r="191" spans="3:4" s="10" customFormat="1" ht="12.95" customHeight="1" x14ac:dyDescent="0.2">
      <c r="C191" s="17"/>
      <c r="D191" s="17"/>
    </row>
    <row r="192" spans="3:4" s="10" customFormat="1" ht="12.95" customHeight="1" x14ac:dyDescent="0.2">
      <c r="C192" s="17"/>
      <c r="D192" s="17"/>
    </row>
    <row r="193" spans="3:4" s="10" customFormat="1" ht="12.95" customHeight="1" x14ac:dyDescent="0.2">
      <c r="C193" s="17"/>
      <c r="D193" s="17"/>
    </row>
    <row r="194" spans="3:4" s="10" customFormat="1" ht="12.95" customHeight="1" x14ac:dyDescent="0.2">
      <c r="C194" s="17"/>
      <c r="D194" s="17"/>
    </row>
    <row r="195" spans="3:4" s="10" customFormat="1" ht="12.95" customHeight="1" x14ac:dyDescent="0.2">
      <c r="C195" s="17"/>
      <c r="D195" s="17"/>
    </row>
    <row r="196" spans="3:4" s="10" customFormat="1" ht="12.95" customHeight="1" x14ac:dyDescent="0.2">
      <c r="C196" s="17"/>
      <c r="D196" s="17"/>
    </row>
    <row r="197" spans="3:4" s="10" customFormat="1" ht="12.95" customHeight="1" x14ac:dyDescent="0.2">
      <c r="C197" s="17"/>
      <c r="D197" s="17"/>
    </row>
    <row r="198" spans="3:4" s="10" customFormat="1" ht="12.95" customHeight="1" x14ac:dyDescent="0.2">
      <c r="C198" s="17"/>
      <c r="D198" s="17"/>
    </row>
    <row r="199" spans="3:4" s="10" customFormat="1" ht="12.95" customHeight="1" x14ac:dyDescent="0.2">
      <c r="C199" s="17"/>
      <c r="D199" s="17"/>
    </row>
    <row r="200" spans="3:4" s="10" customFormat="1" ht="12.95" customHeight="1" x14ac:dyDescent="0.2">
      <c r="C200" s="17"/>
      <c r="D200" s="17"/>
    </row>
    <row r="201" spans="3:4" s="10" customFormat="1" ht="12.95" customHeight="1" x14ac:dyDescent="0.2">
      <c r="C201" s="17"/>
      <c r="D201" s="17"/>
    </row>
    <row r="202" spans="3:4" s="10" customFormat="1" ht="12.95" customHeight="1" x14ac:dyDescent="0.2">
      <c r="C202" s="17"/>
      <c r="D202" s="17"/>
    </row>
    <row r="203" spans="3:4" s="10" customFormat="1" ht="12.95" customHeight="1" x14ac:dyDescent="0.2">
      <c r="C203" s="17"/>
      <c r="D203" s="17"/>
    </row>
    <row r="204" spans="3:4" s="10" customFormat="1" ht="12.95" customHeight="1" x14ac:dyDescent="0.2">
      <c r="C204" s="17"/>
      <c r="D204" s="17"/>
    </row>
    <row r="205" spans="3:4" s="10" customFormat="1" ht="12.95" customHeight="1" x14ac:dyDescent="0.2">
      <c r="C205" s="17"/>
      <c r="D205" s="17"/>
    </row>
    <row r="206" spans="3:4" s="10" customFormat="1" ht="12.95" customHeight="1" x14ac:dyDescent="0.2">
      <c r="C206" s="17"/>
      <c r="D206" s="17"/>
    </row>
    <row r="207" spans="3:4" s="10" customFormat="1" ht="12.95" customHeight="1" x14ac:dyDescent="0.2">
      <c r="C207" s="17"/>
      <c r="D207" s="17"/>
    </row>
    <row r="208" spans="3:4" s="10" customFormat="1" ht="12.95" customHeight="1" x14ac:dyDescent="0.2">
      <c r="C208" s="17"/>
      <c r="D208" s="17"/>
    </row>
    <row r="209" spans="3:4" s="10" customFormat="1" ht="12.95" customHeight="1" x14ac:dyDescent="0.2">
      <c r="C209" s="17"/>
      <c r="D209" s="17"/>
    </row>
    <row r="210" spans="3:4" s="10" customFormat="1" ht="12.95" customHeight="1" x14ac:dyDescent="0.2">
      <c r="C210" s="17"/>
      <c r="D210" s="17"/>
    </row>
    <row r="211" spans="3:4" s="10" customFormat="1" ht="12.95" customHeight="1" x14ac:dyDescent="0.2">
      <c r="C211" s="17"/>
      <c r="D211" s="17"/>
    </row>
    <row r="212" spans="3:4" s="10" customFormat="1" ht="12.95" customHeight="1" x14ac:dyDescent="0.2">
      <c r="C212" s="17"/>
      <c r="D212" s="17"/>
    </row>
    <row r="213" spans="3:4" s="10" customFormat="1" ht="12.95" customHeight="1" x14ac:dyDescent="0.2">
      <c r="C213" s="17"/>
      <c r="D213" s="17"/>
    </row>
    <row r="214" spans="3:4" s="10" customFormat="1" ht="12.95" customHeight="1" x14ac:dyDescent="0.2">
      <c r="C214" s="17"/>
      <c r="D214" s="17"/>
    </row>
    <row r="215" spans="3:4" s="10" customFormat="1" ht="12.95" customHeight="1" x14ac:dyDescent="0.2">
      <c r="C215" s="17"/>
      <c r="D215" s="17"/>
    </row>
    <row r="216" spans="3:4" s="10" customFormat="1" ht="12.95" customHeight="1" x14ac:dyDescent="0.2">
      <c r="C216" s="17"/>
      <c r="D216" s="17"/>
    </row>
    <row r="217" spans="3:4" s="10" customFormat="1" ht="12.95" customHeight="1" x14ac:dyDescent="0.2">
      <c r="C217" s="17"/>
      <c r="D217" s="17"/>
    </row>
    <row r="218" spans="3:4" s="10" customFormat="1" ht="12.95" customHeight="1" x14ac:dyDescent="0.2">
      <c r="C218" s="17"/>
      <c r="D218" s="17"/>
    </row>
    <row r="219" spans="3:4" s="10" customFormat="1" ht="12.95" customHeight="1" x14ac:dyDescent="0.2">
      <c r="C219" s="17"/>
      <c r="D219" s="17"/>
    </row>
    <row r="220" spans="3:4" s="10" customFormat="1" ht="12.95" customHeight="1" x14ac:dyDescent="0.2">
      <c r="C220" s="17"/>
      <c r="D220" s="17"/>
    </row>
    <row r="221" spans="3:4" s="10" customFormat="1" ht="12.95" customHeight="1" x14ac:dyDescent="0.2">
      <c r="C221" s="17"/>
      <c r="D221" s="17"/>
    </row>
    <row r="222" spans="3:4" s="10" customFormat="1" ht="12.95" customHeight="1" x14ac:dyDescent="0.2">
      <c r="C222" s="17"/>
      <c r="D222" s="17"/>
    </row>
    <row r="223" spans="3:4" s="10" customFormat="1" ht="12.95" customHeight="1" x14ac:dyDescent="0.2">
      <c r="C223" s="17"/>
      <c r="D223" s="17"/>
    </row>
    <row r="224" spans="3:4" s="10" customFormat="1" ht="12.95" customHeight="1" x14ac:dyDescent="0.2">
      <c r="C224" s="17"/>
      <c r="D224" s="17"/>
    </row>
    <row r="225" spans="3:4" s="10" customFormat="1" ht="12.95" customHeight="1" x14ac:dyDescent="0.2">
      <c r="C225" s="17"/>
      <c r="D225" s="17"/>
    </row>
    <row r="226" spans="3:4" s="10" customFormat="1" ht="12.95" customHeight="1" x14ac:dyDescent="0.2">
      <c r="C226" s="17"/>
      <c r="D226" s="17"/>
    </row>
    <row r="227" spans="3:4" s="10" customFormat="1" ht="12.95" customHeight="1" x14ac:dyDescent="0.2">
      <c r="C227" s="17"/>
      <c r="D227" s="17"/>
    </row>
    <row r="228" spans="3:4" s="10" customFormat="1" ht="12.95" customHeight="1" x14ac:dyDescent="0.2">
      <c r="C228" s="17"/>
      <c r="D228" s="17"/>
    </row>
    <row r="229" spans="3:4" s="10" customFormat="1" ht="12.95" customHeight="1" x14ac:dyDescent="0.2">
      <c r="C229" s="17"/>
      <c r="D229" s="17"/>
    </row>
    <row r="230" spans="3:4" s="10" customFormat="1" ht="12.95" customHeight="1" x14ac:dyDescent="0.2">
      <c r="C230" s="17"/>
      <c r="D230" s="17"/>
    </row>
    <row r="231" spans="3:4" s="10" customFormat="1" ht="12.95" customHeight="1" x14ac:dyDescent="0.2">
      <c r="C231" s="17"/>
      <c r="D231" s="17"/>
    </row>
    <row r="232" spans="3:4" s="10" customFormat="1" ht="12.95" customHeight="1" x14ac:dyDescent="0.2">
      <c r="C232" s="17"/>
      <c r="D232" s="17"/>
    </row>
    <row r="233" spans="3:4" s="10" customFormat="1" ht="12.95" customHeight="1" x14ac:dyDescent="0.2">
      <c r="C233" s="17"/>
      <c r="D233" s="17"/>
    </row>
    <row r="234" spans="3:4" s="10" customFormat="1" ht="12.95" customHeight="1" x14ac:dyDescent="0.2">
      <c r="C234" s="17"/>
      <c r="D234" s="17"/>
    </row>
    <row r="235" spans="3:4" s="10" customFormat="1" ht="12.95" customHeight="1" x14ac:dyDescent="0.2">
      <c r="C235" s="17"/>
      <c r="D235" s="17"/>
    </row>
    <row r="236" spans="3:4" s="10" customFormat="1" ht="12.95" customHeight="1" x14ac:dyDescent="0.2">
      <c r="C236" s="17"/>
      <c r="D236" s="17"/>
    </row>
    <row r="237" spans="3:4" s="10" customFormat="1" ht="12.95" customHeight="1" x14ac:dyDescent="0.2">
      <c r="C237" s="17"/>
      <c r="D237" s="17"/>
    </row>
    <row r="238" spans="3:4" s="10" customFormat="1" ht="12.95" customHeight="1" x14ac:dyDescent="0.2">
      <c r="C238" s="17"/>
      <c r="D238" s="17"/>
    </row>
    <row r="239" spans="3:4" x14ac:dyDescent="0.2">
      <c r="C239" s="2"/>
      <c r="D239" s="2"/>
    </row>
    <row r="240" spans="3:4" x14ac:dyDescent="0.2">
      <c r="C240" s="2"/>
      <c r="D240" s="2"/>
    </row>
    <row r="241" spans="3:4" x14ac:dyDescent="0.2">
      <c r="C241" s="2"/>
      <c r="D241" s="2"/>
    </row>
    <row r="242" spans="3:4" x14ac:dyDescent="0.2">
      <c r="C242" s="2"/>
      <c r="D242" s="2"/>
    </row>
    <row r="243" spans="3:4" x14ac:dyDescent="0.2">
      <c r="C243" s="2"/>
      <c r="D243" s="2"/>
    </row>
    <row r="244" spans="3:4" x14ac:dyDescent="0.2">
      <c r="C244" s="2"/>
      <c r="D244" s="2"/>
    </row>
    <row r="245" spans="3:4" x14ac:dyDescent="0.2">
      <c r="C245" s="2"/>
      <c r="D245" s="2"/>
    </row>
    <row r="246" spans="3:4" x14ac:dyDescent="0.2">
      <c r="C246" s="2"/>
      <c r="D246" s="2"/>
    </row>
    <row r="247" spans="3:4" x14ac:dyDescent="0.2">
      <c r="C247" s="2"/>
      <c r="D247" s="2"/>
    </row>
    <row r="248" spans="3:4" x14ac:dyDescent="0.2">
      <c r="C248" s="2"/>
      <c r="D248" s="2"/>
    </row>
    <row r="249" spans="3:4" x14ac:dyDescent="0.2">
      <c r="C249" s="2"/>
      <c r="D249" s="2"/>
    </row>
    <row r="250" spans="3:4" x14ac:dyDescent="0.2">
      <c r="C250" s="2"/>
      <c r="D250" s="2"/>
    </row>
    <row r="251" spans="3:4" x14ac:dyDescent="0.2">
      <c r="C251" s="2"/>
      <c r="D251" s="2"/>
    </row>
    <row r="252" spans="3:4" x14ac:dyDescent="0.2">
      <c r="C252" s="2"/>
      <c r="D252" s="2"/>
    </row>
    <row r="253" spans="3:4" x14ac:dyDescent="0.2">
      <c r="C253" s="2"/>
      <c r="D253" s="2"/>
    </row>
    <row r="254" spans="3:4" x14ac:dyDescent="0.2">
      <c r="C254" s="2"/>
      <c r="D254" s="2"/>
    </row>
    <row r="255" spans="3:4" x14ac:dyDescent="0.2">
      <c r="C255" s="2"/>
      <c r="D255" s="2"/>
    </row>
    <row r="256" spans="3:4" x14ac:dyDescent="0.2">
      <c r="C256" s="2"/>
      <c r="D256" s="2"/>
    </row>
    <row r="257" spans="3:4" x14ac:dyDescent="0.2">
      <c r="C257" s="2"/>
      <c r="D257" s="2"/>
    </row>
    <row r="258" spans="3:4" x14ac:dyDescent="0.2">
      <c r="C258" s="2"/>
      <c r="D258" s="2"/>
    </row>
    <row r="259" spans="3:4" x14ac:dyDescent="0.2">
      <c r="C259" s="2"/>
      <c r="D259" s="2"/>
    </row>
    <row r="260" spans="3:4" x14ac:dyDescent="0.2">
      <c r="C260" s="2"/>
      <c r="D260" s="2"/>
    </row>
    <row r="261" spans="3:4" x14ac:dyDescent="0.2">
      <c r="C261" s="2"/>
      <c r="D261" s="2"/>
    </row>
    <row r="262" spans="3:4" x14ac:dyDescent="0.2">
      <c r="C262" s="2"/>
      <c r="D262" s="2"/>
    </row>
    <row r="263" spans="3:4" x14ac:dyDescent="0.2">
      <c r="C263" s="2"/>
      <c r="D263" s="2"/>
    </row>
    <row r="264" spans="3:4" x14ac:dyDescent="0.2">
      <c r="C264" s="2"/>
      <c r="D264" s="2"/>
    </row>
    <row r="265" spans="3:4" x14ac:dyDescent="0.2">
      <c r="C265" s="2"/>
      <c r="D265" s="2"/>
    </row>
    <row r="266" spans="3:4" x14ac:dyDescent="0.2">
      <c r="C266" s="2"/>
      <c r="D266" s="2"/>
    </row>
    <row r="267" spans="3:4" x14ac:dyDescent="0.2">
      <c r="C267" s="2"/>
      <c r="D267" s="2"/>
    </row>
    <row r="268" spans="3:4" x14ac:dyDescent="0.2">
      <c r="C268" s="2"/>
      <c r="D268" s="2"/>
    </row>
    <row r="269" spans="3:4" x14ac:dyDescent="0.2">
      <c r="C269" s="2"/>
      <c r="D269" s="2"/>
    </row>
    <row r="270" spans="3:4" x14ac:dyDescent="0.2">
      <c r="C270" s="2"/>
      <c r="D270" s="2"/>
    </row>
    <row r="271" spans="3:4" x14ac:dyDescent="0.2">
      <c r="C271" s="2"/>
      <c r="D271" s="2"/>
    </row>
    <row r="272" spans="3:4" x14ac:dyDescent="0.2">
      <c r="C272" s="2"/>
      <c r="D272" s="2"/>
    </row>
    <row r="273" spans="3:4" x14ac:dyDescent="0.2">
      <c r="C273" s="2"/>
      <c r="D273" s="2"/>
    </row>
    <row r="274" spans="3:4" x14ac:dyDescent="0.2">
      <c r="C274" s="2"/>
      <c r="D274" s="2"/>
    </row>
    <row r="275" spans="3:4" x14ac:dyDescent="0.2">
      <c r="C275" s="2"/>
      <c r="D275" s="2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  <row r="6936" spans="3:4" x14ac:dyDescent="0.2">
      <c r="C6936" s="2"/>
      <c r="D6936" s="2"/>
    </row>
    <row r="6937" spans="3:4" x14ac:dyDescent="0.2">
      <c r="C6937" s="2"/>
      <c r="D6937" s="2"/>
    </row>
    <row r="6938" spans="3:4" x14ac:dyDescent="0.2">
      <c r="C6938" s="2"/>
      <c r="D6938" s="2"/>
    </row>
    <row r="6939" spans="3:4" x14ac:dyDescent="0.2">
      <c r="C6939" s="2"/>
      <c r="D6939" s="2"/>
    </row>
    <row r="6940" spans="3:4" x14ac:dyDescent="0.2">
      <c r="C6940" s="2"/>
      <c r="D6940" s="2"/>
    </row>
  </sheetData>
  <sortState xmlns:xlrd2="http://schemas.microsoft.com/office/spreadsheetml/2017/richdata2" ref="A21:V63">
    <sortCondition ref="C21:C63"/>
  </sortState>
  <phoneticPr fontId="8" type="noConversion"/>
  <hyperlinks>
    <hyperlink ref="H63379" r:id="rId1" display="http://vsolj.cetus-net.org/bulletin.html" xr:uid="{00000000-0004-0000-0000-000000000000}"/>
    <hyperlink ref="H63372" r:id="rId2" display="https://www.aavso.org/ejaavso" xr:uid="{00000000-0004-0000-0000-000001000000}"/>
    <hyperlink ref="AP230" r:id="rId3" display="http://cdsbib.u-strasbg.fr/cgi-bin/cdsbib?1990RMxAA..21..381G" xr:uid="{00000000-0004-0000-0000-000002000000}"/>
    <hyperlink ref="AP227" r:id="rId4" display="http://cdsbib.u-strasbg.fr/cgi-bin/cdsbib?1990RMxAA..21..381G" xr:uid="{00000000-0004-0000-0000-000003000000}"/>
    <hyperlink ref="AP229" r:id="rId5" display="http://cdsbib.u-strasbg.fr/cgi-bin/cdsbib?1990RMxAA..21..381G" xr:uid="{00000000-0004-0000-0000-000004000000}"/>
    <hyperlink ref="AP205" r:id="rId6" display="http://cdsbib.u-strasbg.fr/cgi-bin/cdsbib?1990RMxAA..21..381G" xr:uid="{00000000-0004-0000-0000-000005000000}"/>
    <hyperlink ref="I63379" r:id="rId7" display="http://vsolj.cetus-net.org/bulletin.html" xr:uid="{00000000-0004-0000-0000-000006000000}"/>
    <hyperlink ref="AQ366" r:id="rId8" display="http://cdsbib.u-strasbg.fr/cgi-bin/cdsbib?1990RMxAA..21..381G" xr:uid="{00000000-0004-0000-0000-000007000000}"/>
    <hyperlink ref="AQ2010" r:id="rId9" display="http://cdsbib.u-strasbg.fr/cgi-bin/cdsbib?1990RMxAA..21..381G" xr:uid="{00000000-0004-0000-0000-000008000000}"/>
    <hyperlink ref="AQ367" r:id="rId10" display="http://cdsbib.u-strasbg.fr/cgi-bin/cdsbib?1990RMxAA..21..381G" xr:uid="{00000000-0004-0000-0000-000009000000}"/>
    <hyperlink ref="H63376" r:id="rId11" display="https://www.aavso.org/ejaavso" xr:uid="{00000000-0004-0000-0000-00000A000000}"/>
    <hyperlink ref="H1217" r:id="rId12" display="http://vsolj.cetus-net.org/bulletin.html" xr:uid="{00000000-0004-0000-0000-00000B000000}"/>
    <hyperlink ref="AP4455" r:id="rId13" display="http://cdsbib.u-strasbg.fr/cgi-bin/cdsbib?1990RMxAA..21..381G" xr:uid="{00000000-0004-0000-0000-00000C000000}"/>
    <hyperlink ref="AP4458" r:id="rId14" display="http://cdsbib.u-strasbg.fr/cgi-bin/cdsbib?1990RMxAA..21..381G" xr:uid="{00000000-0004-0000-0000-00000D000000}"/>
    <hyperlink ref="AP4456" r:id="rId15" display="http://cdsbib.u-strasbg.fr/cgi-bin/cdsbib?1990RMxAA..21..381G" xr:uid="{00000000-0004-0000-0000-00000E000000}"/>
    <hyperlink ref="AP4434" r:id="rId16" display="http://cdsbib.u-strasbg.fr/cgi-bin/cdsbib?1990RMxAA..21..381G" xr:uid="{00000000-0004-0000-0000-00000F000000}"/>
    <hyperlink ref="I1217" r:id="rId17" display="http://vsolj.cetus-net.org/bulletin.html" xr:uid="{00000000-0004-0000-0000-000010000000}"/>
    <hyperlink ref="AQ4568" r:id="rId18" display="http://cdsbib.u-strasbg.fr/cgi-bin/cdsbib?1990RMxAA..21..381G" xr:uid="{00000000-0004-0000-0000-000011000000}"/>
    <hyperlink ref="AQ64656" r:id="rId19" display="http://cdsbib.u-strasbg.fr/cgi-bin/cdsbib?1990RMxAA..21..381G" xr:uid="{00000000-0004-0000-0000-000012000000}"/>
    <hyperlink ref="AQ4569" r:id="rId20" display="http://cdsbib.u-strasbg.fr/cgi-bin/cdsbib?1990RMxAA..21..381G" xr:uid="{00000000-0004-0000-0000-000013000000}"/>
    <hyperlink ref="H63424" r:id="rId21" display="http://vsolj.cetus-net.org/bulletin.html" xr:uid="{00000000-0004-0000-0000-000014000000}"/>
    <hyperlink ref="H63417" r:id="rId22" display="https://www.aavso.org/ejaavso" xr:uid="{00000000-0004-0000-0000-000015000000}"/>
    <hyperlink ref="I63424" r:id="rId23" display="http://vsolj.cetus-net.org/bulletin.html" xr:uid="{00000000-0004-0000-0000-000016000000}"/>
    <hyperlink ref="AQ57075" r:id="rId24" display="http://cdsbib.u-strasbg.fr/cgi-bin/cdsbib?1990RMxAA..21..381G" xr:uid="{00000000-0004-0000-0000-000017000000}"/>
    <hyperlink ref="H63421" r:id="rId25" display="https://www.aavso.org/ejaavso" xr:uid="{00000000-0004-0000-0000-000018000000}"/>
    <hyperlink ref="AP4439" r:id="rId26" display="http://cdsbib.u-strasbg.fr/cgi-bin/cdsbib?1990RMxAA..21..381G" xr:uid="{00000000-0004-0000-0000-000019000000}"/>
    <hyperlink ref="AP4442" r:id="rId27" display="http://cdsbib.u-strasbg.fr/cgi-bin/cdsbib?1990RMxAA..21..381G" xr:uid="{00000000-0004-0000-0000-00001A000000}"/>
    <hyperlink ref="AP4440" r:id="rId28" display="http://cdsbib.u-strasbg.fr/cgi-bin/cdsbib?1990RMxAA..21..381G" xr:uid="{00000000-0004-0000-0000-00001B000000}"/>
    <hyperlink ref="AP4424" r:id="rId29" display="http://cdsbib.u-strasbg.fr/cgi-bin/cdsbib?1990RMxAA..21..381G" xr:uid="{00000000-0004-0000-0000-00001C000000}"/>
    <hyperlink ref="AQ4653" r:id="rId30" display="http://cdsbib.u-strasbg.fr/cgi-bin/cdsbib?1990RMxAA..21..381G" xr:uid="{00000000-0004-0000-0000-00001D000000}"/>
    <hyperlink ref="AQ4657" r:id="rId31" display="http://cdsbib.u-strasbg.fr/cgi-bin/cdsbib?1990RMxAA..21..381G" xr:uid="{00000000-0004-0000-0000-00001E000000}"/>
    <hyperlink ref="AQ64337" r:id="rId32" display="http://cdsbib.u-strasbg.fr/cgi-bin/cdsbib?1990RMxAA..21..381G" xr:uid="{00000000-0004-0000-0000-00001F000000}"/>
    <hyperlink ref="I1545" r:id="rId33" display="http://vsolj.cetus-net.org/bulletin.html" xr:uid="{00000000-0004-0000-0000-000020000000}"/>
    <hyperlink ref="H1545" r:id="rId34" display="http://vsolj.cetus-net.org/bulletin.html" xr:uid="{00000000-0004-0000-0000-000021000000}"/>
    <hyperlink ref="AQ64998" r:id="rId35" display="http://cdsbib.u-strasbg.fr/cgi-bin/cdsbib?1990RMxAA..21..381G" xr:uid="{00000000-0004-0000-0000-000022000000}"/>
    <hyperlink ref="AQ64997" r:id="rId36" display="http://cdsbib.u-strasbg.fr/cgi-bin/cdsbib?1990RMxAA..21..381G" xr:uid="{00000000-0004-0000-0000-000023000000}"/>
    <hyperlink ref="AP2715" r:id="rId37" display="http://cdsbib.u-strasbg.fr/cgi-bin/cdsbib?1990RMxAA..21..381G" xr:uid="{00000000-0004-0000-0000-000024000000}"/>
    <hyperlink ref="AP2733" r:id="rId38" display="http://cdsbib.u-strasbg.fr/cgi-bin/cdsbib?1990RMxAA..21..381G" xr:uid="{00000000-0004-0000-0000-000025000000}"/>
    <hyperlink ref="AP2734" r:id="rId39" display="http://cdsbib.u-strasbg.fr/cgi-bin/cdsbib?1990RMxAA..21..381G" xr:uid="{00000000-0004-0000-0000-000026000000}"/>
    <hyperlink ref="AP2730" r:id="rId40" display="http://cdsbib.u-strasbg.fr/cgi-bin/cdsbib?1990RMxAA..21..381G" xr:uid="{00000000-0004-0000-0000-000027000000}"/>
  </hyperlinks>
  <pageMargins left="0.75" right="0.75" top="1" bottom="1" header="0.5" footer="0.5"/>
  <pageSetup orientation="portrait" horizontalDpi="300" verticalDpi="300" r:id="rId41"/>
  <headerFooter alignWithMargins="0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2024-01-03T05:19:20Z</dcterms:modified>
</cp:coreProperties>
</file>