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69C2E878-2C79-40FA-ADE7-41243E4D6FAA}" xr6:coauthVersionLast="47" xr6:coauthVersionMax="47" xr10:uidLastSave="{00000000-0000-0000-0000-000000000000}"/>
  <bookViews>
    <workbookView xWindow="13575" yWindow="495" windowWidth="12735" windowHeight="14580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28" i="1" l="1"/>
  <c r="F28" i="1" s="1"/>
  <c r="G28" i="1" s="1"/>
  <c r="K28" i="1" s="1"/>
  <c r="Q28" i="1"/>
  <c r="E29" i="1"/>
  <c r="F29" i="1" s="1"/>
  <c r="G29" i="1" s="1"/>
  <c r="K29" i="1" s="1"/>
  <c r="Q29" i="1"/>
  <c r="E30" i="1"/>
  <c r="F30" i="1"/>
  <c r="G30" i="1" s="1"/>
  <c r="K30" i="1" s="1"/>
  <c r="Q30" i="1"/>
  <c r="Q27" i="1"/>
  <c r="E27" i="1"/>
  <c r="F27" i="1"/>
  <c r="G27" i="1" s="1"/>
  <c r="K27" i="1" s="1"/>
  <c r="E24" i="1"/>
  <c r="F24" i="1" s="1"/>
  <c r="G24" i="1" s="1"/>
  <c r="K24" i="1" s="1"/>
  <c r="E26" i="1"/>
  <c r="F26" i="1"/>
  <c r="G26" i="1" s="1"/>
  <c r="K26" i="1" s="1"/>
  <c r="C21" i="1"/>
  <c r="E21" i="1" s="1"/>
  <c r="F21" i="1" s="1"/>
  <c r="G21" i="1" s="1"/>
  <c r="J21" i="1" s="1"/>
  <c r="E23" i="1"/>
  <c r="F23" i="1" s="1"/>
  <c r="G23" i="1" s="1"/>
  <c r="K23" i="1" s="1"/>
  <c r="Q24" i="1"/>
  <c r="Q25" i="1"/>
  <c r="Q26" i="1"/>
  <c r="Q23" i="1"/>
  <c r="Q22" i="1"/>
  <c r="A21" i="1"/>
  <c r="F16" i="1"/>
  <c r="C17" i="1"/>
  <c r="Q21" i="1"/>
  <c r="E25" i="1"/>
  <c r="F25" i="1"/>
  <c r="G25" i="1"/>
  <c r="K25" i="1"/>
  <c r="E22" i="1"/>
  <c r="F22" i="1" s="1"/>
  <c r="G22" i="1" s="1"/>
  <c r="I22" i="1" s="1"/>
  <c r="C12" i="1"/>
  <c r="C11" i="1"/>
  <c r="O30" i="1" l="1"/>
  <c r="O29" i="1"/>
  <c r="O28" i="1"/>
  <c r="O26" i="1"/>
  <c r="O24" i="1"/>
  <c r="C15" i="1"/>
  <c r="O25" i="1"/>
  <c r="O21" i="1"/>
  <c r="O22" i="1"/>
  <c r="O27" i="1"/>
  <c r="O23" i="1"/>
  <c r="C16" i="1"/>
  <c r="D18" i="1" s="1"/>
  <c r="F17" i="1"/>
  <c r="C18" i="1" l="1"/>
  <c r="F18" i="1"/>
  <c r="F19" i="1" s="1"/>
</calcChain>
</file>

<file path=xl/sharedStrings.xml><?xml version="1.0" encoding="utf-8"?>
<sst xmlns="http://schemas.openxmlformats.org/spreadsheetml/2006/main" count="70" uniqueCount="55">
  <si>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</si>
  <si>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</si>
  <si>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</si>
  <si>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</si>
  <si>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</si>
  <si>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</si>
  <si>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</si>
  <si>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</si>
  <si>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</si>
  <si>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</si>
  <si>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</si>
  <si>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</si>
  <si>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</si>
  <si>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</si>
  <si>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</si>
  <si>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</si>
  <si>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</si>
  <si>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</si>
  <si>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</si>
  <si>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</si>
  <si>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</si>
  <si>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</si>
  <si>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</si>
  <si>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</si>
  <si>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</si>
  <si>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</si>
  <si>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</si>
  <si>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</si>
  <si>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</si>
  <si>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</si>
  <si>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</si>
  <si>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</si>
  <si>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</si>
  <si>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</si>
  <si>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</si>
  <si>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</si>
  <si>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</si>
  <si>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</si>
  <si>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</si>
  <si>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</si>
  <si>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</si>
  <si>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</si>
  <si>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V0535 Peg</t>
  </si>
  <si>
    <t>2015L</t>
  </si>
  <si>
    <t>G2739-0689</t>
  </si>
  <si>
    <t>EW</t>
  </si>
  <si>
    <t>GCVS</t>
  </si>
  <si>
    <t>IBVS 6149</t>
  </si>
  <si>
    <t>I</t>
  </si>
  <si>
    <t>IBVS 6195</t>
  </si>
  <si>
    <t>IBVS 6196</t>
  </si>
  <si>
    <t>JBAV, 60</t>
  </si>
  <si>
    <t>V0535 Peg / GSC 2739-0689</t>
  </si>
  <si>
    <t>F22</t>
  </si>
  <si>
    <t>G22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</si>
</sst>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36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8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19" fillId="0" borderId="0"/>
    <xf numFmtId="0" fontId="17" fillId="0" borderId="0"/>
    <xf numFmtId="0" fontId="19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5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5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8" fillId="0" borderId="5" xfId="0" applyNumberFormat="1" applyFont="1" applyBorder="1" applyAlignment="1">
      <alignment horizontal="left" vertical="center"/>
    </xf>
    <xf numFmtId="0" fontId="17" fillId="0" borderId="5" xfId="0" applyNumberFormat="1" applyFont="1" applyBorder="1" applyAlignment="1">
      <alignment horizontal="left" vertical="center"/>
    </xf>
    <xf numFmtId="0" fontId="17" fillId="24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6" fillId="25" borderId="5" xfId="0" applyFont="1" applyFill="1" applyBorder="1">
      <alignment vertical="top"/>
    </xf>
    <xf numFmtId="0" fontId="16" fillId="0" borderId="5" xfId="0" applyFont="1" applyBorder="1" applyAlignment="1">
      <alignment horizontal="center" vertical="center"/>
    </xf>
    <xf numFmtId="0" fontId="5" fillId="25" borderId="11" xfId="0" applyFont="1" applyFill="1" applyBorder="1">
      <alignment vertical="top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34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41" applyFont="1" applyAlignment="1">
      <alignment wrapText="1"/>
    </xf>
    <xf numFmtId="0" fontId="18" fillId="0" borderId="0" xfId="41" applyFont="1" applyAlignment="1">
      <alignment horizontal="center" wrapText="1"/>
    </xf>
    <xf numFmtId="0" fontId="18" fillId="0" borderId="0" xfId="41" applyFont="1" applyAlignment="1">
      <alignment horizontal="left" wrapText="1"/>
    </xf>
    <xf numFmtId="0" fontId="33" fillId="0" borderId="0" xfId="42" applyFont="1"/>
    <xf numFmtId="0" fontId="33" fillId="0" borderId="0" xfId="42" applyFont="1" applyAlignment="1">
      <alignment horizontal="center" wrapText="1"/>
    </xf>
    <xf numFmtId="0" fontId="33" fillId="0" borderId="0" xfId="42" applyFont="1" applyAlignment="1">
      <alignment horizontal="left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72" fontId="35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/>
    <cellStyle name="Normal_A_A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V535 Peg - O-C Diagr.</a:t>
            </a:r>
          </a:p>
        </c:rich>
      </c:tx>
      <c:layout>
        <c:manualLayout>
          <c:xMode val="edge"/>
          <c:yMode val="edge"/>
          <c:x val="0.3744360902255639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2.0999999999999999E-3</c:v>
                  </c:pt>
                  <c:pt idx="2">
                    <c:v>2.9999999999999997E-4</c:v>
                  </c:pt>
                  <c:pt idx="3">
                    <c:v>5.0000000000000001E-4</c:v>
                  </c:pt>
                  <c:pt idx="4">
                    <c:v>1.2999999999999999E-3</c:v>
                  </c:pt>
                  <c:pt idx="5">
                    <c:v>2.5000000000000001E-3</c:v>
                  </c:pt>
                  <c:pt idx="6">
                    <c:v>1.5E-3</c:v>
                  </c:pt>
                  <c:pt idx="7">
                    <c:v>8.0000000000000004E-4</c:v>
                  </c:pt>
                  <c:pt idx="8">
                    <c:v>1E-3</c:v>
                  </c:pt>
                  <c:pt idx="9">
                    <c:v>4.0000000000000002E-4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2.0999999999999999E-3</c:v>
                  </c:pt>
                  <c:pt idx="2">
                    <c:v>2.9999999999999997E-4</c:v>
                  </c:pt>
                  <c:pt idx="3">
                    <c:v>5.0000000000000001E-4</c:v>
                  </c:pt>
                  <c:pt idx="4">
                    <c:v>1.2999999999999999E-3</c:v>
                  </c:pt>
                  <c:pt idx="5">
                    <c:v>2.5000000000000001E-3</c:v>
                  </c:pt>
                  <c:pt idx="6">
                    <c:v>1.5E-3</c:v>
                  </c:pt>
                  <c:pt idx="7">
                    <c:v>8.0000000000000004E-4</c:v>
                  </c:pt>
                  <c:pt idx="8">
                    <c:v>1E-3</c:v>
                  </c:pt>
                  <c:pt idx="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16835.5</c:v>
                </c:pt>
                <c:pt idx="2">
                  <c:v>19084</c:v>
                </c:pt>
                <c:pt idx="3">
                  <c:v>18937.5</c:v>
                </c:pt>
                <c:pt idx="4">
                  <c:v>17897.5</c:v>
                </c:pt>
                <c:pt idx="5">
                  <c:v>17900.5</c:v>
                </c:pt>
                <c:pt idx="6">
                  <c:v>20098.5</c:v>
                </c:pt>
                <c:pt idx="7">
                  <c:v>23659</c:v>
                </c:pt>
                <c:pt idx="8">
                  <c:v>23659.5</c:v>
                </c:pt>
                <c:pt idx="9">
                  <c:v>24709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5C-4794-8577-110BCBE3F21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2.0999999999999999E-3</c:v>
                  </c:pt>
                  <c:pt idx="2">
                    <c:v>2.9999999999999997E-4</c:v>
                  </c:pt>
                  <c:pt idx="3">
                    <c:v>5.0000000000000001E-4</c:v>
                  </c:pt>
                  <c:pt idx="4">
                    <c:v>1.2999999999999999E-3</c:v>
                  </c:pt>
                  <c:pt idx="5">
                    <c:v>2.5000000000000001E-3</c:v>
                  </c:pt>
                  <c:pt idx="6">
                    <c:v>1.5E-3</c:v>
                  </c:pt>
                  <c:pt idx="7">
                    <c:v>8.0000000000000004E-4</c:v>
                  </c:pt>
                  <c:pt idx="8">
                    <c:v>1E-3</c:v>
                  </c:pt>
                  <c:pt idx="9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2.0999999999999999E-3</c:v>
                  </c:pt>
                  <c:pt idx="2">
                    <c:v>2.9999999999999997E-4</c:v>
                  </c:pt>
                  <c:pt idx="3">
                    <c:v>5.0000000000000001E-4</c:v>
                  </c:pt>
                  <c:pt idx="4">
                    <c:v>1.2999999999999999E-3</c:v>
                  </c:pt>
                  <c:pt idx="5">
                    <c:v>2.5000000000000001E-3</c:v>
                  </c:pt>
                  <c:pt idx="6">
                    <c:v>1.5E-3</c:v>
                  </c:pt>
                  <c:pt idx="7">
                    <c:v>8.0000000000000004E-4</c:v>
                  </c:pt>
                  <c:pt idx="8">
                    <c:v>1E-3</c:v>
                  </c:pt>
                  <c:pt idx="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16835.5</c:v>
                </c:pt>
                <c:pt idx="2">
                  <c:v>19084</c:v>
                </c:pt>
                <c:pt idx="3">
                  <c:v>18937.5</c:v>
                </c:pt>
                <c:pt idx="4">
                  <c:v>17897.5</c:v>
                </c:pt>
                <c:pt idx="5">
                  <c:v>17900.5</c:v>
                </c:pt>
                <c:pt idx="6">
                  <c:v>20098.5</c:v>
                </c:pt>
                <c:pt idx="7">
                  <c:v>23659</c:v>
                </c:pt>
                <c:pt idx="8">
                  <c:v>23659.5</c:v>
                </c:pt>
                <c:pt idx="9">
                  <c:v>24709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1">
                  <c:v>4.8599999994621612E-2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5C-4794-8577-110BCBE3F21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2.0999999999999999E-3</c:v>
                  </c:pt>
                  <c:pt idx="2">
                    <c:v>2.9999999999999997E-4</c:v>
                  </c:pt>
                  <c:pt idx="3">
                    <c:v>5.0000000000000001E-4</c:v>
                  </c:pt>
                  <c:pt idx="4">
                    <c:v>1.2999999999999999E-3</c:v>
                  </c:pt>
                  <c:pt idx="5">
                    <c:v>2.5000000000000001E-3</c:v>
                  </c:pt>
                  <c:pt idx="6">
                    <c:v>1.5E-3</c:v>
                  </c:pt>
                  <c:pt idx="7">
                    <c:v>8.0000000000000004E-4</c:v>
                  </c:pt>
                  <c:pt idx="8">
                    <c:v>1E-3</c:v>
                  </c:pt>
                  <c:pt idx="9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2.0999999999999999E-3</c:v>
                  </c:pt>
                  <c:pt idx="2">
                    <c:v>2.9999999999999997E-4</c:v>
                  </c:pt>
                  <c:pt idx="3">
                    <c:v>5.0000000000000001E-4</c:v>
                  </c:pt>
                  <c:pt idx="4">
                    <c:v>1.2999999999999999E-3</c:v>
                  </c:pt>
                  <c:pt idx="5">
                    <c:v>2.5000000000000001E-3</c:v>
                  </c:pt>
                  <c:pt idx="6">
                    <c:v>1.5E-3</c:v>
                  </c:pt>
                  <c:pt idx="7">
                    <c:v>8.0000000000000004E-4</c:v>
                  </c:pt>
                  <c:pt idx="8">
                    <c:v>1E-3</c:v>
                  </c:pt>
                  <c:pt idx="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16835.5</c:v>
                </c:pt>
                <c:pt idx="2">
                  <c:v>19084</c:v>
                </c:pt>
                <c:pt idx="3">
                  <c:v>18937.5</c:v>
                </c:pt>
                <c:pt idx="4">
                  <c:v>17897.5</c:v>
                </c:pt>
                <c:pt idx="5">
                  <c:v>17900.5</c:v>
                </c:pt>
                <c:pt idx="6">
                  <c:v>20098.5</c:v>
                </c:pt>
                <c:pt idx="7">
                  <c:v>23659</c:v>
                </c:pt>
                <c:pt idx="8">
                  <c:v>23659.5</c:v>
                </c:pt>
                <c:pt idx="9">
                  <c:v>24709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5C-4794-8577-110BCBE3F21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2.0999999999999999E-3</c:v>
                  </c:pt>
                  <c:pt idx="2">
                    <c:v>2.9999999999999997E-4</c:v>
                  </c:pt>
                  <c:pt idx="3">
                    <c:v>5.0000000000000001E-4</c:v>
                  </c:pt>
                  <c:pt idx="4">
                    <c:v>1.2999999999999999E-3</c:v>
                  </c:pt>
                  <c:pt idx="5">
                    <c:v>2.5000000000000001E-3</c:v>
                  </c:pt>
                  <c:pt idx="6">
                    <c:v>1.5E-3</c:v>
                  </c:pt>
                  <c:pt idx="7">
                    <c:v>8.0000000000000004E-4</c:v>
                  </c:pt>
                  <c:pt idx="8">
                    <c:v>1E-3</c:v>
                  </c:pt>
                  <c:pt idx="9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2.0999999999999999E-3</c:v>
                  </c:pt>
                  <c:pt idx="2">
                    <c:v>2.9999999999999997E-4</c:v>
                  </c:pt>
                  <c:pt idx="3">
                    <c:v>5.0000000000000001E-4</c:v>
                  </c:pt>
                  <c:pt idx="4">
                    <c:v>1.2999999999999999E-3</c:v>
                  </c:pt>
                  <c:pt idx="5">
                    <c:v>2.5000000000000001E-3</c:v>
                  </c:pt>
                  <c:pt idx="6">
                    <c:v>1.5E-3</c:v>
                  </c:pt>
                  <c:pt idx="7">
                    <c:v>8.0000000000000004E-4</c:v>
                  </c:pt>
                  <c:pt idx="8">
                    <c:v>1E-3</c:v>
                  </c:pt>
                  <c:pt idx="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16835.5</c:v>
                </c:pt>
                <c:pt idx="2">
                  <c:v>19084</c:v>
                </c:pt>
                <c:pt idx="3">
                  <c:v>18937.5</c:v>
                </c:pt>
                <c:pt idx="4">
                  <c:v>17897.5</c:v>
                </c:pt>
                <c:pt idx="5">
                  <c:v>17900.5</c:v>
                </c:pt>
                <c:pt idx="6">
                  <c:v>20098.5</c:v>
                </c:pt>
                <c:pt idx="7">
                  <c:v>23659</c:v>
                </c:pt>
                <c:pt idx="8">
                  <c:v>23659.5</c:v>
                </c:pt>
                <c:pt idx="9">
                  <c:v>24709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2">
                  <c:v>6.5900000001420267E-2</c:v>
                </c:pt>
                <c:pt idx="3">
                  <c:v>6.5499999996973202E-2</c:v>
                </c:pt>
                <c:pt idx="4">
                  <c:v>5.73999999978696E-2</c:v>
                </c:pt>
                <c:pt idx="5">
                  <c:v>5.7000000000698492E-2</c:v>
                </c:pt>
                <c:pt idx="6">
                  <c:v>7.4800000002142042E-2</c:v>
                </c:pt>
                <c:pt idx="7">
                  <c:v>-5.8800000006158371E-2</c:v>
                </c:pt>
                <c:pt idx="8">
                  <c:v>-5.8400000001711305E-2</c:v>
                </c:pt>
                <c:pt idx="9">
                  <c:v>-5.0499999997555278E-2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5C-4794-8577-110BCBE3F21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2.0999999999999999E-3</c:v>
                  </c:pt>
                  <c:pt idx="2">
                    <c:v>2.9999999999999997E-4</c:v>
                  </c:pt>
                  <c:pt idx="3">
                    <c:v>5.0000000000000001E-4</c:v>
                  </c:pt>
                  <c:pt idx="4">
                    <c:v>1.2999999999999999E-3</c:v>
                  </c:pt>
                  <c:pt idx="5">
                    <c:v>2.5000000000000001E-3</c:v>
                  </c:pt>
                  <c:pt idx="6">
                    <c:v>1.5E-3</c:v>
                  </c:pt>
                  <c:pt idx="7">
                    <c:v>8.0000000000000004E-4</c:v>
                  </c:pt>
                  <c:pt idx="8">
                    <c:v>1E-3</c:v>
                  </c:pt>
                  <c:pt idx="9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2.0999999999999999E-3</c:v>
                  </c:pt>
                  <c:pt idx="2">
                    <c:v>2.9999999999999997E-4</c:v>
                  </c:pt>
                  <c:pt idx="3">
                    <c:v>5.0000000000000001E-4</c:v>
                  </c:pt>
                  <c:pt idx="4">
                    <c:v>1.2999999999999999E-3</c:v>
                  </c:pt>
                  <c:pt idx="5">
                    <c:v>2.5000000000000001E-3</c:v>
                  </c:pt>
                  <c:pt idx="6">
                    <c:v>1.5E-3</c:v>
                  </c:pt>
                  <c:pt idx="7">
                    <c:v>8.0000000000000004E-4</c:v>
                  </c:pt>
                  <c:pt idx="8">
                    <c:v>1E-3</c:v>
                  </c:pt>
                  <c:pt idx="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16835.5</c:v>
                </c:pt>
                <c:pt idx="2">
                  <c:v>19084</c:v>
                </c:pt>
                <c:pt idx="3">
                  <c:v>18937.5</c:v>
                </c:pt>
                <c:pt idx="4">
                  <c:v>17897.5</c:v>
                </c:pt>
                <c:pt idx="5">
                  <c:v>17900.5</c:v>
                </c:pt>
                <c:pt idx="6">
                  <c:v>20098.5</c:v>
                </c:pt>
                <c:pt idx="7">
                  <c:v>23659</c:v>
                </c:pt>
                <c:pt idx="8">
                  <c:v>23659.5</c:v>
                </c:pt>
                <c:pt idx="9">
                  <c:v>24709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15C-4794-8577-110BCBE3F21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2.0999999999999999E-3</c:v>
                  </c:pt>
                  <c:pt idx="2">
                    <c:v>2.9999999999999997E-4</c:v>
                  </c:pt>
                  <c:pt idx="3">
                    <c:v>5.0000000000000001E-4</c:v>
                  </c:pt>
                  <c:pt idx="4">
                    <c:v>1.2999999999999999E-3</c:v>
                  </c:pt>
                  <c:pt idx="5">
                    <c:v>2.5000000000000001E-3</c:v>
                  </c:pt>
                  <c:pt idx="6">
                    <c:v>1.5E-3</c:v>
                  </c:pt>
                  <c:pt idx="7">
                    <c:v>8.0000000000000004E-4</c:v>
                  </c:pt>
                  <c:pt idx="8">
                    <c:v>1E-3</c:v>
                  </c:pt>
                  <c:pt idx="9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2.0999999999999999E-3</c:v>
                  </c:pt>
                  <c:pt idx="2">
                    <c:v>2.9999999999999997E-4</c:v>
                  </c:pt>
                  <c:pt idx="3">
                    <c:v>5.0000000000000001E-4</c:v>
                  </c:pt>
                  <c:pt idx="4">
                    <c:v>1.2999999999999999E-3</c:v>
                  </c:pt>
                  <c:pt idx="5">
                    <c:v>2.5000000000000001E-3</c:v>
                  </c:pt>
                  <c:pt idx="6">
                    <c:v>1.5E-3</c:v>
                  </c:pt>
                  <c:pt idx="7">
                    <c:v>8.0000000000000004E-4</c:v>
                  </c:pt>
                  <c:pt idx="8">
                    <c:v>1E-3</c:v>
                  </c:pt>
                  <c:pt idx="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16835.5</c:v>
                </c:pt>
                <c:pt idx="2">
                  <c:v>19084</c:v>
                </c:pt>
                <c:pt idx="3">
                  <c:v>18937.5</c:v>
                </c:pt>
                <c:pt idx="4">
                  <c:v>17897.5</c:v>
                </c:pt>
                <c:pt idx="5">
                  <c:v>17900.5</c:v>
                </c:pt>
                <c:pt idx="6">
                  <c:v>20098.5</c:v>
                </c:pt>
                <c:pt idx="7">
                  <c:v>23659</c:v>
                </c:pt>
                <c:pt idx="8">
                  <c:v>23659.5</c:v>
                </c:pt>
                <c:pt idx="9">
                  <c:v>24709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15C-4794-8577-110BCBE3F21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2.0999999999999999E-3</c:v>
                  </c:pt>
                  <c:pt idx="2">
                    <c:v>2.9999999999999997E-4</c:v>
                  </c:pt>
                  <c:pt idx="3">
                    <c:v>5.0000000000000001E-4</c:v>
                  </c:pt>
                  <c:pt idx="4">
                    <c:v>1.2999999999999999E-3</c:v>
                  </c:pt>
                  <c:pt idx="5">
                    <c:v>2.5000000000000001E-3</c:v>
                  </c:pt>
                  <c:pt idx="6">
                    <c:v>1.5E-3</c:v>
                  </c:pt>
                  <c:pt idx="7">
                    <c:v>8.0000000000000004E-4</c:v>
                  </c:pt>
                  <c:pt idx="8">
                    <c:v>1E-3</c:v>
                  </c:pt>
                  <c:pt idx="9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2.0999999999999999E-3</c:v>
                  </c:pt>
                  <c:pt idx="2">
                    <c:v>2.9999999999999997E-4</c:v>
                  </c:pt>
                  <c:pt idx="3">
                    <c:v>5.0000000000000001E-4</c:v>
                  </c:pt>
                  <c:pt idx="4">
                    <c:v>1.2999999999999999E-3</c:v>
                  </c:pt>
                  <c:pt idx="5">
                    <c:v>2.5000000000000001E-3</c:v>
                  </c:pt>
                  <c:pt idx="6">
                    <c:v>1.5E-3</c:v>
                  </c:pt>
                  <c:pt idx="7">
                    <c:v>8.0000000000000004E-4</c:v>
                  </c:pt>
                  <c:pt idx="8">
                    <c:v>1E-3</c:v>
                  </c:pt>
                  <c:pt idx="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16835.5</c:v>
                </c:pt>
                <c:pt idx="2">
                  <c:v>19084</c:v>
                </c:pt>
                <c:pt idx="3">
                  <c:v>18937.5</c:v>
                </c:pt>
                <c:pt idx="4">
                  <c:v>17897.5</c:v>
                </c:pt>
                <c:pt idx="5">
                  <c:v>17900.5</c:v>
                </c:pt>
                <c:pt idx="6">
                  <c:v>20098.5</c:v>
                </c:pt>
                <c:pt idx="7">
                  <c:v>23659</c:v>
                </c:pt>
                <c:pt idx="8">
                  <c:v>23659.5</c:v>
                </c:pt>
                <c:pt idx="9">
                  <c:v>24709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15C-4794-8577-110BCBE3F21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16835.5</c:v>
                </c:pt>
                <c:pt idx="2">
                  <c:v>19084</c:v>
                </c:pt>
                <c:pt idx="3">
                  <c:v>18937.5</c:v>
                </c:pt>
                <c:pt idx="4">
                  <c:v>17897.5</c:v>
                </c:pt>
                <c:pt idx="5">
                  <c:v>17900.5</c:v>
                </c:pt>
                <c:pt idx="6">
                  <c:v>20098.5</c:v>
                </c:pt>
                <c:pt idx="7">
                  <c:v>23659</c:v>
                </c:pt>
                <c:pt idx="8">
                  <c:v>23659.5</c:v>
                </c:pt>
                <c:pt idx="9">
                  <c:v>24709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0.38948016143313158</c:v>
                </c:pt>
                <c:pt idx="1">
                  <c:v>8.5173444266334442E-2</c:v>
                </c:pt>
                <c:pt idx="2">
                  <c:v>4.4531131679862834E-2</c:v>
                </c:pt>
                <c:pt idx="3">
                  <c:v>4.7179163164816351E-2</c:v>
                </c:pt>
                <c:pt idx="4">
                  <c:v>6.5977475412950903E-2</c:v>
                </c:pt>
                <c:pt idx="5">
                  <c:v>6.592324951223516E-2</c:v>
                </c:pt>
                <c:pt idx="6">
                  <c:v>2.6193739587812348E-2</c:v>
                </c:pt>
                <c:pt idx="7">
                  <c:v>-3.8163366911690588E-2</c:v>
                </c:pt>
                <c:pt idx="8">
                  <c:v>-3.817240456180987E-2</c:v>
                </c:pt>
                <c:pt idx="9">
                  <c:v>-5.7142432162211043E-2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15C-4794-8577-110BCBE3F218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16835.5</c:v>
                </c:pt>
                <c:pt idx="2">
                  <c:v>19084</c:v>
                </c:pt>
                <c:pt idx="3">
                  <c:v>18937.5</c:v>
                </c:pt>
                <c:pt idx="4">
                  <c:v>17897.5</c:v>
                </c:pt>
                <c:pt idx="5">
                  <c:v>17900.5</c:v>
                </c:pt>
                <c:pt idx="6">
                  <c:v>20098.5</c:v>
                </c:pt>
                <c:pt idx="7">
                  <c:v>23659</c:v>
                </c:pt>
                <c:pt idx="8">
                  <c:v>23659.5</c:v>
                </c:pt>
                <c:pt idx="9">
                  <c:v>24709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15C-4794-8577-110BCBE3F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09336"/>
        <c:axId val="1"/>
      </c:scatterChart>
      <c:valAx>
        <c:axId val="750109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093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10DD6ED8-6AF7-915E-3352-F8AA64451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selection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5" ht="20.25" x14ac:dyDescent="0.3">
      <c r="A1" s="1" t="s">
        <v>52</v>
      </c>
      <c r="F1" s="37" t="s">
        <v>42</v>
      </c>
      <c r="G1" s="30" t="s">
        <v>43</v>
      </c>
      <c r="H1" s="38"/>
      <c r="I1" s="39" t="s">
        <v>44</v>
      </c>
      <c r="J1" s="37" t="s">
        <v>42</v>
      </c>
      <c r="K1" s="32">
        <v>22.362680000000001</v>
      </c>
      <c r="L1" s="33">
        <v>33.185699999999997</v>
      </c>
      <c r="M1" s="34">
        <v>51460.569900000002</v>
      </c>
      <c r="N1" s="34">
        <v>0.32300000000000001</v>
      </c>
      <c r="O1" s="31" t="s">
        <v>45</v>
      </c>
    </row>
    <row r="2" spans="1:15" x14ac:dyDescent="0.2">
      <c r="A2" t="s">
        <v>24</v>
      </c>
      <c r="B2" t="s">
        <v>45</v>
      </c>
      <c r="C2" s="29"/>
      <c r="D2" s="3"/>
    </row>
    <row r="3" spans="1:15" ht="13.5" thickBot="1" x14ac:dyDescent="0.25"/>
    <row r="4" spans="1:15" ht="14.25" thickTop="1" thickBot="1" x14ac:dyDescent="0.25">
      <c r="A4" s="5" t="s">
        <v>1</v>
      </c>
      <c r="C4" s="26">
        <v>51460.569900000002</v>
      </c>
      <c r="D4" s="27">
        <v>0.32300000000000001</v>
      </c>
    </row>
    <row r="5" spans="1:15" ht="13.5" thickTop="1" x14ac:dyDescent="0.2">
      <c r="A5" s="9" t="s">
        <v>29</v>
      </c>
      <c r="B5" s="10"/>
      <c r="C5" s="11">
        <v>-9.5</v>
      </c>
      <c r="D5" s="10" t="s">
        <v>30</v>
      </c>
      <c r="E5" s="10"/>
    </row>
    <row r="6" spans="1:15" x14ac:dyDescent="0.2">
      <c r="A6" s="5" t="s">
        <v>2</v>
      </c>
    </row>
    <row r="7" spans="1:15" x14ac:dyDescent="0.2">
      <c r="A7" t="s">
        <v>3</v>
      </c>
      <c r="C7" s="8">
        <v>51460.569900000002</v>
      </c>
      <c r="D7" s="28" t="s">
        <v>46</v>
      </c>
    </row>
    <row r="8" spans="1:15" x14ac:dyDescent="0.2">
      <c r="A8" t="s">
        <v>4</v>
      </c>
      <c r="C8" s="8">
        <v>0.32300000000000001</v>
      </c>
      <c r="D8" s="28" t="s">
        <v>46</v>
      </c>
    </row>
    <row r="9" spans="1:15" x14ac:dyDescent="0.2">
      <c r="A9" s="24" t="s">
        <v>33</v>
      </c>
      <c r="B9" s="40">
        <v>22</v>
      </c>
      <c r="C9" s="22" t="s">
        <v>53</v>
      </c>
      <c r="D9" s="23" t="s">
        <v>54</v>
      </c>
    </row>
    <row r="10" spans="1:15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15" x14ac:dyDescent="0.2">
      <c r="A11" s="10" t="s">
        <v>16</v>
      </c>
      <c r="B11" s="10"/>
      <c r="C11" s="21">
        <f ca="1">INTERCEPT(INDIRECT($D$9):G992,INDIRECT($C$9):F992)</f>
        <v>0.38948016143313158</v>
      </c>
      <c r="D11" s="3"/>
      <c r="E11" s="10"/>
    </row>
    <row r="12" spans="1:15" x14ac:dyDescent="0.2">
      <c r="A12" s="10" t="s">
        <v>17</v>
      </c>
      <c r="B12" s="10"/>
      <c r="C12" s="21">
        <f ca="1">SLOPE(INDIRECT($D$9):G992,INDIRECT($C$9):F992)</f>
        <v>-1.8075300238590902E-5</v>
      </c>
      <c r="D12" s="3"/>
      <c r="E12" s="10"/>
    </row>
    <row r="13" spans="1:15" x14ac:dyDescent="0.2">
      <c r="A13" s="10" t="s">
        <v>19</v>
      </c>
      <c r="B13" s="10"/>
      <c r="C13" s="3" t="s">
        <v>14</v>
      </c>
    </row>
    <row r="14" spans="1:15" x14ac:dyDescent="0.2">
      <c r="A14" s="10"/>
      <c r="B14" s="10"/>
      <c r="C14" s="10"/>
    </row>
    <row r="15" spans="1:15" x14ac:dyDescent="0.2">
      <c r="A15" s="12" t="s">
        <v>18</v>
      </c>
      <c r="B15" s="10"/>
      <c r="C15" s="13">
        <f ca="1">(C7+C11)+(C8+C12)*INT(MAX(F21:F3533))</f>
        <v>59441.519757567832</v>
      </c>
      <c r="E15" s="14" t="s">
        <v>35</v>
      </c>
      <c r="F15" s="35">
        <v>1</v>
      </c>
    </row>
    <row r="16" spans="1:15" x14ac:dyDescent="0.2">
      <c r="A16" s="16" t="s">
        <v>5</v>
      </c>
      <c r="B16" s="10"/>
      <c r="C16" s="17">
        <f ca="1">+C8+C12</f>
        <v>0.32298192469976139</v>
      </c>
      <c r="E16" s="14" t="s">
        <v>31</v>
      </c>
      <c r="F16" s="36">
        <f ca="1">NOW()+15018.5+$C$5/24</f>
        <v>59965.785722916662</v>
      </c>
    </row>
    <row r="17" spans="1:21" ht="13.5" thickBot="1" x14ac:dyDescent="0.25">
      <c r="A17" s="14" t="s">
        <v>28</v>
      </c>
      <c r="B17" s="10"/>
      <c r="C17" s="10">
        <f>COUNT(C21:C2191)</f>
        <v>10</v>
      </c>
      <c r="E17" s="14" t="s">
        <v>36</v>
      </c>
      <c r="F17" s="15">
        <f ca="1">ROUND(2*(F16-$C$7)/$C$8,0)/2+F15</f>
        <v>26333</v>
      </c>
    </row>
    <row r="18" spans="1:21" ht="14.25" thickTop="1" thickBot="1" x14ac:dyDescent="0.25">
      <c r="A18" s="16" t="s">
        <v>6</v>
      </c>
      <c r="B18" s="10"/>
      <c r="C18" s="19">
        <f ca="1">+C15</f>
        <v>59441.519757567832</v>
      </c>
      <c r="D18" s="20">
        <f ca="1">+C16</f>
        <v>0.32298192469976139</v>
      </c>
      <c r="E18" s="14" t="s">
        <v>37</v>
      </c>
      <c r="F18" s="23">
        <f ca="1">ROUND(2*(F16-$C$15)/$C$16,0)/2+F15</f>
        <v>1624</v>
      </c>
    </row>
    <row r="19" spans="1:21" ht="13.5" thickTop="1" x14ac:dyDescent="0.2">
      <c r="E19" s="14" t="s">
        <v>32</v>
      </c>
      <c r="F19" s="18">
        <f ca="1">+$C$15+$C$16*F18-15018.5-$C$5/24</f>
        <v>44947.938236613583</v>
      </c>
    </row>
    <row r="20" spans="1:21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38</v>
      </c>
      <c r="I20" s="7" t="s">
        <v>39</v>
      </c>
      <c r="J20" s="7" t="s">
        <v>40</v>
      </c>
      <c r="K20" s="7" t="s">
        <v>41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U20" s="25" t="s">
        <v>34</v>
      </c>
    </row>
    <row r="21" spans="1:21" x14ac:dyDescent="0.2">
      <c r="A21" t="str">
        <f>D7</f>
        <v>GCVS</v>
      </c>
      <c r="C21" s="8">
        <f>C$7</f>
        <v>51460.569900000002</v>
      </c>
      <c r="D21" s="8" t="s">
        <v>14</v>
      </c>
      <c r="E21">
        <f t="shared" ref="E21:E26" si="0">+(C21-C$7)/C$8</f>
        <v>0</v>
      </c>
      <c r="F21">
        <f t="shared" ref="F21:F27" si="1">ROUND(2*E21,0)/2</f>
        <v>0</v>
      </c>
      <c r="G21">
        <f t="shared" ref="G21:G26" si="2">+C21-(C$7+F21*C$8)</f>
        <v>0</v>
      </c>
      <c r="J21">
        <f>+G21</f>
        <v>0</v>
      </c>
      <c r="O21">
        <f t="shared" ref="O21:O26" ca="1" si="3">+C$11+C$12*$F21</f>
        <v>0.38948016143313158</v>
      </c>
      <c r="Q21" s="2">
        <f t="shared" ref="Q21:Q26" si="4">+C21-15018.5</f>
        <v>36442.069900000002</v>
      </c>
    </row>
    <row r="22" spans="1:21" x14ac:dyDescent="0.2">
      <c r="A22" s="41" t="s">
        <v>47</v>
      </c>
      <c r="B22" s="42" t="s">
        <v>48</v>
      </c>
      <c r="C22" s="41">
        <v>56898.485000000001</v>
      </c>
      <c r="D22" s="41">
        <v>2.0999999999999999E-3</v>
      </c>
      <c r="E22">
        <f t="shared" si="0"/>
        <v>16835.65046439628</v>
      </c>
      <c r="F22">
        <f t="shared" si="1"/>
        <v>16835.5</v>
      </c>
      <c r="G22">
        <f t="shared" si="2"/>
        <v>4.8599999994621612E-2</v>
      </c>
      <c r="I22">
        <f>+G22</f>
        <v>4.8599999994621612E-2</v>
      </c>
      <c r="O22">
        <f t="shared" ca="1" si="3"/>
        <v>8.5173444266334442E-2</v>
      </c>
      <c r="Q22" s="2">
        <f t="shared" si="4"/>
        <v>41879.985000000001</v>
      </c>
    </row>
    <row r="23" spans="1:21" x14ac:dyDescent="0.2">
      <c r="A23" s="43" t="s">
        <v>49</v>
      </c>
      <c r="B23" s="44"/>
      <c r="C23" s="45">
        <v>57624.767800000001</v>
      </c>
      <c r="D23" s="45">
        <v>2.9999999999999997E-4</v>
      </c>
      <c r="E23">
        <f t="shared" si="0"/>
        <v>19084.204024767798</v>
      </c>
      <c r="F23">
        <f t="shared" si="1"/>
        <v>19084</v>
      </c>
      <c r="G23">
        <f t="shared" si="2"/>
        <v>6.5900000001420267E-2</v>
      </c>
      <c r="K23">
        <f>+G23</f>
        <v>6.5900000001420267E-2</v>
      </c>
      <c r="O23">
        <f t="shared" ca="1" si="3"/>
        <v>4.4531131679862834E-2</v>
      </c>
      <c r="Q23" s="2">
        <f t="shared" si="4"/>
        <v>42606.267800000001</v>
      </c>
    </row>
    <row r="24" spans="1:21" x14ac:dyDescent="0.2">
      <c r="A24" s="46" t="s">
        <v>50</v>
      </c>
      <c r="B24" s="47" t="s">
        <v>48</v>
      </c>
      <c r="C24" s="48">
        <v>57577.447899999999</v>
      </c>
      <c r="D24" s="48">
        <v>5.0000000000000001E-4</v>
      </c>
      <c r="E24">
        <f t="shared" si="0"/>
        <v>18937.7027863777</v>
      </c>
      <c r="F24">
        <f t="shared" si="1"/>
        <v>18937.5</v>
      </c>
      <c r="G24">
        <f t="shared" si="2"/>
        <v>6.5499999996973202E-2</v>
      </c>
      <c r="K24">
        <f>+G24</f>
        <v>6.5499999996973202E-2</v>
      </c>
      <c r="O24">
        <f t="shared" ca="1" si="3"/>
        <v>4.7179163164816351E-2</v>
      </c>
      <c r="Q24" s="2">
        <f t="shared" si="4"/>
        <v>42558.947899999999</v>
      </c>
    </row>
    <row r="25" spans="1:21" x14ac:dyDescent="0.2">
      <c r="A25" s="46" t="s">
        <v>50</v>
      </c>
      <c r="B25" s="47" t="s">
        <v>48</v>
      </c>
      <c r="C25" s="48">
        <v>57241.519800000002</v>
      </c>
      <c r="D25" s="48">
        <v>1.2999999999999999E-3</v>
      </c>
      <c r="E25">
        <f t="shared" si="0"/>
        <v>17897.677708978328</v>
      </c>
      <c r="F25">
        <f t="shared" si="1"/>
        <v>17897.5</v>
      </c>
      <c r="G25">
        <f t="shared" si="2"/>
        <v>5.73999999978696E-2</v>
      </c>
      <c r="K25">
        <f>+G25</f>
        <v>5.73999999978696E-2</v>
      </c>
      <c r="O25">
        <f t="shared" ca="1" si="3"/>
        <v>6.5977475412950903E-2</v>
      </c>
      <c r="Q25" s="2">
        <f t="shared" si="4"/>
        <v>42223.019800000002</v>
      </c>
    </row>
    <row r="26" spans="1:21" x14ac:dyDescent="0.2">
      <c r="A26" s="46" t="s">
        <v>50</v>
      </c>
      <c r="B26" s="47" t="s">
        <v>48</v>
      </c>
      <c r="C26" s="48">
        <v>57242.488400000002</v>
      </c>
      <c r="D26" s="48">
        <v>2.5000000000000001E-3</v>
      </c>
      <c r="E26">
        <f t="shared" si="0"/>
        <v>17900.676470588234</v>
      </c>
      <c r="F26">
        <f t="shared" si="1"/>
        <v>17900.5</v>
      </c>
      <c r="G26">
        <f t="shared" si="2"/>
        <v>5.7000000000698492E-2</v>
      </c>
      <c r="K26">
        <f>+G26</f>
        <v>5.7000000000698492E-2</v>
      </c>
      <c r="O26">
        <f t="shared" ca="1" si="3"/>
        <v>6.592324951223516E-2</v>
      </c>
      <c r="Q26" s="2">
        <f t="shared" si="4"/>
        <v>42223.988400000002</v>
      </c>
    </row>
    <row r="27" spans="1:21" x14ac:dyDescent="0.2">
      <c r="A27" s="49" t="s">
        <v>0</v>
      </c>
      <c r="B27" s="50" t="s">
        <v>48</v>
      </c>
      <c r="C27" s="51">
        <v>57952.460200000001</v>
      </c>
      <c r="D27" s="51">
        <v>1.5E-3</v>
      </c>
      <c r="E27">
        <f>+(C27-C$7)/C$8</f>
        <v>20098.731578947365</v>
      </c>
      <c r="F27">
        <f t="shared" si="1"/>
        <v>20098.5</v>
      </c>
      <c r="G27">
        <f>+C27-(C$7+F27*C$8)</f>
        <v>7.4800000002142042E-2</v>
      </c>
      <c r="K27">
        <f>+G27</f>
        <v>7.4800000002142042E-2</v>
      </c>
      <c r="O27">
        <f ca="1">+C$11+C$12*$F27</f>
        <v>2.6193739587812348E-2</v>
      </c>
      <c r="Q27" s="2">
        <f>+C27-15018.5</f>
        <v>42933.960200000001</v>
      </c>
    </row>
    <row r="28" spans="1:21" x14ac:dyDescent="0.2">
      <c r="A28" s="52" t="s">
        <v>51</v>
      </c>
      <c r="B28" s="53" t="s">
        <v>48</v>
      </c>
      <c r="C28" s="54">
        <v>59102.3681</v>
      </c>
      <c r="D28" s="52">
        <v>8.0000000000000004E-4</v>
      </c>
      <c r="E28">
        <f t="shared" ref="E28:E30" si="5">+(C28-C$7)/C$8</f>
        <v>23658.817956656338</v>
      </c>
      <c r="F28">
        <f t="shared" ref="F28:F30" si="6">ROUND(2*E28,0)/2</f>
        <v>23659</v>
      </c>
      <c r="G28">
        <f t="shared" ref="G28:G30" si="7">+C28-(C$7+F28*C$8)</f>
        <v>-5.8800000006158371E-2</v>
      </c>
      <c r="K28">
        <f t="shared" ref="K28:K30" si="8">+G28</f>
        <v>-5.8800000006158371E-2</v>
      </c>
      <c r="O28">
        <f t="shared" ref="O28:O30" ca="1" si="9">+C$11+C$12*$F28</f>
        <v>-3.8163366911690588E-2</v>
      </c>
      <c r="Q28" s="2">
        <f t="shared" ref="Q28:Q30" si="10">+C28-15018.5</f>
        <v>44083.8681</v>
      </c>
    </row>
    <row r="29" spans="1:21" x14ac:dyDescent="0.2">
      <c r="A29" s="52" t="s">
        <v>51</v>
      </c>
      <c r="B29" s="53" t="s">
        <v>48</v>
      </c>
      <c r="C29" s="54">
        <v>59102.53</v>
      </c>
      <c r="D29" s="52">
        <v>1E-3</v>
      </c>
      <c r="E29">
        <f t="shared" si="5"/>
        <v>23659.319195046428</v>
      </c>
      <c r="F29">
        <f t="shared" si="6"/>
        <v>23659.5</v>
      </c>
      <c r="G29">
        <f t="shared" si="7"/>
        <v>-5.8400000001711305E-2</v>
      </c>
      <c r="K29">
        <f t="shared" si="8"/>
        <v>-5.8400000001711305E-2</v>
      </c>
      <c r="O29">
        <f t="shared" ca="1" si="9"/>
        <v>-3.817240456180987E-2</v>
      </c>
      <c r="Q29" s="2">
        <f t="shared" si="10"/>
        <v>44084.03</v>
      </c>
    </row>
    <row r="30" spans="1:21" x14ac:dyDescent="0.2">
      <c r="A30" s="52" t="s">
        <v>51</v>
      </c>
      <c r="B30" s="53" t="s">
        <v>48</v>
      </c>
      <c r="C30" s="54">
        <v>59441.526400000002</v>
      </c>
      <c r="D30" s="52">
        <v>4.0000000000000002E-4</v>
      </c>
      <c r="E30">
        <f t="shared" si="5"/>
        <v>24708.843653250773</v>
      </c>
      <c r="F30">
        <f t="shared" si="6"/>
        <v>24709</v>
      </c>
      <c r="G30">
        <f t="shared" si="7"/>
        <v>-5.0499999997555278E-2</v>
      </c>
      <c r="K30">
        <f t="shared" si="8"/>
        <v>-5.0499999997555278E-2</v>
      </c>
      <c r="O30">
        <f t="shared" ca="1" si="9"/>
        <v>-5.7142432162211043E-2</v>
      </c>
      <c r="Q30" s="2">
        <f t="shared" si="10"/>
        <v>44423.026400000002</v>
      </c>
    </row>
    <row r="31" spans="1:21" x14ac:dyDescent="0.2">
      <c r="C31" s="8"/>
      <c r="D31" s="8"/>
      <c r="Q31" s="2"/>
    </row>
    <row r="32" spans="1:21" x14ac:dyDescent="0.2">
      <c r="C32" s="8"/>
      <c r="D32" s="8"/>
      <c r="Q32" s="2"/>
    </row>
    <row r="33" spans="3:17" x14ac:dyDescent="0.2">
      <c r="C33" s="8"/>
      <c r="D33" s="8"/>
      <c r="Q33" s="2"/>
    </row>
    <row r="34" spans="3:17" x14ac:dyDescent="0.2">
      <c r="C34" s="8"/>
      <c r="D34" s="8"/>
    </row>
    <row r="35" spans="3:17" x14ac:dyDescent="0.2">
      <c r="C35" s="8"/>
      <c r="D35" s="8"/>
    </row>
    <row r="36" spans="3:17" x14ac:dyDescent="0.2">
      <c r="C36" s="8"/>
      <c r="D36" s="8"/>
    </row>
    <row r="37" spans="3:17" x14ac:dyDescent="0.2">
      <c r="C37" s="8"/>
      <c r="D37" s="8"/>
    </row>
    <row r="38" spans="3:17" x14ac:dyDescent="0.2">
      <c r="C38" s="8"/>
      <c r="D38" s="8"/>
    </row>
    <row r="39" spans="3:17" x14ac:dyDescent="0.2">
      <c r="C39" s="8"/>
      <c r="D39" s="8"/>
    </row>
    <row r="40" spans="3:17" x14ac:dyDescent="0.2">
      <c r="C40" s="8"/>
      <c r="D40" s="8"/>
    </row>
    <row r="41" spans="3:17" x14ac:dyDescent="0.2">
      <c r="C41" s="8"/>
      <c r="D41" s="8"/>
    </row>
    <row r="42" spans="3:17" x14ac:dyDescent="0.2">
      <c r="C42" s="8"/>
      <c r="D42" s="8"/>
    </row>
    <row r="43" spans="3:17" x14ac:dyDescent="0.2">
      <c r="C43" s="8"/>
      <c r="D43" s="8"/>
    </row>
    <row r="44" spans="3:17" x14ac:dyDescent="0.2">
      <c r="C44" s="8"/>
      <c r="D44" s="8"/>
    </row>
    <row r="45" spans="3:17" x14ac:dyDescent="0.2">
      <c r="C45" s="8"/>
      <c r="D45" s="8"/>
    </row>
    <row r="46" spans="3:17" x14ac:dyDescent="0.2">
      <c r="C46" s="8"/>
      <c r="D46" s="8"/>
    </row>
    <row r="47" spans="3:17" x14ac:dyDescent="0.2">
      <c r="C47" s="8"/>
      <c r="D47" s="8"/>
    </row>
    <row r="48" spans="3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8" type="noConversion"/>
  <hyperlinks>
    <hyperlink ref="H63358" r:id="rId1" display="http://vsolj.cetus-net.org/bulletin.html"/>
    <hyperlink ref="H63351" r:id="rId2" display="https://www.aavso.org/ejaavso"/>
    <hyperlink ref="AP209" r:id="rId3" display="http://cdsbib.u-strasbg.fr/cgi-bin/cdsbib?1990RMxAA..21..381G"/>
    <hyperlink ref="AP206" r:id="rId4" display="http://cdsbib.u-strasbg.fr/cgi-bin/cdsbib?1990RMxAA..21..381G"/>
    <hyperlink ref="AP208" r:id="rId5" display="http://cdsbib.u-strasbg.fr/cgi-bin/cdsbib?1990RMxAA..21..381G"/>
    <hyperlink ref="AP184" r:id="rId6" display="http://cdsbib.u-strasbg.fr/cgi-bin/cdsbib?1990RMxAA..21..381G"/>
    <hyperlink ref="I63358" r:id="rId7" display="http://vsolj.cetus-net.org/bulletin.html"/>
    <hyperlink ref="AQ345" r:id="rId8" display="http://cdsbib.u-strasbg.fr/cgi-bin/cdsbib?1990RMxAA..21..381G"/>
    <hyperlink ref="AQ1989" r:id="rId9" display="http://cdsbib.u-strasbg.fr/cgi-bin/cdsbib?1990RMxAA..21..381G"/>
    <hyperlink ref="AQ346" r:id="rId10" display="http://cdsbib.u-strasbg.fr/cgi-bin/cdsbib?1990RMxAA..21..381G"/>
    <hyperlink ref="H63355" r:id="rId11" display="https://www.aavso.org/ejaavso"/>
    <hyperlink ref="H1196" r:id="rId12" display="http://vsolj.cetus-net.org/bulletin.html"/>
    <hyperlink ref="AP4434" r:id="rId13" display="http://cdsbib.u-strasbg.fr/cgi-bin/cdsbib?1990RMxAA..21..381G"/>
    <hyperlink ref="AP4437" r:id="rId14" display="http://cdsbib.u-strasbg.fr/cgi-bin/cdsbib?1990RMxAA..21..381G"/>
    <hyperlink ref="AP4435" r:id="rId15" display="http://cdsbib.u-strasbg.fr/cgi-bin/cdsbib?1990RMxAA..21..381G"/>
    <hyperlink ref="AP4413" r:id="rId16" display="http://cdsbib.u-strasbg.fr/cgi-bin/cdsbib?1990RMxAA..21..381G"/>
    <hyperlink ref="I1196" r:id="rId17" display="http://vsolj.cetus-net.org/bulletin.html"/>
    <hyperlink ref="AQ4547" r:id="rId18" display="http://cdsbib.u-strasbg.fr/cgi-bin/cdsbib?1990RMxAA..21..381G"/>
    <hyperlink ref="AQ64635" r:id="rId19" display="http://cdsbib.u-strasbg.fr/cgi-bin/cdsbib?1990RMxAA..21..381G"/>
    <hyperlink ref="AQ4548" r:id="rId20" display="http://cdsbib.u-strasbg.fr/cgi-bin/cdsbib?1990RMxAA..21..381G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2023-01-21T05:51:26Z</dcterms:modified>
</cp:coreProperties>
</file>