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005" windowHeight="144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<sst xmlns="http://schemas.openxmlformats.org/spreadsheetml/2006/main" count="56" uniqueCount="51">
  <si>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</si>
  <si>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</si>
  <si>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</si>
  <si>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</si>
  <si>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</si>
  <si>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</si>
  <si>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</si>
  <si>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</si>
  <si>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</si>
  <si>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</si>
  <si>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</si>
  <si>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</si>
  <si>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</si>
  <si>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</si>
  <si>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</si>
  <si>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</si>
  <si>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</si>
  <si>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</si>
  <si>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</si>
  <si>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</si>
  <si>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</si>
  <si>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</si>
  <si>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</si>
  <si>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</si>
  <si>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</si>
  <si>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</si>
  <si>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</si>
  <si>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</si>
  <si>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</si>
  <si>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</si>
  <si>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</si>
  <si>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</si>
  <si>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</si>
  <si>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</si>
  <si>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</si>
  <si>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</si>
  <si>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</si>
  <si>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</si>
  <si>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</si>
  <si>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</si>
  <si>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</si>
  <si>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V0579 Peg  </t>
  </si>
  <si>
    <t>2017K</t>
  </si>
  <si>
    <t>G1715-0828</t>
  </si>
  <si>
    <t xml:space="preserve">RRAB      </t>
  </si>
  <si>
    <t>pr_6</t>
  </si>
  <si>
    <t xml:space="preserve">           </t>
  </si>
  <si>
    <t>GCVS</t>
  </si>
  <si>
    <t>V0579 Peg   / GSC 1715-0828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</si>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</sst>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V0579 Peg-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9316608"/>
        <c:axId val="62522881"/>
      </c:scatterChart>
      <c:val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crossBetween val="midCat"/>
        <c:dispUnits/>
      </c:valAx>
      <c:valAx>
        <c:axId val="6252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23.1159</v>
      </c>
      <c r="L1" s="38">
        <v>19.44298</v>
      </c>
      <c r="M1" s="39">
        <v>54255.909</v>
      </c>
      <c r="N1" s="39">
        <v>0.690277</v>
      </c>
      <c r="O1" s="40" t="s">
        <v>44</v>
      </c>
      <c r="P1" s="40">
        <v>12.4</v>
      </c>
      <c r="Q1" s="40">
        <v>13.1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54255.909</v>
      </c>
      <c r="D4" s="27">
        <v>0.690277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54255.909</v>
      </c>
      <c r="D7" s="28" t="s">
        <v>47</v>
      </c>
    </row>
    <row r="8" spans="1:4" ht="12.75">
      <c r="A8" t="s">
        <v>3</v>
      </c>
      <c r="C8" s="8">
        <v>0.690277</v>
      </c>
      <c r="D8" s="28" t="s">
        <v>47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-1.1020287235455091E-05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57692.053047010144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0.6902659797127646</v>
      </c>
      <c r="E16" s="14" t="s">
        <v>30</v>
      </c>
      <c r="F16" s="32">
        <f ca="1">NOW()+15018.5+$C$5/24</f>
        <v>59906.53836655092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8187</v>
      </c>
    </row>
    <row r="18" spans="1:6" ht="14.25" thickBot="1" thickTop="1">
      <c r="A18" s="16" t="s">
        <v>5</v>
      </c>
      <c r="B18" s="10"/>
      <c r="C18" s="19">
        <f>+C15</f>
        <v>57692.053047010144</v>
      </c>
      <c r="D18" s="20">
        <f>+C16</f>
        <v>0.6902659797127646</v>
      </c>
      <c r="E18" s="14" t="s">
        <v>36</v>
      </c>
      <c r="F18" s="23">
        <f>ROUND(2*(F16-$C$15)/$C$16,0)/2+F15</f>
        <v>3209</v>
      </c>
    </row>
    <row r="19" spans="5:6" ht="13.5" thickTop="1">
      <c r="E19" s="14" t="s">
        <v>31</v>
      </c>
      <c r="F19" s="18">
        <f>+$C$15+$C$16*F18-15018.5-$C$5/24</f>
        <v>44889.01240924174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54255.909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39237.409</v>
      </c>
    </row>
    <row r="22" spans="1:17" ht="12.75">
      <c r="A22" s="43" t="s">
        <v>50</v>
      </c>
      <c r="B22" s="44" t="s">
        <v>49</v>
      </c>
      <c r="C22" s="45">
        <v>57692.39818</v>
      </c>
      <c r="D22" s="45">
        <v>0.0005</v>
      </c>
      <c r="E22">
        <f>+(C22-C$7)/C$8</f>
        <v>4978.420518139815</v>
      </c>
      <c r="F22">
        <f>ROUND(2*E22,0)/2</f>
        <v>4978.5</v>
      </c>
      <c r="G22">
        <f>+C22-(C$7+F22*C$8)</f>
        <v>-0.05486450000171317</v>
      </c>
      <c r="K22">
        <f>+G22</f>
        <v>-0.05486450000171317</v>
      </c>
      <c r="O22">
        <f>+C$11+C$12*$F22</f>
        <v>-0.05486450000171317</v>
      </c>
      <c r="Q22" s="2">
        <f>+C22-15018.5</f>
        <v>42673.89818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2022-11-22T23:55:14Z</dcterms:modified>
  <cp:category/>
  <cp:version/>
  <cp:contentType/>
  <cp:contentStatus/>
</cp:coreProperties>
</file>