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<sst xmlns="http://schemas.openxmlformats.org/spreadsheetml/2006/main" count="54" uniqueCount="48">
  <si>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</si>
  <si>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</si>
  <si>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</si>
  <si>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</si>
  <si>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</si>
  <si>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</si>
  <si>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</si>
  <si>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</si>
  <si>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</si>
  <si>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</si>
  <si>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</si>
  <si>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</si>
  <si>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</si>
  <si>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</si>
  <si>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</si>
  <si>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</si>
  <si>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</si>
  <si>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</si>
  <si>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</si>
  <si>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</si>
  <si>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</si>
  <si>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</si>
  <si>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</si>
  <si>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</si>
  <si>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</si>
  <si>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</si>
  <si>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</si>
  <si>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</si>
  <si>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</si>
  <si>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</si>
  <si>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</si>
  <si>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</si>
  <si>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</si>
  <si>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</si>
  <si>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</si>
  <si>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</si>
  <si>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</si>
  <si>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</si>
  <si>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</si>
  <si>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</si>
  <si>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</si>
  <si>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EN Per</t>
  </si>
  <si>
    <t>G3308-1680</t>
  </si>
  <si>
    <t>EA</t>
  </si>
  <si>
    <t>EN Per / GSC 3308-1680</t>
  </si>
  <si>
    <t>GCVS</t>
  </si>
  <si>
    <t>OEJV 0172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</si>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</sst>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172" fontId="16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Per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2181830"/>
        <c:axId val="44092151"/>
      </c:scatterChart>
      <c:val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92151"/>
        <c:crosses val="autoZero"/>
        <c:crossBetween val="midCat"/>
        <c:dispUnits/>
      </c:val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18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44</v>
      </c>
      <c r="F1" s="31" t="s">
        <v>41</v>
      </c>
      <c r="G1" s="32">
        <v>0</v>
      </c>
      <c r="H1" s="33"/>
      <c r="I1" s="40" t="s">
        <v>42</v>
      </c>
      <c r="J1" s="41" t="s">
        <v>41</v>
      </c>
      <c r="K1" s="35">
        <v>2.42505</v>
      </c>
      <c r="L1" s="36">
        <v>51.5312</v>
      </c>
      <c r="M1" s="37">
        <v>27995.55</v>
      </c>
      <c r="N1" s="37">
        <v>10.24665</v>
      </c>
      <c r="O1" s="34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27995.55</v>
      </c>
      <c r="D4" s="28">
        <v>10.24665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27995.55</v>
      </c>
      <c r="D7" s="29" t="s">
        <v>45</v>
      </c>
    </row>
    <row r="8" spans="1:4" ht="12.75">
      <c r="A8" t="s">
        <v>3</v>
      </c>
      <c r="C8" s="8">
        <f>N1</f>
        <v>10.24665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-0.00011503002472584216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57003.4905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10.246534969975276</v>
      </c>
      <c r="E16" s="14" t="s">
        <v>30</v>
      </c>
      <c r="F16" s="39">
        <f ca="1">NOW()+15018.5+$C$5/24</f>
        <v>59906.56028993055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3115.5</v>
      </c>
    </row>
    <row r="18" spans="1:6" ht="14.25" thickBot="1" thickTop="1">
      <c r="A18" s="16" t="s">
        <v>5</v>
      </c>
      <c r="B18" s="10"/>
      <c r="C18" s="19">
        <f>+C15</f>
        <v>57003.4905</v>
      </c>
      <c r="D18" s="20">
        <f>+C16</f>
        <v>10.246534969975276</v>
      </c>
      <c r="E18" s="14" t="s">
        <v>36</v>
      </c>
      <c r="F18" s="23">
        <f>ROUND(2*(F16-$C$15)/$C$16,0)/2+F15</f>
        <v>284.5</v>
      </c>
    </row>
    <row r="19" spans="5:6" ht="13.5" thickTop="1">
      <c r="E19" s="14" t="s">
        <v>31</v>
      </c>
      <c r="F19" s="18">
        <f>+$C$15+$C$16*F18-15018.5-$C$5/24</f>
        <v>44900.5255322913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27995.55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12977.05</v>
      </c>
    </row>
    <row r="22" spans="1:17" ht="12.75">
      <c r="A22" s="42" t="s">
        <v>46</v>
      </c>
      <c r="B22" s="43" t="s">
        <v>47</v>
      </c>
      <c r="C22" s="44">
        <v>57003.486</v>
      </c>
      <c r="D22" s="44">
        <v>0.02</v>
      </c>
      <c r="E22">
        <f>+(C22-C$7)/C$8</f>
        <v>2830.9677797133695</v>
      </c>
      <c r="F22">
        <f>ROUND(2*E22,0)/2</f>
        <v>2831</v>
      </c>
      <c r="G22">
        <f>+C22-(C$7+F22*C$8)</f>
        <v>-0.3301500000015949</v>
      </c>
      <c r="I22">
        <f>+G22</f>
        <v>-0.3301500000015949</v>
      </c>
      <c r="O22">
        <f>+C$11+C$12*$F22</f>
        <v>-0.32564999999885913</v>
      </c>
      <c r="Q22" s="2">
        <f>+C22-15018.5</f>
        <v>41984.986</v>
      </c>
    </row>
    <row r="23" spans="1:17" ht="12.75">
      <c r="A23" s="42" t="s">
        <v>46</v>
      </c>
      <c r="B23" s="43" t="s">
        <v>47</v>
      </c>
      <c r="C23" s="44">
        <v>57003.495</v>
      </c>
      <c r="D23" s="44">
        <v>0.02</v>
      </c>
      <c r="E23">
        <f>+(C23-C$7)/C$8</f>
        <v>2830.968658049216</v>
      </c>
      <c r="F23">
        <f>ROUND(2*E23,0)/2</f>
        <v>2831</v>
      </c>
      <c r="G23">
        <f>+C23-(C$7+F23*C$8)</f>
        <v>-0.32114999999612337</v>
      </c>
      <c r="I23">
        <f>+G23</f>
        <v>-0.32114999999612337</v>
      </c>
      <c r="O23">
        <f>+C$11+C$12*$F23</f>
        <v>-0.32564999999885913</v>
      </c>
      <c r="Q23" s="2">
        <f>+C23-15018.5</f>
        <v>41984.995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2022-11-23T00:26:49Z</dcterms:modified>
  <cp:category/>
  <cp:version/>
  <cp:contentType/>
  <cp:contentStatus/>
</cp:coreProperties>
</file>