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<sst xmlns="http://schemas.openxmlformats.org/spreadsheetml/2006/main" count="56" uniqueCount="48">
  <si>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</si>
  <si>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</si>
  <si>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</si>
  <si>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</si>
  <si>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</si>
  <si>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</si>
  <si>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</si>
  <si>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</si>
  <si>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</si>
  <si>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</si>
  <si>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</si>
  <si>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</si>
  <si>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</si>
  <si>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</si>
  <si>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</si>
  <si>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</si>
  <si>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</si>
  <si>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</si>
  <si>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</si>
  <si>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</si>
  <si>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</si>
  <si>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</si>
  <si>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</si>
  <si>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</si>
  <si>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</si>
  <si>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</si>
  <si>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</si>
  <si>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</si>
  <si>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</si>
  <si>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</si>
  <si>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</si>
  <si>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</si>
  <si>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</si>
  <si>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</si>
  <si>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</si>
  <si>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</si>
  <si>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</si>
  <si>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</si>
  <si>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</si>
  <si>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</si>
  <si>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</si>
  <si>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</si>
  <si>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</si>
  <si>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V0593 Per / GSC 2897-1956</t>
  </si>
  <si>
    <t>EB</t>
  </si>
  <si>
    <t>IBVS 6114</t>
  </si>
  <si>
    <t>I</t>
  </si>
  <si>
    <t>II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</si>
</sst>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V593 Per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0.00439</c:v>
                  </c:pt>
                  <c:pt idx="2">
                    <c:v>0.00243</c:v>
                  </c:pt>
                  <c:pt idx="3">
                    <c:v>0.00218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0.00439</c:v>
                  </c:pt>
                  <c:pt idx="2">
                    <c:v>0.00243</c:v>
                  </c:pt>
                  <c:pt idx="3">
                    <c:v>0.00218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0.00439</c:v>
                  </c:pt>
                  <c:pt idx="2">
                    <c:v>0.00243</c:v>
                  </c:pt>
                  <c:pt idx="3">
                    <c:v>0.00218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0.00439</c:v>
                  </c:pt>
                  <c:pt idx="2">
                    <c:v>0.00243</c:v>
                  </c:pt>
                  <c:pt idx="3">
                    <c:v>0.00218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0.00439</c:v>
                  </c:pt>
                  <c:pt idx="2">
                    <c:v>0.00243</c:v>
                  </c:pt>
                  <c:pt idx="3">
                    <c:v>0.00218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0.00439</c:v>
                  </c:pt>
                  <c:pt idx="2">
                    <c:v>0.00243</c:v>
                  </c:pt>
                  <c:pt idx="3">
                    <c:v>0.00218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0.00439</c:v>
                  </c:pt>
                  <c:pt idx="2">
                    <c:v>0.00243</c:v>
                  </c:pt>
                  <c:pt idx="3">
                    <c:v>0.00218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0.00439</c:v>
                  </c:pt>
                  <c:pt idx="2">
                    <c:v>0.00243</c:v>
                  </c:pt>
                  <c:pt idx="3">
                    <c:v>0.00218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0.00439</c:v>
                  </c:pt>
                  <c:pt idx="2">
                    <c:v>0.00243</c:v>
                  </c:pt>
                  <c:pt idx="3">
                    <c:v>0.00218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0.00439</c:v>
                  </c:pt>
                  <c:pt idx="2">
                    <c:v>0.00243</c:v>
                  </c:pt>
                  <c:pt idx="3">
                    <c:v>0.00218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0.00439</c:v>
                  </c:pt>
                  <c:pt idx="2">
                    <c:v>0.00243</c:v>
                  </c:pt>
                  <c:pt idx="3">
                    <c:v>0.00218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0.00439</c:v>
                  </c:pt>
                  <c:pt idx="2">
                    <c:v>0.00243</c:v>
                  </c:pt>
                  <c:pt idx="3">
                    <c:v>0.00218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0.00439</c:v>
                  </c:pt>
                  <c:pt idx="2">
                    <c:v>0.00243</c:v>
                  </c:pt>
                  <c:pt idx="3">
                    <c:v>0.00218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0.00439</c:v>
                  </c:pt>
                  <c:pt idx="2">
                    <c:v>0.00243</c:v>
                  </c:pt>
                  <c:pt idx="3">
                    <c:v>0.00218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36846605"/>
        <c:axId val="63183990"/>
      </c:scatterChart>
      <c:valAx>
        <c:axId val="36846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83990"/>
        <c:crosses val="autoZero"/>
        <c:crossBetween val="midCat"/>
        <c:dispUnits/>
      </c:valAx>
      <c:valAx>
        <c:axId val="63183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4660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9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6237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43</v>
      </c>
    </row>
    <row r="2" spans="1:4" ht="12.75">
      <c r="A2" t="s">
        <v>24</v>
      </c>
      <c r="B2" t="s">
        <v>44</v>
      </c>
      <c r="C2" s="3"/>
      <c r="D2" s="3"/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48501.14</v>
      </c>
      <c r="D7" s="30" t="s">
        <v>42</v>
      </c>
    </row>
    <row r="8" spans="1:4" ht="12.75">
      <c r="A8" t="s">
        <v>3</v>
      </c>
      <c r="C8" s="8">
        <v>3.2437</v>
      </c>
      <c r="D8" s="30" t="s">
        <v>42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-0.00028611549488635063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3.3331226625867E-05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59906.608076736105</v>
      </c>
    </row>
    <row r="15" spans="1:5" ht="12.75">
      <c r="A15" s="12" t="s">
        <v>17</v>
      </c>
      <c r="B15" s="10"/>
      <c r="C15" s="13">
        <f>(C7+C11)+(C8+C12)*INT(MAX(F21:F3533))</f>
        <v>56584.523175301256</v>
      </c>
      <c r="D15" s="14" t="s">
        <v>39</v>
      </c>
      <c r="E15" s="15">
        <f>ROUND(2*(E14-$C$7)/$C$8,0)/2+E13</f>
        <v>3517</v>
      </c>
    </row>
    <row r="16" spans="1:5" ht="12.75">
      <c r="A16" s="16" t="s">
        <v>4</v>
      </c>
      <c r="B16" s="10"/>
      <c r="C16" s="17">
        <f>+C8+C12</f>
        <v>3.243733331226626</v>
      </c>
      <c r="D16" s="14" t="s">
        <v>40</v>
      </c>
      <c r="E16" s="24">
        <f>ROUND(2*(E14-$C$15)/$C$16,0)/2+E13</f>
        <v>1025</v>
      </c>
    </row>
    <row r="17" spans="1:5" ht="13.5" thickBot="1">
      <c r="A17" s="14" t="s">
        <v>30</v>
      </c>
      <c r="B17" s="10"/>
      <c r="C17" s="10">
        <f>COUNT(C21:C2191)</f>
        <v>4</v>
      </c>
      <c r="D17" s="14" t="s">
        <v>34</v>
      </c>
      <c r="E17" s="18">
        <f>+$C$15+$C$16*E16-15018.5-$C$9/24</f>
        <v>44891.245673141886</v>
      </c>
    </row>
    <row r="18" spans="1:5" ht="14.25" thickBot="1" thickTop="1">
      <c r="A18" s="16" t="s">
        <v>5</v>
      </c>
      <c r="B18" s="10"/>
      <c r="C18" s="19">
        <f>+C15</f>
        <v>56584.523175301256</v>
      </c>
      <c r="D18" s="20">
        <f>+C16</f>
        <v>3.243733331226626</v>
      </c>
      <c r="E18" s="21" t="s">
        <v>35</v>
      </c>
    </row>
    <row r="19" spans="1:5" ht="13.5" thickTop="1">
      <c r="A19" s="25" t="s">
        <v>36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42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7" ht="12.75">
      <c r="A21" t="s">
        <v>42</v>
      </c>
      <c r="C21" s="8">
        <f>C$7</f>
        <v>48501.14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-0.00028611549488635063</v>
      </c>
      <c r="Q21" s="2">
        <f>+C21-15018.5</f>
        <v>33482.64</v>
      </c>
    </row>
    <row r="22" spans="1:17" ht="12.75">
      <c r="A22" s="31" t="s">
        <v>45</v>
      </c>
      <c r="B22" s="32" t="s">
        <v>46</v>
      </c>
      <c r="C22" s="31">
        <v>56279.60463</v>
      </c>
      <c r="D22" s="31">
        <v>0.00439</v>
      </c>
      <c r="E22">
        <f>+(C22-C$7)/C$8</f>
        <v>2398.022206122638</v>
      </c>
      <c r="F22">
        <f>ROUND(2*E22,0)/2</f>
        <v>2398</v>
      </c>
      <c r="G22">
        <f>+C22-(C$7+F22*C$8)</f>
        <v>0.07203000000299653</v>
      </c>
      <c r="I22">
        <f>+G22</f>
        <v>0.07203000000299653</v>
      </c>
      <c r="O22">
        <f>+C$11+C$12*$F22</f>
        <v>0.07964216595394272</v>
      </c>
      <c r="Q22" s="2">
        <f>+C22-15018.5</f>
        <v>41261.10463</v>
      </c>
    </row>
    <row r="23" spans="1:17" ht="12.75">
      <c r="A23" s="31" t="s">
        <v>45</v>
      </c>
      <c r="B23" s="32" t="s">
        <v>47</v>
      </c>
      <c r="C23" s="31">
        <v>56563.4393</v>
      </c>
      <c r="D23" s="31">
        <v>0.00243</v>
      </c>
      <c r="E23">
        <f>+(C23-C$7)/C$8</f>
        <v>2485.5255726485184</v>
      </c>
      <c r="F23">
        <f>ROUND(2*E23,0)/2</f>
        <v>2485.5</v>
      </c>
      <c r="G23">
        <f>+C23-(C$7+F23*C$8)</f>
        <v>0.08294999999634456</v>
      </c>
      <c r="I23">
        <f>+G23</f>
        <v>0.08294999999634456</v>
      </c>
      <c r="O23">
        <f>+C$11+C$12*$F23</f>
        <v>0.08255864828370607</v>
      </c>
      <c r="Q23" s="2">
        <f>+C23-15018.5</f>
        <v>41544.9393</v>
      </c>
    </row>
    <row r="24" spans="1:17" ht="12.75">
      <c r="A24" s="31" t="s">
        <v>45</v>
      </c>
      <c r="B24" s="32" t="s">
        <v>46</v>
      </c>
      <c r="C24" s="31">
        <v>56584.53011</v>
      </c>
      <c r="D24" s="31">
        <v>0.00218</v>
      </c>
      <c r="E24">
        <f>+(C24-C$7)/C$8</f>
        <v>2492.02765668835</v>
      </c>
      <c r="F24">
        <f>ROUND(2*E24,0)/2</f>
        <v>2492</v>
      </c>
      <c r="G24">
        <f>+C24-(C$7+F24*C$8)</f>
        <v>0.08971000000019558</v>
      </c>
      <c r="I24">
        <f>+G24</f>
        <v>0.08971000000019558</v>
      </c>
      <c r="O24">
        <f>+C$11+C$12*$F24</f>
        <v>0.08277530125677421</v>
      </c>
      <c r="Q24" s="2">
        <f>+C24-15018.5</f>
        <v>41566.03011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2022-11-23T01:35:37Z</dcterms:modified>
  <cp:category/>
  <cp:version/>
  <cp:contentType/>
  <cp:contentStatus/>
</cp:coreProperties>
</file>