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<sst xmlns="http://schemas.openxmlformats.org/spreadsheetml/2006/main" count="46" uniqueCount="44">
  <si>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</si>
  <si>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</si>
  <si>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</si>
  <si>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</si>
  <si>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</si>
  <si>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</si>
  <si>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</si>
  <si>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</si>
  <si>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</si>
  <si>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</si>
  <si>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</si>
  <si>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</si>
  <si>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</si>
  <si>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</si>
  <si>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</si>
  <si>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</si>
  <si>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</si>
  <si>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</si>
  <si>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</si>
  <si>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</si>
  <si>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</si>
  <si>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</si>
  <si>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</si>
  <si>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</si>
  <si>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</si>
  <si>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</si>
  <si>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</si>
  <si>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</si>
  <si>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</si>
  <si>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</si>
  <si>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</si>
  <si>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</si>
  <si>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</si>
  <si>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</si>
  <si>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</si>
  <si>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</si>
  <si>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</si>
  <si>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</si>
  <si>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</si>
  <si>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</si>
  <si>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</si>
  <si>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BR Pup / GSC 6544-0846               </t>
  </si>
  <si>
    <t xml:space="preserve">EB/KE     </t>
  </si>
  <si>
    <t>IBVS 5603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</si>
</sst>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25905605"/>
        <c:axId val="31823854"/>
      </c:scatterChart>
      <c:valAx>
        <c:axId val="259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crossBetween val="midCat"/>
        <c:dispUnits/>
      </c:valAx>
      <c:valAx>
        <c:axId val="3182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52501.3294</v>
      </c>
      <c r="G1" s="3">
        <v>1.339585</v>
      </c>
      <c r="H1" s="3" t="s">
        <v>42</v>
      </c>
    </row>
    <row r="2" spans="1:4" ht="12.75">
      <c r="A2" t="s">
        <v>23</v>
      </c>
      <c r="B2" t="str">
        <f>H1</f>
        <v>EB/KE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52501.3294</v>
      </c>
      <c r="D4" s="9">
        <f>G1</f>
        <v>1.339585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52501.3294</v>
      </c>
    </row>
    <row r="8" spans="1:4" ht="12.75">
      <c r="A8" t="s">
        <v>2</v>
      </c>
      <c r="C8">
        <f>D4</f>
        <v>1.339585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-3.0539273341696225E-06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53071.991309026955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2"/>
      <c r="C16" s="19">
        <f>+C8+C12</f>
        <v>1.339581946072666</v>
      </c>
      <c r="D16" s="16" t="s">
        <v>33</v>
      </c>
      <c r="E16" s="17">
        <f>ROUND(2*(E15-C15)/C16,0)/2+1</f>
        <v>5103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44889.77381316911</v>
      </c>
    </row>
    <row r="18" spans="1:5" ht="14.25" thickBot="1" thickTop="1">
      <c r="A18" s="18" t="s">
        <v>4</v>
      </c>
      <c r="B18" s="12"/>
      <c r="C18" s="21">
        <f>+C15</f>
        <v>53071.991309026955</v>
      </c>
      <c r="D18" s="22">
        <f>+C16</f>
        <v>1.339581946072666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52501.3294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37482.8294</v>
      </c>
    </row>
    <row r="22" spans="1:17" ht="12.75">
      <c r="A22" s="34" t="s">
        <v>43</v>
      </c>
      <c r="B22" s="35" t="s">
        <v>37</v>
      </c>
      <c r="C22" s="36">
        <v>53072.6611</v>
      </c>
      <c r="D22" s="34">
        <v>0.0004</v>
      </c>
      <c r="E22">
        <f>+(C22-C$7)/C$8</f>
        <v>426.49902768394327</v>
      </c>
      <c r="F22">
        <f>ROUND(2*E22,0)/2</f>
        <v>426.5</v>
      </c>
      <c r="G22">
        <f>+C22-(C$7+F22*C$8)</f>
        <v>-0.001302500008023344</v>
      </c>
      <c r="I22">
        <f>+G22</f>
        <v>-0.001302500008023344</v>
      </c>
      <c r="O22">
        <f>+C$11+C$12*$F22</f>
        <v>-0.001302500008023344</v>
      </c>
      <c r="Q22" s="2">
        <f>+C22-15018.5</f>
        <v>38054.1611</v>
      </c>
    </row>
    <row r="23" spans="3:17" ht="12.75">
      <c r="C23" s="10"/>
      <c r="D23" s="10"/>
      <c r="Q23" s="2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2022-11-23T04:40:49Z</dcterms:modified>
  <cp:category/>
  <cp:version/>
  <cp:contentType/>
  <cp:contentStatus/>
</cp:coreProperties>
</file>