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955" windowHeight="14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<sst xmlns="http://schemas.openxmlformats.org/spreadsheetml/2006/main" count="57" uniqueCount="51">
  <si>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</si>
  <si>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</si>
  <si>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</si>
  <si>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</si>
  <si>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</si>
  <si>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</si>
  <si>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</si>
  <si>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</si>
  <si>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</si>
  <si>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</si>
  <si>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</si>
  <si>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</si>
  <si>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</si>
  <si>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</si>
  <si>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</si>
  <si>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</si>
  <si>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</si>
  <si>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</si>
  <si>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</si>
  <si>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</si>
  <si>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</si>
  <si>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</si>
  <si>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</si>
  <si>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</si>
  <si>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</si>
  <si>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</si>
  <si>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</si>
  <si>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</si>
  <si>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</si>
  <si>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</si>
  <si>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</si>
  <si>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</si>
  <si>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</si>
  <si>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</si>
  <si>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</si>
  <si>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</si>
  <si>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</si>
  <si>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</si>
  <si>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</si>
  <si>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</si>
  <si>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</si>
  <si>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U Ret</t>
  </si>
  <si>
    <t>G8499-0292</t>
  </si>
  <si>
    <t>EW</t>
  </si>
  <si>
    <t>pr_0</t>
  </si>
  <si>
    <t>~</t>
  </si>
  <si>
    <t>U Ret / GSC 8499-0292</t>
  </si>
  <si>
    <t>GCVS</t>
  </si>
  <si>
    <t>as of 2017-12-04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</si>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</sst>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 Ret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4147638"/>
        <c:axId val="61784423"/>
      </c:scatterChart>
      <c:val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crossBetween val="midCat"/>
        <c:dispUnits/>
      </c:val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6" t="s">
        <v>41</v>
      </c>
      <c r="G1" s="30">
        <v>0</v>
      </c>
      <c r="H1" s="31"/>
      <c r="I1" s="37" t="s">
        <v>42</v>
      </c>
      <c r="J1" s="38" t="s">
        <v>41</v>
      </c>
      <c r="K1" s="39">
        <v>3.2038</v>
      </c>
      <c r="L1" s="40">
        <v>-59.0223</v>
      </c>
      <c r="M1" s="32">
        <v>27658.62</v>
      </c>
      <c r="N1" s="32">
        <v>0.354956</v>
      </c>
      <c r="O1" s="41" t="s">
        <v>43</v>
      </c>
      <c r="P1" s="42">
        <v>13.6</v>
      </c>
      <c r="Q1" s="42">
        <v>14.7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>
      <c r="C3" t="s">
        <v>48</v>
      </c>
    </row>
    <row r="4" spans="1:4" ht="14.25" thickBot="1" thickTop="1">
      <c r="A4" s="5" t="s">
        <v>0</v>
      </c>
      <c r="C4" s="26">
        <v>27658.62</v>
      </c>
      <c r="D4" s="27">
        <v>0.354956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27658.62</v>
      </c>
      <c r="D7" s="28" t="s">
        <v>47</v>
      </c>
    </row>
    <row r="8" spans="1:4" ht="12.75">
      <c r="A8" t="s">
        <v>3</v>
      </c>
      <c r="C8" s="8">
        <f>N1</f>
        <v>0.354956</v>
      </c>
      <c r="D8" s="28" t="str">
        <f>D7</f>
        <v>GCVS</v>
      </c>
    </row>
    <row r="9" spans="1:4" ht="12.75">
      <c r="A9" s="24" t="s">
        <v>32</v>
      </c>
      <c r="B9" s="3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7.297821275065175E-08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2.7716005847536164E-07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57311.66739402426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0.35495627716005845</v>
      </c>
      <c r="E16" s="14" t="s">
        <v>30</v>
      </c>
      <c r="F16" s="34">
        <f ca="1">NOW()+15018.5+$C$5/24</f>
        <v>59906.76690914352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90852</v>
      </c>
    </row>
    <row r="18" spans="1:6" ht="14.25" thickBot="1" thickTop="1">
      <c r="A18" s="16" t="s">
        <v>5</v>
      </c>
      <c r="B18" s="10"/>
      <c r="C18" s="19">
        <f>+C15</f>
        <v>57311.66739402426</v>
      </c>
      <c r="D18" s="20">
        <f>+C16</f>
        <v>0.35495627716005845</v>
      </c>
      <c r="E18" s="14" t="s">
        <v>36</v>
      </c>
      <c r="F18" s="23">
        <f>ROUND(2*(F16-$C$15)/$C$16,0)/2+F15</f>
        <v>7312</v>
      </c>
    </row>
    <row r="19" spans="5:6" ht="13.5" thickTop="1">
      <c r="E19" s="14" t="s">
        <v>31</v>
      </c>
      <c r="F19" s="18">
        <f>+$C$15+$C$16*F18-15018.5-$C$5/24</f>
        <v>44889.00352595194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27658.62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7.297821275065175E-08</v>
      </c>
      <c r="Q21" s="2">
        <f>+C21-15018.5</f>
        <v>12640.119999999999</v>
      </c>
    </row>
    <row r="22" spans="1:17" ht="12.75">
      <c r="A22" s="45" t="s">
        <v>50</v>
      </c>
      <c r="B22" s="46" t="s">
        <v>49</v>
      </c>
      <c r="C22" s="47">
        <v>57221.86348</v>
      </c>
      <c r="D22" s="47">
        <v>0.0001</v>
      </c>
      <c r="E22">
        <f>+(C22-C$7)/C$8</f>
        <v>83287.06510102662</v>
      </c>
      <c r="F22">
        <f>ROUND(2*E22,0)/2</f>
        <v>83287</v>
      </c>
      <c r="G22">
        <f>+C22-(C$7+F22*C$8)</f>
        <v>0.02310800000122981</v>
      </c>
      <c r="K22">
        <f>+G22</f>
        <v>0.02310800000122981</v>
      </c>
      <c r="O22">
        <f>+C$11+C$12*$F22</f>
        <v>0.023083902768450196</v>
      </c>
      <c r="Q22" s="2">
        <f>+C22-15018.5</f>
        <v>42203.36348</v>
      </c>
    </row>
    <row r="23" spans="1:17" ht="12.75">
      <c r="A23" s="45" t="s">
        <v>50</v>
      </c>
      <c r="B23" s="46" t="s">
        <v>49</v>
      </c>
      <c r="C23" s="47">
        <v>57311.66737</v>
      </c>
      <c r="D23" s="47">
        <v>0.0002</v>
      </c>
      <c r="E23">
        <f>+(C23-C$7)/C$8</f>
        <v>83540.06516300613</v>
      </c>
      <c r="F23">
        <f>ROUND(2*E23,0)/2</f>
        <v>83540</v>
      </c>
      <c r="G23">
        <f>+C23-(C$7+F23*C$8)</f>
        <v>0.023130000008677598</v>
      </c>
      <c r="K23">
        <f>+G23</f>
        <v>0.023130000008677598</v>
      </c>
      <c r="O23">
        <f>+C$11+C$12*$F23</f>
        <v>0.023154024263244463</v>
      </c>
      <c r="Q23" s="2">
        <f>+C23-15018.5</f>
        <v>42293.16737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2022-11-23T05:24:21Z</dcterms:modified>
  <cp:category/>
  <cp:version/>
  <cp:contentType/>
  <cp:contentStatus/>
</cp:coreProperties>
</file>