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<sst xmlns="http://schemas.openxmlformats.org/spreadsheetml/2006/main" count="51" uniqueCount="46">
  <si>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</si>
  <si>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</si>
  <si>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</si>
  <si>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</si>
  <si>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</si>
  <si>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</si>
  <si>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</si>
  <si>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</si>
  <si>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</si>
  <si>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</si>
  <si>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</si>
  <si>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</si>
  <si>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</si>
  <si>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</si>
  <si>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</si>
  <si>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</si>
  <si>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</si>
  <si>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</si>
  <si>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</si>
  <si>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</si>
  <si>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</si>
  <si>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</si>
  <si>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</si>
  <si>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</si>
  <si>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</si>
  <si>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</si>
  <si>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</si>
  <si>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</si>
  <si>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</si>
  <si>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</si>
  <si>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</si>
  <si>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</si>
  <si>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</si>
  <si>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</si>
  <si>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</si>
  <si>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</si>
  <si>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</si>
  <si>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</si>
  <si>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PS Ser / GSC 1501-1336</t>
  </si>
  <si>
    <t>Ser_PS.xls</t>
  </si>
  <si>
    <t>EA/RS</t>
  </si>
  <si>
    <t>IBVS 5557 Eph.</t>
  </si>
  <si>
    <t>IBVS 5557</t>
  </si>
  <si>
    <t>Ser</t>
  </si>
  <si>
    <t>IBVS 6114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</si>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</sst>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PS Ser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4706895"/>
        <c:axId val="21431540"/>
      </c:scatterChart>
      <c:valAx>
        <c:axId val="4470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1540"/>
        <c:crosses val="autoZero"/>
        <c:crossBetween val="midCat"/>
        <c:dispUnits/>
      </c:valAx>
      <c:valAx>
        <c:axId val="2143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68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2" t="s">
        <v>41</v>
      </c>
      <c r="I1" s="31">
        <v>48596.364</v>
      </c>
      <c r="J1" s="31">
        <v>15.8861</v>
      </c>
      <c r="K1" s="31" t="s">
        <v>42</v>
      </c>
      <c r="L1" s="31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48596.364</v>
      </c>
      <c r="D4" s="8">
        <v>15.8861</v>
      </c>
    </row>
    <row r="6" ht="12.75">
      <c r="A6" s="4" t="s">
        <v>0</v>
      </c>
    </row>
    <row r="7" spans="1:3" ht="12.75">
      <c r="A7" t="s">
        <v>1</v>
      </c>
      <c r="C7">
        <f>+C4</f>
        <v>48596.364</v>
      </c>
    </row>
    <row r="8" spans="1:3" ht="12.75">
      <c r="A8" t="s">
        <v>2</v>
      </c>
      <c r="C8">
        <f>+D4</f>
        <v>15.8861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0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-5.228105906867508E-05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56396.41343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>
        <f>+C8+C12</f>
        <v>15.886047718940931</v>
      </c>
      <c r="D16" s="16" t="s">
        <v>33</v>
      </c>
      <c r="E16" s="17">
        <f>ROUND(2*(E15-C15)/C16,0)/2+1</f>
        <v>222</v>
      </c>
    </row>
    <row r="17" spans="1:5" ht="13.5" thickBot="1">
      <c r="A17" s="16" t="s">
        <v>29</v>
      </c>
      <c r="B17" s="11"/>
      <c r="C17" s="11">
        <f>COUNT(C21:C2191)</f>
        <v>2</v>
      </c>
      <c r="D17" s="16" t="s">
        <v>34</v>
      </c>
      <c r="E17" s="20">
        <f>+C15+C16*E16-15018.5-C9/24</f>
        <v>44905.011856938225</v>
      </c>
    </row>
    <row r="18" spans="1:5" ht="14.25" thickBot="1" thickTop="1">
      <c r="A18" s="18" t="s">
        <v>4</v>
      </c>
      <c r="B18" s="11"/>
      <c r="C18" s="21">
        <f>+C15</f>
        <v>56396.41343</v>
      </c>
      <c r="D18" s="22">
        <f>+C16</f>
        <v>15.886047718940931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48596.364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33577.864</v>
      </c>
    </row>
    <row r="22" spans="1:17" ht="12.75">
      <c r="A22" s="33" t="s">
        <v>44</v>
      </c>
      <c r="B22" s="34" t="s">
        <v>45</v>
      </c>
      <c r="C22" s="33">
        <v>56396.41343</v>
      </c>
      <c r="D22" s="33">
        <v>0.00072</v>
      </c>
      <c r="E22">
        <f>+(C22-C$7)/C$8</f>
        <v>490.9983841219682</v>
      </c>
      <c r="F22">
        <f>ROUND(2*E22,0)/2</f>
        <v>491</v>
      </c>
      <c r="G22">
        <f>+C22-(C$7+F22*C$8)</f>
        <v>-0.025670000002719462</v>
      </c>
      <c r="H22">
        <f>+G22</f>
        <v>-0.025670000002719462</v>
      </c>
      <c r="O22">
        <f>+C$11+C$12*$F22</f>
        <v>-0.025670000002719462</v>
      </c>
      <c r="Q22" s="2">
        <f>+C22-15018.5</f>
        <v>41377.91343</v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2022-11-23T06:29:50Z</dcterms:modified>
  <cp:category/>
  <cp:version/>
  <cp:contentType/>
  <cp:contentStatus/>
</cp:coreProperties>
</file>